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4144\git\GWU_ArchitectureProject\"/>
    </mc:Choice>
  </mc:AlternateContent>
  <bookViews>
    <workbookView xWindow="0" yWindow="0" windowWidth="20490" windowHeight="7755" activeTab="2"/>
  </bookViews>
  <sheets>
    <sheet name="Program1.txt" sheetId="1" r:id="rId1"/>
    <sheet name="Program 1 conversion" sheetId="2" r:id="rId2"/>
    <sheet name="Program 1 check" sheetId="4" r:id="rId3"/>
    <sheet name="Conversion to binary Key" sheetId="3" r:id="rId4"/>
  </sheets>
  <definedNames>
    <definedName name="_xlnm._FilterDatabase" localSheetId="1" hidden="1">'Program 1 conversion'!$A$1:$AA$146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6" i="4" l="1"/>
  <c r="C2" i="4"/>
  <c r="L146" i="4"/>
  <c r="V146" i="4" s="1"/>
  <c r="H146" i="4"/>
  <c r="G146" i="4"/>
  <c r="F146" i="4"/>
  <c r="J146" i="4" s="1"/>
  <c r="D146" i="4"/>
  <c r="E146" i="4" s="1"/>
  <c r="C146" i="4"/>
  <c r="B146" i="4"/>
  <c r="T145" i="4"/>
  <c r="S145" i="4"/>
  <c r="R145" i="4"/>
  <c r="N145" i="4"/>
  <c r="X145" i="4" s="1"/>
  <c r="L145" i="4"/>
  <c r="V145" i="4" s="1"/>
  <c r="G145" i="4"/>
  <c r="Q145" i="4" s="1"/>
  <c r="E145" i="4"/>
  <c r="F145" i="4" s="1"/>
  <c r="D145" i="4"/>
  <c r="C145" i="4"/>
  <c r="B145" i="4"/>
  <c r="M145" i="4" s="1"/>
  <c r="T144" i="4"/>
  <c r="Q144" i="4"/>
  <c r="M144" i="4"/>
  <c r="H144" i="4"/>
  <c r="R144" i="4" s="1"/>
  <c r="W144" i="4" s="1"/>
  <c r="G144" i="4"/>
  <c r="F144" i="4"/>
  <c r="D144" i="4"/>
  <c r="E144" i="4" s="1"/>
  <c r="C144" i="4"/>
  <c r="B144" i="4"/>
  <c r="T143" i="4"/>
  <c r="S143" i="4"/>
  <c r="R143" i="4"/>
  <c r="N143" i="4"/>
  <c r="X143" i="4" s="1"/>
  <c r="L143" i="4"/>
  <c r="V143" i="4" s="1"/>
  <c r="G143" i="4"/>
  <c r="Q143" i="4" s="1"/>
  <c r="E143" i="4"/>
  <c r="F143" i="4" s="1"/>
  <c r="D143" i="4"/>
  <c r="C143" i="4"/>
  <c r="B143" i="4"/>
  <c r="M143" i="4" s="1"/>
  <c r="W142" i="4"/>
  <c r="T142" i="4"/>
  <c r="S142" i="4"/>
  <c r="R142" i="4"/>
  <c r="Q142" i="4"/>
  <c r="O142" i="4"/>
  <c r="Y142" i="4" s="1"/>
  <c r="M142" i="4"/>
  <c r="K142" i="4"/>
  <c r="P142" i="4" s="1"/>
  <c r="U142" i="4" s="1"/>
  <c r="G142" i="4"/>
  <c r="F142" i="4"/>
  <c r="D142" i="4"/>
  <c r="E142" i="4" s="1"/>
  <c r="C142" i="4"/>
  <c r="B142" i="4"/>
  <c r="T141" i="4"/>
  <c r="S141" i="4"/>
  <c r="Q141" i="4"/>
  <c r="O141" i="4"/>
  <c r="N141" i="4"/>
  <c r="X141" i="4" s="1"/>
  <c r="L141" i="4"/>
  <c r="V141" i="4" s="1"/>
  <c r="K141" i="4"/>
  <c r="P141" i="4" s="1"/>
  <c r="U141" i="4" s="1"/>
  <c r="H141" i="4"/>
  <c r="R141" i="4" s="1"/>
  <c r="E141" i="4"/>
  <c r="F141" i="4" s="1"/>
  <c r="D141" i="4"/>
  <c r="C141" i="4"/>
  <c r="B141" i="4"/>
  <c r="M141" i="4" s="1"/>
  <c r="U140" i="4"/>
  <c r="T140" i="4"/>
  <c r="Q140" i="4"/>
  <c r="O140" i="4"/>
  <c r="Y140" i="4" s="1"/>
  <c r="N140" i="4"/>
  <c r="M140" i="4"/>
  <c r="K140" i="4"/>
  <c r="P140" i="4" s="1"/>
  <c r="H140" i="4"/>
  <c r="R140" i="4" s="1"/>
  <c r="E140" i="4"/>
  <c r="D140" i="4"/>
  <c r="C140" i="4"/>
  <c r="B140" i="4"/>
  <c r="L140" i="4" s="1"/>
  <c r="T139" i="4"/>
  <c r="S139" i="4"/>
  <c r="R139" i="4"/>
  <c r="Q139" i="4"/>
  <c r="G139" i="4"/>
  <c r="D139" i="4"/>
  <c r="E139" i="4" s="1"/>
  <c r="F139" i="4" s="1"/>
  <c r="C139" i="4"/>
  <c r="B139" i="4"/>
  <c r="T138" i="4"/>
  <c r="N138" i="4"/>
  <c r="M138" i="4"/>
  <c r="L138" i="4"/>
  <c r="I138" i="4"/>
  <c r="S138" i="4" s="1"/>
  <c r="G138" i="4"/>
  <c r="Q138" i="4" s="1"/>
  <c r="V138" i="4" s="1"/>
  <c r="E138" i="4"/>
  <c r="F138" i="4" s="1"/>
  <c r="D138" i="4"/>
  <c r="C138" i="4"/>
  <c r="B138" i="4"/>
  <c r="O138" i="4" s="1"/>
  <c r="T137" i="4"/>
  <c r="Q137" i="4"/>
  <c r="M137" i="4"/>
  <c r="H137" i="4"/>
  <c r="R137" i="4" s="1"/>
  <c r="W137" i="4" s="1"/>
  <c r="G137" i="4"/>
  <c r="F137" i="4"/>
  <c r="D137" i="4"/>
  <c r="E137" i="4" s="1"/>
  <c r="C137" i="4"/>
  <c r="B137" i="4"/>
  <c r="K137" i="4" s="1"/>
  <c r="P137" i="4" s="1"/>
  <c r="U137" i="4" s="1"/>
  <c r="G136" i="4"/>
  <c r="Q136" i="4" s="1"/>
  <c r="D136" i="4"/>
  <c r="C136" i="4"/>
  <c r="B136" i="4"/>
  <c r="Q135" i="4"/>
  <c r="N135" i="4"/>
  <c r="M135" i="4"/>
  <c r="L135" i="4"/>
  <c r="V135" i="4" s="1"/>
  <c r="I135" i="4"/>
  <c r="S135" i="4" s="1"/>
  <c r="G135" i="4"/>
  <c r="E135" i="4"/>
  <c r="F135" i="4" s="1"/>
  <c r="J135" i="4" s="1"/>
  <c r="T135" i="4" s="1"/>
  <c r="D135" i="4"/>
  <c r="C135" i="4"/>
  <c r="B135" i="4"/>
  <c r="V134" i="4"/>
  <c r="T134" i="4"/>
  <c r="S134" i="4"/>
  <c r="X134" i="4" s="1"/>
  <c r="R134" i="4"/>
  <c r="O134" i="4"/>
  <c r="N134" i="4"/>
  <c r="L134" i="4"/>
  <c r="K134" i="4"/>
  <c r="P134" i="4" s="1"/>
  <c r="U134" i="4" s="1"/>
  <c r="G134" i="4"/>
  <c r="Q134" i="4" s="1"/>
  <c r="E134" i="4"/>
  <c r="F134" i="4" s="1"/>
  <c r="D134" i="4"/>
  <c r="C134" i="4"/>
  <c r="B134" i="4"/>
  <c r="M134" i="4" s="1"/>
  <c r="T133" i="4"/>
  <c r="Q133" i="4"/>
  <c r="O133" i="4"/>
  <c r="Y133" i="4" s="1"/>
  <c r="N133" i="4"/>
  <c r="M133" i="4"/>
  <c r="K133" i="4"/>
  <c r="P133" i="4" s="1"/>
  <c r="U133" i="4" s="1"/>
  <c r="E133" i="4"/>
  <c r="D133" i="4"/>
  <c r="C133" i="4"/>
  <c r="B133" i="4"/>
  <c r="L133" i="4" s="1"/>
  <c r="V133" i="4" s="1"/>
  <c r="T132" i="4"/>
  <c r="Q132" i="4"/>
  <c r="O132" i="4"/>
  <c r="Y132" i="4" s="1"/>
  <c r="N132" i="4"/>
  <c r="M132" i="4"/>
  <c r="K132" i="4"/>
  <c r="P132" i="4" s="1"/>
  <c r="U132" i="4" s="1"/>
  <c r="E132" i="4"/>
  <c r="D132" i="4"/>
  <c r="C132" i="4"/>
  <c r="B132" i="4"/>
  <c r="L132" i="4" s="1"/>
  <c r="V132" i="4" s="1"/>
  <c r="T131" i="4"/>
  <c r="S131" i="4"/>
  <c r="R131" i="4"/>
  <c r="O131" i="4"/>
  <c r="Y131" i="4" s="1"/>
  <c r="G131" i="4"/>
  <c r="Q131" i="4" s="1"/>
  <c r="D131" i="4"/>
  <c r="E131" i="4" s="1"/>
  <c r="F131" i="4" s="1"/>
  <c r="C131" i="4"/>
  <c r="B131" i="4"/>
  <c r="T130" i="4"/>
  <c r="Q130" i="4"/>
  <c r="N130" i="4"/>
  <c r="M130" i="4"/>
  <c r="L130" i="4"/>
  <c r="V130" i="4" s="1"/>
  <c r="G130" i="4"/>
  <c r="E130" i="4"/>
  <c r="D130" i="4"/>
  <c r="C130" i="4"/>
  <c r="B130" i="4"/>
  <c r="O130" i="4" s="1"/>
  <c r="Y130" i="4" s="1"/>
  <c r="V129" i="4"/>
  <c r="T129" i="4"/>
  <c r="R129" i="4"/>
  <c r="W129" i="4" s="1"/>
  <c r="Q129" i="4"/>
  <c r="O129" i="4"/>
  <c r="Y129" i="4" s="1"/>
  <c r="M129" i="4"/>
  <c r="I129" i="4"/>
  <c r="S129" i="4" s="1"/>
  <c r="G129" i="4"/>
  <c r="E129" i="4"/>
  <c r="F129" i="4" s="1"/>
  <c r="D129" i="4"/>
  <c r="H129" i="4" s="1"/>
  <c r="C129" i="4"/>
  <c r="B129" i="4"/>
  <c r="L129" i="4" s="1"/>
  <c r="T128" i="4"/>
  <c r="P128" i="4"/>
  <c r="U128" i="4" s="1"/>
  <c r="N128" i="4"/>
  <c r="K128" i="4"/>
  <c r="G128" i="4"/>
  <c r="Q128" i="4" s="1"/>
  <c r="E128" i="4"/>
  <c r="D128" i="4"/>
  <c r="C128" i="4"/>
  <c r="B128" i="4"/>
  <c r="M128" i="4" s="1"/>
  <c r="Y127" i="4"/>
  <c r="Q127" i="4"/>
  <c r="V127" i="4" s="1"/>
  <c r="O127" i="4"/>
  <c r="M127" i="4"/>
  <c r="L127" i="4"/>
  <c r="K127" i="4"/>
  <c r="P127" i="4" s="1"/>
  <c r="U127" i="4" s="1"/>
  <c r="G127" i="4"/>
  <c r="E127" i="4"/>
  <c r="F127" i="4" s="1"/>
  <c r="J127" i="4" s="1"/>
  <c r="T127" i="4" s="1"/>
  <c r="D127" i="4"/>
  <c r="H127" i="4" s="1"/>
  <c r="R127" i="4" s="1"/>
  <c r="W127" i="4" s="1"/>
  <c r="C127" i="4"/>
  <c r="B127" i="4"/>
  <c r="N127" i="4" s="1"/>
  <c r="T126" i="4"/>
  <c r="S126" i="4"/>
  <c r="R126" i="4"/>
  <c r="Q126" i="4"/>
  <c r="O126" i="4"/>
  <c r="Y126" i="4" s="1"/>
  <c r="M126" i="4"/>
  <c r="W126" i="4" s="1"/>
  <c r="G126" i="4"/>
  <c r="D126" i="4"/>
  <c r="E126" i="4" s="1"/>
  <c r="F126" i="4" s="1"/>
  <c r="C126" i="4"/>
  <c r="B126" i="4"/>
  <c r="T125" i="4"/>
  <c r="Q125" i="4"/>
  <c r="D125" i="4"/>
  <c r="C125" i="4"/>
  <c r="B125" i="4"/>
  <c r="T124" i="4"/>
  <c r="Q124" i="4"/>
  <c r="N124" i="4"/>
  <c r="D124" i="4"/>
  <c r="C124" i="4"/>
  <c r="B124" i="4"/>
  <c r="T123" i="4"/>
  <c r="S123" i="4"/>
  <c r="R123" i="4"/>
  <c r="W123" i="4" s="1"/>
  <c r="N123" i="4"/>
  <c r="X123" i="4" s="1"/>
  <c r="L123" i="4"/>
  <c r="G123" i="4"/>
  <c r="Q123" i="4" s="1"/>
  <c r="V123" i="4" s="1"/>
  <c r="E123" i="4"/>
  <c r="F123" i="4" s="1"/>
  <c r="D123" i="4"/>
  <c r="C123" i="4"/>
  <c r="B123" i="4"/>
  <c r="M123" i="4" s="1"/>
  <c r="T122" i="4"/>
  <c r="Q122" i="4"/>
  <c r="H122" i="4"/>
  <c r="R122" i="4" s="1"/>
  <c r="G122" i="4"/>
  <c r="D122" i="4"/>
  <c r="E122" i="4" s="1"/>
  <c r="C122" i="4"/>
  <c r="B122" i="4"/>
  <c r="T121" i="4"/>
  <c r="N121" i="4"/>
  <c r="M121" i="4"/>
  <c r="L121" i="4"/>
  <c r="G121" i="4"/>
  <c r="Q121" i="4" s="1"/>
  <c r="V121" i="4" s="1"/>
  <c r="E121" i="4"/>
  <c r="D121" i="4"/>
  <c r="C121" i="4"/>
  <c r="B121" i="4"/>
  <c r="O121" i="4" s="1"/>
  <c r="T120" i="4"/>
  <c r="Q120" i="4"/>
  <c r="M120" i="4"/>
  <c r="H120" i="4"/>
  <c r="R120" i="4" s="1"/>
  <c r="W120" i="4" s="1"/>
  <c r="G120" i="4"/>
  <c r="F120" i="4"/>
  <c r="D120" i="4"/>
  <c r="E120" i="4" s="1"/>
  <c r="C120" i="4"/>
  <c r="B120" i="4"/>
  <c r="R119" i="4"/>
  <c r="L119" i="4"/>
  <c r="H119" i="4"/>
  <c r="G119" i="4"/>
  <c r="Q119" i="4" s="1"/>
  <c r="V119" i="4" s="1"/>
  <c r="D119" i="4"/>
  <c r="E119" i="4" s="1"/>
  <c r="C119" i="4"/>
  <c r="B119" i="4"/>
  <c r="T118" i="4"/>
  <c r="S118" i="4"/>
  <c r="R118" i="4"/>
  <c r="M118" i="4"/>
  <c r="G118" i="4"/>
  <c r="Q118" i="4" s="1"/>
  <c r="E118" i="4"/>
  <c r="F118" i="4" s="1"/>
  <c r="D118" i="4"/>
  <c r="C118" i="4"/>
  <c r="B118" i="4"/>
  <c r="T117" i="4"/>
  <c r="Q117" i="4"/>
  <c r="L117" i="4"/>
  <c r="K117" i="4"/>
  <c r="P117" i="4" s="1"/>
  <c r="U117" i="4" s="1"/>
  <c r="E117" i="4"/>
  <c r="D117" i="4"/>
  <c r="C117" i="4"/>
  <c r="B117" i="4"/>
  <c r="N117" i="4" s="1"/>
  <c r="T116" i="4"/>
  <c r="S116" i="4"/>
  <c r="R116" i="4"/>
  <c r="Q116" i="4"/>
  <c r="P116" i="4"/>
  <c r="U116" i="4" s="1"/>
  <c r="L116" i="4"/>
  <c r="K116" i="4"/>
  <c r="G116" i="4"/>
  <c r="D116" i="4"/>
  <c r="E116" i="4" s="1"/>
  <c r="F116" i="4" s="1"/>
  <c r="C116" i="4"/>
  <c r="B116" i="4"/>
  <c r="N116" i="4" s="1"/>
  <c r="T115" i="4"/>
  <c r="O115" i="4"/>
  <c r="K115" i="4"/>
  <c r="P115" i="4" s="1"/>
  <c r="U115" i="4" s="1"/>
  <c r="G115" i="4"/>
  <c r="Q115" i="4" s="1"/>
  <c r="E115" i="4"/>
  <c r="F115" i="4" s="1"/>
  <c r="I115" i="4" s="1"/>
  <c r="S115" i="4" s="1"/>
  <c r="D115" i="4"/>
  <c r="H115" i="4" s="1"/>
  <c r="R115" i="4" s="1"/>
  <c r="W115" i="4" s="1"/>
  <c r="C115" i="4"/>
  <c r="B115" i="4"/>
  <c r="M115" i="4" s="1"/>
  <c r="O114" i="4"/>
  <c r="M114" i="4"/>
  <c r="L114" i="4"/>
  <c r="K114" i="4"/>
  <c r="P114" i="4" s="1"/>
  <c r="U114" i="4" s="1"/>
  <c r="G114" i="4"/>
  <c r="Q114" i="4" s="1"/>
  <c r="V114" i="4" s="1"/>
  <c r="D114" i="4"/>
  <c r="C114" i="4"/>
  <c r="B114" i="4"/>
  <c r="N114" i="4" s="1"/>
  <c r="T113" i="4"/>
  <c r="Q113" i="4"/>
  <c r="K113" i="4"/>
  <c r="P113" i="4" s="1"/>
  <c r="U113" i="4" s="1"/>
  <c r="G113" i="4"/>
  <c r="F113" i="4"/>
  <c r="D113" i="4"/>
  <c r="E113" i="4" s="1"/>
  <c r="C113" i="4"/>
  <c r="B113" i="4"/>
  <c r="T112" i="4"/>
  <c r="R112" i="4"/>
  <c r="L112" i="4"/>
  <c r="G112" i="4"/>
  <c r="Q112" i="4" s="1"/>
  <c r="V112" i="4" s="1"/>
  <c r="F112" i="4"/>
  <c r="I112" i="4" s="1"/>
  <c r="S112" i="4" s="1"/>
  <c r="E112" i="4"/>
  <c r="D112" i="4"/>
  <c r="H112" i="4" s="1"/>
  <c r="C112" i="4"/>
  <c r="B112" i="4"/>
  <c r="T111" i="4"/>
  <c r="S111" i="4"/>
  <c r="R111" i="4"/>
  <c r="Q111" i="4"/>
  <c r="G111" i="4"/>
  <c r="D111" i="4"/>
  <c r="E111" i="4" s="1"/>
  <c r="F111" i="4" s="1"/>
  <c r="C111" i="4"/>
  <c r="B111" i="4"/>
  <c r="T110" i="4"/>
  <c r="R110" i="4"/>
  <c r="G110" i="4"/>
  <c r="Q110" i="4" s="1"/>
  <c r="F110" i="4"/>
  <c r="I110" i="4" s="1"/>
  <c r="S110" i="4" s="1"/>
  <c r="E110" i="4"/>
  <c r="D110" i="4"/>
  <c r="H110" i="4" s="1"/>
  <c r="C110" i="4"/>
  <c r="B110" i="4"/>
  <c r="L110" i="4" s="1"/>
  <c r="T109" i="4"/>
  <c r="H109" i="4"/>
  <c r="R109" i="4" s="1"/>
  <c r="G109" i="4"/>
  <c r="Q109" i="4" s="1"/>
  <c r="F109" i="4"/>
  <c r="D109" i="4"/>
  <c r="E109" i="4" s="1"/>
  <c r="C109" i="4"/>
  <c r="B109" i="4"/>
  <c r="L109" i="4" s="1"/>
  <c r="T108" i="4"/>
  <c r="Y108" i="4" s="1"/>
  <c r="Q108" i="4"/>
  <c r="N108" i="4"/>
  <c r="M108" i="4"/>
  <c r="L108" i="4"/>
  <c r="V108" i="4" s="1"/>
  <c r="I108" i="4"/>
  <c r="S108" i="4" s="1"/>
  <c r="G108" i="4"/>
  <c r="E108" i="4"/>
  <c r="F108" i="4" s="1"/>
  <c r="D108" i="4"/>
  <c r="C108" i="4"/>
  <c r="B108" i="4"/>
  <c r="O108" i="4" s="1"/>
  <c r="V107" i="4"/>
  <c r="T107" i="4"/>
  <c r="S107" i="4"/>
  <c r="R107" i="4"/>
  <c r="W107" i="4" s="1"/>
  <c r="Q107" i="4"/>
  <c r="N107" i="4"/>
  <c r="M107" i="4"/>
  <c r="K107" i="4"/>
  <c r="P107" i="4" s="1"/>
  <c r="U107" i="4" s="1"/>
  <c r="G107" i="4"/>
  <c r="D107" i="4"/>
  <c r="E107" i="4" s="1"/>
  <c r="F107" i="4" s="1"/>
  <c r="C107" i="4"/>
  <c r="B107" i="4"/>
  <c r="L107" i="4" s="1"/>
  <c r="T106" i="4"/>
  <c r="N106" i="4"/>
  <c r="M106" i="4"/>
  <c r="L106" i="4"/>
  <c r="G106" i="4"/>
  <c r="Q106" i="4" s="1"/>
  <c r="V106" i="4" s="1"/>
  <c r="D106" i="4"/>
  <c r="E106" i="4" s="1"/>
  <c r="C106" i="4"/>
  <c r="B106" i="4"/>
  <c r="O106" i="4" s="1"/>
  <c r="Y106" i="4" s="1"/>
  <c r="T105" i="4"/>
  <c r="Q105" i="4"/>
  <c r="O105" i="4"/>
  <c r="Y105" i="4" s="1"/>
  <c r="K105" i="4"/>
  <c r="P105" i="4" s="1"/>
  <c r="U105" i="4" s="1"/>
  <c r="G105" i="4"/>
  <c r="D105" i="4"/>
  <c r="C105" i="4"/>
  <c r="B105" i="4"/>
  <c r="T104" i="4"/>
  <c r="O104" i="4"/>
  <c r="K104" i="4"/>
  <c r="P104" i="4" s="1"/>
  <c r="U104" i="4" s="1"/>
  <c r="G104" i="4"/>
  <c r="Q104" i="4" s="1"/>
  <c r="E104" i="4"/>
  <c r="D104" i="4"/>
  <c r="C104" i="4"/>
  <c r="B104" i="4"/>
  <c r="X103" i="4"/>
  <c r="V103" i="4"/>
  <c r="T103" i="4"/>
  <c r="S103" i="4"/>
  <c r="R103" i="4"/>
  <c r="O103" i="4"/>
  <c r="N103" i="4"/>
  <c r="L103" i="4"/>
  <c r="K103" i="4"/>
  <c r="P103" i="4" s="1"/>
  <c r="U103" i="4" s="1"/>
  <c r="G103" i="4"/>
  <c r="Q103" i="4" s="1"/>
  <c r="E103" i="4"/>
  <c r="F103" i="4" s="1"/>
  <c r="D103" i="4"/>
  <c r="C103" i="4"/>
  <c r="B103" i="4"/>
  <c r="M103" i="4" s="1"/>
  <c r="Q102" i="4"/>
  <c r="K102" i="4"/>
  <c r="P102" i="4" s="1"/>
  <c r="U102" i="4" s="1"/>
  <c r="G102" i="4"/>
  <c r="F102" i="4"/>
  <c r="J102" i="4" s="1"/>
  <c r="T102" i="4" s="1"/>
  <c r="E102" i="4"/>
  <c r="D102" i="4"/>
  <c r="H102" i="4" s="1"/>
  <c r="R102" i="4" s="1"/>
  <c r="C102" i="4"/>
  <c r="B102" i="4"/>
  <c r="Q101" i="4"/>
  <c r="O101" i="4"/>
  <c r="M101" i="4"/>
  <c r="L101" i="4"/>
  <c r="K101" i="4"/>
  <c r="P101" i="4" s="1"/>
  <c r="U101" i="4" s="1"/>
  <c r="G101" i="4"/>
  <c r="D101" i="4"/>
  <c r="C101" i="4"/>
  <c r="B101" i="4"/>
  <c r="N101" i="4" s="1"/>
  <c r="T100" i="4"/>
  <c r="Q100" i="4"/>
  <c r="N100" i="4"/>
  <c r="K100" i="4"/>
  <c r="P100" i="4" s="1"/>
  <c r="U100" i="4" s="1"/>
  <c r="G100" i="4"/>
  <c r="D100" i="4"/>
  <c r="C100" i="4"/>
  <c r="B100" i="4"/>
  <c r="R99" i="4"/>
  <c r="Q99" i="4"/>
  <c r="F99" i="4"/>
  <c r="D99" i="4"/>
  <c r="E99" i="4" s="1"/>
  <c r="C99" i="4"/>
  <c r="B99" i="4"/>
  <c r="G98" i="4"/>
  <c r="Q98" i="4" s="1"/>
  <c r="D98" i="4"/>
  <c r="C98" i="4"/>
  <c r="B98" i="4"/>
  <c r="Q97" i="4"/>
  <c r="V97" i="4" s="1"/>
  <c r="N97" i="4"/>
  <c r="M97" i="4"/>
  <c r="L97" i="4"/>
  <c r="I97" i="4"/>
  <c r="S97" i="4" s="1"/>
  <c r="G97" i="4"/>
  <c r="E97" i="4"/>
  <c r="F97" i="4" s="1"/>
  <c r="J97" i="4" s="1"/>
  <c r="T97" i="4" s="1"/>
  <c r="D97" i="4"/>
  <c r="C97" i="4"/>
  <c r="B97" i="4"/>
  <c r="O96" i="4"/>
  <c r="N96" i="4"/>
  <c r="K96" i="4"/>
  <c r="P96" i="4" s="1"/>
  <c r="U96" i="4" s="1"/>
  <c r="H96" i="4"/>
  <c r="R96" i="4" s="1"/>
  <c r="G96" i="4"/>
  <c r="Q96" i="4" s="1"/>
  <c r="F96" i="4"/>
  <c r="J96" i="4" s="1"/>
  <c r="T96" i="4" s="1"/>
  <c r="Y96" i="4" s="1"/>
  <c r="D96" i="4"/>
  <c r="E96" i="4" s="1"/>
  <c r="C96" i="4"/>
  <c r="B96" i="4"/>
  <c r="M96" i="4" s="1"/>
  <c r="Q95" i="4"/>
  <c r="H95" i="4"/>
  <c r="R95" i="4" s="1"/>
  <c r="G95" i="4"/>
  <c r="F95" i="4"/>
  <c r="J95" i="4" s="1"/>
  <c r="T95" i="4" s="1"/>
  <c r="D95" i="4"/>
  <c r="E95" i="4" s="1"/>
  <c r="C95" i="4"/>
  <c r="B95" i="4"/>
  <c r="T94" i="4"/>
  <c r="R94" i="4"/>
  <c r="I94" i="4"/>
  <c r="S94" i="4" s="1"/>
  <c r="G94" i="4"/>
  <c r="Q94" i="4" s="1"/>
  <c r="F94" i="4"/>
  <c r="E94" i="4"/>
  <c r="D94" i="4"/>
  <c r="H94" i="4" s="1"/>
  <c r="C94" i="4"/>
  <c r="B94" i="4"/>
  <c r="L94" i="4" s="1"/>
  <c r="V94" i="4" s="1"/>
  <c r="T93" i="4"/>
  <c r="Y93" i="4" s="1"/>
  <c r="Q93" i="4"/>
  <c r="O93" i="4"/>
  <c r="L93" i="4"/>
  <c r="K93" i="4"/>
  <c r="P93" i="4" s="1"/>
  <c r="U93" i="4" s="1"/>
  <c r="H93" i="4"/>
  <c r="R93" i="4" s="1"/>
  <c r="G93" i="4"/>
  <c r="F93" i="4"/>
  <c r="D93" i="4"/>
  <c r="E93" i="4" s="1"/>
  <c r="C93" i="4"/>
  <c r="B93" i="4"/>
  <c r="N93" i="4" s="1"/>
  <c r="T92" i="4"/>
  <c r="N92" i="4"/>
  <c r="M92" i="4"/>
  <c r="L92" i="4"/>
  <c r="G92" i="4"/>
  <c r="Q92" i="4" s="1"/>
  <c r="V92" i="4" s="1"/>
  <c r="D92" i="4"/>
  <c r="C92" i="4"/>
  <c r="B92" i="4"/>
  <c r="O92" i="4" s="1"/>
  <c r="U91" i="4"/>
  <c r="R91" i="4"/>
  <c r="Q91" i="4"/>
  <c r="O91" i="4"/>
  <c r="Y91" i="4" s="1"/>
  <c r="M91" i="4"/>
  <c r="W91" i="4" s="1"/>
  <c r="L91" i="4"/>
  <c r="K91" i="4"/>
  <c r="P91" i="4" s="1"/>
  <c r="E91" i="4"/>
  <c r="F91" i="4" s="1"/>
  <c r="D91" i="4"/>
  <c r="C91" i="4"/>
  <c r="B91" i="4"/>
  <c r="N91" i="4" s="1"/>
  <c r="X91" i="4" s="1"/>
  <c r="T90" i="4"/>
  <c r="Q90" i="4"/>
  <c r="O90" i="4"/>
  <c r="Y90" i="4" s="1"/>
  <c r="M90" i="4"/>
  <c r="G90" i="4"/>
  <c r="E90" i="4"/>
  <c r="D90" i="4"/>
  <c r="C90" i="4"/>
  <c r="B90" i="4"/>
  <c r="L90" i="4" s="1"/>
  <c r="V90" i="4" s="1"/>
  <c r="T89" i="4"/>
  <c r="N89" i="4"/>
  <c r="K89" i="4"/>
  <c r="P89" i="4" s="1"/>
  <c r="U89" i="4" s="1"/>
  <c r="G89" i="4"/>
  <c r="Q89" i="4" s="1"/>
  <c r="E89" i="4"/>
  <c r="D89" i="4"/>
  <c r="C89" i="4"/>
  <c r="B89" i="4"/>
  <c r="M89" i="4" s="1"/>
  <c r="T88" i="4"/>
  <c r="G88" i="4"/>
  <c r="Q88" i="4" s="1"/>
  <c r="D88" i="4"/>
  <c r="C88" i="4"/>
  <c r="B88" i="4"/>
  <c r="T87" i="4"/>
  <c r="N87" i="4"/>
  <c r="L87" i="4"/>
  <c r="V87" i="4" s="1"/>
  <c r="G87" i="4"/>
  <c r="Q87" i="4" s="1"/>
  <c r="E87" i="4"/>
  <c r="F87" i="4" s="1"/>
  <c r="D87" i="4"/>
  <c r="H87" i="4" s="1"/>
  <c r="R87" i="4" s="1"/>
  <c r="C87" i="4"/>
  <c r="B87" i="4"/>
  <c r="M87" i="4" s="1"/>
  <c r="R86" i="4"/>
  <c r="Q86" i="4"/>
  <c r="V86" i="4" s="1"/>
  <c r="O86" i="4"/>
  <c r="Y86" i="4" s="1"/>
  <c r="M86" i="4"/>
  <c r="W86" i="4" s="1"/>
  <c r="K86" i="4"/>
  <c r="P86" i="4" s="1"/>
  <c r="U86" i="4" s="1"/>
  <c r="E86" i="4"/>
  <c r="F86" i="4" s="1"/>
  <c r="D86" i="4"/>
  <c r="C86" i="4"/>
  <c r="B86" i="4"/>
  <c r="L86" i="4" s="1"/>
  <c r="T85" i="4"/>
  <c r="Q85" i="4"/>
  <c r="M85" i="4"/>
  <c r="G85" i="4"/>
  <c r="F85" i="4"/>
  <c r="D85" i="4"/>
  <c r="E85" i="4" s="1"/>
  <c r="C85" i="4"/>
  <c r="B85" i="4"/>
  <c r="T84" i="4"/>
  <c r="N84" i="4"/>
  <c r="M84" i="4"/>
  <c r="L84" i="4"/>
  <c r="G84" i="4"/>
  <c r="Q84" i="4" s="1"/>
  <c r="E84" i="4"/>
  <c r="F84" i="4" s="1"/>
  <c r="D84" i="4"/>
  <c r="H84" i="4" s="1"/>
  <c r="R84" i="4" s="1"/>
  <c r="W84" i="4" s="1"/>
  <c r="C84" i="4"/>
  <c r="B84" i="4"/>
  <c r="O84" i="4" s="1"/>
  <c r="T83" i="4"/>
  <c r="Q83" i="4"/>
  <c r="M83" i="4"/>
  <c r="K83" i="4"/>
  <c r="P83" i="4" s="1"/>
  <c r="U83" i="4" s="1"/>
  <c r="G83" i="4"/>
  <c r="D83" i="4"/>
  <c r="C83" i="4"/>
  <c r="B83" i="4"/>
  <c r="T82" i="4"/>
  <c r="R82" i="4"/>
  <c r="N82" i="4"/>
  <c r="X82" i="4" s="1"/>
  <c r="L82" i="4"/>
  <c r="I82" i="4"/>
  <c r="S82" i="4" s="1"/>
  <c r="G82" i="4"/>
  <c r="Q82" i="4" s="1"/>
  <c r="V82" i="4" s="1"/>
  <c r="E82" i="4"/>
  <c r="F82" i="4" s="1"/>
  <c r="D82" i="4"/>
  <c r="H82" i="4" s="1"/>
  <c r="C82" i="4"/>
  <c r="B82" i="4"/>
  <c r="M82" i="4" s="1"/>
  <c r="O81" i="4"/>
  <c r="Y81" i="4" s="1"/>
  <c r="M81" i="4"/>
  <c r="W81" i="4" s="1"/>
  <c r="L81" i="4"/>
  <c r="K81" i="4"/>
  <c r="P81" i="4" s="1"/>
  <c r="U81" i="4" s="1"/>
  <c r="I81" i="4"/>
  <c r="S81" i="4" s="1"/>
  <c r="G81" i="4"/>
  <c r="Q81" i="4" s="1"/>
  <c r="E81" i="4"/>
  <c r="F81" i="4" s="1"/>
  <c r="J81" i="4" s="1"/>
  <c r="T81" i="4" s="1"/>
  <c r="D81" i="4"/>
  <c r="H81" i="4" s="1"/>
  <c r="R81" i="4" s="1"/>
  <c r="C81" i="4"/>
  <c r="B81" i="4"/>
  <c r="N81" i="4" s="1"/>
  <c r="T80" i="4"/>
  <c r="Q80" i="4"/>
  <c r="O80" i="4"/>
  <c r="Y80" i="4" s="1"/>
  <c r="H80" i="4"/>
  <c r="R80" i="4" s="1"/>
  <c r="G80" i="4"/>
  <c r="D80" i="4"/>
  <c r="E80" i="4" s="1"/>
  <c r="C80" i="4"/>
  <c r="B80" i="4"/>
  <c r="T79" i="4"/>
  <c r="N79" i="4"/>
  <c r="L79" i="4"/>
  <c r="V79" i="4" s="1"/>
  <c r="G79" i="4"/>
  <c r="Q79" i="4" s="1"/>
  <c r="E79" i="4"/>
  <c r="F79" i="4" s="1"/>
  <c r="D79" i="4"/>
  <c r="H79" i="4" s="1"/>
  <c r="R79" i="4" s="1"/>
  <c r="W79" i="4" s="1"/>
  <c r="C79" i="4"/>
  <c r="B79" i="4"/>
  <c r="M79" i="4" s="1"/>
  <c r="T78" i="4"/>
  <c r="Q78" i="4"/>
  <c r="M78" i="4"/>
  <c r="K78" i="4"/>
  <c r="P78" i="4" s="1"/>
  <c r="U78" i="4" s="1"/>
  <c r="G78" i="4"/>
  <c r="D78" i="4"/>
  <c r="C78" i="4"/>
  <c r="B78" i="4"/>
  <c r="T77" i="4"/>
  <c r="N77" i="4"/>
  <c r="M77" i="4"/>
  <c r="L77" i="4"/>
  <c r="I77" i="4"/>
  <c r="S77" i="4" s="1"/>
  <c r="G77" i="4"/>
  <c r="Q77" i="4" s="1"/>
  <c r="V77" i="4" s="1"/>
  <c r="E77" i="4"/>
  <c r="F77" i="4" s="1"/>
  <c r="D77" i="4"/>
  <c r="H77" i="4" s="1"/>
  <c r="R77" i="4" s="1"/>
  <c r="W77" i="4" s="1"/>
  <c r="C77" i="4"/>
  <c r="B77" i="4"/>
  <c r="O77" i="4" s="1"/>
  <c r="O76" i="4"/>
  <c r="Y76" i="4" s="1"/>
  <c r="M76" i="4"/>
  <c r="W76" i="4" s="1"/>
  <c r="K76" i="4"/>
  <c r="P76" i="4" s="1"/>
  <c r="U76" i="4" s="1"/>
  <c r="I76" i="4"/>
  <c r="S76" i="4" s="1"/>
  <c r="G76" i="4"/>
  <c r="Q76" i="4" s="1"/>
  <c r="E76" i="4"/>
  <c r="F76" i="4" s="1"/>
  <c r="J76" i="4" s="1"/>
  <c r="T76" i="4" s="1"/>
  <c r="D76" i="4"/>
  <c r="H76" i="4" s="1"/>
  <c r="R76" i="4" s="1"/>
  <c r="C76" i="4"/>
  <c r="B76" i="4"/>
  <c r="L76" i="4" s="1"/>
  <c r="T75" i="4"/>
  <c r="Q75" i="4"/>
  <c r="H75" i="4"/>
  <c r="R75" i="4" s="1"/>
  <c r="G75" i="4"/>
  <c r="D75" i="4"/>
  <c r="E75" i="4" s="1"/>
  <c r="C75" i="4"/>
  <c r="B75" i="4"/>
  <c r="Q74" i="4"/>
  <c r="H74" i="4"/>
  <c r="R74" i="4" s="1"/>
  <c r="G74" i="4"/>
  <c r="D74" i="4"/>
  <c r="E74" i="4" s="1"/>
  <c r="C74" i="4"/>
  <c r="B74" i="4"/>
  <c r="X73" i="4"/>
  <c r="T73" i="4"/>
  <c r="S73" i="4"/>
  <c r="R73" i="4"/>
  <c r="O73" i="4"/>
  <c r="N73" i="4"/>
  <c r="L73" i="4"/>
  <c r="K73" i="4"/>
  <c r="P73" i="4" s="1"/>
  <c r="U73" i="4" s="1"/>
  <c r="G73" i="4"/>
  <c r="Q73" i="4" s="1"/>
  <c r="E73" i="4"/>
  <c r="F73" i="4" s="1"/>
  <c r="D73" i="4"/>
  <c r="C73" i="4"/>
  <c r="B73" i="4"/>
  <c r="M73" i="4" s="1"/>
  <c r="T72" i="4"/>
  <c r="Q72" i="4"/>
  <c r="O72" i="4"/>
  <c r="Y72" i="4" s="1"/>
  <c r="H72" i="4"/>
  <c r="R72" i="4" s="1"/>
  <c r="G72" i="4"/>
  <c r="D72" i="4"/>
  <c r="E72" i="4" s="1"/>
  <c r="C72" i="4"/>
  <c r="B72" i="4"/>
  <c r="V71" i="4"/>
  <c r="T71" i="4"/>
  <c r="N71" i="4"/>
  <c r="L71" i="4"/>
  <c r="G71" i="4"/>
  <c r="Q71" i="4" s="1"/>
  <c r="E71" i="4"/>
  <c r="D71" i="4"/>
  <c r="H71" i="4" s="1"/>
  <c r="R71" i="4" s="1"/>
  <c r="W71" i="4" s="1"/>
  <c r="C71" i="4"/>
  <c r="B71" i="4"/>
  <c r="M71" i="4" s="1"/>
  <c r="Y70" i="4"/>
  <c r="R70" i="4"/>
  <c r="Q70" i="4"/>
  <c r="O70" i="4"/>
  <c r="M70" i="4"/>
  <c r="W70" i="4" s="1"/>
  <c r="K70" i="4"/>
  <c r="P70" i="4" s="1"/>
  <c r="U70" i="4" s="1"/>
  <c r="E70" i="4"/>
  <c r="F70" i="4" s="1"/>
  <c r="D70" i="4"/>
  <c r="C70" i="4"/>
  <c r="B70" i="4"/>
  <c r="L70" i="4" s="1"/>
  <c r="T69" i="4"/>
  <c r="S69" i="4"/>
  <c r="R69" i="4"/>
  <c r="Q69" i="4"/>
  <c r="L69" i="4"/>
  <c r="K69" i="4"/>
  <c r="P69" i="4" s="1"/>
  <c r="U69" i="4" s="1"/>
  <c r="G69" i="4"/>
  <c r="E69" i="4"/>
  <c r="F69" i="4" s="1"/>
  <c r="D69" i="4"/>
  <c r="C69" i="4"/>
  <c r="B69" i="4"/>
  <c r="N69" i="4" s="1"/>
  <c r="T68" i="4"/>
  <c r="O68" i="4"/>
  <c r="K68" i="4"/>
  <c r="P68" i="4" s="1"/>
  <c r="U68" i="4" s="1"/>
  <c r="G68" i="4"/>
  <c r="Q68" i="4" s="1"/>
  <c r="E68" i="4"/>
  <c r="F68" i="4" s="1"/>
  <c r="D68" i="4"/>
  <c r="H68" i="4" s="1"/>
  <c r="R68" i="4" s="1"/>
  <c r="W68" i="4" s="1"/>
  <c r="C68" i="4"/>
  <c r="B68" i="4"/>
  <c r="M68" i="4" s="1"/>
  <c r="T67" i="4"/>
  <c r="Y67" i="4" s="1"/>
  <c r="Q67" i="4"/>
  <c r="P67" i="4"/>
  <c r="U67" i="4" s="1"/>
  <c r="O67" i="4"/>
  <c r="L67" i="4"/>
  <c r="K67" i="4"/>
  <c r="G67" i="4"/>
  <c r="D67" i="4"/>
  <c r="E67" i="4" s="1"/>
  <c r="C67" i="4"/>
  <c r="B67" i="4"/>
  <c r="N67" i="4" s="1"/>
  <c r="T66" i="4"/>
  <c r="Y66" i="4" s="1"/>
  <c r="N66" i="4"/>
  <c r="M66" i="4"/>
  <c r="L66" i="4"/>
  <c r="I66" i="4"/>
  <c r="S66" i="4" s="1"/>
  <c r="X66" i="4" s="1"/>
  <c r="H66" i="4"/>
  <c r="R66" i="4" s="1"/>
  <c r="G66" i="4"/>
  <c r="Q66" i="4" s="1"/>
  <c r="D66" i="4"/>
  <c r="E66" i="4" s="1"/>
  <c r="F66" i="4" s="1"/>
  <c r="C66" i="4"/>
  <c r="B66" i="4"/>
  <c r="O66" i="4" s="1"/>
  <c r="T65" i="4"/>
  <c r="Q65" i="4"/>
  <c r="O65" i="4"/>
  <c r="Y65" i="4" s="1"/>
  <c r="N65" i="4"/>
  <c r="G65" i="4"/>
  <c r="E65" i="4"/>
  <c r="F65" i="4" s="1"/>
  <c r="D65" i="4"/>
  <c r="C65" i="4"/>
  <c r="B65" i="4"/>
  <c r="T64" i="4"/>
  <c r="Y64" i="4" s="1"/>
  <c r="S64" i="4"/>
  <c r="X64" i="4" s="1"/>
  <c r="R64" i="4"/>
  <c r="O64" i="4"/>
  <c r="N64" i="4"/>
  <c r="L64" i="4"/>
  <c r="K64" i="4"/>
  <c r="P64" i="4" s="1"/>
  <c r="U64" i="4" s="1"/>
  <c r="G64" i="4"/>
  <c r="Q64" i="4" s="1"/>
  <c r="D64" i="4"/>
  <c r="E64" i="4" s="1"/>
  <c r="F64" i="4" s="1"/>
  <c r="C64" i="4"/>
  <c r="B64" i="4"/>
  <c r="M64" i="4" s="1"/>
  <c r="T63" i="4"/>
  <c r="Q63" i="4"/>
  <c r="V63" i="4" s="1"/>
  <c r="O63" i="4"/>
  <c r="Y63" i="4" s="1"/>
  <c r="L63" i="4"/>
  <c r="E63" i="4"/>
  <c r="D63" i="4"/>
  <c r="C63" i="4"/>
  <c r="B63" i="4"/>
  <c r="N63" i="4" s="1"/>
  <c r="T62" i="4"/>
  <c r="M62" i="4"/>
  <c r="G62" i="4"/>
  <c r="Q62" i="4" s="1"/>
  <c r="D62" i="4"/>
  <c r="C62" i="4"/>
  <c r="B62" i="4"/>
  <c r="T61" i="4"/>
  <c r="S61" i="4"/>
  <c r="R61" i="4"/>
  <c r="Q61" i="4"/>
  <c r="F61" i="4"/>
  <c r="D61" i="4"/>
  <c r="E61" i="4" s="1"/>
  <c r="C61" i="4"/>
  <c r="B61" i="4"/>
  <c r="T60" i="4"/>
  <c r="G60" i="4"/>
  <c r="Q60" i="4" s="1"/>
  <c r="F60" i="4"/>
  <c r="I60" i="4" s="1"/>
  <c r="S60" i="4" s="1"/>
  <c r="E60" i="4"/>
  <c r="D60" i="4"/>
  <c r="H60" i="4" s="1"/>
  <c r="R60" i="4" s="1"/>
  <c r="C60" i="4"/>
  <c r="B60" i="4"/>
  <c r="Q59" i="4"/>
  <c r="V59" i="4" s="1"/>
  <c r="O59" i="4"/>
  <c r="M59" i="4"/>
  <c r="L59" i="4"/>
  <c r="K59" i="4"/>
  <c r="P59" i="4" s="1"/>
  <c r="U59" i="4" s="1"/>
  <c r="G59" i="4"/>
  <c r="D59" i="4"/>
  <c r="C59" i="4"/>
  <c r="B59" i="4"/>
  <c r="N59" i="4" s="1"/>
  <c r="U58" i="4"/>
  <c r="T58" i="4"/>
  <c r="S58" i="4"/>
  <c r="X58" i="4" s="1"/>
  <c r="R58" i="4"/>
  <c r="Q58" i="4"/>
  <c r="V58" i="4" s="1"/>
  <c r="N58" i="4"/>
  <c r="K58" i="4"/>
  <c r="P58" i="4" s="1"/>
  <c r="G58" i="4"/>
  <c r="F58" i="4"/>
  <c r="D58" i="4"/>
  <c r="E58" i="4" s="1"/>
  <c r="C58" i="4"/>
  <c r="B58" i="4"/>
  <c r="L58" i="4" s="1"/>
  <c r="T57" i="4"/>
  <c r="N57" i="4"/>
  <c r="M57" i="4"/>
  <c r="L57" i="4"/>
  <c r="G57" i="4"/>
  <c r="Q57" i="4" s="1"/>
  <c r="V57" i="4" s="1"/>
  <c r="D57" i="4"/>
  <c r="C57" i="4"/>
  <c r="B57" i="4"/>
  <c r="O57" i="4" s="1"/>
  <c r="T56" i="4"/>
  <c r="Q56" i="4"/>
  <c r="N56" i="4"/>
  <c r="K56" i="4"/>
  <c r="P56" i="4" s="1"/>
  <c r="U56" i="4" s="1"/>
  <c r="H56" i="4"/>
  <c r="R56" i="4" s="1"/>
  <c r="G56" i="4"/>
  <c r="F56" i="4"/>
  <c r="D56" i="4"/>
  <c r="E56" i="4" s="1"/>
  <c r="C56" i="4"/>
  <c r="B56" i="4"/>
  <c r="R55" i="4"/>
  <c r="Q55" i="4"/>
  <c r="F55" i="4"/>
  <c r="D55" i="4"/>
  <c r="E55" i="4" s="1"/>
  <c r="C55" i="4"/>
  <c r="B55" i="4"/>
  <c r="T54" i="4"/>
  <c r="S54" i="4"/>
  <c r="X54" i="4" s="1"/>
  <c r="R54" i="4"/>
  <c r="O54" i="4"/>
  <c r="N54" i="4"/>
  <c r="L54" i="4"/>
  <c r="K54" i="4"/>
  <c r="P54" i="4" s="1"/>
  <c r="U54" i="4" s="1"/>
  <c r="G54" i="4"/>
  <c r="Q54" i="4" s="1"/>
  <c r="D54" i="4"/>
  <c r="E54" i="4" s="1"/>
  <c r="F54" i="4" s="1"/>
  <c r="C54" i="4"/>
  <c r="B54" i="4"/>
  <c r="M54" i="4" s="1"/>
  <c r="T53" i="4"/>
  <c r="Q53" i="4"/>
  <c r="G53" i="4"/>
  <c r="D53" i="4"/>
  <c r="E53" i="4" s="1"/>
  <c r="C53" i="4"/>
  <c r="B53" i="4"/>
  <c r="T52" i="4"/>
  <c r="R52" i="4"/>
  <c r="L52" i="4"/>
  <c r="G52" i="4"/>
  <c r="Q52" i="4" s="1"/>
  <c r="F52" i="4"/>
  <c r="I52" i="4" s="1"/>
  <c r="S52" i="4" s="1"/>
  <c r="E52" i="4"/>
  <c r="D52" i="4"/>
  <c r="H52" i="4" s="1"/>
  <c r="C52" i="4"/>
  <c r="B52" i="4"/>
  <c r="T51" i="4"/>
  <c r="Y51" i="4" s="1"/>
  <c r="Q51" i="4"/>
  <c r="V51" i="4" s="1"/>
  <c r="O51" i="4"/>
  <c r="L51" i="4"/>
  <c r="H51" i="4"/>
  <c r="R51" i="4" s="1"/>
  <c r="G51" i="4"/>
  <c r="F51" i="4"/>
  <c r="D51" i="4"/>
  <c r="E51" i="4" s="1"/>
  <c r="C51" i="4"/>
  <c r="B51" i="4"/>
  <c r="N51" i="4" s="1"/>
  <c r="T50" i="4"/>
  <c r="N50" i="4"/>
  <c r="M50" i="4"/>
  <c r="L50" i="4"/>
  <c r="G50" i="4"/>
  <c r="Q50" i="4" s="1"/>
  <c r="D50" i="4"/>
  <c r="C50" i="4"/>
  <c r="B50" i="4"/>
  <c r="O50" i="4" s="1"/>
  <c r="T49" i="4"/>
  <c r="Q49" i="4"/>
  <c r="K49" i="4"/>
  <c r="P49" i="4" s="1"/>
  <c r="U49" i="4" s="1"/>
  <c r="G49" i="4"/>
  <c r="D49" i="4"/>
  <c r="E49" i="4" s="1"/>
  <c r="C49" i="4"/>
  <c r="B49" i="4"/>
  <c r="M49" i="4" s="1"/>
  <c r="X48" i="4"/>
  <c r="T48" i="4"/>
  <c r="S48" i="4"/>
  <c r="R48" i="4"/>
  <c r="W48" i="4" s="1"/>
  <c r="O48" i="4"/>
  <c r="N48" i="4"/>
  <c r="L48" i="4"/>
  <c r="K48" i="4"/>
  <c r="P48" i="4" s="1"/>
  <c r="U48" i="4" s="1"/>
  <c r="G48" i="4"/>
  <c r="Q48" i="4" s="1"/>
  <c r="E48" i="4"/>
  <c r="F48" i="4" s="1"/>
  <c r="D48" i="4"/>
  <c r="C48" i="4"/>
  <c r="B48" i="4"/>
  <c r="M48" i="4" s="1"/>
  <c r="T47" i="4"/>
  <c r="Q47" i="4"/>
  <c r="K47" i="4"/>
  <c r="P47" i="4" s="1"/>
  <c r="U47" i="4" s="1"/>
  <c r="G47" i="4"/>
  <c r="D47" i="4"/>
  <c r="E47" i="4" s="1"/>
  <c r="C47" i="4"/>
  <c r="B47" i="4"/>
  <c r="M47" i="4" s="1"/>
  <c r="T46" i="4"/>
  <c r="Q46" i="4"/>
  <c r="D46" i="4"/>
  <c r="C46" i="4"/>
  <c r="B46" i="4"/>
  <c r="T45" i="4"/>
  <c r="N45" i="4"/>
  <c r="X45" i="4" s="1"/>
  <c r="L45" i="4"/>
  <c r="I45" i="4"/>
  <c r="S45" i="4" s="1"/>
  <c r="G45" i="4"/>
  <c r="Q45" i="4" s="1"/>
  <c r="V45" i="4" s="1"/>
  <c r="E45" i="4"/>
  <c r="F45" i="4" s="1"/>
  <c r="D45" i="4"/>
  <c r="H45" i="4" s="1"/>
  <c r="R45" i="4" s="1"/>
  <c r="C45" i="4"/>
  <c r="B45" i="4"/>
  <c r="O45" i="4" s="1"/>
  <c r="Y44" i="4"/>
  <c r="T44" i="4"/>
  <c r="S44" i="4"/>
  <c r="R44" i="4"/>
  <c r="Q44" i="4"/>
  <c r="V44" i="4" s="1"/>
  <c r="O44" i="4"/>
  <c r="M44" i="4"/>
  <c r="W44" i="4" s="1"/>
  <c r="L44" i="4"/>
  <c r="K44" i="4"/>
  <c r="P44" i="4" s="1"/>
  <c r="U44" i="4" s="1"/>
  <c r="E44" i="4"/>
  <c r="F44" i="4" s="1"/>
  <c r="D44" i="4"/>
  <c r="C44" i="4"/>
  <c r="B44" i="4"/>
  <c r="N44" i="4" s="1"/>
  <c r="T43" i="4"/>
  <c r="Q43" i="4"/>
  <c r="K43" i="4"/>
  <c r="P43" i="4" s="1"/>
  <c r="U43" i="4" s="1"/>
  <c r="G43" i="4"/>
  <c r="D43" i="4"/>
  <c r="E43" i="4" s="1"/>
  <c r="C43" i="4"/>
  <c r="B43" i="4"/>
  <c r="M43" i="4" s="1"/>
  <c r="X42" i="4"/>
  <c r="T42" i="4"/>
  <c r="S42" i="4"/>
  <c r="R42" i="4"/>
  <c r="W42" i="4" s="1"/>
  <c r="O42" i="4"/>
  <c r="N42" i="4"/>
  <c r="L42" i="4"/>
  <c r="K42" i="4"/>
  <c r="P42" i="4" s="1"/>
  <c r="U42" i="4" s="1"/>
  <c r="G42" i="4"/>
  <c r="Q42" i="4" s="1"/>
  <c r="E42" i="4"/>
  <c r="F42" i="4" s="1"/>
  <c r="D42" i="4"/>
  <c r="C42" i="4"/>
  <c r="B42" i="4"/>
  <c r="M42" i="4" s="1"/>
  <c r="T41" i="4"/>
  <c r="Q41" i="4"/>
  <c r="K41" i="4"/>
  <c r="P41" i="4" s="1"/>
  <c r="U41" i="4" s="1"/>
  <c r="G41" i="4"/>
  <c r="D41" i="4"/>
  <c r="E41" i="4" s="1"/>
  <c r="C41" i="4"/>
  <c r="B41" i="4"/>
  <c r="M41" i="4" s="1"/>
  <c r="T40" i="4"/>
  <c r="N40" i="4"/>
  <c r="L40" i="4"/>
  <c r="G40" i="4"/>
  <c r="Q40" i="4" s="1"/>
  <c r="V40" i="4" s="1"/>
  <c r="E40" i="4"/>
  <c r="F40" i="4" s="1"/>
  <c r="D40" i="4"/>
  <c r="H40" i="4" s="1"/>
  <c r="R40" i="4" s="1"/>
  <c r="C40" i="4"/>
  <c r="B40" i="4"/>
  <c r="O40" i="4" s="1"/>
  <c r="T39" i="4"/>
  <c r="Q39" i="4"/>
  <c r="G39" i="4"/>
  <c r="D39" i="4"/>
  <c r="E39" i="4" s="1"/>
  <c r="C39" i="4"/>
  <c r="B39" i="4"/>
  <c r="Q38" i="4"/>
  <c r="G38" i="4"/>
  <c r="D38" i="4"/>
  <c r="E38" i="4" s="1"/>
  <c r="C38" i="4"/>
  <c r="B38" i="4"/>
  <c r="L37" i="4"/>
  <c r="H37" i="4"/>
  <c r="R37" i="4" s="1"/>
  <c r="G37" i="4"/>
  <c r="Q37" i="4" s="1"/>
  <c r="F37" i="4"/>
  <c r="J37" i="4" s="1"/>
  <c r="T37" i="4" s="1"/>
  <c r="D37" i="4"/>
  <c r="E37" i="4" s="1"/>
  <c r="C37" i="4"/>
  <c r="B37" i="4"/>
  <c r="R36" i="4"/>
  <c r="Q36" i="4"/>
  <c r="L36" i="4"/>
  <c r="V36" i="4" s="1"/>
  <c r="H36" i="4"/>
  <c r="G36" i="4"/>
  <c r="F36" i="4"/>
  <c r="J36" i="4" s="1"/>
  <c r="T36" i="4" s="1"/>
  <c r="D36" i="4"/>
  <c r="E36" i="4" s="1"/>
  <c r="C36" i="4"/>
  <c r="B36" i="4"/>
  <c r="V35" i="4"/>
  <c r="T35" i="4"/>
  <c r="N35" i="4"/>
  <c r="L35" i="4"/>
  <c r="I35" i="4"/>
  <c r="S35" i="4" s="1"/>
  <c r="X35" i="4" s="1"/>
  <c r="G35" i="4"/>
  <c r="Q35" i="4" s="1"/>
  <c r="E35" i="4"/>
  <c r="F35" i="4" s="1"/>
  <c r="D35" i="4"/>
  <c r="C35" i="4"/>
  <c r="B35" i="4"/>
  <c r="O35" i="4" s="1"/>
  <c r="O34" i="4"/>
  <c r="M34" i="4"/>
  <c r="L34" i="4"/>
  <c r="K34" i="4"/>
  <c r="P34" i="4" s="1"/>
  <c r="U34" i="4" s="1"/>
  <c r="I34" i="4"/>
  <c r="S34" i="4" s="1"/>
  <c r="G34" i="4"/>
  <c r="Q34" i="4" s="1"/>
  <c r="V34" i="4" s="1"/>
  <c r="E34" i="4"/>
  <c r="F34" i="4" s="1"/>
  <c r="J34" i="4" s="1"/>
  <c r="T34" i="4" s="1"/>
  <c r="D34" i="4"/>
  <c r="C34" i="4"/>
  <c r="B34" i="4"/>
  <c r="N34" i="4" s="1"/>
  <c r="T33" i="4"/>
  <c r="Q33" i="4"/>
  <c r="M33" i="4"/>
  <c r="H33" i="4"/>
  <c r="R33" i="4" s="1"/>
  <c r="W33" i="4" s="1"/>
  <c r="G33" i="4"/>
  <c r="F33" i="4"/>
  <c r="D33" i="4"/>
  <c r="E33" i="4" s="1"/>
  <c r="C33" i="4"/>
  <c r="B33" i="4"/>
  <c r="K33" i="4" s="1"/>
  <c r="P33" i="4" s="1"/>
  <c r="U33" i="4" s="1"/>
  <c r="G32" i="4"/>
  <c r="Q32" i="4" s="1"/>
  <c r="D32" i="4"/>
  <c r="E32" i="4" s="1"/>
  <c r="C32" i="4"/>
  <c r="B32" i="4"/>
  <c r="T31" i="4"/>
  <c r="N31" i="4"/>
  <c r="M31" i="4"/>
  <c r="L31" i="4"/>
  <c r="G31" i="4"/>
  <c r="Q31" i="4" s="1"/>
  <c r="V31" i="4" s="1"/>
  <c r="E31" i="4"/>
  <c r="F31" i="4" s="1"/>
  <c r="D31" i="4"/>
  <c r="C31" i="4"/>
  <c r="B31" i="4"/>
  <c r="O31" i="4" s="1"/>
  <c r="T30" i="4"/>
  <c r="Q30" i="4"/>
  <c r="M30" i="4"/>
  <c r="K30" i="4"/>
  <c r="P30" i="4" s="1"/>
  <c r="U30" i="4" s="1"/>
  <c r="H30" i="4"/>
  <c r="R30" i="4" s="1"/>
  <c r="W30" i="4" s="1"/>
  <c r="G30" i="4"/>
  <c r="F30" i="4"/>
  <c r="D30" i="4"/>
  <c r="E30" i="4" s="1"/>
  <c r="C30" i="4"/>
  <c r="B30" i="4"/>
  <c r="G29" i="4"/>
  <c r="Q29" i="4" s="1"/>
  <c r="D29" i="4"/>
  <c r="E29" i="4" s="1"/>
  <c r="C29" i="4"/>
  <c r="B29" i="4"/>
  <c r="L29" i="4" s="1"/>
  <c r="O28" i="4"/>
  <c r="Y28" i="4" s="1"/>
  <c r="M28" i="4"/>
  <c r="L28" i="4"/>
  <c r="K28" i="4"/>
  <c r="P28" i="4" s="1"/>
  <c r="U28" i="4" s="1"/>
  <c r="I28" i="4"/>
  <c r="S28" i="4" s="1"/>
  <c r="G28" i="4"/>
  <c r="Q28" i="4" s="1"/>
  <c r="E28" i="4"/>
  <c r="F28" i="4" s="1"/>
  <c r="J28" i="4" s="1"/>
  <c r="D28" i="4"/>
  <c r="C28" i="4"/>
  <c r="B28" i="4"/>
  <c r="N28" i="4" s="1"/>
  <c r="W27" i="4"/>
  <c r="O27" i="4"/>
  <c r="M27" i="4"/>
  <c r="K27" i="4"/>
  <c r="P27" i="4" s="1"/>
  <c r="U27" i="4" s="1"/>
  <c r="G27" i="4"/>
  <c r="Q27" i="4" s="1"/>
  <c r="E27" i="4"/>
  <c r="F27" i="4" s="1"/>
  <c r="J27" i="4" s="1"/>
  <c r="T27" i="4" s="1"/>
  <c r="Y27" i="4" s="1"/>
  <c r="D27" i="4"/>
  <c r="H27" i="4" s="1"/>
  <c r="R27" i="4" s="1"/>
  <c r="C27" i="4"/>
  <c r="B27" i="4"/>
  <c r="N27" i="4" s="1"/>
  <c r="L26" i="4"/>
  <c r="H26" i="4"/>
  <c r="R26" i="4" s="1"/>
  <c r="G26" i="4"/>
  <c r="Q26" i="4" s="1"/>
  <c r="F26" i="4"/>
  <c r="J26" i="4" s="1"/>
  <c r="D26" i="4"/>
  <c r="E26" i="4" s="1"/>
  <c r="C26" i="4"/>
  <c r="B26" i="4"/>
  <c r="R25" i="4"/>
  <c r="Q25" i="4"/>
  <c r="L25" i="4"/>
  <c r="V25" i="4" s="1"/>
  <c r="H25" i="4"/>
  <c r="G25" i="4"/>
  <c r="F25" i="4"/>
  <c r="J25" i="4" s="1"/>
  <c r="T25" i="4" s="1"/>
  <c r="D25" i="4"/>
  <c r="E25" i="4" s="1"/>
  <c r="C25" i="4"/>
  <c r="B25" i="4"/>
  <c r="Q24" i="4"/>
  <c r="O24" i="4"/>
  <c r="Y24" i="4" s="1"/>
  <c r="M24" i="4"/>
  <c r="K24" i="4"/>
  <c r="P24" i="4" s="1"/>
  <c r="U24" i="4" s="1"/>
  <c r="I24" i="4"/>
  <c r="S24" i="4" s="1"/>
  <c r="X24" i="4" s="1"/>
  <c r="G24" i="4"/>
  <c r="E24" i="4"/>
  <c r="F24" i="4" s="1"/>
  <c r="J24" i="4" s="1"/>
  <c r="D24" i="4"/>
  <c r="C24" i="4"/>
  <c r="B24" i="4"/>
  <c r="N24" i="4" s="1"/>
  <c r="T23" i="4"/>
  <c r="Q23" i="4"/>
  <c r="M23" i="4"/>
  <c r="H23" i="4"/>
  <c r="R23" i="4" s="1"/>
  <c r="G23" i="4"/>
  <c r="F23" i="4"/>
  <c r="D23" i="4"/>
  <c r="E23" i="4" s="1"/>
  <c r="C23" i="4"/>
  <c r="B23" i="4"/>
  <c r="K23" i="4" s="1"/>
  <c r="P23" i="4" s="1"/>
  <c r="U23" i="4" s="1"/>
  <c r="V22" i="4"/>
  <c r="Q22" i="4"/>
  <c r="L22" i="4"/>
  <c r="H22" i="4"/>
  <c r="R22" i="4" s="1"/>
  <c r="G22" i="4"/>
  <c r="F22" i="4"/>
  <c r="J22" i="4" s="1"/>
  <c r="T22" i="4" s="1"/>
  <c r="D22" i="4"/>
  <c r="E22" i="4" s="1"/>
  <c r="C22" i="4"/>
  <c r="B22" i="4"/>
  <c r="G21" i="4"/>
  <c r="Q21" i="4" s="1"/>
  <c r="D21" i="4"/>
  <c r="E21" i="4" s="1"/>
  <c r="C21" i="4"/>
  <c r="B21" i="4"/>
  <c r="Q20" i="4"/>
  <c r="V20" i="4" s="1"/>
  <c r="O20" i="4"/>
  <c r="Y20" i="4" s="1"/>
  <c r="M20" i="4"/>
  <c r="L20" i="4"/>
  <c r="K20" i="4"/>
  <c r="P20" i="4" s="1"/>
  <c r="U20" i="4" s="1"/>
  <c r="G20" i="4"/>
  <c r="E20" i="4"/>
  <c r="F20" i="4" s="1"/>
  <c r="J20" i="4" s="1"/>
  <c r="D20" i="4"/>
  <c r="C20" i="4"/>
  <c r="B20" i="4"/>
  <c r="N20" i="4" s="1"/>
  <c r="S19" i="4"/>
  <c r="O19" i="4"/>
  <c r="Y19" i="4" s="1"/>
  <c r="M19" i="4"/>
  <c r="K19" i="4"/>
  <c r="P19" i="4" s="1"/>
  <c r="U19" i="4" s="1"/>
  <c r="I19" i="4"/>
  <c r="G19" i="4"/>
  <c r="Q19" i="4" s="1"/>
  <c r="E19" i="4"/>
  <c r="F19" i="4" s="1"/>
  <c r="J19" i="4" s="1"/>
  <c r="T19" i="4" s="1"/>
  <c r="D19" i="4"/>
  <c r="H19" i="4" s="1"/>
  <c r="R19" i="4" s="1"/>
  <c r="C19" i="4"/>
  <c r="B19" i="4"/>
  <c r="N19" i="4" s="1"/>
  <c r="L18" i="4"/>
  <c r="H18" i="4"/>
  <c r="R18" i="4" s="1"/>
  <c r="G18" i="4"/>
  <c r="Q18" i="4" s="1"/>
  <c r="F18" i="4"/>
  <c r="J18" i="4" s="1"/>
  <c r="D18" i="4"/>
  <c r="E18" i="4" s="1"/>
  <c r="C18" i="4"/>
  <c r="B18" i="4"/>
  <c r="V17" i="4"/>
  <c r="Q17" i="4"/>
  <c r="L17" i="4"/>
  <c r="H17" i="4"/>
  <c r="R17" i="4" s="1"/>
  <c r="G17" i="4"/>
  <c r="F17" i="4"/>
  <c r="J17" i="4" s="1"/>
  <c r="T17" i="4" s="1"/>
  <c r="D17" i="4"/>
  <c r="E17" i="4" s="1"/>
  <c r="C17" i="4"/>
  <c r="B17" i="4"/>
  <c r="Q16" i="4"/>
  <c r="O16" i="4"/>
  <c r="Y16" i="4" s="1"/>
  <c r="M16" i="4"/>
  <c r="K16" i="4"/>
  <c r="P16" i="4" s="1"/>
  <c r="U16" i="4" s="1"/>
  <c r="G16" i="4"/>
  <c r="E16" i="4"/>
  <c r="F16" i="4" s="1"/>
  <c r="J16" i="4" s="1"/>
  <c r="D16" i="4"/>
  <c r="C16" i="4"/>
  <c r="B16" i="4"/>
  <c r="N16" i="4" s="1"/>
  <c r="S15" i="4"/>
  <c r="R15" i="4"/>
  <c r="Q15" i="4"/>
  <c r="O15" i="4"/>
  <c r="Y15" i="4" s="1"/>
  <c r="M15" i="4"/>
  <c r="W15" i="4" s="1"/>
  <c r="K15" i="4"/>
  <c r="P15" i="4" s="1"/>
  <c r="U15" i="4" s="1"/>
  <c r="I15" i="4"/>
  <c r="E15" i="4"/>
  <c r="F15" i="4" s="1"/>
  <c r="J15" i="4" s="1"/>
  <c r="T15" i="4" s="1"/>
  <c r="D15" i="4"/>
  <c r="C15" i="4"/>
  <c r="B15" i="4"/>
  <c r="L15" i="4" s="1"/>
  <c r="Q14" i="4"/>
  <c r="V14" i="4" s="1"/>
  <c r="O14" i="4"/>
  <c r="Y14" i="4" s="1"/>
  <c r="M14" i="4"/>
  <c r="L14" i="4"/>
  <c r="K14" i="4"/>
  <c r="P14" i="4" s="1"/>
  <c r="U14" i="4" s="1"/>
  <c r="I14" i="4"/>
  <c r="S14" i="4" s="1"/>
  <c r="G14" i="4"/>
  <c r="E14" i="4"/>
  <c r="F14" i="4" s="1"/>
  <c r="J14" i="4" s="1"/>
  <c r="T14" i="4" s="1"/>
  <c r="D14" i="4"/>
  <c r="H14" i="4" s="1"/>
  <c r="R14" i="4" s="1"/>
  <c r="C14" i="4"/>
  <c r="B14" i="4"/>
  <c r="N14" i="4" s="1"/>
  <c r="Q13" i="4"/>
  <c r="O13" i="4"/>
  <c r="Y13" i="4" s="1"/>
  <c r="M13" i="4"/>
  <c r="K13" i="4"/>
  <c r="P13" i="4" s="1"/>
  <c r="U13" i="4" s="1"/>
  <c r="I13" i="4"/>
  <c r="S13" i="4" s="1"/>
  <c r="G13" i="4"/>
  <c r="E13" i="4"/>
  <c r="F13" i="4" s="1"/>
  <c r="J13" i="4" s="1"/>
  <c r="T13" i="4" s="1"/>
  <c r="D13" i="4"/>
  <c r="C13" i="4"/>
  <c r="B13" i="4"/>
  <c r="N13" i="4" s="1"/>
  <c r="O12" i="4"/>
  <c r="M12" i="4"/>
  <c r="L12" i="4"/>
  <c r="K12" i="4"/>
  <c r="P12" i="4" s="1"/>
  <c r="U12" i="4" s="1"/>
  <c r="I12" i="4"/>
  <c r="S12" i="4" s="1"/>
  <c r="G12" i="4"/>
  <c r="Q12" i="4" s="1"/>
  <c r="E12" i="4"/>
  <c r="F12" i="4" s="1"/>
  <c r="J12" i="4" s="1"/>
  <c r="T12" i="4" s="1"/>
  <c r="Y12" i="4" s="1"/>
  <c r="D12" i="4"/>
  <c r="C12" i="4"/>
  <c r="B12" i="4"/>
  <c r="N12" i="4" s="1"/>
  <c r="W11" i="4"/>
  <c r="R11" i="4"/>
  <c r="Q11" i="4"/>
  <c r="V11" i="4" s="1"/>
  <c r="O11" i="4"/>
  <c r="Y11" i="4" s="1"/>
  <c r="M11" i="4"/>
  <c r="L11" i="4"/>
  <c r="K11" i="4"/>
  <c r="P11" i="4" s="1"/>
  <c r="U11" i="4" s="1"/>
  <c r="E11" i="4"/>
  <c r="F11" i="4" s="1"/>
  <c r="D11" i="4"/>
  <c r="C11" i="4"/>
  <c r="B11" i="4"/>
  <c r="N11" i="4" s="1"/>
  <c r="X11" i="4" s="1"/>
  <c r="S10" i="4"/>
  <c r="X10" i="4" s="1"/>
  <c r="O10" i="4"/>
  <c r="Y10" i="4" s="1"/>
  <c r="M10" i="4"/>
  <c r="K10" i="4"/>
  <c r="P10" i="4" s="1"/>
  <c r="U10" i="4" s="1"/>
  <c r="I10" i="4"/>
  <c r="G10" i="4"/>
  <c r="Q10" i="4" s="1"/>
  <c r="E10" i="4"/>
  <c r="F10" i="4" s="1"/>
  <c r="J10" i="4" s="1"/>
  <c r="T10" i="4" s="1"/>
  <c r="D10" i="4"/>
  <c r="H10" i="4" s="1"/>
  <c r="R10" i="4" s="1"/>
  <c r="W10" i="4" s="1"/>
  <c r="C10" i="4"/>
  <c r="B10" i="4"/>
  <c r="N10" i="4" s="1"/>
  <c r="Q9" i="4"/>
  <c r="V9" i="4" s="1"/>
  <c r="O9" i="4"/>
  <c r="Y9" i="4" s="1"/>
  <c r="M9" i="4"/>
  <c r="L9" i="4"/>
  <c r="K9" i="4"/>
  <c r="P9" i="4" s="1"/>
  <c r="U9" i="4" s="1"/>
  <c r="I9" i="4"/>
  <c r="S9" i="4" s="1"/>
  <c r="X9" i="4" s="1"/>
  <c r="G9" i="4"/>
  <c r="E9" i="4"/>
  <c r="F9" i="4" s="1"/>
  <c r="J9" i="4" s="1"/>
  <c r="T9" i="4" s="1"/>
  <c r="D9" i="4"/>
  <c r="H9" i="4" s="1"/>
  <c r="R9" i="4" s="1"/>
  <c r="W9" i="4" s="1"/>
  <c r="C9" i="4"/>
  <c r="B9" i="4"/>
  <c r="N9" i="4" s="1"/>
  <c r="Y8" i="4"/>
  <c r="Q8" i="4"/>
  <c r="O8" i="4"/>
  <c r="M8" i="4"/>
  <c r="K8" i="4"/>
  <c r="P8" i="4" s="1"/>
  <c r="U8" i="4" s="1"/>
  <c r="I8" i="4"/>
  <c r="S8" i="4" s="1"/>
  <c r="X8" i="4" s="1"/>
  <c r="G8" i="4"/>
  <c r="E8" i="4"/>
  <c r="F8" i="4" s="1"/>
  <c r="J8" i="4" s="1"/>
  <c r="T8" i="4" s="1"/>
  <c r="D8" i="4"/>
  <c r="C8" i="4"/>
  <c r="B8" i="4"/>
  <c r="N8" i="4" s="1"/>
  <c r="O7" i="4"/>
  <c r="M7" i="4"/>
  <c r="L7" i="4"/>
  <c r="K7" i="4"/>
  <c r="P7" i="4" s="1"/>
  <c r="U7" i="4" s="1"/>
  <c r="I7" i="4"/>
  <c r="S7" i="4" s="1"/>
  <c r="G7" i="4"/>
  <c r="Q7" i="4" s="1"/>
  <c r="V7" i="4" s="1"/>
  <c r="E7" i="4"/>
  <c r="F7" i="4" s="1"/>
  <c r="J7" i="4" s="1"/>
  <c r="T7" i="4" s="1"/>
  <c r="D7" i="4"/>
  <c r="C7" i="4"/>
  <c r="B7" i="4"/>
  <c r="N7" i="4" s="1"/>
  <c r="R6" i="4"/>
  <c r="Q6" i="4"/>
  <c r="V6" i="4" s="1"/>
  <c r="O6" i="4"/>
  <c r="Y6" i="4" s="1"/>
  <c r="M6" i="4"/>
  <c r="W6" i="4" s="1"/>
  <c r="L6" i="4"/>
  <c r="K6" i="4"/>
  <c r="P6" i="4" s="1"/>
  <c r="U6" i="4" s="1"/>
  <c r="E6" i="4"/>
  <c r="F6" i="4" s="1"/>
  <c r="D6" i="4"/>
  <c r="C6" i="4"/>
  <c r="B6" i="4"/>
  <c r="N6" i="4" s="1"/>
  <c r="X6" i="4" s="1"/>
  <c r="S5" i="4"/>
  <c r="O5" i="4"/>
  <c r="Y5" i="4" s="1"/>
  <c r="M5" i="4"/>
  <c r="K5" i="4"/>
  <c r="P5" i="4" s="1"/>
  <c r="U5" i="4" s="1"/>
  <c r="I5" i="4"/>
  <c r="G5" i="4"/>
  <c r="Q5" i="4" s="1"/>
  <c r="E5" i="4"/>
  <c r="F5" i="4" s="1"/>
  <c r="J5" i="4" s="1"/>
  <c r="T5" i="4" s="1"/>
  <c r="D5" i="4"/>
  <c r="H5" i="4" s="1"/>
  <c r="R5" i="4" s="1"/>
  <c r="W5" i="4" s="1"/>
  <c r="C5" i="4"/>
  <c r="B5" i="4"/>
  <c r="N5" i="4" s="1"/>
  <c r="T4" i="4"/>
  <c r="S4" i="4"/>
  <c r="R4" i="4"/>
  <c r="G4" i="4"/>
  <c r="Q4" i="4" s="1"/>
  <c r="D4" i="4"/>
  <c r="E4" i="4" s="1"/>
  <c r="F4" i="4" s="1"/>
  <c r="C4" i="4"/>
  <c r="B4" i="4"/>
  <c r="O4" i="4" s="1"/>
  <c r="Y4" i="4" s="1"/>
  <c r="G3" i="4"/>
  <c r="Q3" i="4" s="1"/>
  <c r="D3" i="4"/>
  <c r="E3" i="4" s="1"/>
  <c r="F3" i="4" s="1"/>
  <c r="J3" i="4" s="1"/>
  <c r="T3" i="4" s="1"/>
  <c r="C3" i="4"/>
  <c r="B3" i="4"/>
  <c r="L3" i="4" s="1"/>
  <c r="Q2" i="4"/>
  <c r="D2" i="4"/>
  <c r="B2" i="4"/>
  <c r="N2" i="4" s="1"/>
  <c r="H3" i="4" l="1"/>
  <c r="R3" i="4" s="1"/>
  <c r="M4" i="4"/>
  <c r="W4" i="4" s="1"/>
  <c r="Y84" i="4"/>
  <c r="X7" i="4"/>
  <c r="V12" i="4"/>
  <c r="Z12" i="4" s="1"/>
  <c r="AA12" i="4" s="1"/>
  <c r="X13" i="4"/>
  <c r="X14" i="4"/>
  <c r="Z14" i="4" s="1"/>
  <c r="AA14" i="4" s="1"/>
  <c r="X34" i="4"/>
  <c r="Y45" i="4"/>
  <c r="W54" i="4"/>
  <c r="X77" i="4"/>
  <c r="Y77" i="4"/>
  <c r="W103" i="4"/>
  <c r="Y115" i="4"/>
  <c r="W134" i="4"/>
  <c r="X138" i="4"/>
  <c r="Y138" i="4"/>
  <c r="V3" i="4"/>
  <c r="X12" i="4"/>
  <c r="W14" i="4"/>
  <c r="X19" i="4"/>
  <c r="V28" i="4"/>
  <c r="Y31" i="4"/>
  <c r="V37" i="4"/>
  <c r="X44" i="4"/>
  <c r="Z44" i="4" s="1"/>
  <c r="AA44" i="4" s="1"/>
  <c r="V64" i="4"/>
  <c r="V66" i="4"/>
  <c r="V81" i="4"/>
  <c r="W87" i="4"/>
  <c r="Y121" i="4"/>
  <c r="X5" i="4"/>
  <c r="Y7" i="4"/>
  <c r="W19" i="4"/>
  <c r="W23" i="4"/>
  <c r="X28" i="4"/>
  <c r="V29" i="4"/>
  <c r="Y34" i="4"/>
  <c r="V42" i="4"/>
  <c r="Y42" i="4"/>
  <c r="V48" i="4"/>
  <c r="Y48" i="4"/>
  <c r="Z48" i="4" s="1"/>
  <c r="AA48" i="4" s="1"/>
  <c r="V50" i="4"/>
  <c r="Y50" i="4"/>
  <c r="V52" i="4"/>
  <c r="Y54" i="4"/>
  <c r="W64" i="4"/>
  <c r="W66" i="4"/>
  <c r="V70" i="4"/>
  <c r="V73" i="4"/>
  <c r="Y73" i="4"/>
  <c r="W96" i="4"/>
  <c r="V101" i="4"/>
  <c r="X108" i="4"/>
  <c r="X116" i="4"/>
  <c r="Y141" i="4"/>
  <c r="M2" i="4"/>
  <c r="L2" i="4"/>
  <c r="V2" i="4" s="1"/>
  <c r="K2" i="4"/>
  <c r="P2" i="4" s="1"/>
  <c r="U2" i="4" s="1"/>
  <c r="E2" i="4"/>
  <c r="F2" i="4" s="1"/>
  <c r="J2" i="4" s="1"/>
  <c r="T2" i="4" s="1"/>
  <c r="O2" i="4"/>
  <c r="Z42" i="4"/>
  <c r="AA42" i="4" s="1"/>
  <c r="W45" i="4"/>
  <c r="Z9" i="4"/>
  <c r="AA9" i="4" s="1"/>
  <c r="V5" i="4"/>
  <c r="Z5" i="4" s="1"/>
  <c r="AA5" i="4" s="1"/>
  <c r="O21" i="4"/>
  <c r="K21" i="4"/>
  <c r="P21" i="4" s="1"/>
  <c r="U21" i="4" s="1"/>
  <c r="M21" i="4"/>
  <c r="N21" i="4"/>
  <c r="O32" i="4"/>
  <c r="K32" i="4"/>
  <c r="P32" i="4" s="1"/>
  <c r="U32" i="4" s="1"/>
  <c r="M32" i="4"/>
  <c r="N32" i="4"/>
  <c r="M38" i="4"/>
  <c r="O38" i="4"/>
  <c r="K38" i="4"/>
  <c r="P38" i="4" s="1"/>
  <c r="U38" i="4" s="1"/>
  <c r="N38" i="4"/>
  <c r="L39" i="4"/>
  <c r="V39" i="4" s="1"/>
  <c r="N39" i="4"/>
  <c r="O39" i="4"/>
  <c r="Y39" i="4" s="1"/>
  <c r="I43" i="4"/>
  <c r="S43" i="4" s="1"/>
  <c r="O46" i="4"/>
  <c r="Y46" i="4" s="1"/>
  <c r="K46" i="4"/>
  <c r="P46" i="4" s="1"/>
  <c r="U46" i="4" s="1"/>
  <c r="M46" i="4"/>
  <c r="L53" i="4"/>
  <c r="V53" i="4" s="1"/>
  <c r="M53" i="4"/>
  <c r="O53" i="4"/>
  <c r="Y53" i="4" s="1"/>
  <c r="M60" i="4"/>
  <c r="W60" i="4" s="1"/>
  <c r="N60" i="4"/>
  <c r="X60" i="4" s="1"/>
  <c r="K60" i="4"/>
  <c r="P60" i="4" s="1"/>
  <c r="U60" i="4" s="1"/>
  <c r="O60" i="4"/>
  <c r="V62" i="4"/>
  <c r="F63" i="4"/>
  <c r="I63" i="4" s="1"/>
  <c r="S63" i="4" s="1"/>
  <c r="X63" i="4" s="1"/>
  <c r="Z64" i="4"/>
  <c r="AA64" i="4" s="1"/>
  <c r="I3" i="4"/>
  <c r="S3" i="4" s="1"/>
  <c r="H7" i="4"/>
  <c r="R7" i="4" s="1"/>
  <c r="W7" i="4" s="1"/>
  <c r="Z7" i="4" s="1"/>
  <c r="AA7" i="4" s="1"/>
  <c r="H8" i="4"/>
  <c r="R8" i="4" s="1"/>
  <c r="W8" i="4" s="1"/>
  <c r="H12" i="4"/>
  <c r="R12" i="4" s="1"/>
  <c r="W12" i="4" s="1"/>
  <c r="H13" i="4"/>
  <c r="R13" i="4" s="1"/>
  <c r="W13" i="4" s="1"/>
  <c r="I17" i="4"/>
  <c r="S17" i="4" s="1"/>
  <c r="I18" i="4"/>
  <c r="S18" i="4" s="1"/>
  <c r="H21" i="4"/>
  <c r="R21" i="4" s="1"/>
  <c r="W21" i="4" s="1"/>
  <c r="I22" i="4"/>
  <c r="S22" i="4" s="1"/>
  <c r="I23" i="4"/>
  <c r="S23" i="4" s="1"/>
  <c r="H24" i="4"/>
  <c r="R24" i="4" s="1"/>
  <c r="W24" i="4" s="1"/>
  <c r="M25" i="4"/>
  <c r="W25" i="4" s="1"/>
  <c r="O25" i="4"/>
  <c r="Y25" i="4" s="1"/>
  <c r="K25" i="4"/>
  <c r="P25" i="4" s="1"/>
  <c r="U25" i="4" s="1"/>
  <c r="N25" i="4"/>
  <c r="O26" i="4"/>
  <c r="Y26" i="4" s="1"/>
  <c r="K26" i="4"/>
  <c r="P26" i="4" s="1"/>
  <c r="U26" i="4" s="1"/>
  <c r="M26" i="4"/>
  <c r="W26" i="4" s="1"/>
  <c r="V26" i="4"/>
  <c r="N26" i="4"/>
  <c r="I27" i="4"/>
  <c r="S27" i="4" s="1"/>
  <c r="X27" i="4" s="1"/>
  <c r="H28" i="4"/>
  <c r="R28" i="4" s="1"/>
  <c r="W28" i="4" s="1"/>
  <c r="Z28" i="4" s="1"/>
  <c r="AA28" i="4" s="1"/>
  <c r="F29" i="4"/>
  <c r="J29" i="4" s="1"/>
  <c r="T29" i="4" s="1"/>
  <c r="N30" i="4"/>
  <c r="L30" i="4"/>
  <c r="O30" i="4"/>
  <c r="Y30" i="4" s="1"/>
  <c r="H32" i="4"/>
  <c r="R32" i="4" s="1"/>
  <c r="I33" i="4"/>
  <c r="S33" i="4" s="1"/>
  <c r="H34" i="4"/>
  <c r="R34" i="4" s="1"/>
  <c r="W34" i="4" s="1"/>
  <c r="H35" i="4"/>
  <c r="R35" i="4" s="1"/>
  <c r="Y35" i="4"/>
  <c r="M36" i="4"/>
  <c r="W36" i="4" s="1"/>
  <c r="O36" i="4"/>
  <c r="Y36" i="4" s="1"/>
  <c r="K36" i="4"/>
  <c r="P36" i="4" s="1"/>
  <c r="U36" i="4" s="1"/>
  <c r="N36" i="4"/>
  <c r="O37" i="4"/>
  <c r="Y37" i="4" s="1"/>
  <c r="K37" i="4"/>
  <c r="P37" i="4" s="1"/>
  <c r="U37" i="4" s="1"/>
  <c r="M37" i="4"/>
  <c r="W37" i="4" s="1"/>
  <c r="N37" i="4"/>
  <c r="H38" i="4"/>
  <c r="R38" i="4" s="1"/>
  <c r="H39" i="4"/>
  <c r="R39" i="4" s="1"/>
  <c r="I40" i="4"/>
  <c r="S40" i="4" s="1"/>
  <c r="X40" i="4" s="1"/>
  <c r="F41" i="4"/>
  <c r="I41" i="4" s="1"/>
  <c r="S41" i="4" s="1"/>
  <c r="F43" i="4"/>
  <c r="L46" i="4"/>
  <c r="V46" i="4" s="1"/>
  <c r="F47" i="4"/>
  <c r="I47" i="4" s="1"/>
  <c r="S47" i="4" s="1"/>
  <c r="F49" i="4"/>
  <c r="I49" i="4" s="1"/>
  <c r="S49" i="4" s="1"/>
  <c r="H53" i="4"/>
  <c r="R53" i="4" s="1"/>
  <c r="W53" i="4" s="1"/>
  <c r="V54" i="4"/>
  <c r="L56" i="4"/>
  <c r="V56" i="4" s="1"/>
  <c r="M56" i="4"/>
  <c r="W56" i="4" s="1"/>
  <c r="O56" i="4"/>
  <c r="Y56" i="4" s="1"/>
  <c r="E57" i="4"/>
  <c r="H57" i="4"/>
  <c r="R57" i="4" s="1"/>
  <c r="W57" i="4" s="1"/>
  <c r="Y57" i="4"/>
  <c r="E59" i="4"/>
  <c r="O61" i="4"/>
  <c r="Y61" i="4" s="1"/>
  <c r="K61" i="4"/>
  <c r="P61" i="4" s="1"/>
  <c r="U61" i="4" s="1"/>
  <c r="L61" i="4"/>
  <c r="V61" i="4" s="1"/>
  <c r="N61" i="4"/>
  <c r="X61" i="4" s="1"/>
  <c r="M61" i="4"/>
  <c r="W61" i="4" s="1"/>
  <c r="N62" i="4"/>
  <c r="L62" i="4"/>
  <c r="O62" i="4"/>
  <c r="Y62" i="4" s="1"/>
  <c r="K62" i="4"/>
  <c r="P62" i="4" s="1"/>
  <c r="U62" i="4" s="1"/>
  <c r="H63" i="4"/>
  <c r="R63" i="4" s="1"/>
  <c r="L4" i="4"/>
  <c r="N4" i="4"/>
  <c r="X4" i="4" s="1"/>
  <c r="V4" i="4"/>
  <c r="V15" i="4"/>
  <c r="I16" i="4"/>
  <c r="S16" i="4" s="1"/>
  <c r="X16" i="4" s="1"/>
  <c r="I20" i="4"/>
  <c r="S20" i="4" s="1"/>
  <c r="X20" i="4" s="1"/>
  <c r="O29" i="4"/>
  <c r="K29" i="4"/>
  <c r="P29" i="4" s="1"/>
  <c r="U29" i="4" s="1"/>
  <c r="M29" i="4"/>
  <c r="N29" i="4"/>
  <c r="V30" i="4"/>
  <c r="I31" i="4"/>
  <c r="S31" i="4" s="1"/>
  <c r="X31" i="4" s="1"/>
  <c r="K39" i="4"/>
  <c r="P39" i="4" s="1"/>
  <c r="U39" i="4" s="1"/>
  <c r="Y40" i="4"/>
  <c r="N41" i="4"/>
  <c r="L41" i="4"/>
  <c r="V41" i="4" s="1"/>
  <c r="O41" i="4"/>
  <c r="Y41" i="4" s="1"/>
  <c r="N43" i="4"/>
  <c r="L43" i="4"/>
  <c r="V43" i="4" s="1"/>
  <c r="O43" i="4"/>
  <c r="Y43" i="4" s="1"/>
  <c r="E46" i="4"/>
  <c r="H46" i="4"/>
  <c r="R46" i="4" s="1"/>
  <c r="N46" i="4"/>
  <c r="N47" i="4"/>
  <c r="L47" i="4"/>
  <c r="V47" i="4" s="1"/>
  <c r="O47" i="4"/>
  <c r="Y47" i="4" s="1"/>
  <c r="N49" i="4"/>
  <c r="L49" i="4"/>
  <c r="O49" i="4"/>
  <c r="Y49" i="4" s="1"/>
  <c r="K53" i="4"/>
  <c r="P53" i="4" s="1"/>
  <c r="U53" i="4" s="1"/>
  <c r="Y60" i="4"/>
  <c r="I65" i="4"/>
  <c r="S65" i="4" s="1"/>
  <c r="X65" i="4" s="1"/>
  <c r="O3" i="4"/>
  <c r="Y3" i="4" s="1"/>
  <c r="K3" i="4"/>
  <c r="P3" i="4" s="1"/>
  <c r="U3" i="4" s="1"/>
  <c r="M3" i="4"/>
  <c r="W3" i="4" s="1"/>
  <c r="N3" i="4"/>
  <c r="K4" i="4"/>
  <c r="P4" i="4" s="1"/>
  <c r="U4" i="4" s="1"/>
  <c r="Z6" i="4"/>
  <c r="AA6" i="4" s="1"/>
  <c r="Z11" i="4"/>
  <c r="AA11" i="4" s="1"/>
  <c r="H16" i="4"/>
  <c r="R16" i="4" s="1"/>
  <c r="W16" i="4" s="1"/>
  <c r="M17" i="4"/>
  <c r="W17" i="4" s="1"/>
  <c r="O17" i="4"/>
  <c r="Y17" i="4" s="1"/>
  <c r="K17" i="4"/>
  <c r="P17" i="4" s="1"/>
  <c r="U17" i="4" s="1"/>
  <c r="N17" i="4"/>
  <c r="O18" i="4"/>
  <c r="Y18" i="4" s="1"/>
  <c r="K18" i="4"/>
  <c r="P18" i="4" s="1"/>
  <c r="U18" i="4" s="1"/>
  <c r="M18" i="4"/>
  <c r="W18" i="4" s="1"/>
  <c r="V18" i="4"/>
  <c r="N18" i="4"/>
  <c r="H20" i="4"/>
  <c r="R20" i="4" s="1"/>
  <c r="W20" i="4" s="1"/>
  <c r="F21" i="4"/>
  <c r="J21" i="4" s="1"/>
  <c r="T21" i="4" s="1"/>
  <c r="Y21" i="4" s="1"/>
  <c r="L21" i="4"/>
  <c r="V21" i="4" s="1"/>
  <c r="M22" i="4"/>
  <c r="W22" i="4" s="1"/>
  <c r="O22" i="4"/>
  <c r="Y22" i="4" s="1"/>
  <c r="K22" i="4"/>
  <c r="P22" i="4" s="1"/>
  <c r="U22" i="4" s="1"/>
  <c r="N22" i="4"/>
  <c r="L23" i="4"/>
  <c r="V23" i="4" s="1"/>
  <c r="N23" i="4"/>
  <c r="O23" i="4"/>
  <c r="Y23" i="4" s="1"/>
  <c r="I25" i="4"/>
  <c r="S25" i="4" s="1"/>
  <c r="I26" i="4"/>
  <c r="S26" i="4" s="1"/>
  <c r="H29" i="4"/>
  <c r="R29" i="4" s="1"/>
  <c r="I30" i="4"/>
  <c r="S30" i="4" s="1"/>
  <c r="H31" i="4"/>
  <c r="R31" i="4" s="1"/>
  <c r="W31" i="4" s="1"/>
  <c r="F32" i="4"/>
  <c r="J32" i="4" s="1"/>
  <c r="T32" i="4" s="1"/>
  <c r="L32" i="4"/>
  <c r="V32" i="4" s="1"/>
  <c r="N33" i="4"/>
  <c r="L33" i="4"/>
  <c r="V33" i="4" s="1"/>
  <c r="O33" i="4"/>
  <c r="Y33" i="4" s="1"/>
  <c r="Z34" i="4"/>
  <c r="AA34" i="4" s="1"/>
  <c r="I36" i="4"/>
  <c r="S36" i="4" s="1"/>
  <c r="I37" i="4"/>
  <c r="S37" i="4" s="1"/>
  <c r="F38" i="4"/>
  <c r="J38" i="4" s="1"/>
  <c r="T38" i="4" s="1"/>
  <c r="Y38" i="4" s="1"/>
  <c r="L38" i="4"/>
  <c r="V38" i="4" s="1"/>
  <c r="F39" i="4"/>
  <c r="I39" i="4" s="1"/>
  <c r="S39" i="4" s="1"/>
  <c r="X39" i="4" s="1"/>
  <c r="M39" i="4"/>
  <c r="H41" i="4"/>
  <c r="R41" i="4" s="1"/>
  <c r="W41" i="4" s="1"/>
  <c r="H43" i="4"/>
  <c r="R43" i="4" s="1"/>
  <c r="W43" i="4" s="1"/>
  <c r="H47" i="4"/>
  <c r="R47" i="4" s="1"/>
  <c r="W47" i="4" s="1"/>
  <c r="H49" i="4"/>
  <c r="R49" i="4" s="1"/>
  <c r="W49" i="4" s="1"/>
  <c r="V49" i="4"/>
  <c r="E50" i="4"/>
  <c r="M52" i="4"/>
  <c r="W52" i="4" s="1"/>
  <c r="N52" i="4"/>
  <c r="X52" i="4" s="1"/>
  <c r="K52" i="4"/>
  <c r="P52" i="4" s="1"/>
  <c r="U52" i="4" s="1"/>
  <c r="O52" i="4"/>
  <c r="Y52" i="4" s="1"/>
  <c r="F53" i="4"/>
  <c r="I53" i="4" s="1"/>
  <c r="S53" i="4" s="1"/>
  <c r="X53" i="4" s="1"/>
  <c r="N53" i="4"/>
  <c r="O55" i="4"/>
  <c r="Y55" i="4" s="1"/>
  <c r="K55" i="4"/>
  <c r="P55" i="4" s="1"/>
  <c r="U55" i="4" s="1"/>
  <c r="L55" i="4"/>
  <c r="V55" i="4" s="1"/>
  <c r="N55" i="4"/>
  <c r="X55" i="4" s="1"/>
  <c r="M55" i="4"/>
  <c r="W55" i="4" s="1"/>
  <c r="I56" i="4"/>
  <c r="S56" i="4" s="1"/>
  <c r="X56" i="4" s="1"/>
  <c r="L60" i="4"/>
  <c r="V60" i="4" s="1"/>
  <c r="E62" i="4"/>
  <c r="H62" i="4"/>
  <c r="R62" i="4" s="1"/>
  <c r="W62" i="4" s="1"/>
  <c r="H65" i="4"/>
  <c r="R65" i="4" s="1"/>
  <c r="I67" i="4"/>
  <c r="S67" i="4" s="1"/>
  <c r="X67" i="4" s="1"/>
  <c r="F67" i="4"/>
  <c r="Y69" i="4"/>
  <c r="N88" i="4"/>
  <c r="O88" i="4"/>
  <c r="L88" i="4"/>
  <c r="M88" i="4"/>
  <c r="K88" i="4"/>
  <c r="P88" i="4" s="1"/>
  <c r="U88" i="4" s="1"/>
  <c r="O99" i="4"/>
  <c r="Y99" i="4" s="1"/>
  <c r="K99" i="4"/>
  <c r="P99" i="4" s="1"/>
  <c r="U99" i="4" s="1"/>
  <c r="N99" i="4"/>
  <c r="X99" i="4" s="1"/>
  <c r="L99" i="4"/>
  <c r="V99" i="4" s="1"/>
  <c r="M99" i="4"/>
  <c r="W99" i="4" s="1"/>
  <c r="N111" i="4"/>
  <c r="X111" i="4" s="1"/>
  <c r="L111" i="4"/>
  <c r="V111" i="4" s="1"/>
  <c r="K111" i="4"/>
  <c r="P111" i="4" s="1"/>
  <c r="U111" i="4" s="1"/>
  <c r="O111" i="4"/>
  <c r="Y111" i="4" s="1"/>
  <c r="M111" i="4"/>
  <c r="W111" i="4" s="1"/>
  <c r="H124" i="4"/>
  <c r="R124" i="4" s="1"/>
  <c r="E124" i="4"/>
  <c r="M125" i="4"/>
  <c r="O125" i="4"/>
  <c r="K125" i="4"/>
  <c r="P125" i="4" s="1"/>
  <c r="U125" i="4" s="1"/>
  <c r="N125" i="4"/>
  <c r="L125" i="4"/>
  <c r="V125" i="4" s="1"/>
  <c r="L5" i="4"/>
  <c r="L8" i="4"/>
  <c r="V8" i="4" s="1"/>
  <c r="Z8" i="4" s="1"/>
  <c r="AA8" i="4" s="1"/>
  <c r="L10" i="4"/>
  <c r="V10" i="4" s="1"/>
  <c r="Z10" i="4" s="1"/>
  <c r="AA10" i="4" s="1"/>
  <c r="L13" i="4"/>
  <c r="V13" i="4" s="1"/>
  <c r="Z13" i="4" s="1"/>
  <c r="AA13" i="4" s="1"/>
  <c r="N15" i="4"/>
  <c r="X15" i="4" s="1"/>
  <c r="L16" i="4"/>
  <c r="V16" i="4" s="1"/>
  <c r="Z16" i="4" s="1"/>
  <c r="AA16" i="4" s="1"/>
  <c r="L19" i="4"/>
  <c r="V19" i="4" s="1"/>
  <c r="Z19" i="4" s="1"/>
  <c r="AA19" i="4" s="1"/>
  <c r="L24" i="4"/>
  <c r="V24" i="4" s="1"/>
  <c r="Z24" i="4" s="1"/>
  <c r="AA24" i="4" s="1"/>
  <c r="L27" i="4"/>
  <c r="V27" i="4" s="1"/>
  <c r="Z27" i="4" s="1"/>
  <c r="AA27" i="4" s="1"/>
  <c r="K31" i="4"/>
  <c r="P31" i="4" s="1"/>
  <c r="U31" i="4" s="1"/>
  <c r="Z31" i="4" s="1"/>
  <c r="AA31" i="4" s="1"/>
  <c r="M35" i="4"/>
  <c r="M40" i="4"/>
  <c r="W40" i="4" s="1"/>
  <c r="M45" i="4"/>
  <c r="I51" i="4"/>
  <c r="S51" i="4" s="1"/>
  <c r="X51" i="4" s="1"/>
  <c r="K51" i="4"/>
  <c r="P51" i="4" s="1"/>
  <c r="U51" i="4" s="1"/>
  <c r="M58" i="4"/>
  <c r="W58" i="4" s="1"/>
  <c r="Z58" i="4" s="1"/>
  <c r="AA58" i="4" s="1"/>
  <c r="K63" i="4"/>
  <c r="P63" i="4" s="1"/>
  <c r="U63" i="4" s="1"/>
  <c r="L65" i="4"/>
  <c r="V65" i="4" s="1"/>
  <c r="M65" i="4"/>
  <c r="K65" i="4"/>
  <c r="P65" i="4" s="1"/>
  <c r="U65" i="4" s="1"/>
  <c r="I68" i="4"/>
  <c r="S68" i="4" s="1"/>
  <c r="Y68" i="4"/>
  <c r="V69" i="4"/>
  <c r="Z69" i="4" s="1"/>
  <c r="AA69" i="4" s="1"/>
  <c r="F71" i="4"/>
  <c r="I71" i="4" s="1"/>
  <c r="S71" i="4" s="1"/>
  <c r="X71" i="4" s="1"/>
  <c r="X81" i="4"/>
  <c r="Z81" i="4" s="1"/>
  <c r="AA81" i="4" s="1"/>
  <c r="E83" i="4"/>
  <c r="H83" i="4"/>
  <c r="R83" i="4" s="1"/>
  <c r="W83" i="4" s="1"/>
  <c r="V84" i="4"/>
  <c r="Y88" i="4"/>
  <c r="O95" i="4"/>
  <c r="Y95" i="4" s="1"/>
  <c r="K95" i="4"/>
  <c r="P95" i="4" s="1"/>
  <c r="U95" i="4" s="1"/>
  <c r="L95" i="4"/>
  <c r="V95" i="4" s="1"/>
  <c r="N95" i="4"/>
  <c r="M95" i="4"/>
  <c r="W95" i="4" s="1"/>
  <c r="H67" i="4"/>
  <c r="R67" i="4" s="1"/>
  <c r="O74" i="4"/>
  <c r="K74" i="4"/>
  <c r="P74" i="4" s="1"/>
  <c r="U74" i="4" s="1"/>
  <c r="M74" i="4"/>
  <c r="W74" i="4" s="1"/>
  <c r="L74" i="4"/>
  <c r="V74" i="4" s="1"/>
  <c r="N75" i="4"/>
  <c r="L75" i="4"/>
  <c r="V75" i="4" s="1"/>
  <c r="M75" i="4"/>
  <c r="W75" i="4" s="1"/>
  <c r="K75" i="4"/>
  <c r="P75" i="4" s="1"/>
  <c r="U75" i="4" s="1"/>
  <c r="E100" i="4"/>
  <c r="H100" i="4"/>
  <c r="R100" i="4" s="1"/>
  <c r="E105" i="4"/>
  <c r="H105" i="4"/>
  <c r="R105" i="4" s="1"/>
  <c r="F106" i="4"/>
  <c r="I106" i="4"/>
  <c r="S106" i="4" s="1"/>
  <c r="X106" i="4" s="1"/>
  <c r="H106" i="4"/>
  <c r="R106" i="4" s="1"/>
  <c r="W106" i="4" s="1"/>
  <c r="K35" i="4"/>
  <c r="P35" i="4" s="1"/>
  <c r="U35" i="4" s="1"/>
  <c r="K40" i="4"/>
  <c r="P40" i="4" s="1"/>
  <c r="U40" i="4" s="1"/>
  <c r="K45" i="4"/>
  <c r="P45" i="4" s="1"/>
  <c r="U45" i="4" s="1"/>
  <c r="M51" i="4"/>
  <c r="W51" i="4" s="1"/>
  <c r="O58" i="4"/>
  <c r="Y58" i="4" s="1"/>
  <c r="M63" i="4"/>
  <c r="L72" i="4"/>
  <c r="V72" i="4" s="1"/>
  <c r="N72" i="4"/>
  <c r="M72" i="4"/>
  <c r="K72" i="4"/>
  <c r="P72" i="4" s="1"/>
  <c r="U72" i="4" s="1"/>
  <c r="W72" i="4"/>
  <c r="N74" i="4"/>
  <c r="O75" i="4"/>
  <c r="Y75" i="4" s="1"/>
  <c r="V76" i="4"/>
  <c r="E78" i="4"/>
  <c r="L80" i="4"/>
  <c r="N80" i="4"/>
  <c r="M80" i="4"/>
  <c r="W80" i="4" s="1"/>
  <c r="K80" i="4"/>
  <c r="P80" i="4" s="1"/>
  <c r="U80" i="4" s="1"/>
  <c r="F90" i="4"/>
  <c r="I90" i="4" s="1"/>
  <c r="S90" i="4" s="1"/>
  <c r="Y102" i="4"/>
  <c r="V80" i="4"/>
  <c r="W82" i="4"/>
  <c r="N85" i="4"/>
  <c r="L85" i="4"/>
  <c r="O85" i="4"/>
  <c r="Y85" i="4" s="1"/>
  <c r="X97" i="4"/>
  <c r="M98" i="4"/>
  <c r="K98" i="4"/>
  <c r="P98" i="4" s="1"/>
  <c r="U98" i="4" s="1"/>
  <c r="N98" i="4"/>
  <c r="L102" i="4"/>
  <c r="V102" i="4" s="1"/>
  <c r="M102" i="4"/>
  <c r="W102" i="4" s="1"/>
  <c r="O102" i="4"/>
  <c r="N102" i="4"/>
  <c r="F121" i="4"/>
  <c r="I121" i="4" s="1"/>
  <c r="S121" i="4" s="1"/>
  <c r="X121" i="4" s="1"/>
  <c r="Z134" i="4"/>
  <c r="AA134" i="4" s="1"/>
  <c r="V67" i="4"/>
  <c r="L68" i="4"/>
  <c r="V68" i="4" s="1"/>
  <c r="M69" i="4"/>
  <c r="W69" i="4" s="1"/>
  <c r="W73" i="4"/>
  <c r="Z73" i="4" s="1"/>
  <c r="AA73" i="4" s="1"/>
  <c r="I75" i="4"/>
  <c r="S75" i="4" s="1"/>
  <c r="N78" i="4"/>
  <c r="L78" i="4"/>
  <c r="V78" i="4" s="1"/>
  <c r="O78" i="4"/>
  <c r="Y78" i="4" s="1"/>
  <c r="L83" i="4"/>
  <c r="V83" i="4" s="1"/>
  <c r="N83" i="4"/>
  <c r="O83" i="4"/>
  <c r="Y83" i="4" s="1"/>
  <c r="H85" i="4"/>
  <c r="R85" i="4" s="1"/>
  <c r="W85" i="4" s="1"/>
  <c r="V85" i="4"/>
  <c r="E88" i="4"/>
  <c r="H88" i="4"/>
  <c r="R88" i="4" s="1"/>
  <c r="E92" i="4"/>
  <c r="H92" i="4"/>
  <c r="R92" i="4" s="1"/>
  <c r="W92" i="4" s="1"/>
  <c r="Y92" i="4"/>
  <c r="I95" i="4"/>
  <c r="S95" i="4" s="1"/>
  <c r="H97" i="4"/>
  <c r="R97" i="4" s="1"/>
  <c r="W97" i="4" s="1"/>
  <c r="L98" i="4"/>
  <c r="V98" i="4" s="1"/>
  <c r="L100" i="4"/>
  <c r="V100" i="4" s="1"/>
  <c r="O100" i="4"/>
  <c r="Y100" i="4" s="1"/>
  <c r="M100" i="4"/>
  <c r="E101" i="4"/>
  <c r="I104" i="4"/>
  <c r="S104" i="4" s="1"/>
  <c r="X104" i="4" s="1"/>
  <c r="F104" i="4"/>
  <c r="L105" i="4"/>
  <c r="M105" i="4"/>
  <c r="N105" i="4"/>
  <c r="K50" i="4"/>
  <c r="P50" i="4" s="1"/>
  <c r="U50" i="4" s="1"/>
  <c r="K57" i="4"/>
  <c r="P57" i="4" s="1"/>
  <c r="U57" i="4" s="1"/>
  <c r="M67" i="4"/>
  <c r="N68" i="4"/>
  <c r="O69" i="4"/>
  <c r="X69" i="4"/>
  <c r="F72" i="4"/>
  <c r="I72" i="4" s="1"/>
  <c r="S72" i="4" s="1"/>
  <c r="X72" i="4" s="1"/>
  <c r="F74" i="4"/>
  <c r="J74" i="4" s="1"/>
  <c r="T74" i="4" s="1"/>
  <c r="Y74" i="4" s="1"/>
  <c r="F75" i="4"/>
  <c r="I79" i="4"/>
  <c r="S79" i="4" s="1"/>
  <c r="X79" i="4" s="1"/>
  <c r="F80" i="4"/>
  <c r="I80" i="4" s="1"/>
  <c r="S80" i="4" s="1"/>
  <c r="I84" i="4"/>
  <c r="S84" i="4" s="1"/>
  <c r="X84" i="4" s="1"/>
  <c r="I85" i="4"/>
  <c r="S85" i="4" s="1"/>
  <c r="K85" i="4"/>
  <c r="P85" i="4" s="1"/>
  <c r="U85" i="4" s="1"/>
  <c r="I87" i="4"/>
  <c r="S87" i="4" s="1"/>
  <c r="X87" i="4" s="1"/>
  <c r="V88" i="4"/>
  <c r="F89" i="4"/>
  <c r="I89" i="4" s="1"/>
  <c r="S89" i="4" s="1"/>
  <c r="X89" i="4" s="1"/>
  <c r="H90" i="4"/>
  <c r="R90" i="4" s="1"/>
  <c r="W90" i="4" s="1"/>
  <c r="V91" i="4"/>
  <c r="Z91" i="4" s="1"/>
  <c r="AA91" i="4" s="1"/>
  <c r="V93" i="4"/>
  <c r="Z93" i="4" s="1"/>
  <c r="AA93" i="4" s="1"/>
  <c r="M94" i="4"/>
  <c r="W94" i="4" s="1"/>
  <c r="N94" i="4"/>
  <c r="X94" i="4" s="1"/>
  <c r="K94" i="4"/>
  <c r="P94" i="4" s="1"/>
  <c r="U94" i="4" s="1"/>
  <c r="O94" i="4"/>
  <c r="Y94" i="4" s="1"/>
  <c r="E98" i="4"/>
  <c r="O98" i="4"/>
  <c r="I102" i="4"/>
  <c r="S102" i="4" s="1"/>
  <c r="N109" i="4"/>
  <c r="K109" i="4"/>
  <c r="P109" i="4" s="1"/>
  <c r="U109" i="4" s="1"/>
  <c r="O109" i="4"/>
  <c r="Y109" i="4" s="1"/>
  <c r="M109" i="4"/>
  <c r="W109" i="4" s="1"/>
  <c r="V109" i="4"/>
  <c r="M110" i="4"/>
  <c r="W110" i="4" s="1"/>
  <c r="K110" i="4"/>
  <c r="P110" i="4" s="1"/>
  <c r="U110" i="4" s="1"/>
  <c r="O110" i="4"/>
  <c r="Y110" i="4" s="1"/>
  <c r="N110" i="4"/>
  <c r="X110" i="4" s="1"/>
  <c r="L122" i="4"/>
  <c r="V122" i="4" s="1"/>
  <c r="N122" i="4"/>
  <c r="M122" i="4"/>
  <c r="W122" i="4" s="1"/>
  <c r="K122" i="4"/>
  <c r="P122" i="4" s="1"/>
  <c r="U122" i="4" s="1"/>
  <c r="O122" i="4"/>
  <c r="Y122" i="4" s="1"/>
  <c r="F130" i="4"/>
  <c r="I130" i="4" s="1"/>
  <c r="S130" i="4" s="1"/>
  <c r="X130" i="4" s="1"/>
  <c r="H130" i="4"/>
  <c r="R130" i="4" s="1"/>
  <c r="W130" i="4" s="1"/>
  <c r="O136" i="4"/>
  <c r="K136" i="4"/>
  <c r="P136" i="4" s="1"/>
  <c r="U136" i="4" s="1"/>
  <c r="M136" i="4"/>
  <c r="L136" i="4"/>
  <c r="N136" i="4"/>
  <c r="N70" i="4"/>
  <c r="X70" i="4" s="1"/>
  <c r="Z70" i="4" s="1"/>
  <c r="AA70" i="4" s="1"/>
  <c r="K71" i="4"/>
  <c r="P71" i="4" s="1"/>
  <c r="U71" i="4" s="1"/>
  <c r="O71" i="4"/>
  <c r="Y71" i="4" s="1"/>
  <c r="N76" i="4"/>
  <c r="X76" i="4" s="1"/>
  <c r="Z76" i="4" s="1"/>
  <c r="AA76" i="4" s="1"/>
  <c r="K79" i="4"/>
  <c r="P79" i="4" s="1"/>
  <c r="U79" i="4" s="1"/>
  <c r="O79" i="4"/>
  <c r="Y79" i="4" s="1"/>
  <c r="K82" i="4"/>
  <c r="P82" i="4" s="1"/>
  <c r="U82" i="4" s="1"/>
  <c r="O82" i="4"/>
  <c r="Y82" i="4" s="1"/>
  <c r="N86" i="4"/>
  <c r="X86" i="4" s="1"/>
  <c r="Z86" i="4" s="1"/>
  <c r="AA86" i="4" s="1"/>
  <c r="K87" i="4"/>
  <c r="P87" i="4" s="1"/>
  <c r="U87" i="4" s="1"/>
  <c r="O87" i="4"/>
  <c r="Y87" i="4" s="1"/>
  <c r="L89" i="4"/>
  <c r="V89" i="4" s="1"/>
  <c r="K90" i="4"/>
  <c r="P90" i="4" s="1"/>
  <c r="U90" i="4" s="1"/>
  <c r="I93" i="4"/>
  <c r="S93" i="4" s="1"/>
  <c r="X93" i="4" s="1"/>
  <c r="I96" i="4"/>
  <c r="S96" i="4" s="1"/>
  <c r="X96" i="4" s="1"/>
  <c r="M104" i="4"/>
  <c r="N104" i="4"/>
  <c r="L104" i="4"/>
  <c r="V104" i="4" s="1"/>
  <c r="Y104" i="4"/>
  <c r="V105" i="4"/>
  <c r="L113" i="4"/>
  <c r="O113" i="4"/>
  <c r="Y113" i="4" s="1"/>
  <c r="N113" i="4"/>
  <c r="M113" i="4"/>
  <c r="E114" i="4"/>
  <c r="W118" i="4"/>
  <c r="M119" i="4"/>
  <c r="K119" i="4"/>
  <c r="P119" i="4" s="1"/>
  <c r="U119" i="4" s="1"/>
  <c r="O119" i="4"/>
  <c r="N119" i="4"/>
  <c r="F133" i="4"/>
  <c r="I133" i="4" s="1"/>
  <c r="S133" i="4" s="1"/>
  <c r="X133" i="4" s="1"/>
  <c r="H133" i="4"/>
  <c r="R133" i="4" s="1"/>
  <c r="W133" i="4" s="1"/>
  <c r="V137" i="4"/>
  <c r="N139" i="4"/>
  <c r="L139" i="4"/>
  <c r="V139" i="4" s="1"/>
  <c r="K139" i="4"/>
  <c r="P139" i="4" s="1"/>
  <c r="U139" i="4" s="1"/>
  <c r="O139" i="4"/>
  <c r="Y139" i="4" s="1"/>
  <c r="M139" i="4"/>
  <c r="W139" i="4" s="1"/>
  <c r="K66" i="4"/>
  <c r="P66" i="4" s="1"/>
  <c r="U66" i="4" s="1"/>
  <c r="Z66" i="4" s="1"/>
  <c r="AA66" i="4" s="1"/>
  <c r="K77" i="4"/>
  <c r="P77" i="4" s="1"/>
  <c r="U77" i="4" s="1"/>
  <c r="K84" i="4"/>
  <c r="P84" i="4" s="1"/>
  <c r="U84" i="4" s="1"/>
  <c r="H89" i="4"/>
  <c r="R89" i="4" s="1"/>
  <c r="W89" i="4" s="1"/>
  <c r="O89" i="4"/>
  <c r="Y89" i="4" s="1"/>
  <c r="N90" i="4"/>
  <c r="M93" i="4"/>
  <c r="W93" i="4" s="1"/>
  <c r="L96" i="4"/>
  <c r="V96" i="4" s="1"/>
  <c r="Z96" i="4" s="1"/>
  <c r="AA96" i="4" s="1"/>
  <c r="O97" i="4"/>
  <c r="Y97" i="4" s="1"/>
  <c r="K97" i="4"/>
  <c r="P97" i="4" s="1"/>
  <c r="U97" i="4" s="1"/>
  <c r="Y103" i="4"/>
  <c r="H104" i="4"/>
  <c r="R104" i="4" s="1"/>
  <c r="H108" i="4"/>
  <c r="R108" i="4" s="1"/>
  <c r="W108" i="4" s="1"/>
  <c r="V110" i="4"/>
  <c r="M112" i="4"/>
  <c r="W112" i="4" s="1"/>
  <c r="K112" i="4"/>
  <c r="P112" i="4" s="1"/>
  <c r="U112" i="4" s="1"/>
  <c r="O112" i="4"/>
  <c r="Y112" i="4" s="1"/>
  <c r="N112" i="4"/>
  <c r="X112" i="4" s="1"/>
  <c r="I113" i="4"/>
  <c r="S113" i="4" s="1"/>
  <c r="V113" i="4"/>
  <c r="W119" i="4"/>
  <c r="X135" i="4"/>
  <c r="V136" i="4"/>
  <c r="V116" i="4"/>
  <c r="V117" i="4"/>
  <c r="O118" i="4"/>
  <c r="Y118" i="4" s="1"/>
  <c r="K118" i="4"/>
  <c r="P118" i="4" s="1"/>
  <c r="U118" i="4" s="1"/>
  <c r="N118" i="4"/>
  <c r="X118" i="4" s="1"/>
  <c r="N120" i="4"/>
  <c r="L120" i="4"/>
  <c r="V120" i="4" s="1"/>
  <c r="O120" i="4"/>
  <c r="Y120" i="4" s="1"/>
  <c r="F128" i="4"/>
  <c r="I128" i="4"/>
  <c r="S128" i="4" s="1"/>
  <c r="X128" i="4" s="1"/>
  <c r="F132" i="4"/>
  <c r="I132" i="4" s="1"/>
  <c r="S132" i="4" s="1"/>
  <c r="X132" i="4" s="1"/>
  <c r="Z132" i="4" s="1"/>
  <c r="AA132" i="4" s="1"/>
  <c r="H132" i="4"/>
  <c r="R132" i="4" s="1"/>
  <c r="W132" i="4" s="1"/>
  <c r="W141" i="4"/>
  <c r="Z141" i="4" s="1"/>
  <c r="AA141" i="4" s="1"/>
  <c r="X107" i="4"/>
  <c r="H113" i="4"/>
  <c r="R113" i="4" s="1"/>
  <c r="W113" i="4" s="1"/>
  <c r="L115" i="4"/>
  <c r="V115" i="4" s="1"/>
  <c r="M116" i="4"/>
  <c r="W116" i="4" s="1"/>
  <c r="F117" i="4"/>
  <c r="I117" i="4" s="1"/>
  <c r="S117" i="4" s="1"/>
  <c r="X117" i="4" s="1"/>
  <c r="M117" i="4"/>
  <c r="M124" i="4"/>
  <c r="O124" i="4"/>
  <c r="Y124" i="4" s="1"/>
  <c r="K124" i="4"/>
  <c r="P124" i="4" s="1"/>
  <c r="U124" i="4" s="1"/>
  <c r="E125" i="4"/>
  <c r="H125" i="4" s="1"/>
  <c r="R125" i="4" s="1"/>
  <c r="W125" i="4" s="1"/>
  <c r="Y125" i="4"/>
  <c r="N126" i="4"/>
  <c r="X126" i="4" s="1"/>
  <c r="L126" i="4"/>
  <c r="V126" i="4"/>
  <c r="L131" i="4"/>
  <c r="V131" i="4" s="1"/>
  <c r="N131" i="4"/>
  <c r="K131" i="4"/>
  <c r="P131" i="4" s="1"/>
  <c r="U131" i="4" s="1"/>
  <c r="M131" i="4"/>
  <c r="W131" i="4" s="1"/>
  <c r="H135" i="4"/>
  <c r="R135" i="4" s="1"/>
  <c r="W135" i="4" s="1"/>
  <c r="E136" i="4"/>
  <c r="K92" i="4"/>
  <c r="P92" i="4" s="1"/>
  <c r="U92" i="4" s="1"/>
  <c r="O107" i="4"/>
  <c r="Y107" i="4" s="1"/>
  <c r="I109" i="4"/>
  <c r="S109" i="4" s="1"/>
  <c r="X109" i="4" s="1"/>
  <c r="N115" i="4"/>
  <c r="X115" i="4" s="1"/>
  <c r="O116" i="4"/>
  <c r="Y116" i="4" s="1"/>
  <c r="H117" i="4"/>
  <c r="R117" i="4" s="1"/>
  <c r="O117" i="4"/>
  <c r="Y117" i="4" s="1"/>
  <c r="L118" i="4"/>
  <c r="V118" i="4" s="1"/>
  <c r="F119" i="4"/>
  <c r="J119" i="4" s="1"/>
  <c r="T119" i="4" s="1"/>
  <c r="Y119" i="4" s="1"/>
  <c r="I120" i="4"/>
  <c r="S120" i="4" s="1"/>
  <c r="K120" i="4"/>
  <c r="P120" i="4" s="1"/>
  <c r="U120" i="4" s="1"/>
  <c r="H121" i="4"/>
  <c r="R121" i="4" s="1"/>
  <c r="W121" i="4" s="1"/>
  <c r="F122" i="4"/>
  <c r="I122" i="4" s="1"/>
  <c r="S122" i="4" s="1"/>
  <c r="X122" i="4" s="1"/>
  <c r="L124" i="4"/>
  <c r="V124" i="4" s="1"/>
  <c r="K126" i="4"/>
  <c r="P126" i="4" s="1"/>
  <c r="U126" i="4" s="1"/>
  <c r="I127" i="4"/>
  <c r="S127" i="4" s="1"/>
  <c r="X127" i="4" s="1"/>
  <c r="Z127" i="4" s="1"/>
  <c r="AA127" i="4" s="1"/>
  <c r="X139" i="4"/>
  <c r="W140" i="4"/>
  <c r="K106" i="4"/>
  <c r="P106" i="4" s="1"/>
  <c r="U106" i="4" s="1"/>
  <c r="K108" i="4"/>
  <c r="P108" i="4" s="1"/>
  <c r="U108" i="4" s="1"/>
  <c r="K121" i="4"/>
  <c r="P121" i="4" s="1"/>
  <c r="U121" i="4" s="1"/>
  <c r="K123" i="4"/>
  <c r="P123" i="4" s="1"/>
  <c r="U123" i="4" s="1"/>
  <c r="O123" i="4"/>
  <c r="Y123" i="4" s="1"/>
  <c r="H128" i="4"/>
  <c r="R128" i="4" s="1"/>
  <c r="W128" i="4" s="1"/>
  <c r="O128" i="4"/>
  <c r="Y128" i="4"/>
  <c r="N129" i="4"/>
  <c r="X129" i="4" s="1"/>
  <c r="O135" i="4"/>
  <c r="Y135" i="4" s="1"/>
  <c r="K135" i="4"/>
  <c r="P135" i="4" s="1"/>
  <c r="U135" i="4" s="1"/>
  <c r="I137" i="4"/>
  <c r="S137" i="4" s="1"/>
  <c r="H138" i="4"/>
  <c r="R138" i="4" s="1"/>
  <c r="W138" i="4" s="1"/>
  <c r="F140" i="4"/>
  <c r="I140" i="4" s="1"/>
  <c r="S140" i="4" s="1"/>
  <c r="X140" i="4" s="1"/>
  <c r="Z140" i="4" s="1"/>
  <c r="AA140" i="4" s="1"/>
  <c r="L144" i="4"/>
  <c r="V144" i="4" s="1"/>
  <c r="N144" i="4"/>
  <c r="O144" i="4"/>
  <c r="Y144" i="4" s="1"/>
  <c r="W145" i="4"/>
  <c r="I146" i="4"/>
  <c r="L128" i="4"/>
  <c r="V128" i="4" s="1"/>
  <c r="K129" i="4"/>
  <c r="P129" i="4" s="1"/>
  <c r="U129" i="4" s="1"/>
  <c r="X131" i="4"/>
  <c r="Y134" i="4"/>
  <c r="N137" i="4"/>
  <c r="L137" i="4"/>
  <c r="O137" i="4"/>
  <c r="Y137" i="4" s="1"/>
  <c r="V140" i="4"/>
  <c r="L142" i="4"/>
  <c r="N142" i="4"/>
  <c r="X142" i="4" s="1"/>
  <c r="V142" i="4"/>
  <c r="Z142" i="4" s="1"/>
  <c r="AA142" i="4" s="1"/>
  <c r="W143" i="4"/>
  <c r="I144" i="4"/>
  <c r="S144" i="4" s="1"/>
  <c r="X144" i="4" s="1"/>
  <c r="K144" i="4"/>
  <c r="P144" i="4" s="1"/>
  <c r="U144" i="4" s="1"/>
  <c r="Y145" i="4"/>
  <c r="O146" i="4"/>
  <c r="Y146" i="4" s="1"/>
  <c r="K146" i="4"/>
  <c r="P146" i="4" s="1"/>
  <c r="U146" i="4" s="1"/>
  <c r="M146" i="4"/>
  <c r="W146" i="4" s="1"/>
  <c r="N146" i="4"/>
  <c r="X146" i="4" s="1"/>
  <c r="K130" i="4"/>
  <c r="P130" i="4" s="1"/>
  <c r="U130" i="4" s="1"/>
  <c r="K138" i="4"/>
  <c r="P138" i="4" s="1"/>
  <c r="U138" i="4" s="1"/>
  <c r="K143" i="4"/>
  <c r="P143" i="4" s="1"/>
  <c r="U143" i="4" s="1"/>
  <c r="O143" i="4"/>
  <c r="Y143" i="4" s="1"/>
  <c r="K145" i="4"/>
  <c r="P145" i="4" s="1"/>
  <c r="U145" i="4" s="1"/>
  <c r="O145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2" i="2"/>
  <c r="I2" i="4" l="1"/>
  <c r="S2" i="4" s="1"/>
  <c r="X2" i="4" s="1"/>
  <c r="Z128" i="4"/>
  <c r="AA128" i="4" s="1"/>
  <c r="X137" i="4"/>
  <c r="Z56" i="4"/>
  <c r="AA56" i="4" s="1"/>
  <c r="X47" i="4"/>
  <c r="Z116" i="4"/>
  <c r="AA116" i="4" s="1"/>
  <c r="Z77" i="4"/>
  <c r="AA77" i="4" s="1"/>
  <c r="X102" i="4"/>
  <c r="Z102" i="4" s="1"/>
  <c r="AA102" i="4" s="1"/>
  <c r="X80" i="4"/>
  <c r="X75" i="4"/>
  <c r="Z75" i="4" s="1"/>
  <c r="AA75" i="4" s="1"/>
  <c r="X30" i="4"/>
  <c r="Z30" i="4" s="1"/>
  <c r="AA30" i="4" s="1"/>
  <c r="Z47" i="4"/>
  <c r="AA47" i="4" s="1"/>
  <c r="W46" i="4"/>
  <c r="Z20" i="4"/>
  <c r="AA20" i="4" s="1"/>
  <c r="Z54" i="4"/>
  <c r="AA54" i="4" s="1"/>
  <c r="Z137" i="4"/>
  <c r="AA137" i="4" s="1"/>
  <c r="Z89" i="4"/>
  <c r="AA89" i="4" s="1"/>
  <c r="X90" i="4"/>
  <c r="Z144" i="4"/>
  <c r="AA144" i="4" s="1"/>
  <c r="Z106" i="4"/>
  <c r="AA106" i="4" s="1"/>
  <c r="Z107" i="4"/>
  <c r="AA107" i="4" s="1"/>
  <c r="Z103" i="4"/>
  <c r="AA103" i="4" s="1"/>
  <c r="Z133" i="4"/>
  <c r="AA133" i="4" s="1"/>
  <c r="X95" i="4"/>
  <c r="W88" i="4"/>
  <c r="Y32" i="4"/>
  <c r="X26" i="4"/>
  <c r="X49" i="4"/>
  <c r="Z49" i="4" s="1"/>
  <c r="AA49" i="4" s="1"/>
  <c r="X41" i="4"/>
  <c r="Z41" i="4" s="1"/>
  <c r="AA41" i="4" s="1"/>
  <c r="W32" i="4"/>
  <c r="Y29" i="4"/>
  <c r="Y2" i="4"/>
  <c r="H2" i="4"/>
  <c r="R2" i="4" s="1"/>
  <c r="W2" i="4" s="1"/>
  <c r="Z15" i="4"/>
  <c r="AA15" i="4" s="1"/>
  <c r="Z115" i="4"/>
  <c r="AA115" i="4" s="1"/>
  <c r="Z67" i="4"/>
  <c r="AA67" i="4" s="1"/>
  <c r="I78" i="4"/>
  <c r="S78" i="4" s="1"/>
  <c r="X78" i="4" s="1"/>
  <c r="F78" i="4"/>
  <c r="X43" i="4"/>
  <c r="Z43" i="4" s="1"/>
  <c r="AA43" i="4" s="1"/>
  <c r="Z129" i="4"/>
  <c r="AA129" i="4" s="1"/>
  <c r="Z139" i="4"/>
  <c r="AA139" i="4" s="1"/>
  <c r="F114" i="4"/>
  <c r="J114" i="4" s="1"/>
  <c r="T114" i="4" s="1"/>
  <c r="Y114" i="4" s="1"/>
  <c r="I114" i="4"/>
  <c r="S114" i="4" s="1"/>
  <c r="X114" i="4" s="1"/>
  <c r="Z82" i="4"/>
  <c r="AA82" i="4" s="1"/>
  <c r="Z110" i="4"/>
  <c r="AA110" i="4" s="1"/>
  <c r="X85" i="4"/>
  <c r="Z85" i="4" s="1"/>
  <c r="AA85" i="4" s="1"/>
  <c r="F101" i="4"/>
  <c r="J101" i="4" s="1"/>
  <c r="T101" i="4" s="1"/>
  <c r="Y101" i="4" s="1"/>
  <c r="F92" i="4"/>
  <c r="I92" i="4" s="1"/>
  <c r="S92" i="4" s="1"/>
  <c r="X92" i="4" s="1"/>
  <c r="Z92" i="4" s="1"/>
  <c r="AA92" i="4" s="1"/>
  <c r="Z72" i="4"/>
  <c r="AA72" i="4" s="1"/>
  <c r="Z45" i="4"/>
  <c r="AA45" i="4" s="1"/>
  <c r="I100" i="4"/>
  <c r="S100" i="4" s="1"/>
  <c r="X100" i="4" s="1"/>
  <c r="F100" i="4"/>
  <c r="W67" i="4"/>
  <c r="F83" i="4"/>
  <c r="I83" i="4" s="1"/>
  <c r="S83" i="4" s="1"/>
  <c r="X83" i="4" s="1"/>
  <c r="Z83" i="4" s="1"/>
  <c r="AA83" i="4" s="1"/>
  <c r="Z51" i="4"/>
  <c r="AA51" i="4" s="1"/>
  <c r="I124" i="4"/>
  <c r="S124" i="4" s="1"/>
  <c r="X124" i="4" s="1"/>
  <c r="Z124" i="4" s="1"/>
  <c r="AA124" i="4" s="1"/>
  <c r="F124" i="4"/>
  <c r="I62" i="4"/>
  <c r="S62" i="4" s="1"/>
  <c r="X62" i="4" s="1"/>
  <c r="F62" i="4"/>
  <c r="X37" i="4"/>
  <c r="Z37" i="4" s="1"/>
  <c r="AA37" i="4" s="1"/>
  <c r="X25" i="4"/>
  <c r="F46" i="4"/>
  <c r="I46" i="4"/>
  <c r="S46" i="4" s="1"/>
  <c r="X46" i="4" s="1"/>
  <c r="Z46" i="4" s="1"/>
  <c r="AA46" i="4" s="1"/>
  <c r="W35" i="4"/>
  <c r="Z25" i="4"/>
  <c r="AA25" i="4" s="1"/>
  <c r="X23" i="4"/>
  <c r="Z23" i="4" s="1"/>
  <c r="AA23" i="4" s="1"/>
  <c r="X17" i="4"/>
  <c r="F136" i="4"/>
  <c r="J136" i="4" s="1"/>
  <c r="T136" i="4" s="1"/>
  <c r="Y136" i="4" s="1"/>
  <c r="Z122" i="4"/>
  <c r="AA122" i="4" s="1"/>
  <c r="I32" i="4"/>
  <c r="S32" i="4" s="1"/>
  <c r="X32" i="4" s="1"/>
  <c r="Z32" i="4" s="1"/>
  <c r="AA32" i="4" s="1"/>
  <c r="Z143" i="4"/>
  <c r="AA143" i="4" s="1"/>
  <c r="Z123" i="4"/>
  <c r="AA123" i="4" s="1"/>
  <c r="Z112" i="4"/>
  <c r="AA112" i="4" s="1"/>
  <c r="Z87" i="4"/>
  <c r="AA87" i="4" s="1"/>
  <c r="Z94" i="4"/>
  <c r="AA94" i="4" s="1"/>
  <c r="H101" i="4"/>
  <c r="R101" i="4" s="1"/>
  <c r="W101" i="4" s="1"/>
  <c r="Z40" i="4"/>
  <c r="AA40" i="4" s="1"/>
  <c r="W105" i="4"/>
  <c r="Z105" i="4" s="1"/>
  <c r="AA105" i="4" s="1"/>
  <c r="W124" i="4"/>
  <c r="Z111" i="4"/>
  <c r="AA111" i="4" s="1"/>
  <c r="X36" i="4"/>
  <c r="Z36" i="4" s="1"/>
  <c r="AA36" i="4" s="1"/>
  <c r="Z17" i="4"/>
  <c r="AA17" i="4" s="1"/>
  <c r="Z4" i="4"/>
  <c r="AA4" i="4" s="1"/>
  <c r="Z53" i="4"/>
  <c r="AA53" i="4" s="1"/>
  <c r="W63" i="4"/>
  <c r="F59" i="4"/>
  <c r="J59" i="4" s="1"/>
  <c r="T59" i="4" s="1"/>
  <c r="Y59" i="4" s="1"/>
  <c r="I59" i="4"/>
  <c r="S59" i="4" s="1"/>
  <c r="X59" i="4" s="1"/>
  <c r="F57" i="4"/>
  <c r="I57" i="4"/>
  <c r="S57" i="4" s="1"/>
  <c r="X57" i="4" s="1"/>
  <c r="Z57" i="4" s="1"/>
  <c r="AA57" i="4" s="1"/>
  <c r="W39" i="4"/>
  <c r="Z39" i="4" s="1"/>
  <c r="AA39" i="4" s="1"/>
  <c r="Z26" i="4"/>
  <c r="AA26" i="4" s="1"/>
  <c r="X22" i="4"/>
  <c r="Z22" i="4" s="1"/>
  <c r="AA22" i="4" s="1"/>
  <c r="X3" i="4"/>
  <c r="Z3" i="4" s="1"/>
  <c r="AA3" i="4" s="1"/>
  <c r="F125" i="4"/>
  <c r="I125" i="4" s="1"/>
  <c r="S125" i="4" s="1"/>
  <c r="X125" i="4" s="1"/>
  <c r="Z125" i="4" s="1"/>
  <c r="AA125" i="4" s="1"/>
  <c r="I119" i="4"/>
  <c r="S119" i="4" s="1"/>
  <c r="X119" i="4" s="1"/>
  <c r="Z119" i="4" s="1"/>
  <c r="AA119" i="4" s="1"/>
  <c r="F98" i="4"/>
  <c r="J98" i="4" s="1"/>
  <c r="T98" i="4" s="1"/>
  <c r="Y98" i="4" s="1"/>
  <c r="W100" i="4"/>
  <c r="Z52" i="4"/>
  <c r="AA52" i="4" s="1"/>
  <c r="F50" i="4"/>
  <c r="I50" i="4" s="1"/>
  <c r="S50" i="4" s="1"/>
  <c r="X50" i="4" s="1"/>
  <c r="Z62" i="4"/>
  <c r="AA62" i="4" s="1"/>
  <c r="X18" i="4"/>
  <c r="Z131" i="4"/>
  <c r="AA131" i="4" s="1"/>
  <c r="X113" i="4"/>
  <c r="Z113" i="4" s="1"/>
  <c r="AA113" i="4" s="1"/>
  <c r="W104" i="4"/>
  <c r="Z104" i="4" s="1"/>
  <c r="AA104" i="4" s="1"/>
  <c r="Z138" i="4"/>
  <c r="AA138" i="4" s="1"/>
  <c r="Z146" i="4"/>
  <c r="AA146" i="4" s="1"/>
  <c r="Z135" i="4"/>
  <c r="AA135" i="4" s="1"/>
  <c r="Z121" i="4"/>
  <c r="AA121" i="4" s="1"/>
  <c r="Z126" i="4"/>
  <c r="AA126" i="4" s="1"/>
  <c r="H114" i="4"/>
  <c r="R114" i="4" s="1"/>
  <c r="W114" i="4" s="1"/>
  <c r="Z114" i="4" s="1"/>
  <c r="AA114" i="4" s="1"/>
  <c r="Z71" i="4"/>
  <c r="AA71" i="4" s="1"/>
  <c r="Z109" i="4"/>
  <c r="AA109" i="4" s="1"/>
  <c r="Z145" i="4"/>
  <c r="AA145" i="4" s="1"/>
  <c r="Z130" i="4"/>
  <c r="AA130" i="4" s="1"/>
  <c r="Z108" i="4"/>
  <c r="AA108" i="4" s="1"/>
  <c r="X120" i="4"/>
  <c r="Z120" i="4" s="1"/>
  <c r="AA120" i="4" s="1"/>
  <c r="W117" i="4"/>
  <c r="Z117" i="4" s="1"/>
  <c r="AA117" i="4" s="1"/>
  <c r="H136" i="4"/>
  <c r="R136" i="4" s="1"/>
  <c r="W136" i="4" s="1"/>
  <c r="Z118" i="4"/>
  <c r="AA118" i="4" s="1"/>
  <c r="Z97" i="4"/>
  <c r="AA97" i="4" s="1"/>
  <c r="Z84" i="4"/>
  <c r="AA84" i="4" s="1"/>
  <c r="Z90" i="4"/>
  <c r="AA90" i="4" s="1"/>
  <c r="Z79" i="4"/>
  <c r="AA79" i="4" s="1"/>
  <c r="H98" i="4"/>
  <c r="R98" i="4" s="1"/>
  <c r="W98" i="4" s="1"/>
  <c r="I88" i="4"/>
  <c r="S88" i="4" s="1"/>
  <c r="X88" i="4" s="1"/>
  <c r="Z88" i="4" s="1"/>
  <c r="AA88" i="4" s="1"/>
  <c r="F88" i="4"/>
  <c r="I74" i="4"/>
  <c r="S74" i="4" s="1"/>
  <c r="X74" i="4" s="1"/>
  <c r="Z80" i="4"/>
  <c r="AA80" i="4" s="1"/>
  <c r="H78" i="4"/>
  <c r="R78" i="4" s="1"/>
  <c r="W78" i="4" s="1"/>
  <c r="Z78" i="4" s="1"/>
  <c r="AA78" i="4" s="1"/>
  <c r="Z35" i="4"/>
  <c r="AA35" i="4" s="1"/>
  <c r="I105" i="4"/>
  <c r="S105" i="4" s="1"/>
  <c r="X105" i="4" s="1"/>
  <c r="F105" i="4"/>
  <c r="Z74" i="4"/>
  <c r="AA74" i="4" s="1"/>
  <c r="Z95" i="4"/>
  <c r="AA95" i="4" s="1"/>
  <c r="X68" i="4"/>
  <c r="Z68" i="4" s="1"/>
  <c r="AA68" i="4" s="1"/>
  <c r="Z63" i="4"/>
  <c r="AA63" i="4" s="1"/>
  <c r="Z99" i="4"/>
  <c r="AA99" i="4" s="1"/>
  <c r="W65" i="4"/>
  <c r="Z65" i="4" s="1"/>
  <c r="AA65" i="4" s="1"/>
  <c r="Z55" i="4"/>
  <c r="AA55" i="4" s="1"/>
  <c r="H50" i="4"/>
  <c r="R50" i="4" s="1"/>
  <c r="W50" i="4" s="1"/>
  <c r="Z50" i="4" s="1"/>
  <c r="AA50" i="4" s="1"/>
  <c r="W29" i="4"/>
  <c r="Z18" i="4"/>
  <c r="AA18" i="4" s="1"/>
  <c r="I38" i="4"/>
  <c r="S38" i="4" s="1"/>
  <c r="X38" i="4" s="1"/>
  <c r="I21" i="4"/>
  <c r="S21" i="4" s="1"/>
  <c r="X21" i="4" s="1"/>
  <c r="Z21" i="4" s="1"/>
  <c r="AA21" i="4" s="1"/>
  <c r="Z61" i="4"/>
  <c r="AA61" i="4" s="1"/>
  <c r="H59" i="4"/>
  <c r="R59" i="4" s="1"/>
  <c r="W59" i="4" s="1"/>
  <c r="W38" i="4"/>
  <c r="Z38" i="4" s="1"/>
  <c r="AA38" i="4" s="1"/>
  <c r="X33" i="4"/>
  <c r="Z33" i="4" s="1"/>
  <c r="AA33" i="4" s="1"/>
  <c r="Z60" i="4"/>
  <c r="AA60" i="4" s="1"/>
  <c r="I29" i="4"/>
  <c r="S29" i="4" s="1"/>
  <c r="X29" i="4" s="1"/>
  <c r="T4" i="2"/>
  <c r="T23" i="2"/>
  <c r="T30" i="2"/>
  <c r="T31" i="2"/>
  <c r="T33" i="2"/>
  <c r="T35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6" i="2"/>
  <c r="T57" i="2"/>
  <c r="T58" i="2"/>
  <c r="T60" i="2"/>
  <c r="T61" i="2"/>
  <c r="T62" i="2"/>
  <c r="T63" i="2"/>
  <c r="T64" i="2"/>
  <c r="T65" i="2"/>
  <c r="T66" i="2"/>
  <c r="T67" i="2"/>
  <c r="T68" i="2"/>
  <c r="T69" i="2"/>
  <c r="T71" i="2"/>
  <c r="T72" i="2"/>
  <c r="T73" i="2"/>
  <c r="T75" i="2"/>
  <c r="T77" i="2"/>
  <c r="T78" i="2"/>
  <c r="T79" i="2"/>
  <c r="T80" i="2"/>
  <c r="T82" i="2"/>
  <c r="T83" i="2"/>
  <c r="T84" i="2"/>
  <c r="T85" i="2"/>
  <c r="T87" i="2"/>
  <c r="T88" i="2"/>
  <c r="T89" i="2"/>
  <c r="T90" i="2"/>
  <c r="T92" i="2"/>
  <c r="T93" i="2"/>
  <c r="T94" i="2"/>
  <c r="T100" i="2"/>
  <c r="T103" i="2"/>
  <c r="T104" i="2"/>
  <c r="T105" i="2"/>
  <c r="T106" i="2"/>
  <c r="T107" i="2"/>
  <c r="T108" i="2"/>
  <c r="T109" i="2"/>
  <c r="T110" i="2"/>
  <c r="T111" i="2"/>
  <c r="T112" i="2"/>
  <c r="T113" i="2"/>
  <c r="T115" i="2"/>
  <c r="T116" i="2"/>
  <c r="T117" i="2"/>
  <c r="T118" i="2"/>
  <c r="T120" i="2"/>
  <c r="T121" i="2"/>
  <c r="T122" i="2"/>
  <c r="T123" i="2"/>
  <c r="T124" i="2"/>
  <c r="T125" i="2"/>
  <c r="T126" i="2"/>
  <c r="T128" i="2"/>
  <c r="T129" i="2"/>
  <c r="T130" i="2"/>
  <c r="T131" i="2"/>
  <c r="T132" i="2"/>
  <c r="T133" i="2"/>
  <c r="T134" i="2"/>
  <c r="T137" i="2"/>
  <c r="T138" i="2"/>
  <c r="T139" i="2"/>
  <c r="T140" i="2"/>
  <c r="T141" i="2"/>
  <c r="T142" i="2"/>
  <c r="T143" i="2"/>
  <c r="T144" i="2"/>
  <c r="T145" i="2"/>
  <c r="R4" i="2"/>
  <c r="S4" i="2"/>
  <c r="R42" i="2"/>
  <c r="S42" i="2"/>
  <c r="Q44" i="2"/>
  <c r="R44" i="2"/>
  <c r="S44" i="2"/>
  <c r="Q46" i="2"/>
  <c r="R48" i="2"/>
  <c r="S48" i="2"/>
  <c r="R54" i="2"/>
  <c r="S54" i="2"/>
  <c r="R58" i="2"/>
  <c r="S58" i="2"/>
  <c r="Q61" i="2"/>
  <c r="R61" i="2"/>
  <c r="S61" i="2"/>
  <c r="Q63" i="2"/>
  <c r="R64" i="2"/>
  <c r="S64" i="2"/>
  <c r="R69" i="2"/>
  <c r="S69" i="2"/>
  <c r="R73" i="2"/>
  <c r="S73" i="2"/>
  <c r="R103" i="2"/>
  <c r="S103" i="2"/>
  <c r="R107" i="2"/>
  <c r="S107" i="2"/>
  <c r="R111" i="2"/>
  <c r="S111" i="2"/>
  <c r="R116" i="2"/>
  <c r="S116" i="2"/>
  <c r="Q117" i="2"/>
  <c r="R118" i="2"/>
  <c r="S118" i="2"/>
  <c r="R123" i="2"/>
  <c r="S123" i="2"/>
  <c r="Q124" i="2"/>
  <c r="Q125" i="2"/>
  <c r="R126" i="2"/>
  <c r="S126" i="2"/>
  <c r="R131" i="2"/>
  <c r="S131" i="2"/>
  <c r="Q132" i="2"/>
  <c r="Q133" i="2"/>
  <c r="R134" i="2"/>
  <c r="S134" i="2"/>
  <c r="R139" i="2"/>
  <c r="S139" i="2"/>
  <c r="Q140" i="2"/>
  <c r="Q141" i="2"/>
  <c r="S141" i="2"/>
  <c r="R142" i="2"/>
  <c r="S142" i="2"/>
  <c r="R143" i="2"/>
  <c r="S143" i="2"/>
  <c r="R145" i="2"/>
  <c r="S145" i="2"/>
  <c r="E39" i="3"/>
  <c r="D39" i="3"/>
  <c r="E38" i="3"/>
  <c r="D38" i="3"/>
  <c r="G3" i="2"/>
  <c r="Q3" i="2" s="1"/>
  <c r="G4" i="2"/>
  <c r="Q4" i="2" s="1"/>
  <c r="G5" i="2"/>
  <c r="Q5" i="2" s="1"/>
  <c r="Q6" i="2"/>
  <c r="G7" i="2"/>
  <c r="Q7" i="2" s="1"/>
  <c r="G8" i="2"/>
  <c r="Q8" i="2" s="1"/>
  <c r="G9" i="2"/>
  <c r="Q9" i="2" s="1"/>
  <c r="G10" i="2"/>
  <c r="Q10" i="2" s="1"/>
  <c r="Q11" i="2"/>
  <c r="G12" i="2"/>
  <c r="Q12" i="2" s="1"/>
  <c r="G13" i="2"/>
  <c r="Q13" i="2" s="1"/>
  <c r="G14" i="2"/>
  <c r="Q14" i="2" s="1"/>
  <c r="Q15" i="2"/>
  <c r="G16" i="2"/>
  <c r="Q16" i="2" s="1"/>
  <c r="G17" i="2"/>
  <c r="Q17" i="2" s="1"/>
  <c r="G18" i="2"/>
  <c r="Q18" i="2" s="1"/>
  <c r="G19" i="2"/>
  <c r="Q19" i="2" s="1"/>
  <c r="G20" i="2"/>
  <c r="Q20" i="2" s="1"/>
  <c r="G21" i="2"/>
  <c r="Q21" i="2" s="1"/>
  <c r="G22" i="2"/>
  <c r="Q22" i="2" s="1"/>
  <c r="G23" i="2"/>
  <c r="Q23" i="2" s="1"/>
  <c r="G24" i="2"/>
  <c r="Q24" i="2" s="1"/>
  <c r="G25" i="2"/>
  <c r="Q25" i="2" s="1"/>
  <c r="G26" i="2"/>
  <c r="Q26" i="2" s="1"/>
  <c r="G27" i="2"/>
  <c r="Q27" i="2" s="1"/>
  <c r="G28" i="2"/>
  <c r="Q28" i="2" s="1"/>
  <c r="G29" i="2"/>
  <c r="Q29" i="2" s="1"/>
  <c r="G30" i="2"/>
  <c r="Q30" i="2" s="1"/>
  <c r="G31" i="2"/>
  <c r="Q31" i="2" s="1"/>
  <c r="G32" i="2"/>
  <c r="Q32" i="2" s="1"/>
  <c r="G33" i="2"/>
  <c r="Q33" i="2" s="1"/>
  <c r="G34" i="2"/>
  <c r="Q34" i="2" s="1"/>
  <c r="G35" i="2"/>
  <c r="Q35" i="2" s="1"/>
  <c r="G36" i="2"/>
  <c r="Q36" i="2" s="1"/>
  <c r="G37" i="2"/>
  <c r="Q37" i="2" s="1"/>
  <c r="G38" i="2"/>
  <c r="Q38" i="2" s="1"/>
  <c r="G39" i="2"/>
  <c r="Q39" i="2" s="1"/>
  <c r="G40" i="2"/>
  <c r="Q40" i="2" s="1"/>
  <c r="G41" i="2"/>
  <c r="Q41" i="2" s="1"/>
  <c r="G42" i="2"/>
  <c r="Q42" i="2" s="1"/>
  <c r="G43" i="2"/>
  <c r="Q43" i="2" s="1"/>
  <c r="G45" i="2"/>
  <c r="Q45" i="2" s="1"/>
  <c r="G47" i="2"/>
  <c r="Q47" i="2" s="1"/>
  <c r="G48" i="2"/>
  <c r="Q48" i="2" s="1"/>
  <c r="G49" i="2"/>
  <c r="Q49" i="2" s="1"/>
  <c r="G50" i="2"/>
  <c r="Q50" i="2" s="1"/>
  <c r="G51" i="2"/>
  <c r="Q51" i="2" s="1"/>
  <c r="G52" i="2"/>
  <c r="Q52" i="2" s="1"/>
  <c r="G53" i="2"/>
  <c r="Q53" i="2" s="1"/>
  <c r="G54" i="2"/>
  <c r="Q54" i="2" s="1"/>
  <c r="Q55" i="2"/>
  <c r="G56" i="2"/>
  <c r="Q56" i="2" s="1"/>
  <c r="G57" i="2"/>
  <c r="Q57" i="2" s="1"/>
  <c r="G58" i="2"/>
  <c r="Q58" i="2" s="1"/>
  <c r="G59" i="2"/>
  <c r="Q59" i="2" s="1"/>
  <c r="G60" i="2"/>
  <c r="Q60" i="2" s="1"/>
  <c r="G62" i="2"/>
  <c r="Q62" i="2" s="1"/>
  <c r="G64" i="2"/>
  <c r="Q64" i="2" s="1"/>
  <c r="G65" i="2"/>
  <c r="Q65" i="2" s="1"/>
  <c r="G66" i="2"/>
  <c r="Q66" i="2" s="1"/>
  <c r="G67" i="2"/>
  <c r="Q67" i="2" s="1"/>
  <c r="G68" i="2"/>
  <c r="Q68" i="2" s="1"/>
  <c r="G69" i="2"/>
  <c r="Q69" i="2" s="1"/>
  <c r="Q70" i="2"/>
  <c r="G71" i="2"/>
  <c r="Q71" i="2" s="1"/>
  <c r="G72" i="2"/>
  <c r="Q72" i="2" s="1"/>
  <c r="G73" i="2"/>
  <c r="Q73" i="2" s="1"/>
  <c r="G74" i="2"/>
  <c r="Q74" i="2" s="1"/>
  <c r="G75" i="2"/>
  <c r="Q75" i="2" s="1"/>
  <c r="G76" i="2"/>
  <c r="Q76" i="2" s="1"/>
  <c r="G77" i="2"/>
  <c r="Q77" i="2" s="1"/>
  <c r="G78" i="2"/>
  <c r="Q78" i="2" s="1"/>
  <c r="G79" i="2"/>
  <c r="Q79" i="2" s="1"/>
  <c r="G80" i="2"/>
  <c r="Q80" i="2" s="1"/>
  <c r="G81" i="2"/>
  <c r="Q81" i="2" s="1"/>
  <c r="G82" i="2"/>
  <c r="Q82" i="2" s="1"/>
  <c r="G83" i="2"/>
  <c r="Q83" i="2" s="1"/>
  <c r="G84" i="2"/>
  <c r="Q84" i="2" s="1"/>
  <c r="G85" i="2"/>
  <c r="Q85" i="2" s="1"/>
  <c r="Q86" i="2"/>
  <c r="G87" i="2"/>
  <c r="Q87" i="2" s="1"/>
  <c r="G88" i="2"/>
  <c r="Q88" i="2" s="1"/>
  <c r="G89" i="2"/>
  <c r="Q89" i="2" s="1"/>
  <c r="G90" i="2"/>
  <c r="Q90" i="2" s="1"/>
  <c r="Q91" i="2"/>
  <c r="G92" i="2"/>
  <c r="Q92" i="2" s="1"/>
  <c r="G93" i="2"/>
  <c r="Q93" i="2" s="1"/>
  <c r="G94" i="2"/>
  <c r="Q94" i="2" s="1"/>
  <c r="G95" i="2"/>
  <c r="Q95" i="2" s="1"/>
  <c r="G96" i="2"/>
  <c r="Q96" i="2" s="1"/>
  <c r="G97" i="2"/>
  <c r="Q97" i="2" s="1"/>
  <c r="G98" i="2"/>
  <c r="Q98" i="2" s="1"/>
  <c r="Q99" i="2"/>
  <c r="G100" i="2"/>
  <c r="Q100" i="2" s="1"/>
  <c r="G101" i="2"/>
  <c r="Q101" i="2" s="1"/>
  <c r="G102" i="2"/>
  <c r="Q102" i="2" s="1"/>
  <c r="G103" i="2"/>
  <c r="Q103" i="2" s="1"/>
  <c r="G104" i="2"/>
  <c r="Q104" i="2" s="1"/>
  <c r="G105" i="2"/>
  <c r="Q105" i="2" s="1"/>
  <c r="G106" i="2"/>
  <c r="Q106" i="2" s="1"/>
  <c r="G107" i="2"/>
  <c r="Q107" i="2" s="1"/>
  <c r="G108" i="2"/>
  <c r="Q108" i="2" s="1"/>
  <c r="G109" i="2"/>
  <c r="Q109" i="2" s="1"/>
  <c r="G110" i="2"/>
  <c r="Q110" i="2" s="1"/>
  <c r="G111" i="2"/>
  <c r="Q111" i="2" s="1"/>
  <c r="G112" i="2"/>
  <c r="Q112" i="2" s="1"/>
  <c r="G113" i="2"/>
  <c r="Q113" i="2" s="1"/>
  <c r="G114" i="2"/>
  <c r="Q114" i="2" s="1"/>
  <c r="G115" i="2"/>
  <c r="Q115" i="2" s="1"/>
  <c r="G116" i="2"/>
  <c r="Q116" i="2" s="1"/>
  <c r="G118" i="2"/>
  <c r="Q118" i="2" s="1"/>
  <c r="G119" i="2"/>
  <c r="Q119" i="2" s="1"/>
  <c r="G120" i="2"/>
  <c r="Q120" i="2" s="1"/>
  <c r="G121" i="2"/>
  <c r="Q121" i="2" s="1"/>
  <c r="G122" i="2"/>
  <c r="Q122" i="2" s="1"/>
  <c r="G123" i="2"/>
  <c r="Q123" i="2" s="1"/>
  <c r="G126" i="2"/>
  <c r="Q126" i="2" s="1"/>
  <c r="G127" i="2"/>
  <c r="Q127" i="2" s="1"/>
  <c r="G128" i="2"/>
  <c r="Q128" i="2" s="1"/>
  <c r="G129" i="2"/>
  <c r="Q129" i="2" s="1"/>
  <c r="G130" i="2"/>
  <c r="Q130" i="2" s="1"/>
  <c r="G131" i="2"/>
  <c r="Q131" i="2" s="1"/>
  <c r="G134" i="2"/>
  <c r="Q134" i="2" s="1"/>
  <c r="G135" i="2"/>
  <c r="Q135" i="2" s="1"/>
  <c r="G136" i="2"/>
  <c r="Q136" i="2" s="1"/>
  <c r="G137" i="2"/>
  <c r="Q137" i="2" s="1"/>
  <c r="G138" i="2"/>
  <c r="Q138" i="2" s="1"/>
  <c r="G139" i="2"/>
  <c r="Q139" i="2" s="1"/>
  <c r="G142" i="2"/>
  <c r="Q142" i="2" s="1"/>
  <c r="G143" i="2"/>
  <c r="Q143" i="2" s="1"/>
  <c r="G144" i="2"/>
  <c r="Q144" i="2" s="1"/>
  <c r="G145" i="2"/>
  <c r="Q145" i="2" s="1"/>
  <c r="G146" i="2"/>
  <c r="D3" i="2"/>
  <c r="E3" i="2" s="1"/>
  <c r="D4" i="2"/>
  <c r="E4" i="2" s="1"/>
  <c r="F4" i="2" s="1"/>
  <c r="D5" i="2"/>
  <c r="D6" i="2"/>
  <c r="D7" i="2"/>
  <c r="E7" i="2" s="1"/>
  <c r="D8" i="2"/>
  <c r="E8" i="2" s="1"/>
  <c r="F8" i="2" s="1"/>
  <c r="J8" i="2" s="1"/>
  <c r="T8" i="2" s="1"/>
  <c r="D9" i="2"/>
  <c r="E9" i="2" s="1"/>
  <c r="F9" i="2" s="1"/>
  <c r="J9" i="2" s="1"/>
  <c r="T9" i="2" s="1"/>
  <c r="D10" i="2"/>
  <c r="E10" i="2" s="1"/>
  <c r="D11" i="2"/>
  <c r="E11" i="2" s="1"/>
  <c r="F11" i="2" s="1"/>
  <c r="D12" i="2"/>
  <c r="E12" i="2" s="1"/>
  <c r="D13" i="2"/>
  <c r="E13" i="2" s="1"/>
  <c r="F13" i="2" s="1"/>
  <c r="J13" i="2" s="1"/>
  <c r="T13" i="2" s="1"/>
  <c r="D14" i="2"/>
  <c r="E14" i="2" s="1"/>
  <c r="F14" i="2" s="1"/>
  <c r="J14" i="2" s="1"/>
  <c r="T14" i="2" s="1"/>
  <c r="D15" i="2"/>
  <c r="D16" i="2"/>
  <c r="E16" i="2" s="1"/>
  <c r="D17" i="2"/>
  <c r="E17" i="2" s="1"/>
  <c r="F17" i="2" s="1"/>
  <c r="J17" i="2" s="1"/>
  <c r="T17" i="2" s="1"/>
  <c r="D18" i="2"/>
  <c r="E18" i="2" s="1"/>
  <c r="D19" i="2"/>
  <c r="E19" i="2" s="1"/>
  <c r="F19" i="2" s="1"/>
  <c r="J19" i="2" s="1"/>
  <c r="T19" i="2" s="1"/>
  <c r="D20" i="2"/>
  <c r="E20" i="2" s="1"/>
  <c r="D21" i="2"/>
  <c r="E21" i="2" s="1"/>
  <c r="F21" i="2" s="1"/>
  <c r="J21" i="2" s="1"/>
  <c r="T21" i="2" s="1"/>
  <c r="D22" i="2"/>
  <c r="E22" i="2" s="1"/>
  <c r="D23" i="2"/>
  <c r="E23" i="2" s="1"/>
  <c r="D24" i="2"/>
  <c r="D25" i="2"/>
  <c r="E25" i="2" s="1"/>
  <c r="F25" i="2" s="1"/>
  <c r="J25" i="2" s="1"/>
  <c r="T25" i="2" s="1"/>
  <c r="D26" i="2"/>
  <c r="D27" i="2"/>
  <c r="D28" i="2"/>
  <c r="D29" i="2"/>
  <c r="D30" i="2"/>
  <c r="E30" i="2" s="1"/>
  <c r="F30" i="2" s="1"/>
  <c r="D31" i="2"/>
  <c r="E31" i="2" s="1"/>
  <c r="H31" i="2" s="1"/>
  <c r="R31" i="2" s="1"/>
  <c r="D32" i="2"/>
  <c r="E32" i="2" s="1"/>
  <c r="F32" i="2" s="1"/>
  <c r="J32" i="2" s="1"/>
  <c r="T32" i="2" s="1"/>
  <c r="D33" i="2"/>
  <c r="D34" i="2"/>
  <c r="D35" i="2"/>
  <c r="E35" i="2" s="1"/>
  <c r="D36" i="2"/>
  <c r="D37" i="2"/>
  <c r="D38" i="2"/>
  <c r="E38" i="2" s="1"/>
  <c r="F38" i="2" s="1"/>
  <c r="J38" i="2" s="1"/>
  <c r="T38" i="2" s="1"/>
  <c r="D39" i="2"/>
  <c r="E39" i="2" s="1"/>
  <c r="D40" i="2"/>
  <c r="E40" i="2" s="1"/>
  <c r="F40" i="2" s="1"/>
  <c r="D41" i="2"/>
  <c r="E41" i="2" s="1"/>
  <c r="F41" i="2" s="1"/>
  <c r="D42" i="2"/>
  <c r="E42" i="2" s="1"/>
  <c r="F42" i="2" s="1"/>
  <c r="D43" i="2"/>
  <c r="D44" i="2"/>
  <c r="E44" i="2" s="1"/>
  <c r="F44" i="2" s="1"/>
  <c r="D45" i="2"/>
  <c r="E45" i="2" s="1"/>
  <c r="F45" i="2" s="1"/>
  <c r="D46" i="2"/>
  <c r="E46" i="2" s="1"/>
  <c r="F46" i="2" s="1"/>
  <c r="D47" i="2"/>
  <c r="D48" i="2"/>
  <c r="E48" i="2" s="1"/>
  <c r="F48" i="2" s="1"/>
  <c r="D49" i="2"/>
  <c r="E49" i="2" s="1"/>
  <c r="F49" i="2" s="1"/>
  <c r="D50" i="2"/>
  <c r="E50" i="2" s="1"/>
  <c r="D51" i="2"/>
  <c r="E51" i="2" s="1"/>
  <c r="F51" i="2" s="1"/>
  <c r="D52" i="2"/>
  <c r="E52" i="2" s="1"/>
  <c r="D53" i="2"/>
  <c r="E53" i="2" s="1"/>
  <c r="F53" i="2" s="1"/>
  <c r="D54" i="2"/>
  <c r="E54" i="2" s="1"/>
  <c r="F54" i="2" s="1"/>
  <c r="D55" i="2"/>
  <c r="E55" i="2" s="1"/>
  <c r="F55" i="2" s="1"/>
  <c r="D56" i="2"/>
  <c r="D57" i="2"/>
  <c r="E57" i="2" s="1"/>
  <c r="D58" i="2"/>
  <c r="E58" i="2" s="1"/>
  <c r="F58" i="2" s="1"/>
  <c r="D59" i="2"/>
  <c r="E59" i="2" s="1"/>
  <c r="D60" i="2"/>
  <c r="E60" i="2" s="1"/>
  <c r="F60" i="2" s="1"/>
  <c r="D61" i="2"/>
  <c r="E61" i="2" s="1"/>
  <c r="F61" i="2" s="1"/>
  <c r="D62" i="2"/>
  <c r="D63" i="2"/>
  <c r="D64" i="2"/>
  <c r="E64" i="2" s="1"/>
  <c r="F64" i="2" s="1"/>
  <c r="D65" i="2"/>
  <c r="E65" i="2" s="1"/>
  <c r="F65" i="2" s="1"/>
  <c r="D66" i="2"/>
  <c r="E66" i="2" s="1"/>
  <c r="F66" i="2" s="1"/>
  <c r="D67" i="2"/>
  <c r="D68" i="2"/>
  <c r="D69" i="2"/>
  <c r="E69" i="2" s="1"/>
  <c r="F69" i="2" s="1"/>
  <c r="D70" i="2"/>
  <c r="E70" i="2" s="1"/>
  <c r="F70" i="2" s="1"/>
  <c r="D71" i="2"/>
  <c r="E71" i="2" s="1"/>
  <c r="F71" i="2" s="1"/>
  <c r="D72" i="2"/>
  <c r="D73" i="2"/>
  <c r="E73" i="2" s="1"/>
  <c r="F73" i="2" s="1"/>
  <c r="D74" i="2"/>
  <c r="D75" i="2"/>
  <c r="E75" i="2" s="1"/>
  <c r="F75" i="2" s="1"/>
  <c r="I75" i="2" s="1"/>
  <c r="S75" i="2" s="1"/>
  <c r="D76" i="2"/>
  <c r="D77" i="2"/>
  <c r="E77" i="2" s="1"/>
  <c r="F77" i="2" s="1"/>
  <c r="D78" i="2"/>
  <c r="D79" i="2"/>
  <c r="E79" i="2" s="1"/>
  <c r="F79" i="2" s="1"/>
  <c r="D80" i="2"/>
  <c r="E80" i="2" s="1"/>
  <c r="F80" i="2" s="1"/>
  <c r="D81" i="2"/>
  <c r="E81" i="2" s="1"/>
  <c r="F81" i="2" s="1"/>
  <c r="J81" i="2" s="1"/>
  <c r="T81" i="2" s="1"/>
  <c r="D82" i="2"/>
  <c r="E82" i="2" s="1"/>
  <c r="F82" i="2" s="1"/>
  <c r="D83" i="2"/>
  <c r="D84" i="2"/>
  <c r="E84" i="2" s="1"/>
  <c r="D85" i="2"/>
  <c r="E85" i="2" s="1"/>
  <c r="F85" i="2" s="1"/>
  <c r="D86" i="2"/>
  <c r="D87" i="2"/>
  <c r="E87" i="2" s="1"/>
  <c r="F87" i="2" s="1"/>
  <c r="D88" i="2"/>
  <c r="D89" i="2"/>
  <c r="D90" i="2"/>
  <c r="E90" i="2" s="1"/>
  <c r="F90" i="2" s="1"/>
  <c r="D91" i="2"/>
  <c r="E91" i="2" s="1"/>
  <c r="F91" i="2" s="1"/>
  <c r="D92" i="2"/>
  <c r="D93" i="2"/>
  <c r="E93" i="2" s="1"/>
  <c r="F93" i="2" s="1"/>
  <c r="D94" i="2"/>
  <c r="E94" i="2" s="1"/>
  <c r="D95" i="2"/>
  <c r="D96" i="2"/>
  <c r="D97" i="2"/>
  <c r="E97" i="2" s="1"/>
  <c r="F97" i="2" s="1"/>
  <c r="J97" i="2" s="1"/>
  <c r="T97" i="2" s="1"/>
  <c r="D98" i="2"/>
  <c r="E98" i="2" s="1"/>
  <c r="F98" i="2" s="1"/>
  <c r="J98" i="2" s="1"/>
  <c r="T98" i="2" s="1"/>
  <c r="D99" i="2"/>
  <c r="D100" i="2"/>
  <c r="E100" i="2" s="1"/>
  <c r="D101" i="2"/>
  <c r="E101" i="2" s="1"/>
  <c r="D102" i="2"/>
  <c r="E102" i="2" s="1"/>
  <c r="F102" i="2" s="1"/>
  <c r="J102" i="2" s="1"/>
  <c r="T102" i="2" s="1"/>
  <c r="D103" i="2"/>
  <c r="E103" i="2" s="1"/>
  <c r="F103" i="2" s="1"/>
  <c r="D104" i="2"/>
  <c r="D105" i="2"/>
  <c r="E105" i="2" s="1"/>
  <c r="D106" i="2"/>
  <c r="D107" i="2"/>
  <c r="E107" i="2" s="1"/>
  <c r="F107" i="2" s="1"/>
  <c r="D108" i="2"/>
  <c r="D109" i="2"/>
  <c r="E109" i="2" s="1"/>
  <c r="F109" i="2" s="1"/>
  <c r="D110" i="2"/>
  <c r="D111" i="2"/>
  <c r="E111" i="2" s="1"/>
  <c r="F111" i="2" s="1"/>
  <c r="D112" i="2"/>
  <c r="E112" i="2" s="1"/>
  <c r="D113" i="2"/>
  <c r="E113" i="2" s="1"/>
  <c r="F113" i="2" s="1"/>
  <c r="D114" i="2"/>
  <c r="E114" i="2" s="1"/>
  <c r="F114" i="2" s="1"/>
  <c r="J114" i="2" s="1"/>
  <c r="T114" i="2" s="1"/>
  <c r="D115" i="2"/>
  <c r="D116" i="2"/>
  <c r="E116" i="2" s="1"/>
  <c r="F116" i="2" s="1"/>
  <c r="D117" i="2"/>
  <c r="E117" i="2" s="1"/>
  <c r="F117" i="2" s="1"/>
  <c r="D118" i="2"/>
  <c r="E118" i="2" s="1"/>
  <c r="F118" i="2" s="1"/>
  <c r="D119" i="2"/>
  <c r="E119" i="2" s="1"/>
  <c r="F119" i="2" s="1"/>
  <c r="J119" i="2" s="1"/>
  <c r="T119" i="2" s="1"/>
  <c r="D120" i="2"/>
  <c r="D121" i="2"/>
  <c r="D122" i="2"/>
  <c r="E122" i="2" s="1"/>
  <c r="F122" i="2" s="1"/>
  <c r="D123" i="2"/>
  <c r="E123" i="2" s="1"/>
  <c r="F123" i="2" s="1"/>
  <c r="D124" i="2"/>
  <c r="D125" i="2"/>
  <c r="E125" i="2" s="1"/>
  <c r="F125" i="2" s="1"/>
  <c r="D126" i="2"/>
  <c r="E126" i="2" s="1"/>
  <c r="F126" i="2" s="1"/>
  <c r="D127" i="2"/>
  <c r="D128" i="2"/>
  <c r="E128" i="2" s="1"/>
  <c r="F128" i="2" s="1"/>
  <c r="D129" i="2"/>
  <c r="E129" i="2" s="1"/>
  <c r="F129" i="2" s="1"/>
  <c r="D130" i="2"/>
  <c r="E130" i="2" s="1"/>
  <c r="F130" i="2" s="1"/>
  <c r="D131" i="2"/>
  <c r="E131" i="2" s="1"/>
  <c r="F131" i="2" s="1"/>
  <c r="D132" i="2"/>
  <c r="D133" i="2"/>
  <c r="E133" i="2" s="1"/>
  <c r="D134" i="2"/>
  <c r="E134" i="2" s="1"/>
  <c r="F134" i="2" s="1"/>
  <c r="D135" i="2"/>
  <c r="E135" i="2" s="1"/>
  <c r="F135" i="2" s="1"/>
  <c r="J135" i="2" s="1"/>
  <c r="T135" i="2" s="1"/>
  <c r="D136" i="2"/>
  <c r="E136" i="2" s="1"/>
  <c r="D137" i="2"/>
  <c r="E137" i="2" s="1"/>
  <c r="D138" i="2"/>
  <c r="D139" i="2"/>
  <c r="E139" i="2" s="1"/>
  <c r="F139" i="2" s="1"/>
  <c r="D140" i="2"/>
  <c r="D141" i="2"/>
  <c r="E141" i="2" s="1"/>
  <c r="F141" i="2" s="1"/>
  <c r="D142" i="2"/>
  <c r="E142" i="2" s="1"/>
  <c r="F142" i="2" s="1"/>
  <c r="D143" i="2"/>
  <c r="E143" i="2" s="1"/>
  <c r="F143" i="2" s="1"/>
  <c r="D144" i="2"/>
  <c r="E144" i="2" s="1"/>
  <c r="H144" i="2" s="1"/>
  <c r="R144" i="2" s="1"/>
  <c r="D145" i="2"/>
  <c r="E145" i="2" s="1"/>
  <c r="F145" i="2" s="1"/>
  <c r="D146" i="2"/>
  <c r="E146" i="2" s="1"/>
  <c r="F146" i="2" s="1"/>
  <c r="J146" i="2" s="1"/>
  <c r="E36" i="3"/>
  <c r="E35" i="3"/>
  <c r="E34" i="3"/>
  <c r="E31" i="3"/>
  <c r="E30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" i="3"/>
  <c r="D35" i="3"/>
  <c r="D34" i="3"/>
  <c r="D31" i="3"/>
  <c r="D30" i="3"/>
  <c r="D27" i="3"/>
  <c r="D26" i="3"/>
  <c r="D25" i="3"/>
  <c r="D24" i="3"/>
  <c r="D23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G2" i="2"/>
  <c r="Q2" i="2" s="1"/>
  <c r="D2" i="2"/>
  <c r="E2" i="2" s="1"/>
  <c r="B3" i="2"/>
  <c r="K3" i="2" s="1"/>
  <c r="P3" i="2" s="1"/>
  <c r="U3" i="2" s="1"/>
  <c r="B4" i="2"/>
  <c r="B5" i="2"/>
  <c r="B6" i="2"/>
  <c r="L6" i="2" s="1"/>
  <c r="B7" i="2"/>
  <c r="K7" i="2" s="1"/>
  <c r="P7" i="2" s="1"/>
  <c r="U7" i="2" s="1"/>
  <c r="B8" i="2"/>
  <c r="B9" i="2"/>
  <c r="K9" i="2" s="1"/>
  <c r="P9" i="2" s="1"/>
  <c r="U9" i="2" s="1"/>
  <c r="B10" i="2"/>
  <c r="M10" i="2" s="1"/>
  <c r="B11" i="2"/>
  <c r="L11" i="2" s="1"/>
  <c r="B12" i="2"/>
  <c r="K12" i="2" s="1"/>
  <c r="P12" i="2" s="1"/>
  <c r="U12" i="2" s="1"/>
  <c r="B13" i="2"/>
  <c r="M13" i="2" s="1"/>
  <c r="B14" i="2"/>
  <c r="N14" i="2" s="1"/>
  <c r="B15" i="2"/>
  <c r="M15" i="2" s="1"/>
  <c r="B16" i="2"/>
  <c r="B17" i="2"/>
  <c r="B18" i="2"/>
  <c r="B19" i="2"/>
  <c r="O19" i="2" s="1"/>
  <c r="B20" i="2"/>
  <c r="N20" i="2" s="1"/>
  <c r="B21" i="2"/>
  <c r="B22" i="2"/>
  <c r="B23" i="2"/>
  <c r="K23" i="2" s="1"/>
  <c r="P23" i="2" s="1"/>
  <c r="U23" i="2" s="1"/>
  <c r="B24" i="2"/>
  <c r="B25" i="2"/>
  <c r="B26" i="2"/>
  <c r="B27" i="2"/>
  <c r="K27" i="2" s="1"/>
  <c r="P27" i="2" s="1"/>
  <c r="U27" i="2" s="1"/>
  <c r="B28" i="2"/>
  <c r="B29" i="2"/>
  <c r="B30" i="2"/>
  <c r="B31" i="2"/>
  <c r="L31" i="2" s="1"/>
  <c r="B32" i="2"/>
  <c r="B33" i="2"/>
  <c r="B34" i="2"/>
  <c r="K34" i="2" s="1"/>
  <c r="P34" i="2" s="1"/>
  <c r="U34" i="2" s="1"/>
  <c r="B35" i="2"/>
  <c r="L35" i="2" s="1"/>
  <c r="B36" i="2"/>
  <c r="L36" i="2" s="1"/>
  <c r="B37" i="2"/>
  <c r="B38" i="2"/>
  <c r="L38" i="2" s="1"/>
  <c r="B39" i="2"/>
  <c r="L39" i="2" s="1"/>
  <c r="B40" i="2"/>
  <c r="M40" i="2" s="1"/>
  <c r="B41" i="2"/>
  <c r="B42" i="2"/>
  <c r="B43" i="2"/>
  <c r="L43" i="2" s="1"/>
  <c r="B44" i="2"/>
  <c r="B45" i="2"/>
  <c r="B46" i="2"/>
  <c r="K46" i="2" s="1"/>
  <c r="P46" i="2" s="1"/>
  <c r="U46" i="2" s="1"/>
  <c r="B47" i="2"/>
  <c r="M47" i="2" s="1"/>
  <c r="B48" i="2"/>
  <c r="O48" i="2" s="1"/>
  <c r="B49" i="2"/>
  <c r="B50" i="2"/>
  <c r="M50" i="2" s="1"/>
  <c r="B51" i="2"/>
  <c r="N51" i="2" s="1"/>
  <c r="B52" i="2"/>
  <c r="B53" i="2"/>
  <c r="B54" i="2"/>
  <c r="O54" i="2" s="1"/>
  <c r="B55" i="2"/>
  <c r="M55" i="2" s="1"/>
  <c r="B56" i="2"/>
  <c r="K56" i="2" s="1"/>
  <c r="P56" i="2" s="1"/>
  <c r="U56" i="2" s="1"/>
  <c r="B57" i="2"/>
  <c r="B58" i="2"/>
  <c r="O58" i="2" s="1"/>
  <c r="B59" i="2"/>
  <c r="M59" i="2" s="1"/>
  <c r="B60" i="2"/>
  <c r="K60" i="2" s="1"/>
  <c r="P60" i="2" s="1"/>
  <c r="U60" i="2" s="1"/>
  <c r="B61" i="2"/>
  <c r="O61" i="2" s="1"/>
  <c r="B62" i="2"/>
  <c r="B63" i="2"/>
  <c r="N63" i="2" s="1"/>
  <c r="B64" i="2"/>
  <c r="O64" i="2" s="1"/>
  <c r="B65" i="2"/>
  <c r="B66" i="2"/>
  <c r="K66" i="2" s="1"/>
  <c r="P66" i="2" s="1"/>
  <c r="U66" i="2" s="1"/>
  <c r="B67" i="2"/>
  <c r="K67" i="2" s="1"/>
  <c r="P67" i="2" s="1"/>
  <c r="U67" i="2" s="1"/>
  <c r="B68" i="2"/>
  <c r="M68" i="2" s="1"/>
  <c r="B69" i="2"/>
  <c r="O69" i="2" s="1"/>
  <c r="B70" i="2"/>
  <c r="O70" i="2" s="1"/>
  <c r="B71" i="2"/>
  <c r="B72" i="2"/>
  <c r="O72" i="2" s="1"/>
  <c r="B73" i="2"/>
  <c r="O73" i="2" s="1"/>
  <c r="B74" i="2"/>
  <c r="B75" i="2"/>
  <c r="M75" i="2" s="1"/>
  <c r="B76" i="2"/>
  <c r="O76" i="2" s="1"/>
  <c r="B77" i="2"/>
  <c r="B78" i="2"/>
  <c r="M78" i="2" s="1"/>
  <c r="B79" i="2"/>
  <c r="M79" i="2" s="1"/>
  <c r="B80" i="2"/>
  <c r="K80" i="2" s="1"/>
  <c r="P80" i="2" s="1"/>
  <c r="U80" i="2" s="1"/>
  <c r="B81" i="2"/>
  <c r="B82" i="2"/>
  <c r="M82" i="2" s="1"/>
  <c r="B83" i="2"/>
  <c r="M83" i="2" s="1"/>
  <c r="B84" i="2"/>
  <c r="O84" i="2" s="1"/>
  <c r="B85" i="2"/>
  <c r="B86" i="2"/>
  <c r="B87" i="2"/>
  <c r="M87" i="2" s="1"/>
  <c r="B88" i="2"/>
  <c r="K88" i="2" s="1"/>
  <c r="P88" i="2" s="1"/>
  <c r="U88" i="2" s="1"/>
  <c r="B89" i="2"/>
  <c r="B90" i="2"/>
  <c r="B91" i="2"/>
  <c r="M91" i="2" s="1"/>
  <c r="B92" i="2"/>
  <c r="O92" i="2" s="1"/>
  <c r="B93" i="2"/>
  <c r="B94" i="2"/>
  <c r="B95" i="2"/>
  <c r="M95" i="2" s="1"/>
  <c r="B96" i="2"/>
  <c r="K96" i="2" s="1"/>
  <c r="P96" i="2" s="1"/>
  <c r="U96" i="2" s="1"/>
  <c r="B97" i="2"/>
  <c r="B98" i="2"/>
  <c r="M98" i="2" s="1"/>
  <c r="B99" i="2"/>
  <c r="M99" i="2" s="1"/>
  <c r="B100" i="2"/>
  <c r="O100" i="2" s="1"/>
  <c r="B101" i="2"/>
  <c r="B102" i="2"/>
  <c r="M102" i="2" s="1"/>
  <c r="B103" i="2"/>
  <c r="B104" i="2"/>
  <c r="B105" i="2"/>
  <c r="O105" i="2" s="1"/>
  <c r="B106" i="2"/>
  <c r="O106" i="2" s="1"/>
  <c r="B107" i="2"/>
  <c r="B108" i="2"/>
  <c r="O108" i="2" s="1"/>
  <c r="B109" i="2"/>
  <c r="O109" i="2" s="1"/>
  <c r="B110" i="2"/>
  <c r="O110" i="2" s="1"/>
  <c r="B111" i="2"/>
  <c r="B112" i="2"/>
  <c r="B113" i="2"/>
  <c r="B114" i="2"/>
  <c r="L114" i="2" s="1"/>
  <c r="B115" i="2"/>
  <c r="L115" i="2" s="1"/>
  <c r="B116" i="2"/>
  <c r="O116" i="2" s="1"/>
  <c r="B117" i="2"/>
  <c r="O117" i="2" s="1"/>
  <c r="B118" i="2"/>
  <c r="O118" i="2" s="1"/>
  <c r="B119" i="2"/>
  <c r="B120" i="2"/>
  <c r="O120" i="2" s="1"/>
  <c r="B121" i="2"/>
  <c r="B122" i="2"/>
  <c r="N122" i="2" s="1"/>
  <c r="B123" i="2"/>
  <c r="B124" i="2"/>
  <c r="B125" i="2"/>
  <c r="O125" i="2" s="1"/>
  <c r="B126" i="2"/>
  <c r="O126" i="2" s="1"/>
  <c r="B127" i="2"/>
  <c r="B128" i="2"/>
  <c r="O128" i="2" s="1"/>
  <c r="B129" i="2"/>
  <c r="B130" i="2"/>
  <c r="B131" i="2"/>
  <c r="B132" i="2"/>
  <c r="O132" i="2" s="1"/>
  <c r="B133" i="2"/>
  <c r="O133" i="2" s="1"/>
  <c r="B134" i="2"/>
  <c r="O134" i="2" s="1"/>
  <c r="B135" i="2"/>
  <c r="B136" i="2"/>
  <c r="L136" i="2" s="1"/>
  <c r="B137" i="2"/>
  <c r="B138" i="2"/>
  <c r="N138" i="2" s="1"/>
  <c r="B139" i="2"/>
  <c r="B140" i="2"/>
  <c r="O140" i="2" s="1"/>
  <c r="B141" i="2"/>
  <c r="O141" i="2" s="1"/>
  <c r="B142" i="2"/>
  <c r="O142" i="2" s="1"/>
  <c r="B143" i="2"/>
  <c r="B144" i="2"/>
  <c r="O144" i="2" s="1"/>
  <c r="B145" i="2"/>
  <c r="O145" i="2" s="1"/>
  <c r="B146" i="2"/>
  <c r="B2" i="2"/>
  <c r="M2" i="2" s="1"/>
  <c r="Z2" i="4" l="1"/>
  <c r="AA2" i="4" s="1"/>
  <c r="Z29" i="4"/>
  <c r="AA29" i="4" s="1"/>
  <c r="Z100" i="4"/>
  <c r="AA100" i="4" s="1"/>
  <c r="I136" i="4"/>
  <c r="S136" i="4" s="1"/>
  <c r="X136" i="4" s="1"/>
  <c r="Z136" i="4" s="1"/>
  <c r="AA136" i="4" s="1"/>
  <c r="I101" i="4"/>
  <c r="S101" i="4" s="1"/>
  <c r="X101" i="4" s="1"/>
  <c r="Z101" i="4" s="1"/>
  <c r="AA101" i="4" s="1"/>
  <c r="Z59" i="4"/>
  <c r="AA59" i="4" s="1"/>
  <c r="I98" i="4"/>
  <c r="S98" i="4" s="1"/>
  <c r="X98" i="4" s="1"/>
  <c r="Z98" i="4" s="1"/>
  <c r="AA98" i="4" s="1"/>
  <c r="Y73" i="2"/>
  <c r="Y64" i="2"/>
  <c r="Y142" i="2"/>
  <c r="Y118" i="2"/>
  <c r="Y54" i="2"/>
  <c r="Y145" i="2"/>
  <c r="Y126" i="2"/>
  <c r="Y58" i="2"/>
  <c r="M124" i="2"/>
  <c r="O124" i="2"/>
  <c r="Y124" i="2" s="1"/>
  <c r="N112" i="2"/>
  <c r="O112" i="2"/>
  <c r="Y112" i="2" s="1"/>
  <c r="L104" i="2"/>
  <c r="V104" i="2" s="1"/>
  <c r="O104" i="2"/>
  <c r="Y104" i="2" s="1"/>
  <c r="N146" i="2"/>
  <c r="X146" i="2" s="1"/>
  <c r="O146" i="2"/>
  <c r="Y146" i="2" s="1"/>
  <c r="N44" i="2"/>
  <c r="X44" i="2" s="1"/>
  <c r="O44" i="2"/>
  <c r="Y44" i="2" s="1"/>
  <c r="Y134" i="2"/>
  <c r="Y116" i="2"/>
  <c r="Y48" i="2"/>
  <c r="L143" i="2"/>
  <c r="V143" i="2" s="1"/>
  <c r="O143" i="2"/>
  <c r="Y143" i="2" s="1"/>
  <c r="N139" i="2"/>
  <c r="X139" i="2" s="1"/>
  <c r="O139" i="2"/>
  <c r="Y139" i="2" s="1"/>
  <c r="N135" i="2"/>
  <c r="O135" i="2"/>
  <c r="Y135" i="2" s="1"/>
  <c r="L131" i="2"/>
  <c r="V131" i="2" s="1"/>
  <c r="O131" i="2"/>
  <c r="Y131" i="2" s="1"/>
  <c r="L127" i="2"/>
  <c r="O127" i="2"/>
  <c r="N123" i="2"/>
  <c r="X123" i="2" s="1"/>
  <c r="O123" i="2"/>
  <c r="Y123" i="2" s="1"/>
  <c r="N119" i="2"/>
  <c r="O119" i="2"/>
  <c r="Y119" i="2" s="1"/>
  <c r="K111" i="2"/>
  <c r="P111" i="2" s="1"/>
  <c r="U111" i="2" s="1"/>
  <c r="O111" i="2"/>
  <c r="Y111" i="2" s="1"/>
  <c r="N107" i="2"/>
  <c r="X107" i="2" s="1"/>
  <c r="O107" i="2"/>
  <c r="Y107" i="2" s="1"/>
  <c r="M103" i="2"/>
  <c r="W103" i="2" s="1"/>
  <c r="O103" i="2"/>
  <c r="Y103" i="2" s="1"/>
  <c r="L71" i="2"/>
  <c r="V71" i="2" s="1"/>
  <c r="O71" i="2"/>
  <c r="Y71" i="2" s="1"/>
  <c r="Y69" i="2"/>
  <c r="Y61" i="2"/>
  <c r="K47" i="2"/>
  <c r="P47" i="2" s="1"/>
  <c r="U47" i="2" s="1"/>
  <c r="H135" i="2"/>
  <c r="R135" i="2" s="1"/>
  <c r="N17" i="2"/>
  <c r="L99" i="2"/>
  <c r="V99" i="2" s="1"/>
  <c r="K142" i="2"/>
  <c r="P142" i="2" s="1"/>
  <c r="U142" i="2" s="1"/>
  <c r="M134" i="2"/>
  <c r="W134" i="2" s="1"/>
  <c r="K126" i="2"/>
  <c r="P126" i="2" s="1"/>
  <c r="U126" i="2" s="1"/>
  <c r="M118" i="2"/>
  <c r="W118" i="2" s="1"/>
  <c r="M94" i="2"/>
  <c r="M86" i="2"/>
  <c r="L70" i="2"/>
  <c r="V70" i="2" s="1"/>
  <c r="N62" i="2"/>
  <c r="K58" i="2"/>
  <c r="P58" i="2" s="1"/>
  <c r="U58" i="2" s="1"/>
  <c r="N54" i="2"/>
  <c r="X54" i="2" s="1"/>
  <c r="N42" i="2"/>
  <c r="X42" i="2" s="1"/>
  <c r="L26" i="2"/>
  <c r="V26" i="2" s="1"/>
  <c r="M123" i="2"/>
  <c r="W123" i="2" s="1"/>
  <c r="L95" i="2"/>
  <c r="V95" i="2" s="1"/>
  <c r="N67" i="2"/>
  <c r="N43" i="2"/>
  <c r="H2" i="2"/>
  <c r="R2" i="2" s="1"/>
  <c r="W2" i="2" s="1"/>
  <c r="H146" i="2"/>
  <c r="H122" i="2"/>
  <c r="R122" i="2" s="1"/>
  <c r="H71" i="2"/>
  <c r="R71" i="2" s="1"/>
  <c r="M139" i="2"/>
  <c r="W139" i="2" s="1"/>
  <c r="M119" i="2"/>
  <c r="L83" i="2"/>
  <c r="V83" i="2" s="1"/>
  <c r="M63" i="2"/>
  <c r="K35" i="2"/>
  <c r="P35" i="2" s="1"/>
  <c r="U35" i="2" s="1"/>
  <c r="H105" i="2"/>
  <c r="R105" i="2" s="1"/>
  <c r="M135" i="2"/>
  <c r="K115" i="2"/>
  <c r="P115" i="2" s="1"/>
  <c r="U115" i="2" s="1"/>
  <c r="L79" i="2"/>
  <c r="V79" i="2" s="1"/>
  <c r="L59" i="2"/>
  <c r="V59" i="2" s="1"/>
  <c r="O31" i="2"/>
  <c r="Y31" i="2" s="1"/>
  <c r="R6" i="2"/>
  <c r="H141" i="2"/>
  <c r="R141" i="2" s="1"/>
  <c r="H129" i="2"/>
  <c r="R129" i="2" s="1"/>
  <c r="H87" i="2"/>
  <c r="R87" i="2" s="1"/>
  <c r="W87" i="2" s="1"/>
  <c r="H59" i="2"/>
  <c r="R59" i="2" s="1"/>
  <c r="W59" i="2" s="1"/>
  <c r="I49" i="2"/>
  <c r="S49" i="2" s="1"/>
  <c r="H46" i="2"/>
  <c r="R46" i="2" s="1"/>
  <c r="I41" i="2"/>
  <c r="S41" i="2" s="1"/>
  <c r="I113" i="2"/>
  <c r="S113" i="2" s="1"/>
  <c r="R70" i="2"/>
  <c r="H38" i="2"/>
  <c r="R38" i="2" s="1"/>
  <c r="H19" i="2"/>
  <c r="R19" i="2" s="1"/>
  <c r="H3" i="2"/>
  <c r="R3" i="2" s="1"/>
  <c r="H113" i="2"/>
  <c r="R113" i="2" s="1"/>
  <c r="K143" i="2"/>
  <c r="P143" i="2" s="1"/>
  <c r="U143" i="2" s="1"/>
  <c r="K127" i="2"/>
  <c r="P127" i="2" s="1"/>
  <c r="U127" i="2" s="1"/>
  <c r="M107" i="2"/>
  <c r="W107" i="2" s="1"/>
  <c r="L87" i="2"/>
  <c r="V87" i="2" s="1"/>
  <c r="L75" i="2"/>
  <c r="V75" i="2" s="1"/>
  <c r="M51" i="2"/>
  <c r="M27" i="2"/>
  <c r="K19" i="2"/>
  <c r="P19" i="2" s="1"/>
  <c r="U19" i="2" s="1"/>
  <c r="M3" i="2"/>
  <c r="H128" i="2"/>
  <c r="R128" i="2" s="1"/>
  <c r="H100" i="2"/>
  <c r="R100" i="2" s="1"/>
  <c r="H23" i="2"/>
  <c r="R23" i="2" s="1"/>
  <c r="I130" i="2"/>
  <c r="S130" i="2" s="1"/>
  <c r="H102" i="2"/>
  <c r="R102" i="2" s="1"/>
  <c r="W102" i="2" s="1"/>
  <c r="H66" i="2"/>
  <c r="R66" i="2" s="1"/>
  <c r="E132" i="2"/>
  <c r="E96" i="2"/>
  <c r="E86" i="2"/>
  <c r="F86" i="2" s="1"/>
  <c r="I81" i="2"/>
  <c r="S81" i="2" s="1"/>
  <c r="H75" i="2"/>
  <c r="R75" i="2" s="1"/>
  <c r="W75" i="2" s="1"/>
  <c r="E68" i="2"/>
  <c r="H51" i="2"/>
  <c r="R51" i="2" s="1"/>
  <c r="H39" i="2"/>
  <c r="R39" i="2" s="1"/>
  <c r="E36" i="2"/>
  <c r="E34" i="2"/>
  <c r="H32" i="2"/>
  <c r="R32" i="2" s="1"/>
  <c r="E28" i="2"/>
  <c r="H28" i="2" s="1"/>
  <c r="R28" i="2" s="1"/>
  <c r="H20" i="2"/>
  <c r="R20" i="2" s="1"/>
  <c r="H18" i="2"/>
  <c r="R18" i="2" s="1"/>
  <c r="H12" i="2"/>
  <c r="R12" i="2" s="1"/>
  <c r="E6" i="2"/>
  <c r="F6" i="2" s="1"/>
  <c r="H137" i="2"/>
  <c r="R137" i="2" s="1"/>
  <c r="I114" i="2"/>
  <c r="S114" i="2" s="1"/>
  <c r="I98" i="2"/>
  <c r="S98" i="2" s="1"/>
  <c r="I85" i="2"/>
  <c r="S85" i="2" s="1"/>
  <c r="H79" i="2"/>
  <c r="R79" i="2" s="1"/>
  <c r="W79" i="2" s="1"/>
  <c r="I53" i="2"/>
  <c r="S53" i="2" s="1"/>
  <c r="V39" i="2"/>
  <c r="H9" i="2"/>
  <c r="R9" i="2" s="1"/>
  <c r="N2" i="2"/>
  <c r="K131" i="2"/>
  <c r="P131" i="2" s="1"/>
  <c r="U131" i="2" s="1"/>
  <c r="O115" i="2"/>
  <c r="Y115" i="2" s="1"/>
  <c r="N111" i="2"/>
  <c r="X111" i="2" s="1"/>
  <c r="L103" i="2"/>
  <c r="V103" i="2" s="1"/>
  <c r="L91" i="2"/>
  <c r="V91" i="2" s="1"/>
  <c r="K71" i="2"/>
  <c r="P71" i="2" s="1"/>
  <c r="U71" i="2" s="1"/>
  <c r="O66" i="2"/>
  <c r="Y66" i="2" s="1"/>
  <c r="M39" i="2"/>
  <c r="L23" i="2"/>
  <c r="V23" i="2" s="1"/>
  <c r="O7" i="2"/>
  <c r="K145" i="2"/>
  <c r="P145" i="2" s="1"/>
  <c r="U145" i="2" s="1"/>
  <c r="L145" i="2"/>
  <c r="V145" i="2" s="1"/>
  <c r="M145" i="2"/>
  <c r="W145" i="2" s="1"/>
  <c r="M141" i="2"/>
  <c r="N141" i="2"/>
  <c r="X141" i="2" s="1"/>
  <c r="K141" i="2"/>
  <c r="P141" i="2" s="1"/>
  <c r="U141" i="2" s="1"/>
  <c r="Y141" i="2"/>
  <c r="L137" i="2"/>
  <c r="V137" i="2" s="1"/>
  <c r="M137" i="2"/>
  <c r="N137" i="2"/>
  <c r="K133" i="2"/>
  <c r="P133" i="2" s="1"/>
  <c r="U133" i="2" s="1"/>
  <c r="Y133" i="2"/>
  <c r="L133" i="2"/>
  <c r="V133" i="2" s="1"/>
  <c r="M133" i="2"/>
  <c r="N129" i="2"/>
  <c r="K129" i="2"/>
  <c r="P129" i="2" s="1"/>
  <c r="U129" i="2" s="1"/>
  <c r="O129" i="2"/>
  <c r="Y129" i="2" s="1"/>
  <c r="L129" i="2"/>
  <c r="V129" i="2" s="1"/>
  <c r="M125" i="2"/>
  <c r="N125" i="2"/>
  <c r="K125" i="2"/>
  <c r="P125" i="2" s="1"/>
  <c r="U125" i="2" s="1"/>
  <c r="Y125" i="2"/>
  <c r="L121" i="2"/>
  <c r="V121" i="2" s="1"/>
  <c r="M121" i="2"/>
  <c r="N121" i="2"/>
  <c r="K117" i="2"/>
  <c r="P117" i="2" s="1"/>
  <c r="U117" i="2" s="1"/>
  <c r="Y117" i="2"/>
  <c r="L117" i="2"/>
  <c r="V117" i="2" s="1"/>
  <c r="M117" i="2"/>
  <c r="N113" i="2"/>
  <c r="K113" i="2"/>
  <c r="P113" i="2" s="1"/>
  <c r="U113" i="2" s="1"/>
  <c r="O113" i="2"/>
  <c r="Y113" i="2" s="1"/>
  <c r="L113" i="2"/>
  <c r="V113" i="2" s="1"/>
  <c r="M109" i="2"/>
  <c r="N109" i="2"/>
  <c r="K109" i="2"/>
  <c r="P109" i="2" s="1"/>
  <c r="U109" i="2" s="1"/>
  <c r="Y109" i="2"/>
  <c r="L105" i="2"/>
  <c r="V105" i="2" s="1"/>
  <c r="M105" i="2"/>
  <c r="N105" i="2"/>
  <c r="K101" i="2"/>
  <c r="P101" i="2" s="1"/>
  <c r="U101" i="2" s="1"/>
  <c r="O101" i="2"/>
  <c r="L101" i="2"/>
  <c r="V101" i="2" s="1"/>
  <c r="M101" i="2"/>
  <c r="K97" i="2"/>
  <c r="P97" i="2" s="1"/>
  <c r="U97" i="2" s="1"/>
  <c r="O97" i="2"/>
  <c r="Y97" i="2" s="1"/>
  <c r="L97" i="2"/>
  <c r="V97" i="2" s="1"/>
  <c r="M97" i="2"/>
  <c r="K93" i="2"/>
  <c r="P93" i="2" s="1"/>
  <c r="U93" i="2" s="1"/>
  <c r="O93" i="2"/>
  <c r="Y93" i="2" s="1"/>
  <c r="L93" i="2"/>
  <c r="V93" i="2" s="1"/>
  <c r="M93" i="2"/>
  <c r="K89" i="2"/>
  <c r="P89" i="2" s="1"/>
  <c r="U89" i="2" s="1"/>
  <c r="O89" i="2"/>
  <c r="Y89" i="2" s="1"/>
  <c r="L89" i="2"/>
  <c r="V89" i="2" s="1"/>
  <c r="M89" i="2"/>
  <c r="K85" i="2"/>
  <c r="P85" i="2" s="1"/>
  <c r="U85" i="2" s="1"/>
  <c r="O85" i="2"/>
  <c r="Y85" i="2" s="1"/>
  <c r="L85" i="2"/>
  <c r="V85" i="2" s="1"/>
  <c r="M85" i="2"/>
  <c r="K81" i="2"/>
  <c r="P81" i="2" s="1"/>
  <c r="U81" i="2" s="1"/>
  <c r="O81" i="2"/>
  <c r="Y81" i="2" s="1"/>
  <c r="L81" i="2"/>
  <c r="V81" i="2" s="1"/>
  <c r="M81" i="2"/>
  <c r="K77" i="2"/>
  <c r="P77" i="2" s="1"/>
  <c r="U77" i="2" s="1"/>
  <c r="O77" i="2"/>
  <c r="Y77" i="2" s="1"/>
  <c r="L77" i="2"/>
  <c r="V77" i="2" s="1"/>
  <c r="M77" i="2"/>
  <c r="N73" i="2"/>
  <c r="X73" i="2" s="1"/>
  <c r="K73" i="2"/>
  <c r="P73" i="2" s="1"/>
  <c r="U73" i="2" s="1"/>
  <c r="L73" i="2"/>
  <c r="V73" i="2" s="1"/>
  <c r="M69" i="2"/>
  <c r="W69" i="2" s="1"/>
  <c r="N69" i="2"/>
  <c r="X69" i="2" s="1"/>
  <c r="K69" i="2"/>
  <c r="P69" i="2" s="1"/>
  <c r="U69" i="2" s="1"/>
  <c r="M65" i="2"/>
  <c r="N65" i="2"/>
  <c r="K65" i="2"/>
  <c r="P65" i="2" s="1"/>
  <c r="U65" i="2" s="1"/>
  <c r="O65" i="2"/>
  <c r="Y65" i="2" s="1"/>
  <c r="K61" i="2"/>
  <c r="P61" i="2" s="1"/>
  <c r="U61" i="2" s="1"/>
  <c r="L61" i="2"/>
  <c r="V61" i="2" s="1"/>
  <c r="M61" i="2"/>
  <c r="W61" i="2" s="1"/>
  <c r="M57" i="2"/>
  <c r="L57" i="2"/>
  <c r="V57" i="2" s="1"/>
  <c r="N57" i="2"/>
  <c r="O57" i="2"/>
  <c r="Y57" i="2" s="1"/>
  <c r="L53" i="2"/>
  <c r="V53" i="2" s="1"/>
  <c r="O53" i="2"/>
  <c r="Y53" i="2" s="1"/>
  <c r="K53" i="2"/>
  <c r="P53" i="2" s="1"/>
  <c r="U53" i="2" s="1"/>
  <c r="M53" i="2"/>
  <c r="L49" i="2"/>
  <c r="V49" i="2" s="1"/>
  <c r="N49" i="2"/>
  <c r="O49" i="2"/>
  <c r="Y49" i="2" s="1"/>
  <c r="K49" i="2"/>
  <c r="P49" i="2" s="1"/>
  <c r="U49" i="2" s="1"/>
  <c r="K45" i="2"/>
  <c r="P45" i="2" s="1"/>
  <c r="U45" i="2" s="1"/>
  <c r="O45" i="2"/>
  <c r="Y45" i="2" s="1"/>
  <c r="L45" i="2"/>
  <c r="V45" i="2" s="1"/>
  <c r="M45" i="2"/>
  <c r="N45" i="2"/>
  <c r="N41" i="2"/>
  <c r="O41" i="2"/>
  <c r="Y41" i="2" s="1"/>
  <c r="K41" i="2"/>
  <c r="P41" i="2" s="1"/>
  <c r="U41" i="2" s="1"/>
  <c r="L41" i="2"/>
  <c r="V41" i="2" s="1"/>
  <c r="N37" i="2"/>
  <c r="M37" i="2"/>
  <c r="O37" i="2"/>
  <c r="K37" i="2"/>
  <c r="P37" i="2" s="1"/>
  <c r="U37" i="2" s="1"/>
  <c r="N33" i="2"/>
  <c r="L33" i="2"/>
  <c r="V33" i="2" s="1"/>
  <c r="M33" i="2"/>
  <c r="O33" i="2"/>
  <c r="Y33" i="2" s="1"/>
  <c r="L29" i="2"/>
  <c r="V29" i="2" s="1"/>
  <c r="O29" i="2"/>
  <c r="M29" i="2"/>
  <c r="N29" i="2"/>
  <c r="L25" i="2"/>
  <c r="V25" i="2" s="1"/>
  <c r="N25" i="2"/>
  <c r="K25" i="2"/>
  <c r="P25" i="2" s="1"/>
  <c r="U25" i="2" s="1"/>
  <c r="M25" i="2"/>
  <c r="O25" i="2"/>
  <c r="Y25" i="2" s="1"/>
  <c r="L21" i="2"/>
  <c r="V21" i="2" s="1"/>
  <c r="M21" i="2"/>
  <c r="K21" i="2"/>
  <c r="P21" i="2" s="1"/>
  <c r="U21" i="2" s="1"/>
  <c r="N21" i="2"/>
  <c r="F136" i="2"/>
  <c r="J136" i="2" s="1"/>
  <c r="T136" i="2" s="1"/>
  <c r="F133" i="2"/>
  <c r="I133" i="2" s="1"/>
  <c r="S133" i="2" s="1"/>
  <c r="E104" i="2"/>
  <c r="F101" i="2"/>
  <c r="J101" i="2" s="1"/>
  <c r="T101" i="2" s="1"/>
  <c r="F84" i="2"/>
  <c r="I84" i="2" s="1"/>
  <c r="S84" i="2" s="1"/>
  <c r="E72" i="2"/>
  <c r="H72" i="2" s="1"/>
  <c r="R72" i="2" s="1"/>
  <c r="F52" i="2"/>
  <c r="I52" i="2" s="1"/>
  <c r="S52" i="2" s="1"/>
  <c r="F50" i="2"/>
  <c r="I50" i="2" s="1"/>
  <c r="S50" i="2" s="1"/>
  <c r="E29" i="2"/>
  <c r="F16" i="2"/>
  <c r="J16" i="2" s="1"/>
  <c r="F10" i="2"/>
  <c r="J10" i="2" s="1"/>
  <c r="T10" i="2" s="1"/>
  <c r="F7" i="2"/>
  <c r="J7" i="2" s="1"/>
  <c r="T7" i="2" s="1"/>
  <c r="E5" i="2"/>
  <c r="H5" i="2" s="1"/>
  <c r="R5" i="2" s="1"/>
  <c r="I80" i="2"/>
  <c r="S80" i="2" s="1"/>
  <c r="H60" i="2"/>
  <c r="R60" i="2" s="1"/>
  <c r="H52" i="2"/>
  <c r="R52" i="2" s="1"/>
  <c r="H40" i="2"/>
  <c r="R40" i="2" s="1"/>
  <c r="W40" i="2" s="1"/>
  <c r="M129" i="2"/>
  <c r="L109" i="2"/>
  <c r="V109" i="2" s="1"/>
  <c r="Y105" i="2"/>
  <c r="N89" i="2"/>
  <c r="M73" i="2"/>
  <c r="W73" i="2" s="1"/>
  <c r="K29" i="2"/>
  <c r="P29" i="2" s="1"/>
  <c r="U29" i="2" s="1"/>
  <c r="L144" i="2"/>
  <c r="V144" i="2" s="1"/>
  <c r="M144" i="2"/>
  <c r="W144" i="2" s="1"/>
  <c r="N144" i="2"/>
  <c r="N140" i="2"/>
  <c r="K140" i="2"/>
  <c r="P140" i="2" s="1"/>
  <c r="U140" i="2" s="1"/>
  <c r="Y140" i="2"/>
  <c r="L140" i="2"/>
  <c r="V140" i="2" s="1"/>
  <c r="M136" i="2"/>
  <c r="N136" i="2"/>
  <c r="K136" i="2"/>
  <c r="P136" i="2" s="1"/>
  <c r="U136" i="2" s="1"/>
  <c r="O136" i="2"/>
  <c r="L132" i="2"/>
  <c r="V132" i="2" s="1"/>
  <c r="M132" i="2"/>
  <c r="N132" i="2"/>
  <c r="K128" i="2"/>
  <c r="P128" i="2" s="1"/>
  <c r="U128" i="2" s="1"/>
  <c r="Y128" i="2"/>
  <c r="L128" i="2"/>
  <c r="V128" i="2" s="1"/>
  <c r="M128" i="2"/>
  <c r="N124" i="2"/>
  <c r="K124" i="2"/>
  <c r="P124" i="2" s="1"/>
  <c r="U124" i="2" s="1"/>
  <c r="L124" i="2"/>
  <c r="V124" i="2" s="1"/>
  <c r="M120" i="2"/>
  <c r="N120" i="2"/>
  <c r="K120" i="2"/>
  <c r="P120" i="2" s="1"/>
  <c r="U120" i="2" s="1"/>
  <c r="Y120" i="2"/>
  <c r="K116" i="2"/>
  <c r="P116" i="2" s="1"/>
  <c r="U116" i="2" s="1"/>
  <c r="L116" i="2"/>
  <c r="V116" i="2" s="1"/>
  <c r="M116" i="2"/>
  <c r="W116" i="2" s="1"/>
  <c r="K112" i="2"/>
  <c r="P112" i="2" s="1"/>
  <c r="U112" i="2" s="1"/>
  <c r="L112" i="2"/>
  <c r="V112" i="2" s="1"/>
  <c r="M112" i="2"/>
  <c r="N108" i="2"/>
  <c r="K108" i="2"/>
  <c r="P108" i="2" s="1"/>
  <c r="U108" i="2" s="1"/>
  <c r="Y108" i="2"/>
  <c r="L108" i="2"/>
  <c r="V108" i="2" s="1"/>
  <c r="M104" i="2"/>
  <c r="N104" i="2"/>
  <c r="K104" i="2"/>
  <c r="P104" i="2" s="1"/>
  <c r="U104" i="2" s="1"/>
  <c r="L100" i="2"/>
  <c r="V100" i="2" s="1"/>
  <c r="M100" i="2"/>
  <c r="N100" i="2"/>
  <c r="L96" i="2"/>
  <c r="V96" i="2" s="1"/>
  <c r="M96" i="2"/>
  <c r="N96" i="2"/>
  <c r="L92" i="2"/>
  <c r="V92" i="2" s="1"/>
  <c r="M92" i="2"/>
  <c r="N92" i="2"/>
  <c r="L88" i="2"/>
  <c r="V88" i="2" s="1"/>
  <c r="M88" i="2"/>
  <c r="N88" i="2"/>
  <c r="L84" i="2"/>
  <c r="V84" i="2" s="1"/>
  <c r="M84" i="2"/>
  <c r="N84" i="2"/>
  <c r="L80" i="2"/>
  <c r="V80" i="2" s="1"/>
  <c r="M80" i="2"/>
  <c r="N80" i="2"/>
  <c r="L76" i="2"/>
  <c r="V76" i="2" s="1"/>
  <c r="M76" i="2"/>
  <c r="N76" i="2"/>
  <c r="K72" i="2"/>
  <c r="P72" i="2" s="1"/>
  <c r="U72" i="2" s="1"/>
  <c r="Y72" i="2"/>
  <c r="L72" i="2"/>
  <c r="V72" i="2" s="1"/>
  <c r="M72" i="2"/>
  <c r="N68" i="2"/>
  <c r="K68" i="2"/>
  <c r="P68" i="2" s="1"/>
  <c r="U68" i="2" s="1"/>
  <c r="O68" i="2"/>
  <c r="Y68" i="2" s="1"/>
  <c r="L68" i="2"/>
  <c r="V68" i="2" s="1"/>
  <c r="M64" i="2"/>
  <c r="W64" i="2" s="1"/>
  <c r="N64" i="2"/>
  <c r="X64" i="2" s="1"/>
  <c r="K64" i="2"/>
  <c r="P64" i="2" s="1"/>
  <c r="U64" i="2" s="1"/>
  <c r="L60" i="2"/>
  <c r="V60" i="2" s="1"/>
  <c r="M60" i="2"/>
  <c r="N60" i="2"/>
  <c r="N56" i="2"/>
  <c r="L56" i="2"/>
  <c r="V56" i="2" s="1"/>
  <c r="M56" i="2"/>
  <c r="O56" i="2"/>
  <c r="Y56" i="2" s="1"/>
  <c r="M52" i="2"/>
  <c r="O52" i="2"/>
  <c r="Y52" i="2" s="1"/>
  <c r="K52" i="2"/>
  <c r="P52" i="2" s="1"/>
  <c r="U52" i="2" s="1"/>
  <c r="L52" i="2"/>
  <c r="V52" i="2" s="1"/>
  <c r="L48" i="2"/>
  <c r="V48" i="2" s="1"/>
  <c r="M48" i="2"/>
  <c r="W48" i="2" s="1"/>
  <c r="N48" i="2"/>
  <c r="X48" i="2" s="1"/>
  <c r="K44" i="2"/>
  <c r="P44" i="2" s="1"/>
  <c r="U44" i="2" s="1"/>
  <c r="L44" i="2"/>
  <c r="V44" i="2" s="1"/>
  <c r="M44" i="2"/>
  <c r="W44" i="2" s="1"/>
  <c r="K40" i="2"/>
  <c r="P40" i="2" s="1"/>
  <c r="U40" i="2" s="1"/>
  <c r="O40" i="2"/>
  <c r="Y40" i="2" s="1"/>
  <c r="N40" i="2"/>
  <c r="L40" i="2"/>
  <c r="V40" i="2" s="1"/>
  <c r="K36" i="2"/>
  <c r="P36" i="2" s="1"/>
  <c r="U36" i="2" s="1"/>
  <c r="O36" i="2"/>
  <c r="M36" i="2"/>
  <c r="N36" i="2"/>
  <c r="K32" i="2"/>
  <c r="P32" i="2" s="1"/>
  <c r="U32" i="2" s="1"/>
  <c r="O32" i="2"/>
  <c r="Y32" i="2" s="1"/>
  <c r="L32" i="2"/>
  <c r="V32" i="2" s="1"/>
  <c r="M32" i="2"/>
  <c r="N32" i="2"/>
  <c r="M28" i="2"/>
  <c r="O28" i="2"/>
  <c r="Y28" i="2" s="1"/>
  <c r="K28" i="2"/>
  <c r="P28" i="2" s="1"/>
  <c r="U28" i="2" s="1"/>
  <c r="L28" i="2"/>
  <c r="V28" i="2" s="1"/>
  <c r="N28" i="2"/>
  <c r="M24" i="2"/>
  <c r="N24" i="2"/>
  <c r="K24" i="2"/>
  <c r="P24" i="2" s="1"/>
  <c r="U24" i="2" s="1"/>
  <c r="L24" i="2"/>
  <c r="V24" i="2" s="1"/>
  <c r="M20" i="2"/>
  <c r="L20" i="2"/>
  <c r="V20" i="2" s="1"/>
  <c r="O20" i="2"/>
  <c r="Y20" i="2" s="1"/>
  <c r="K20" i="2"/>
  <c r="P20" i="2" s="1"/>
  <c r="U20" i="2" s="1"/>
  <c r="M16" i="2"/>
  <c r="K16" i="2"/>
  <c r="P16" i="2" s="1"/>
  <c r="U16" i="2" s="1"/>
  <c r="N16" i="2"/>
  <c r="O16" i="2"/>
  <c r="Y16" i="2" s="1"/>
  <c r="M12" i="2"/>
  <c r="O12" i="2"/>
  <c r="L12" i="2"/>
  <c r="V12" i="2" s="1"/>
  <c r="N12" i="2"/>
  <c r="M8" i="2"/>
  <c r="N8" i="2"/>
  <c r="K8" i="2"/>
  <c r="P8" i="2" s="1"/>
  <c r="U8" i="2" s="1"/>
  <c r="L8" i="2"/>
  <c r="V8" i="2" s="1"/>
  <c r="O8" i="2"/>
  <c r="Y8" i="2" s="1"/>
  <c r="M4" i="2"/>
  <c r="W4" i="2" s="1"/>
  <c r="L4" i="2"/>
  <c r="V4" i="2" s="1"/>
  <c r="K4" i="2"/>
  <c r="P4" i="2" s="1"/>
  <c r="U4" i="2" s="1"/>
  <c r="N4" i="2"/>
  <c r="X4" i="2" s="1"/>
  <c r="E110" i="2"/>
  <c r="H110" i="2" s="1"/>
  <c r="R110" i="2" s="1"/>
  <c r="E78" i="2"/>
  <c r="H78" i="2" s="1"/>
  <c r="R78" i="2" s="1"/>
  <c r="W78" i="2" s="1"/>
  <c r="H50" i="2"/>
  <c r="R50" i="2" s="1"/>
  <c r="W50" i="2" s="1"/>
  <c r="E47" i="2"/>
  <c r="F31" i="2"/>
  <c r="I31" i="2" s="1"/>
  <c r="S31" i="2" s="1"/>
  <c r="E26" i="2"/>
  <c r="H26" i="2" s="1"/>
  <c r="R26" i="2" s="1"/>
  <c r="F20" i="2"/>
  <c r="J20" i="2" s="1"/>
  <c r="F18" i="2"/>
  <c r="J18" i="2" s="1"/>
  <c r="H16" i="2"/>
  <c r="R16" i="2" s="1"/>
  <c r="F12" i="2"/>
  <c r="J12" i="2" s="1"/>
  <c r="T12" i="2" s="1"/>
  <c r="I97" i="2"/>
  <c r="S97" i="2" s="1"/>
  <c r="H57" i="2"/>
  <c r="R57" i="2" s="1"/>
  <c r="V36" i="2"/>
  <c r="Y19" i="2"/>
  <c r="R11" i="2"/>
  <c r="H7" i="2"/>
  <c r="R7" i="2" s="1"/>
  <c r="N145" i="2"/>
  <c r="X145" i="2" s="1"/>
  <c r="K132" i="2"/>
  <c r="P132" i="2" s="1"/>
  <c r="U132" i="2" s="1"/>
  <c r="N128" i="2"/>
  <c r="L125" i="2"/>
  <c r="V125" i="2" s="1"/>
  <c r="O121" i="2"/>
  <c r="Y121" i="2" s="1"/>
  <c r="M108" i="2"/>
  <c r="K105" i="2"/>
  <c r="P105" i="2" s="1"/>
  <c r="U105" i="2" s="1"/>
  <c r="N101" i="2"/>
  <c r="K92" i="2"/>
  <c r="P92" i="2" s="1"/>
  <c r="U92" i="2" s="1"/>
  <c r="O88" i="2"/>
  <c r="Y88" i="2" s="1"/>
  <c r="N85" i="2"/>
  <c r="K76" i="2"/>
  <c r="P76" i="2" s="1"/>
  <c r="U76" i="2" s="1"/>
  <c r="N72" i="2"/>
  <c r="L69" i="2"/>
  <c r="V69" i="2" s="1"/>
  <c r="M41" i="2"/>
  <c r="L37" i="2"/>
  <c r="V37" i="2" s="1"/>
  <c r="K33" i="2"/>
  <c r="P33" i="2" s="1"/>
  <c r="U33" i="2" s="1"/>
  <c r="O21" i="2"/>
  <c r="Y21" i="2" s="1"/>
  <c r="L16" i="2"/>
  <c r="V16" i="2" s="1"/>
  <c r="O4" i="2"/>
  <c r="Y4" i="2" s="1"/>
  <c r="F144" i="2"/>
  <c r="I144" i="2" s="1"/>
  <c r="S144" i="2" s="1"/>
  <c r="E138" i="2"/>
  <c r="E127" i="2"/>
  <c r="H127" i="2" s="1"/>
  <c r="R127" i="2" s="1"/>
  <c r="E121" i="2"/>
  <c r="H121" i="2" s="1"/>
  <c r="R121" i="2" s="1"/>
  <c r="E115" i="2"/>
  <c r="F112" i="2"/>
  <c r="I112" i="2" s="1"/>
  <c r="S112" i="2" s="1"/>
  <c r="E106" i="2"/>
  <c r="E95" i="2"/>
  <c r="H95" i="2" s="1"/>
  <c r="R95" i="2" s="1"/>
  <c r="W95" i="2" s="1"/>
  <c r="E89" i="2"/>
  <c r="E83" i="2"/>
  <c r="E74" i="2"/>
  <c r="E63" i="2"/>
  <c r="H63" i="2" s="1"/>
  <c r="R63" i="2" s="1"/>
  <c r="I60" i="2"/>
  <c r="S60" i="2" s="1"/>
  <c r="F57" i="2"/>
  <c r="I57" i="2" s="1"/>
  <c r="S57" i="2" s="1"/>
  <c r="E43" i="2"/>
  <c r="H43" i="2" s="1"/>
  <c r="R43" i="2" s="1"/>
  <c r="I40" i="2"/>
  <c r="S40" i="2" s="1"/>
  <c r="F35" i="2"/>
  <c r="I35" i="2" s="1"/>
  <c r="S35" i="2" s="1"/>
  <c r="E33" i="2"/>
  <c r="H33" i="2" s="1"/>
  <c r="R33" i="2" s="1"/>
  <c r="F22" i="2"/>
  <c r="J22" i="2" s="1"/>
  <c r="T22" i="2" s="1"/>
  <c r="E15" i="2"/>
  <c r="R15" i="2" s="1"/>
  <c r="W15" i="2" s="1"/>
  <c r="H136" i="2"/>
  <c r="R136" i="2" s="1"/>
  <c r="V127" i="2"/>
  <c r="H84" i="2"/>
  <c r="R84" i="2" s="1"/>
  <c r="L141" i="2"/>
  <c r="V141" i="2" s="1"/>
  <c r="O137" i="2"/>
  <c r="Y137" i="2" s="1"/>
  <c r="K121" i="2"/>
  <c r="P121" i="2" s="1"/>
  <c r="U121" i="2" s="1"/>
  <c r="N117" i="2"/>
  <c r="N97" i="2"/>
  <c r="N81" i="2"/>
  <c r="L65" i="2"/>
  <c r="V65" i="2" s="1"/>
  <c r="N61" i="2"/>
  <c r="X61" i="2" s="1"/>
  <c r="N53" i="2"/>
  <c r="M49" i="2"/>
  <c r="K146" i="2"/>
  <c r="P146" i="2" s="1"/>
  <c r="U146" i="2" s="1"/>
  <c r="L146" i="2"/>
  <c r="V146" i="2" s="1"/>
  <c r="L142" i="2"/>
  <c r="V142" i="2" s="1"/>
  <c r="M142" i="2"/>
  <c r="W142" i="2" s="1"/>
  <c r="N142" i="2"/>
  <c r="X142" i="2" s="1"/>
  <c r="K138" i="2"/>
  <c r="P138" i="2" s="1"/>
  <c r="U138" i="2" s="1"/>
  <c r="O138" i="2"/>
  <c r="Y138" i="2" s="1"/>
  <c r="L138" i="2"/>
  <c r="V138" i="2" s="1"/>
  <c r="M138" i="2"/>
  <c r="N134" i="2"/>
  <c r="X134" i="2" s="1"/>
  <c r="K134" i="2"/>
  <c r="P134" i="2" s="1"/>
  <c r="U134" i="2" s="1"/>
  <c r="L134" i="2"/>
  <c r="V134" i="2" s="1"/>
  <c r="M130" i="2"/>
  <c r="N130" i="2"/>
  <c r="K130" i="2"/>
  <c r="P130" i="2" s="1"/>
  <c r="U130" i="2" s="1"/>
  <c r="O130" i="2"/>
  <c r="Y130" i="2" s="1"/>
  <c r="L126" i="2"/>
  <c r="V126" i="2" s="1"/>
  <c r="M126" i="2"/>
  <c r="W126" i="2" s="1"/>
  <c r="N126" i="2"/>
  <c r="X126" i="2" s="1"/>
  <c r="K122" i="2"/>
  <c r="P122" i="2" s="1"/>
  <c r="U122" i="2" s="1"/>
  <c r="O122" i="2"/>
  <c r="Y122" i="2" s="1"/>
  <c r="L122" i="2"/>
  <c r="V122" i="2" s="1"/>
  <c r="M122" i="2"/>
  <c r="N118" i="2"/>
  <c r="X118" i="2" s="1"/>
  <c r="K118" i="2"/>
  <c r="P118" i="2" s="1"/>
  <c r="U118" i="2" s="1"/>
  <c r="L118" i="2"/>
  <c r="V118" i="2" s="1"/>
  <c r="M114" i="2"/>
  <c r="N114" i="2"/>
  <c r="K114" i="2"/>
  <c r="P114" i="2" s="1"/>
  <c r="U114" i="2" s="1"/>
  <c r="O114" i="2"/>
  <c r="Y114" i="2" s="1"/>
  <c r="L110" i="2"/>
  <c r="V110" i="2" s="1"/>
  <c r="M110" i="2"/>
  <c r="N110" i="2"/>
  <c r="K106" i="2"/>
  <c r="P106" i="2" s="1"/>
  <c r="U106" i="2" s="1"/>
  <c r="Y106" i="2"/>
  <c r="L106" i="2"/>
  <c r="V106" i="2" s="1"/>
  <c r="M106" i="2"/>
  <c r="N102" i="2"/>
  <c r="K102" i="2"/>
  <c r="P102" i="2" s="1"/>
  <c r="U102" i="2" s="1"/>
  <c r="O102" i="2"/>
  <c r="Y102" i="2" s="1"/>
  <c r="L102" i="2"/>
  <c r="V102" i="2" s="1"/>
  <c r="N98" i="2"/>
  <c r="K98" i="2"/>
  <c r="P98" i="2" s="1"/>
  <c r="U98" i="2" s="1"/>
  <c r="O98" i="2"/>
  <c r="Y98" i="2" s="1"/>
  <c r="L98" i="2"/>
  <c r="V98" i="2" s="1"/>
  <c r="N94" i="2"/>
  <c r="K94" i="2"/>
  <c r="P94" i="2" s="1"/>
  <c r="U94" i="2" s="1"/>
  <c r="O94" i="2"/>
  <c r="Y94" i="2" s="1"/>
  <c r="L94" i="2"/>
  <c r="V94" i="2" s="1"/>
  <c r="N90" i="2"/>
  <c r="K90" i="2"/>
  <c r="P90" i="2" s="1"/>
  <c r="U90" i="2" s="1"/>
  <c r="O90" i="2"/>
  <c r="Y90" i="2" s="1"/>
  <c r="L90" i="2"/>
  <c r="V90" i="2" s="1"/>
  <c r="N86" i="2"/>
  <c r="X86" i="2" s="1"/>
  <c r="K86" i="2"/>
  <c r="P86" i="2" s="1"/>
  <c r="U86" i="2" s="1"/>
  <c r="O86" i="2"/>
  <c r="Y86" i="2" s="1"/>
  <c r="L86" i="2"/>
  <c r="V86" i="2" s="1"/>
  <c r="N82" i="2"/>
  <c r="K82" i="2"/>
  <c r="P82" i="2" s="1"/>
  <c r="U82" i="2" s="1"/>
  <c r="O82" i="2"/>
  <c r="Y82" i="2" s="1"/>
  <c r="L82" i="2"/>
  <c r="V82" i="2" s="1"/>
  <c r="N78" i="2"/>
  <c r="K78" i="2"/>
  <c r="P78" i="2" s="1"/>
  <c r="U78" i="2" s="1"/>
  <c r="O78" i="2"/>
  <c r="Y78" i="2" s="1"/>
  <c r="L78" i="2"/>
  <c r="V78" i="2" s="1"/>
  <c r="N74" i="2"/>
  <c r="K74" i="2"/>
  <c r="P74" i="2" s="1"/>
  <c r="U74" i="2" s="1"/>
  <c r="O74" i="2"/>
  <c r="L74" i="2"/>
  <c r="V74" i="2" s="1"/>
  <c r="M70" i="2"/>
  <c r="N70" i="2"/>
  <c r="X70" i="2" s="1"/>
  <c r="K70" i="2"/>
  <c r="P70" i="2" s="1"/>
  <c r="U70" i="2" s="1"/>
  <c r="Y70" i="2"/>
  <c r="L66" i="2"/>
  <c r="V66" i="2" s="1"/>
  <c r="M66" i="2"/>
  <c r="N66" i="2"/>
  <c r="K62" i="2"/>
  <c r="P62" i="2" s="1"/>
  <c r="U62" i="2" s="1"/>
  <c r="O62" i="2"/>
  <c r="Y62" i="2" s="1"/>
  <c r="L62" i="2"/>
  <c r="V62" i="2" s="1"/>
  <c r="M62" i="2"/>
  <c r="L58" i="2"/>
  <c r="V58" i="2" s="1"/>
  <c r="M58" i="2"/>
  <c r="W58" i="2" s="1"/>
  <c r="N58" i="2"/>
  <c r="X58" i="2" s="1"/>
  <c r="K54" i="2"/>
  <c r="P54" i="2" s="1"/>
  <c r="U54" i="2" s="1"/>
  <c r="L54" i="2"/>
  <c r="V54" i="2" s="1"/>
  <c r="M54" i="2"/>
  <c r="W54" i="2" s="1"/>
  <c r="K50" i="2"/>
  <c r="P50" i="2" s="1"/>
  <c r="U50" i="2" s="1"/>
  <c r="O50" i="2"/>
  <c r="Y50" i="2" s="1"/>
  <c r="N50" i="2"/>
  <c r="L50" i="2"/>
  <c r="V50" i="2" s="1"/>
  <c r="N46" i="2"/>
  <c r="L46" i="2"/>
  <c r="V46" i="2" s="1"/>
  <c r="M46" i="2"/>
  <c r="O46" i="2"/>
  <c r="Y46" i="2" s="1"/>
  <c r="M42" i="2"/>
  <c r="W42" i="2" s="1"/>
  <c r="O42" i="2"/>
  <c r="Y42" i="2" s="1"/>
  <c r="K42" i="2"/>
  <c r="P42" i="2" s="1"/>
  <c r="U42" i="2" s="1"/>
  <c r="L42" i="2"/>
  <c r="V42" i="2" s="1"/>
  <c r="M38" i="2"/>
  <c r="N38" i="2"/>
  <c r="O38" i="2"/>
  <c r="Y38" i="2" s="1"/>
  <c r="K38" i="2"/>
  <c r="P38" i="2" s="1"/>
  <c r="U38" i="2" s="1"/>
  <c r="M34" i="2"/>
  <c r="L34" i="2"/>
  <c r="V34" i="2" s="1"/>
  <c r="N34" i="2"/>
  <c r="O34" i="2"/>
  <c r="K30" i="2"/>
  <c r="P30" i="2" s="1"/>
  <c r="U30" i="2" s="1"/>
  <c r="O30" i="2"/>
  <c r="Y30" i="2" s="1"/>
  <c r="N30" i="2"/>
  <c r="L30" i="2"/>
  <c r="V30" i="2" s="1"/>
  <c r="K26" i="2"/>
  <c r="P26" i="2" s="1"/>
  <c r="U26" i="2" s="1"/>
  <c r="O26" i="2"/>
  <c r="Y26" i="2" s="1"/>
  <c r="N26" i="2"/>
  <c r="M26" i="2"/>
  <c r="K22" i="2"/>
  <c r="P22" i="2" s="1"/>
  <c r="U22" i="2" s="1"/>
  <c r="O22" i="2"/>
  <c r="M22" i="2"/>
  <c r="L22" i="2"/>
  <c r="V22" i="2" s="1"/>
  <c r="N22" i="2"/>
  <c r="K18" i="2"/>
  <c r="P18" i="2" s="1"/>
  <c r="U18" i="2" s="1"/>
  <c r="O18" i="2"/>
  <c r="Y18" i="2" s="1"/>
  <c r="L18" i="2"/>
  <c r="V18" i="2" s="1"/>
  <c r="M18" i="2"/>
  <c r="N18" i="2"/>
  <c r="K14" i="2"/>
  <c r="P14" i="2" s="1"/>
  <c r="U14" i="2" s="1"/>
  <c r="O14" i="2"/>
  <c r="Y14" i="2" s="1"/>
  <c r="L14" i="2"/>
  <c r="V14" i="2" s="1"/>
  <c r="M14" i="2"/>
  <c r="K10" i="2"/>
  <c r="P10" i="2" s="1"/>
  <c r="U10" i="2" s="1"/>
  <c r="O10" i="2"/>
  <c r="N10" i="2"/>
  <c r="L10" i="2"/>
  <c r="V10" i="2" s="1"/>
  <c r="K6" i="2"/>
  <c r="P6" i="2" s="1"/>
  <c r="U6" i="2" s="1"/>
  <c r="O6" i="2"/>
  <c r="Y6" i="2" s="1"/>
  <c r="M6" i="2"/>
  <c r="N6" i="2"/>
  <c r="X6" i="2" s="1"/>
  <c r="F2" i="2"/>
  <c r="J2" i="2" s="1"/>
  <c r="E140" i="2"/>
  <c r="H140" i="2" s="1"/>
  <c r="R140" i="2" s="1"/>
  <c r="I129" i="2"/>
  <c r="S129" i="2" s="1"/>
  <c r="H112" i="2"/>
  <c r="R112" i="2" s="1"/>
  <c r="E108" i="2"/>
  <c r="F94" i="2"/>
  <c r="I94" i="2" s="1"/>
  <c r="S94" i="2" s="1"/>
  <c r="H80" i="2"/>
  <c r="R80" i="2" s="1"/>
  <c r="E76" i="2"/>
  <c r="H76" i="2" s="1"/>
  <c r="R76" i="2" s="1"/>
  <c r="I65" i="2"/>
  <c r="S65" i="2" s="1"/>
  <c r="F59" i="2"/>
  <c r="J59" i="2" s="1"/>
  <c r="T59" i="2" s="1"/>
  <c r="F39" i="2"/>
  <c r="I39" i="2" s="1"/>
  <c r="S39" i="2" s="1"/>
  <c r="E37" i="2"/>
  <c r="H37" i="2" s="1"/>
  <c r="R37" i="2" s="1"/>
  <c r="H35" i="2"/>
  <c r="R35" i="2" s="1"/>
  <c r="E24" i="2"/>
  <c r="H24" i="2" s="1"/>
  <c r="R24" i="2" s="1"/>
  <c r="H22" i="2"/>
  <c r="R22" i="2" s="1"/>
  <c r="I8" i="2"/>
  <c r="S8" i="2" s="1"/>
  <c r="F3" i="2"/>
  <c r="V136" i="2"/>
  <c r="H133" i="2"/>
  <c r="R133" i="2" s="1"/>
  <c r="H101" i="2"/>
  <c r="R101" i="2" s="1"/>
  <c r="H94" i="2"/>
  <c r="R94" i="2" s="1"/>
  <c r="R91" i="2"/>
  <c r="W91" i="2" s="1"/>
  <c r="V38" i="2"/>
  <c r="I32" i="2"/>
  <c r="S32" i="2" s="1"/>
  <c r="H10" i="2"/>
  <c r="R10" i="2" s="1"/>
  <c r="W10" i="2" s="1"/>
  <c r="H8" i="2"/>
  <c r="R8" i="2" s="1"/>
  <c r="K144" i="2"/>
  <c r="P144" i="2" s="1"/>
  <c r="U144" i="2" s="1"/>
  <c r="M140" i="2"/>
  <c r="K137" i="2"/>
  <c r="P137" i="2" s="1"/>
  <c r="U137" i="2" s="1"/>
  <c r="N133" i="2"/>
  <c r="L130" i="2"/>
  <c r="V130" i="2" s="1"/>
  <c r="L120" i="2"/>
  <c r="V120" i="2" s="1"/>
  <c r="N116" i="2"/>
  <c r="X116" i="2" s="1"/>
  <c r="M113" i="2"/>
  <c r="K110" i="2"/>
  <c r="P110" i="2" s="1"/>
  <c r="U110" i="2" s="1"/>
  <c r="N106" i="2"/>
  <c r="K100" i="2"/>
  <c r="P100" i="2" s="1"/>
  <c r="U100" i="2" s="1"/>
  <c r="O96" i="2"/>
  <c r="N93" i="2"/>
  <c r="M90" i="2"/>
  <c r="K84" i="2"/>
  <c r="P84" i="2" s="1"/>
  <c r="U84" i="2" s="1"/>
  <c r="O80" i="2"/>
  <c r="Y80" i="2" s="1"/>
  <c r="N77" i="2"/>
  <c r="M74" i="2"/>
  <c r="L64" i="2"/>
  <c r="V64" i="2" s="1"/>
  <c r="O60" i="2"/>
  <c r="Y60" i="2" s="1"/>
  <c r="K57" i="2"/>
  <c r="P57" i="2" s="1"/>
  <c r="U57" i="2" s="1"/>
  <c r="N52" i="2"/>
  <c r="K48" i="2"/>
  <c r="P48" i="2" s="1"/>
  <c r="U48" i="2" s="1"/>
  <c r="M30" i="2"/>
  <c r="O24" i="2"/>
  <c r="Y24" i="2" s="1"/>
  <c r="L17" i="2"/>
  <c r="V17" i="2" s="1"/>
  <c r="K17" i="2"/>
  <c r="P17" i="2" s="1"/>
  <c r="U17" i="2" s="1"/>
  <c r="L13" i="2"/>
  <c r="V13" i="2" s="1"/>
  <c r="O13" i="2"/>
  <c r="Y13" i="2" s="1"/>
  <c r="L9" i="2"/>
  <c r="V9" i="2" s="1"/>
  <c r="N9" i="2"/>
  <c r="L5" i="2"/>
  <c r="V5" i="2" s="1"/>
  <c r="M5" i="2"/>
  <c r="F137" i="2"/>
  <c r="I137" i="2" s="1"/>
  <c r="S137" i="2" s="1"/>
  <c r="E124" i="2"/>
  <c r="E120" i="2"/>
  <c r="F105" i="2"/>
  <c r="I105" i="2" s="1"/>
  <c r="S105" i="2" s="1"/>
  <c r="F100" i="2"/>
  <c r="I100" i="2" s="1"/>
  <c r="S100" i="2" s="1"/>
  <c r="E99" i="2"/>
  <c r="F99" i="2" s="1"/>
  <c r="E92" i="2"/>
  <c r="H92" i="2" s="1"/>
  <c r="R92" i="2" s="1"/>
  <c r="E88" i="2"/>
  <c r="E67" i="2"/>
  <c r="E62" i="2"/>
  <c r="H62" i="2" s="1"/>
  <c r="R62" i="2" s="1"/>
  <c r="E56" i="2"/>
  <c r="E27" i="2"/>
  <c r="H27" i="2" s="1"/>
  <c r="R27" i="2" s="1"/>
  <c r="F23" i="2"/>
  <c r="I23" i="2" s="1"/>
  <c r="S23" i="2" s="1"/>
  <c r="H130" i="2"/>
  <c r="R130" i="2" s="1"/>
  <c r="I119" i="2"/>
  <c r="S119" i="2" s="1"/>
  <c r="I117" i="2"/>
  <c r="S117" i="2" s="1"/>
  <c r="H114" i="2"/>
  <c r="R114" i="2" s="1"/>
  <c r="I109" i="2"/>
  <c r="S109" i="2" s="1"/>
  <c r="H98" i="2"/>
  <c r="R98" i="2" s="1"/>
  <c r="W98" i="2" s="1"/>
  <c r="H97" i="2"/>
  <c r="R97" i="2" s="1"/>
  <c r="H85" i="2"/>
  <c r="R85" i="2" s="1"/>
  <c r="I82" i="2"/>
  <c r="S82" i="2" s="1"/>
  <c r="I77" i="2"/>
  <c r="S77" i="2" s="1"/>
  <c r="R55" i="2"/>
  <c r="W55" i="2" s="1"/>
  <c r="H53" i="2"/>
  <c r="R53" i="2" s="1"/>
  <c r="H49" i="2"/>
  <c r="R49" i="2" s="1"/>
  <c r="I45" i="2"/>
  <c r="S45" i="2" s="1"/>
  <c r="H41" i="2"/>
  <c r="R41" i="2" s="1"/>
  <c r="V31" i="2"/>
  <c r="I21" i="2"/>
  <c r="S21" i="2" s="1"/>
  <c r="I19" i="2"/>
  <c r="S19" i="2" s="1"/>
  <c r="I17" i="2"/>
  <c r="S17" i="2" s="1"/>
  <c r="I14" i="2"/>
  <c r="S14" i="2" s="1"/>
  <c r="X14" i="2" s="1"/>
  <c r="I13" i="2"/>
  <c r="S13" i="2" s="1"/>
  <c r="V11" i="2"/>
  <c r="K2" i="2"/>
  <c r="P2" i="2" s="1"/>
  <c r="U2" i="2" s="1"/>
  <c r="O2" i="2"/>
  <c r="Y2" i="2" s="1"/>
  <c r="N143" i="2"/>
  <c r="X143" i="2" s="1"/>
  <c r="L139" i="2"/>
  <c r="V139" i="2" s="1"/>
  <c r="L135" i="2"/>
  <c r="V135" i="2" s="1"/>
  <c r="N131" i="2"/>
  <c r="X131" i="2" s="1"/>
  <c r="N127" i="2"/>
  <c r="L123" i="2"/>
  <c r="V123" i="2" s="1"/>
  <c r="L119" i="2"/>
  <c r="V119" i="2" s="1"/>
  <c r="N115" i="2"/>
  <c r="M111" i="2"/>
  <c r="W111" i="2" s="1"/>
  <c r="L107" i="2"/>
  <c r="V107" i="2" s="1"/>
  <c r="K103" i="2"/>
  <c r="P103" i="2" s="1"/>
  <c r="U103" i="2" s="1"/>
  <c r="O99" i="2"/>
  <c r="Y99" i="2" s="1"/>
  <c r="K99" i="2"/>
  <c r="P99" i="2" s="1"/>
  <c r="U99" i="2" s="1"/>
  <c r="O95" i="2"/>
  <c r="K95" i="2"/>
  <c r="P95" i="2" s="1"/>
  <c r="U95" i="2" s="1"/>
  <c r="O91" i="2"/>
  <c r="Y91" i="2" s="1"/>
  <c r="K91" i="2"/>
  <c r="P91" i="2" s="1"/>
  <c r="U91" i="2" s="1"/>
  <c r="O87" i="2"/>
  <c r="Y87" i="2" s="1"/>
  <c r="K87" i="2"/>
  <c r="P87" i="2" s="1"/>
  <c r="U87" i="2" s="1"/>
  <c r="O83" i="2"/>
  <c r="Y83" i="2" s="1"/>
  <c r="K83" i="2"/>
  <c r="P83" i="2" s="1"/>
  <c r="U83" i="2" s="1"/>
  <c r="O79" i="2"/>
  <c r="Y79" i="2" s="1"/>
  <c r="K79" i="2"/>
  <c r="P79" i="2" s="1"/>
  <c r="U79" i="2" s="1"/>
  <c r="O75" i="2"/>
  <c r="Y75" i="2" s="1"/>
  <c r="K75" i="2"/>
  <c r="P75" i="2" s="1"/>
  <c r="U75" i="2" s="1"/>
  <c r="N71" i="2"/>
  <c r="M67" i="2"/>
  <c r="L63" i="2"/>
  <c r="V63" i="2" s="1"/>
  <c r="O59" i="2"/>
  <c r="K59" i="2"/>
  <c r="P59" i="2" s="1"/>
  <c r="U59" i="2" s="1"/>
  <c r="N55" i="2"/>
  <c r="X55" i="2" s="1"/>
  <c r="L51" i="2"/>
  <c r="V51" i="2" s="1"/>
  <c r="O47" i="2"/>
  <c r="Y47" i="2" s="1"/>
  <c r="M43" i="2"/>
  <c r="K39" i="2"/>
  <c r="P39" i="2" s="1"/>
  <c r="U39" i="2" s="1"/>
  <c r="O35" i="2"/>
  <c r="Y35" i="2" s="1"/>
  <c r="M31" i="2"/>
  <c r="W31" i="2" s="1"/>
  <c r="L27" i="2"/>
  <c r="V27" i="2" s="1"/>
  <c r="M17" i="2"/>
  <c r="O15" i="2"/>
  <c r="K13" i="2"/>
  <c r="P13" i="2" s="1"/>
  <c r="U13" i="2" s="1"/>
  <c r="M11" i="2"/>
  <c r="L7" i="2"/>
  <c r="V7" i="2" s="1"/>
  <c r="O5" i="2"/>
  <c r="I128" i="2"/>
  <c r="S128" i="2" s="1"/>
  <c r="I125" i="2"/>
  <c r="S125" i="2" s="1"/>
  <c r="H119" i="2"/>
  <c r="R119" i="2" s="1"/>
  <c r="H117" i="2"/>
  <c r="R117" i="2" s="1"/>
  <c r="V115" i="2"/>
  <c r="V114" i="2"/>
  <c r="H109" i="2"/>
  <c r="R109" i="2" s="1"/>
  <c r="I93" i="2"/>
  <c r="S93" i="2" s="1"/>
  <c r="I90" i="2"/>
  <c r="S90" i="2" s="1"/>
  <c r="H82" i="2"/>
  <c r="R82" i="2" s="1"/>
  <c r="W82" i="2" s="1"/>
  <c r="H81" i="2"/>
  <c r="R81" i="2" s="1"/>
  <c r="H77" i="2"/>
  <c r="R77" i="2" s="1"/>
  <c r="I51" i="2"/>
  <c r="S51" i="2" s="1"/>
  <c r="X51" i="2" s="1"/>
  <c r="H45" i="2"/>
  <c r="R45" i="2" s="1"/>
  <c r="V43" i="2"/>
  <c r="I38" i="2"/>
  <c r="S38" i="2" s="1"/>
  <c r="I30" i="2"/>
  <c r="S30" i="2" s="1"/>
  <c r="I25" i="2"/>
  <c r="S25" i="2" s="1"/>
  <c r="H21" i="2"/>
  <c r="R21" i="2" s="1"/>
  <c r="H17" i="2"/>
  <c r="R17" i="2" s="1"/>
  <c r="H14" i="2"/>
  <c r="R14" i="2" s="1"/>
  <c r="H13" i="2"/>
  <c r="R13" i="2" s="1"/>
  <c r="W13" i="2" s="1"/>
  <c r="L2" i="2"/>
  <c r="V2" i="2" s="1"/>
  <c r="M143" i="2"/>
  <c r="W143" i="2" s="1"/>
  <c r="K139" i="2"/>
  <c r="P139" i="2" s="1"/>
  <c r="U139" i="2" s="1"/>
  <c r="K135" i="2"/>
  <c r="P135" i="2" s="1"/>
  <c r="U135" i="2" s="1"/>
  <c r="M131" i="2"/>
  <c r="W131" i="2" s="1"/>
  <c r="M127" i="2"/>
  <c r="K123" i="2"/>
  <c r="P123" i="2" s="1"/>
  <c r="U123" i="2" s="1"/>
  <c r="K119" i="2"/>
  <c r="P119" i="2" s="1"/>
  <c r="U119" i="2" s="1"/>
  <c r="M115" i="2"/>
  <c r="L111" i="2"/>
  <c r="V111" i="2" s="1"/>
  <c r="K107" i="2"/>
  <c r="P107" i="2" s="1"/>
  <c r="U107" i="2" s="1"/>
  <c r="N103" i="2"/>
  <c r="X103" i="2" s="1"/>
  <c r="N99" i="2"/>
  <c r="X99" i="2" s="1"/>
  <c r="N95" i="2"/>
  <c r="N91" i="2"/>
  <c r="X91" i="2" s="1"/>
  <c r="N87" i="2"/>
  <c r="N83" i="2"/>
  <c r="N79" i="2"/>
  <c r="N75" i="2"/>
  <c r="X75" i="2" s="1"/>
  <c r="M71" i="2"/>
  <c r="L67" i="2"/>
  <c r="V67" i="2" s="1"/>
  <c r="O63" i="2"/>
  <c r="Y63" i="2" s="1"/>
  <c r="K63" i="2"/>
  <c r="P63" i="2" s="1"/>
  <c r="U63" i="2" s="1"/>
  <c r="N59" i="2"/>
  <c r="K51" i="2"/>
  <c r="P51" i="2" s="1"/>
  <c r="U51" i="2" s="1"/>
  <c r="N47" i="2"/>
  <c r="K43" i="2"/>
  <c r="P43" i="2" s="1"/>
  <c r="U43" i="2" s="1"/>
  <c r="O39" i="2"/>
  <c r="Y39" i="2" s="1"/>
  <c r="N35" i="2"/>
  <c r="O9" i="2"/>
  <c r="Y9" i="2" s="1"/>
  <c r="N5" i="2"/>
  <c r="K55" i="2"/>
  <c r="P55" i="2" s="1"/>
  <c r="U55" i="2" s="1"/>
  <c r="O55" i="2"/>
  <c r="Y55" i="2" s="1"/>
  <c r="N31" i="2"/>
  <c r="K31" i="2"/>
  <c r="P31" i="2" s="1"/>
  <c r="U31" i="2" s="1"/>
  <c r="N27" i="2"/>
  <c r="O27" i="2"/>
  <c r="N23" i="2"/>
  <c r="M23" i="2"/>
  <c r="N19" i="2"/>
  <c r="L19" i="2"/>
  <c r="V19" i="2" s="1"/>
  <c r="N15" i="2"/>
  <c r="K15" i="2"/>
  <c r="P15" i="2" s="1"/>
  <c r="U15" i="2" s="1"/>
  <c r="N11" i="2"/>
  <c r="X11" i="2" s="1"/>
  <c r="O11" i="2"/>
  <c r="Y11" i="2" s="1"/>
  <c r="N7" i="2"/>
  <c r="M7" i="2"/>
  <c r="N3" i="2"/>
  <c r="L3" i="2"/>
  <c r="V3" i="2" s="1"/>
  <c r="I146" i="2"/>
  <c r="I135" i="2"/>
  <c r="S135" i="2" s="1"/>
  <c r="H125" i="2"/>
  <c r="R125" i="2" s="1"/>
  <c r="I122" i="2"/>
  <c r="S122" i="2" s="1"/>
  <c r="X122" i="2" s="1"/>
  <c r="I102" i="2"/>
  <c r="S102" i="2" s="1"/>
  <c r="H93" i="2"/>
  <c r="R93" i="2" s="1"/>
  <c r="H90" i="2"/>
  <c r="R90" i="2" s="1"/>
  <c r="I87" i="2"/>
  <c r="S87" i="2" s="1"/>
  <c r="I79" i="2"/>
  <c r="S79" i="2" s="1"/>
  <c r="I71" i="2"/>
  <c r="S71" i="2" s="1"/>
  <c r="I66" i="2"/>
  <c r="S66" i="2" s="1"/>
  <c r="H65" i="2"/>
  <c r="R65" i="2" s="1"/>
  <c r="I46" i="2"/>
  <c r="S46" i="2" s="1"/>
  <c r="V35" i="2"/>
  <c r="H30" i="2"/>
  <c r="R30" i="2" s="1"/>
  <c r="H25" i="2"/>
  <c r="R25" i="2" s="1"/>
  <c r="I9" i="2"/>
  <c r="S9" i="2" s="1"/>
  <c r="V6" i="2"/>
  <c r="O67" i="2"/>
  <c r="Y67" i="2" s="1"/>
  <c r="L55" i="2"/>
  <c r="V55" i="2" s="1"/>
  <c r="O51" i="2"/>
  <c r="Y51" i="2" s="1"/>
  <c r="L47" i="2"/>
  <c r="V47" i="2" s="1"/>
  <c r="O43" i="2"/>
  <c r="Y43" i="2" s="1"/>
  <c r="N39" i="2"/>
  <c r="M35" i="2"/>
  <c r="O23" i="2"/>
  <c r="Y23" i="2" s="1"/>
  <c r="M19" i="2"/>
  <c r="O17" i="2"/>
  <c r="Y17" i="2" s="1"/>
  <c r="L15" i="2"/>
  <c r="V15" i="2" s="1"/>
  <c r="N13" i="2"/>
  <c r="K11" i="2"/>
  <c r="P11" i="2" s="1"/>
  <c r="U11" i="2" s="1"/>
  <c r="M9" i="2"/>
  <c r="W9" i="2" s="1"/>
  <c r="K5" i="2"/>
  <c r="P5" i="2" s="1"/>
  <c r="U5" i="2" s="1"/>
  <c r="O3" i="2"/>
  <c r="Y144" i="2"/>
  <c r="Y110" i="2"/>
  <c r="Y100" i="2"/>
  <c r="Y92" i="2"/>
  <c r="Y84" i="2"/>
  <c r="M146" i="2"/>
  <c r="W146" i="2" s="1"/>
  <c r="Y132" i="2"/>
  <c r="X135" i="2" l="1"/>
  <c r="X119" i="2"/>
  <c r="X112" i="2"/>
  <c r="W20" i="2"/>
  <c r="F28" i="2"/>
  <c r="J28" i="2" s="1"/>
  <c r="X81" i="2"/>
  <c r="X85" i="2"/>
  <c r="W122" i="2"/>
  <c r="Z122" i="2" s="1"/>
  <c r="AA122" i="2" s="1"/>
  <c r="X41" i="2"/>
  <c r="I2" i="2"/>
  <c r="S2" i="2" s="1"/>
  <c r="X2" i="2" s="1"/>
  <c r="Z2" i="2" s="1"/>
  <c r="AA2" i="2" s="1"/>
  <c r="X130" i="2"/>
  <c r="W62" i="2"/>
  <c r="W38" i="2"/>
  <c r="X9" i="2"/>
  <c r="X100" i="2"/>
  <c r="X60" i="2"/>
  <c r="W136" i="2"/>
  <c r="X17" i="2"/>
  <c r="W109" i="2"/>
  <c r="W119" i="2"/>
  <c r="W133" i="2"/>
  <c r="W46" i="2"/>
  <c r="X137" i="2"/>
  <c r="I12" i="2"/>
  <c r="S12" i="2" s="1"/>
  <c r="X12" i="2" s="1"/>
  <c r="W105" i="2"/>
  <c r="W135" i="2"/>
  <c r="W93" i="2"/>
  <c r="W85" i="2"/>
  <c r="W30" i="2"/>
  <c r="W100" i="2"/>
  <c r="W141" i="2"/>
  <c r="Z141" i="2" s="1"/>
  <c r="AA141" i="2" s="1"/>
  <c r="X25" i="2"/>
  <c r="W77" i="2"/>
  <c r="X125" i="2"/>
  <c r="W27" i="2"/>
  <c r="W94" i="2"/>
  <c r="W37" i="2"/>
  <c r="X65" i="2"/>
  <c r="W66" i="2"/>
  <c r="W32" i="2"/>
  <c r="X49" i="2"/>
  <c r="W51" i="2"/>
  <c r="Z51" i="2" s="1"/>
  <c r="AA51" i="2" s="1"/>
  <c r="W6" i="2"/>
  <c r="Z6" i="2" s="1"/>
  <c r="AA6" i="2" s="1"/>
  <c r="X66" i="2"/>
  <c r="W81" i="2"/>
  <c r="X105" i="2"/>
  <c r="W101" i="2"/>
  <c r="X98" i="2"/>
  <c r="Z98" i="2" s="1"/>
  <c r="AA98" i="2" s="1"/>
  <c r="X144" i="2"/>
  <c r="Z144" i="2" s="1"/>
  <c r="AA144" i="2" s="1"/>
  <c r="W12" i="2"/>
  <c r="Y7" i="2"/>
  <c r="X113" i="2"/>
  <c r="X46" i="2"/>
  <c r="W71" i="2"/>
  <c r="W97" i="2"/>
  <c r="X57" i="2"/>
  <c r="W121" i="2"/>
  <c r="W57" i="2"/>
  <c r="I136" i="2"/>
  <c r="S136" i="2" s="1"/>
  <c r="X136" i="2" s="1"/>
  <c r="W70" i="2"/>
  <c r="Z70" i="2" s="1"/>
  <c r="AA70" i="2" s="1"/>
  <c r="W127" i="2"/>
  <c r="W19" i="2"/>
  <c r="W41" i="2"/>
  <c r="W63" i="2"/>
  <c r="X87" i="2"/>
  <c r="Z87" i="2" s="1"/>
  <c r="AA87" i="2" s="1"/>
  <c r="X128" i="2"/>
  <c r="X19" i="2"/>
  <c r="X94" i="2"/>
  <c r="Z94" i="2" s="1"/>
  <c r="AA94" i="2" s="1"/>
  <c r="W28" i="2"/>
  <c r="Z111" i="2"/>
  <c r="AA111" i="2" s="1"/>
  <c r="W49" i="2"/>
  <c r="X32" i="2"/>
  <c r="Z32" i="2" s="1"/>
  <c r="AA32" i="2" s="1"/>
  <c r="W18" i="2"/>
  <c r="I10" i="2"/>
  <c r="S10" i="2" s="1"/>
  <c r="I101" i="2"/>
  <c r="S101" i="2" s="1"/>
  <c r="X101" i="2" s="1"/>
  <c r="R86" i="2"/>
  <c r="W86" i="2" s="1"/>
  <c r="Z86" i="2" s="1"/>
  <c r="AA86" i="2" s="1"/>
  <c r="W90" i="2"/>
  <c r="X71" i="2"/>
  <c r="Z71" i="2" s="1"/>
  <c r="AA71" i="2" s="1"/>
  <c r="X38" i="2"/>
  <c r="W114" i="2"/>
  <c r="I59" i="2"/>
  <c r="S59" i="2" s="1"/>
  <c r="W84" i="2"/>
  <c r="W43" i="2"/>
  <c r="W11" i="2"/>
  <c r="Z11" i="2" s="1"/>
  <c r="AA11" i="2" s="1"/>
  <c r="I16" i="2"/>
  <c r="S16" i="2" s="1"/>
  <c r="X16" i="2" s="1"/>
  <c r="X39" i="2"/>
  <c r="X23" i="2"/>
  <c r="X8" i="2"/>
  <c r="Z142" i="2"/>
  <c r="AA142" i="2" s="1"/>
  <c r="X10" i="2"/>
  <c r="F34" i="2"/>
  <c r="H34" i="2"/>
  <c r="R34" i="2" s="1"/>
  <c r="W34" i="2" s="1"/>
  <c r="F68" i="2"/>
  <c r="I68" i="2" s="1"/>
  <c r="S68" i="2" s="1"/>
  <c r="X68" i="2" s="1"/>
  <c r="H68" i="2"/>
  <c r="R68" i="2" s="1"/>
  <c r="W68" i="2" s="1"/>
  <c r="F96" i="2"/>
  <c r="J96" i="2" s="1"/>
  <c r="T96" i="2" s="1"/>
  <c r="Y96" i="2" s="1"/>
  <c r="H96" i="2"/>
  <c r="R96" i="2" s="1"/>
  <c r="W96" i="2" s="1"/>
  <c r="W128" i="2"/>
  <c r="X117" i="2"/>
  <c r="W76" i="2"/>
  <c r="W72" i="2"/>
  <c r="H36" i="2"/>
  <c r="R36" i="2" s="1"/>
  <c r="W36" i="2" s="1"/>
  <c r="F36" i="2"/>
  <c r="J36" i="2" s="1"/>
  <c r="T36" i="2" s="1"/>
  <c r="Y36" i="2" s="1"/>
  <c r="H132" i="2"/>
  <c r="R132" i="2" s="1"/>
  <c r="W132" i="2" s="1"/>
  <c r="F132" i="2"/>
  <c r="I132" i="2" s="1"/>
  <c r="S132" i="2" s="1"/>
  <c r="X132" i="2" s="1"/>
  <c r="W25" i="2"/>
  <c r="W125" i="2"/>
  <c r="Z125" i="2" s="1"/>
  <c r="AA125" i="2" s="1"/>
  <c r="J3" i="2"/>
  <c r="T3" i="2" s="1"/>
  <c r="Y3" i="2" s="1"/>
  <c r="I3" i="2"/>
  <c r="S3" i="2" s="1"/>
  <c r="X3" i="2" s="1"/>
  <c r="W80" i="2"/>
  <c r="X35" i="2"/>
  <c r="W129" i="2"/>
  <c r="X129" i="2"/>
  <c r="X50" i="2"/>
  <c r="Z50" i="2" s="1"/>
  <c r="AA50" i="2" s="1"/>
  <c r="Y101" i="2"/>
  <c r="W137" i="2"/>
  <c r="Z137" i="2" s="1"/>
  <c r="AA137" i="2" s="1"/>
  <c r="Z145" i="2"/>
  <c r="AA145" i="2" s="1"/>
  <c r="W39" i="2"/>
  <c r="W65" i="2"/>
  <c r="Z65" i="2" s="1"/>
  <c r="AA65" i="2" s="1"/>
  <c r="X79" i="2"/>
  <c r="Z79" i="2" s="1"/>
  <c r="AA79" i="2" s="1"/>
  <c r="W23" i="2"/>
  <c r="Z131" i="2"/>
  <c r="AA131" i="2" s="1"/>
  <c r="W17" i="2"/>
  <c r="Z17" i="2" s="1"/>
  <c r="AA17" i="2" s="1"/>
  <c r="X21" i="2"/>
  <c r="X45" i="2"/>
  <c r="X82" i="2"/>
  <c r="Z82" i="2" s="1"/>
  <c r="AA82" i="2" s="1"/>
  <c r="X109" i="2"/>
  <c r="W130" i="2"/>
  <c r="W113" i="2"/>
  <c r="Z113" i="2" s="1"/>
  <c r="AA113" i="2" s="1"/>
  <c r="W22" i="2"/>
  <c r="X114" i="2"/>
  <c r="X53" i="2"/>
  <c r="Y12" i="2"/>
  <c r="W26" i="2"/>
  <c r="W60" i="2"/>
  <c r="X84" i="2"/>
  <c r="W3" i="2"/>
  <c r="Z143" i="2"/>
  <c r="AA143" i="2" s="1"/>
  <c r="Z9" i="2"/>
  <c r="AA9" i="2" s="1"/>
  <c r="Z58" i="2"/>
  <c r="AA58" i="2" s="1"/>
  <c r="Z126" i="2"/>
  <c r="AA126" i="2" s="1"/>
  <c r="F104" i="2"/>
  <c r="I104" i="2" s="1"/>
  <c r="S104" i="2" s="1"/>
  <c r="X104" i="2" s="1"/>
  <c r="Z103" i="2"/>
  <c r="AA103" i="2" s="1"/>
  <c r="Z48" i="2"/>
  <c r="AA48" i="2" s="1"/>
  <c r="F24" i="2"/>
  <c r="J24" i="2" s="1"/>
  <c r="F76" i="2"/>
  <c r="J76" i="2" s="1"/>
  <c r="T76" i="2" s="1"/>
  <c r="Y76" i="2" s="1"/>
  <c r="W112" i="2"/>
  <c r="Z42" i="2"/>
  <c r="AA42" i="2" s="1"/>
  <c r="Z118" i="2"/>
  <c r="AA118" i="2" s="1"/>
  <c r="Z146" i="2"/>
  <c r="AA146" i="2" s="1"/>
  <c r="I22" i="2"/>
  <c r="S22" i="2" s="1"/>
  <c r="X22" i="2" s="1"/>
  <c r="X31" i="2"/>
  <c r="Z31" i="2" s="1"/>
  <c r="AA31" i="2" s="1"/>
  <c r="F43" i="2"/>
  <c r="I43" i="2" s="1"/>
  <c r="S43" i="2" s="1"/>
  <c r="X43" i="2" s="1"/>
  <c r="F83" i="2"/>
  <c r="I83" i="2" s="1"/>
  <c r="S83" i="2" s="1"/>
  <c r="X83" i="2" s="1"/>
  <c r="W92" i="2"/>
  <c r="F127" i="2"/>
  <c r="J127" i="2" s="1"/>
  <c r="T127" i="2" s="1"/>
  <c r="Y127" i="2" s="1"/>
  <c r="I20" i="2"/>
  <c r="S20" i="2" s="1"/>
  <c r="X20" i="2" s="1"/>
  <c r="F110" i="2"/>
  <c r="I110" i="2" s="1"/>
  <c r="S110" i="2" s="1"/>
  <c r="X110" i="2" s="1"/>
  <c r="Z4" i="2"/>
  <c r="AA4" i="2" s="1"/>
  <c r="Z44" i="2"/>
  <c r="AA44" i="2" s="1"/>
  <c r="F5" i="2"/>
  <c r="J5" i="2" s="1"/>
  <c r="T5" i="2" s="1"/>
  <c r="Y5" i="2" s="1"/>
  <c r="Y10" i="2"/>
  <c r="F72" i="2"/>
  <c r="I72" i="2" s="1"/>
  <c r="S72" i="2" s="1"/>
  <c r="X72" i="2" s="1"/>
  <c r="R99" i="2"/>
  <c r="W99" i="2" s="1"/>
  <c r="Z99" i="2" s="1"/>
  <c r="AA99" i="2" s="1"/>
  <c r="H104" i="2"/>
  <c r="R104" i="2" s="1"/>
  <c r="W104" i="2" s="1"/>
  <c r="Y136" i="2"/>
  <c r="F67" i="2"/>
  <c r="I67" i="2" s="1"/>
  <c r="S67" i="2" s="1"/>
  <c r="X67" i="2" s="1"/>
  <c r="X59" i="2"/>
  <c r="F29" i="2"/>
  <c r="J29" i="2" s="1"/>
  <c r="T29" i="2" s="1"/>
  <c r="Y29" i="2" s="1"/>
  <c r="X102" i="2"/>
  <c r="Z102" i="2" s="1"/>
  <c r="AA102" i="2" s="1"/>
  <c r="Z123" i="2"/>
  <c r="AA123" i="2" s="1"/>
  <c r="F56" i="2"/>
  <c r="I56" i="2" s="1"/>
  <c r="S56" i="2" s="1"/>
  <c r="X56" i="2" s="1"/>
  <c r="F37" i="2"/>
  <c r="J37" i="2" s="1"/>
  <c r="T37" i="2" s="1"/>
  <c r="Y37" i="2" s="1"/>
  <c r="H56" i="2"/>
  <c r="R56" i="2" s="1"/>
  <c r="W56" i="2" s="1"/>
  <c r="W140" i="2"/>
  <c r="Z54" i="2"/>
  <c r="AA54" i="2" s="1"/>
  <c r="F15" i="2"/>
  <c r="J15" i="2" s="1"/>
  <c r="T15" i="2" s="1"/>
  <c r="Y15" i="2" s="1"/>
  <c r="Y22" i="2"/>
  <c r="W33" i="2"/>
  <c r="F63" i="2"/>
  <c r="I63" i="2" s="1"/>
  <c r="S63" i="2" s="1"/>
  <c r="X63" i="2" s="1"/>
  <c r="H83" i="2"/>
  <c r="R83" i="2" s="1"/>
  <c r="W83" i="2" s="1"/>
  <c r="F121" i="2"/>
  <c r="I121" i="2" s="1"/>
  <c r="S121" i="2" s="1"/>
  <c r="X121" i="2" s="1"/>
  <c r="W7" i="2"/>
  <c r="X97" i="2"/>
  <c r="W16" i="2"/>
  <c r="W110" i="2"/>
  <c r="Z116" i="2"/>
  <c r="AA116" i="2" s="1"/>
  <c r="X52" i="2"/>
  <c r="X133" i="2"/>
  <c r="Z61" i="2"/>
  <c r="AA61" i="2" s="1"/>
  <c r="F124" i="2"/>
  <c r="I124" i="2" s="1"/>
  <c r="S124" i="2" s="1"/>
  <c r="X124" i="2" s="1"/>
  <c r="W35" i="2"/>
  <c r="F108" i="2"/>
  <c r="I108" i="2" s="1"/>
  <c r="S108" i="2" s="1"/>
  <c r="X108" i="2" s="1"/>
  <c r="F74" i="2"/>
  <c r="J74" i="2" s="1"/>
  <c r="T74" i="2" s="1"/>
  <c r="Y74" i="2" s="1"/>
  <c r="F89" i="2"/>
  <c r="I89" i="2" s="1"/>
  <c r="S89" i="2" s="1"/>
  <c r="X89" i="2" s="1"/>
  <c r="F106" i="2"/>
  <c r="I106" i="2" s="1"/>
  <c r="S106" i="2" s="1"/>
  <c r="X106" i="2" s="1"/>
  <c r="F115" i="2"/>
  <c r="I115" i="2" s="1"/>
  <c r="S115" i="2" s="1"/>
  <c r="X115" i="2" s="1"/>
  <c r="F138" i="2"/>
  <c r="I138" i="2" s="1"/>
  <c r="S138" i="2" s="1"/>
  <c r="X138" i="2" s="1"/>
  <c r="F26" i="2"/>
  <c r="J26" i="2" s="1"/>
  <c r="F47" i="2"/>
  <c r="I47" i="2" s="1"/>
  <c r="S47" i="2" s="1"/>
  <c r="X47" i="2" s="1"/>
  <c r="Z64" i="2"/>
  <c r="AA64" i="2" s="1"/>
  <c r="W5" i="2"/>
  <c r="Z107" i="2"/>
  <c r="AA107" i="2" s="1"/>
  <c r="W21" i="2"/>
  <c r="W45" i="2"/>
  <c r="X90" i="2"/>
  <c r="W117" i="2"/>
  <c r="W53" i="2"/>
  <c r="X77" i="2"/>
  <c r="F88" i="2"/>
  <c r="I88" i="2" s="1"/>
  <c r="S88" i="2" s="1"/>
  <c r="X88" i="2" s="1"/>
  <c r="W24" i="2"/>
  <c r="Z55" i="2"/>
  <c r="AA55" i="2" s="1"/>
  <c r="Z139" i="2"/>
  <c r="AA139" i="2" s="1"/>
  <c r="W14" i="2"/>
  <c r="Z14" i="2" s="1"/>
  <c r="AA14" i="2" s="1"/>
  <c r="X30" i="2"/>
  <c r="X93" i="2"/>
  <c r="Z75" i="2"/>
  <c r="AA75" i="2" s="1"/>
  <c r="Z91" i="2"/>
  <c r="AA91" i="2" s="1"/>
  <c r="X13" i="2"/>
  <c r="Z13" i="2" s="1"/>
  <c r="AA13" i="2" s="1"/>
  <c r="F27" i="2"/>
  <c r="J27" i="2" s="1"/>
  <c r="T27" i="2" s="1"/>
  <c r="Y27" i="2" s="1"/>
  <c r="F62" i="2"/>
  <c r="I62" i="2" s="1"/>
  <c r="S62" i="2" s="1"/>
  <c r="X62" i="2" s="1"/>
  <c r="F92" i="2"/>
  <c r="I92" i="2" s="1"/>
  <c r="S92" i="2" s="1"/>
  <c r="X92" i="2" s="1"/>
  <c r="F120" i="2"/>
  <c r="I120" i="2" s="1"/>
  <c r="S120" i="2" s="1"/>
  <c r="X120" i="2" s="1"/>
  <c r="W8" i="2"/>
  <c r="Y59" i="2"/>
  <c r="H88" i="2"/>
  <c r="R88" i="2" s="1"/>
  <c r="W88" i="2" s="1"/>
  <c r="H108" i="2"/>
  <c r="R108" i="2" s="1"/>
  <c r="W108" i="2" s="1"/>
  <c r="H120" i="2"/>
  <c r="R120" i="2" s="1"/>
  <c r="W120" i="2" s="1"/>
  <c r="F140" i="2"/>
  <c r="I140" i="2" s="1"/>
  <c r="S140" i="2" s="1"/>
  <c r="X140" i="2" s="1"/>
  <c r="Z134" i="2"/>
  <c r="AA134" i="2" s="1"/>
  <c r="F33" i="2"/>
  <c r="I33" i="2" s="1"/>
  <c r="S33" i="2" s="1"/>
  <c r="X33" i="2" s="1"/>
  <c r="X40" i="2"/>
  <c r="Z40" i="2" s="1"/>
  <c r="AA40" i="2" s="1"/>
  <c r="H74" i="2"/>
  <c r="R74" i="2" s="1"/>
  <c r="W74" i="2" s="1"/>
  <c r="H89" i="2"/>
  <c r="R89" i="2" s="1"/>
  <c r="W89" i="2" s="1"/>
  <c r="F95" i="2"/>
  <c r="J95" i="2" s="1"/>
  <c r="T95" i="2" s="1"/>
  <c r="Y95" i="2" s="1"/>
  <c r="H106" i="2"/>
  <c r="R106" i="2" s="1"/>
  <c r="W106" i="2" s="1"/>
  <c r="H115" i="2"/>
  <c r="R115" i="2" s="1"/>
  <c r="W115" i="2" s="1"/>
  <c r="H124" i="2"/>
  <c r="R124" i="2" s="1"/>
  <c r="W124" i="2" s="1"/>
  <c r="H138" i="2"/>
  <c r="R138" i="2" s="1"/>
  <c r="W138" i="2" s="1"/>
  <c r="I18" i="2"/>
  <c r="S18" i="2" s="1"/>
  <c r="X18" i="2" s="1"/>
  <c r="H47" i="2"/>
  <c r="R47" i="2" s="1"/>
  <c r="W47" i="2" s="1"/>
  <c r="F78" i="2"/>
  <c r="I78" i="2" s="1"/>
  <c r="S78" i="2" s="1"/>
  <c r="X78" i="2" s="1"/>
  <c r="Z78" i="2" s="1"/>
  <c r="AA78" i="2" s="1"/>
  <c r="W52" i="2"/>
  <c r="X80" i="2"/>
  <c r="I7" i="2"/>
  <c r="S7" i="2" s="1"/>
  <c r="X7" i="2" s="1"/>
  <c r="H29" i="2"/>
  <c r="R29" i="2" s="1"/>
  <c r="W29" i="2" s="1"/>
  <c r="H67" i="2"/>
  <c r="R67" i="2" s="1"/>
  <c r="W67" i="2" s="1"/>
  <c r="Z69" i="2"/>
  <c r="AA69" i="2" s="1"/>
  <c r="Z73" i="2"/>
  <c r="AA73" i="2" s="1"/>
  <c r="Z135" i="2" l="1"/>
  <c r="AA135" i="2" s="1"/>
  <c r="Z112" i="2"/>
  <c r="AA112" i="2" s="1"/>
  <c r="Z119" i="2"/>
  <c r="AA119" i="2" s="1"/>
  <c r="Z81" i="2"/>
  <c r="AA81" i="2" s="1"/>
  <c r="I28" i="2"/>
  <c r="S28" i="2" s="1"/>
  <c r="X28" i="2" s="1"/>
  <c r="Z28" i="2" s="1"/>
  <c r="AA28" i="2" s="1"/>
  <c r="Z20" i="2"/>
  <c r="AA20" i="2" s="1"/>
  <c r="Z60" i="2"/>
  <c r="AA60" i="2" s="1"/>
  <c r="Z3" i="2"/>
  <c r="AA3" i="2" s="1"/>
  <c r="Z30" i="2"/>
  <c r="AA30" i="2" s="1"/>
  <c r="Z85" i="2"/>
  <c r="AA85" i="2" s="1"/>
  <c r="Z130" i="2"/>
  <c r="AA130" i="2" s="1"/>
  <c r="Z41" i="2"/>
  <c r="AA41" i="2" s="1"/>
  <c r="I127" i="2"/>
  <c r="S127" i="2" s="1"/>
  <c r="X127" i="2" s="1"/>
  <c r="Z127" i="2" s="1"/>
  <c r="AA127" i="2" s="1"/>
  <c r="Z62" i="2"/>
  <c r="AA62" i="2" s="1"/>
  <c r="Z18" i="2"/>
  <c r="AA18" i="2" s="1"/>
  <c r="Z38" i="2"/>
  <c r="AA38" i="2" s="1"/>
  <c r="Z49" i="2"/>
  <c r="AA49" i="2" s="1"/>
  <c r="Z97" i="2"/>
  <c r="AA97" i="2" s="1"/>
  <c r="Z133" i="2"/>
  <c r="AA133" i="2" s="1"/>
  <c r="Z104" i="2"/>
  <c r="AA104" i="2" s="1"/>
  <c r="Z129" i="2"/>
  <c r="AA129" i="2" s="1"/>
  <c r="Z90" i="2"/>
  <c r="AA90" i="2" s="1"/>
  <c r="Z105" i="2"/>
  <c r="AA105" i="2" s="1"/>
  <c r="Z100" i="2"/>
  <c r="AA100" i="2" s="1"/>
  <c r="Z114" i="2"/>
  <c r="AA114" i="2" s="1"/>
  <c r="Z59" i="2"/>
  <c r="AA59" i="2" s="1"/>
  <c r="Z63" i="2"/>
  <c r="AA63" i="2" s="1"/>
  <c r="Z72" i="2"/>
  <c r="AA72" i="2" s="1"/>
  <c r="Z8" i="2"/>
  <c r="AA8" i="2" s="1"/>
  <c r="Z93" i="2"/>
  <c r="AA93" i="2" s="1"/>
  <c r="Z53" i="2"/>
  <c r="AA53" i="2" s="1"/>
  <c r="Z21" i="2"/>
  <c r="AA21" i="2" s="1"/>
  <c r="Z109" i="2"/>
  <c r="AA109" i="2" s="1"/>
  <c r="Z57" i="2"/>
  <c r="AA57" i="2" s="1"/>
  <c r="Z46" i="2"/>
  <c r="AA46" i="2" s="1"/>
  <c r="Z25" i="2"/>
  <c r="AA25" i="2" s="1"/>
  <c r="I36" i="2"/>
  <c r="S36" i="2" s="1"/>
  <c r="X36" i="2" s="1"/>
  <c r="Z36" i="2" s="1"/>
  <c r="AA36" i="2" s="1"/>
  <c r="Z128" i="2"/>
  <c r="AA128" i="2" s="1"/>
  <c r="Z35" i="2"/>
  <c r="AA35" i="2" s="1"/>
  <c r="Z12" i="2"/>
  <c r="AA12" i="2" s="1"/>
  <c r="Z19" i="2"/>
  <c r="AA19" i="2" s="1"/>
  <c r="Z66" i="2"/>
  <c r="AA66" i="2" s="1"/>
  <c r="Z140" i="2"/>
  <c r="AA140" i="2" s="1"/>
  <c r="I27" i="2"/>
  <c r="S27" i="2" s="1"/>
  <c r="X27" i="2" s="1"/>
  <c r="Z27" i="2" s="1"/>
  <c r="AA27" i="2" s="1"/>
  <c r="Z117" i="2"/>
  <c r="AA117" i="2" s="1"/>
  <c r="Z23" i="2"/>
  <c r="AA23" i="2" s="1"/>
  <c r="Z68" i="2"/>
  <c r="AA68" i="2" s="1"/>
  <c r="Z84" i="2"/>
  <c r="AA84" i="2" s="1"/>
  <c r="Z83" i="2"/>
  <c r="AA83" i="2" s="1"/>
  <c r="Z80" i="2"/>
  <c r="AA80" i="2" s="1"/>
  <c r="Z77" i="2"/>
  <c r="AA77" i="2" s="1"/>
  <c r="I26" i="2"/>
  <c r="S26" i="2" s="1"/>
  <c r="X26" i="2" s="1"/>
  <c r="Z26" i="2" s="1"/>
  <c r="AA26" i="2" s="1"/>
  <c r="Z16" i="2"/>
  <c r="AA16" i="2" s="1"/>
  <c r="Z121" i="2"/>
  <c r="AA121" i="2" s="1"/>
  <c r="Z22" i="2"/>
  <c r="AA22" i="2" s="1"/>
  <c r="Z110" i="2"/>
  <c r="AA110" i="2" s="1"/>
  <c r="Z138" i="2"/>
  <c r="AA138" i="2" s="1"/>
  <c r="Z101" i="2"/>
  <c r="AA101" i="2" s="1"/>
  <c r="Z136" i="2"/>
  <c r="AA136" i="2" s="1"/>
  <c r="Z10" i="2"/>
  <c r="AA10" i="2" s="1"/>
  <c r="Z43" i="2"/>
  <c r="AA43" i="2" s="1"/>
  <c r="Z132" i="2"/>
  <c r="AA132" i="2" s="1"/>
  <c r="Z39" i="2"/>
  <c r="AA39" i="2" s="1"/>
  <c r="Z47" i="2"/>
  <c r="AA47" i="2" s="1"/>
  <c r="Z52" i="2"/>
  <c r="AA52" i="2" s="1"/>
  <c r="Z45" i="2"/>
  <c r="AA45" i="2" s="1"/>
  <c r="Z88" i="2"/>
  <c r="AA88" i="2" s="1"/>
  <c r="Z56" i="2"/>
  <c r="AA56" i="2" s="1"/>
  <c r="I96" i="2"/>
  <c r="S96" i="2" s="1"/>
  <c r="X96" i="2" s="1"/>
  <c r="Z96" i="2" s="1"/>
  <c r="AA96" i="2" s="1"/>
  <c r="Z108" i="2"/>
  <c r="AA108" i="2" s="1"/>
  <c r="Z7" i="2"/>
  <c r="AA7" i="2" s="1"/>
  <c r="I15" i="2"/>
  <c r="S15" i="2" s="1"/>
  <c r="X15" i="2" s="1"/>
  <c r="Z15" i="2" s="1"/>
  <c r="AA15" i="2" s="1"/>
  <c r="I29" i="2"/>
  <c r="S29" i="2" s="1"/>
  <c r="X29" i="2" s="1"/>
  <c r="Z29" i="2" s="1"/>
  <c r="AA29" i="2" s="1"/>
  <c r="J34" i="2"/>
  <c r="T34" i="2" s="1"/>
  <c r="Y34" i="2" s="1"/>
  <c r="I34" i="2"/>
  <c r="S34" i="2" s="1"/>
  <c r="X34" i="2" s="1"/>
  <c r="Z92" i="2"/>
  <c r="AA92" i="2" s="1"/>
  <c r="Z67" i="2"/>
  <c r="AA67" i="2" s="1"/>
  <c r="Z124" i="2"/>
  <c r="AA124" i="2" s="1"/>
  <c r="Z120" i="2"/>
  <c r="AA120" i="2" s="1"/>
  <c r="Z89" i="2"/>
  <c r="AA89" i="2" s="1"/>
  <c r="Z33" i="2"/>
  <c r="AA33" i="2" s="1"/>
  <c r="I5" i="2"/>
  <c r="S5" i="2" s="1"/>
  <c r="X5" i="2" s="1"/>
  <c r="Z5" i="2" s="1"/>
  <c r="AA5" i="2" s="1"/>
  <c r="I76" i="2"/>
  <c r="S76" i="2" s="1"/>
  <c r="X76" i="2" s="1"/>
  <c r="Z76" i="2" s="1"/>
  <c r="AA76" i="2" s="1"/>
  <c r="Z106" i="2"/>
  <c r="AA106" i="2" s="1"/>
  <c r="Z115" i="2"/>
  <c r="AA115" i="2" s="1"/>
  <c r="I95" i="2"/>
  <c r="S95" i="2" s="1"/>
  <c r="X95" i="2" s="1"/>
  <c r="Z95" i="2" s="1"/>
  <c r="AA95" i="2" s="1"/>
  <c r="I74" i="2"/>
  <c r="S74" i="2" s="1"/>
  <c r="X74" i="2" s="1"/>
  <c r="Z74" i="2" s="1"/>
  <c r="AA74" i="2" s="1"/>
  <c r="I37" i="2"/>
  <c r="S37" i="2" s="1"/>
  <c r="X37" i="2" s="1"/>
  <c r="Z37" i="2" s="1"/>
  <c r="AA37" i="2" s="1"/>
  <c r="I24" i="2"/>
  <c r="S24" i="2" s="1"/>
  <c r="X24" i="2" s="1"/>
  <c r="Z24" i="2" s="1"/>
  <c r="AA24" i="2" s="1"/>
  <c r="Z34" i="2" l="1"/>
  <c r="AA34" i="2" s="1"/>
</calcChain>
</file>

<file path=xl/comments1.xml><?xml version="1.0" encoding="utf-8"?>
<comments xmlns="http://schemas.openxmlformats.org/spreadsheetml/2006/main">
  <authors>
    <author xml:space="preserve">Griffith, Ben </author>
  </authors>
  <commentList>
    <comment ref="AI3" authorId="0" shapeId="0">
      <text>
        <r>
          <rPr>
            <b/>
            <sz val="9"/>
            <color indexed="81"/>
            <rFont val="Tahoma"/>
            <family val="2"/>
          </rPr>
          <t>Griffith, Ben :</t>
        </r>
        <r>
          <rPr>
            <sz val="9"/>
            <color indexed="81"/>
            <rFont val="Tahoma"/>
            <family val="2"/>
          </rPr>
          <t xml:space="preserve">
Note: The default location for console instructions is “000000000110”</t>
        </r>
      </text>
    </comment>
  </commentList>
</comments>
</file>

<file path=xl/sharedStrings.xml><?xml version="1.0" encoding="utf-8"?>
<sst xmlns="http://schemas.openxmlformats.org/spreadsheetml/2006/main" count="1112" uniqueCount="449">
  <si>
    <t>LDA 3,0,0,binary 101</t>
  </si>
  <si>
    <t>Set X1 to address x=160 (10100000 in binary) to aid with large addresses (passes through R3 and Transfer Address t); PROGRAM 1 START (this instruction will be stored at address 30)</t>
  </si>
  <si>
    <t>SRC 3,1,1,5</t>
  </si>
  <si>
    <t>Get 160 (decimal) by shifting and adding bits</t>
  </si>
  <si>
    <t xml:space="preserve">AIR 3,0 </t>
  </si>
  <si>
    <t>Yes, this does nothing now since the value of x changed from what I initially thought, but if I don't leave it here all the jump addresses will be off</t>
  </si>
  <si>
    <t>STR 3,0,0,29</t>
  </si>
  <si>
    <t>Move x from R3 to X1 (passes through address 29)</t>
  </si>
  <si>
    <t>LDX 1,0,29</t>
  </si>
  <si>
    <t>LDA 3,0,0,30</t>
  </si>
  <si>
    <t>Set X2 to y=69 to aid with jumping to addresses</t>
  </si>
  <si>
    <t>AIR 3,0,0,30</t>
  </si>
  <si>
    <t>AIR 3,0,0,9</t>
  </si>
  <si>
    <t>Move y from R3 to X2 (passes through address 29)</t>
  </si>
  <si>
    <t>LDX 2,0,29</t>
  </si>
  <si>
    <t>Set X3 to z=108 to aid with jumping to later addresses</t>
  </si>
  <si>
    <t>Move z from R3 to X3 (passes through address 29)</t>
  </si>
  <si>
    <t>LDX 3,0,0,29</t>
  </si>
  <si>
    <t>LDA 3,0,0,binary 11111</t>
  </si>
  <si>
    <t>Memory address e=184 stores the bit string that represents the Enter key, 1111111111111111(16 ones) (don't use ASCII code since that could be mistaken for a number)</t>
  </si>
  <si>
    <t>Get 16 ones by logically shifting left 5 bits and adding binary 11111</t>
  </si>
  <si>
    <t>AIR 3,0,0,binary 11111</t>
  </si>
  <si>
    <t>Result should be 1111111111 (10 ones) at this point</t>
  </si>
  <si>
    <t>Result should be 15 ones at this point</t>
  </si>
  <si>
    <t>SRC 3,1,1,1</t>
  </si>
  <si>
    <t xml:space="preserve">AIR 3,0,0,1 </t>
  </si>
  <si>
    <t>R3 now has 16 ones</t>
  </si>
  <si>
    <t>STR 3,1,0,24(e)</t>
  </si>
  <si>
    <t>Store the 16 ones in the Enter address e</t>
  </si>
  <si>
    <t>LDA 3,0,0,10101</t>
  </si>
  <si>
    <t>Memory address n=185 stores the bit string that represents a newline character, 1010101010101010? (don't use ASCII code since that could be mistaken for a number)</t>
  </si>
  <si>
    <t>Get newline bit string by logically shifting left 5 bits and adding the ones and zeros</t>
  </si>
  <si>
    <t>AIR 3,0,0,binary 01010</t>
  </si>
  <si>
    <t>AIR 3,0,0,binary 10101</t>
  </si>
  <si>
    <t>Result should be 1010101010101010</t>
  </si>
  <si>
    <t>STR 3,1,0,25(n)</t>
  </si>
  <si>
    <t>Store bit string in Newline address n</t>
  </si>
  <si>
    <t>LDA 3,1,0,30(a)</t>
  </si>
  <si>
    <t>Array starts at address a=190</t>
  </si>
  <si>
    <t>SIR 3,0,0,1</t>
  </si>
  <si>
    <t>STR 3,1,0,26(i)</t>
  </si>
  <si>
    <t>Memory address i=186 (decimal) stores the current array address being working on AKA Array Element Address (starts at 1 behind the first element of the array since increment is done first in the loop)</t>
  </si>
  <si>
    <t>LDA 1,0,0,20</t>
  </si>
  <si>
    <t>R1 stores the for loop counter (starts at 20 in decimal and decreases)/whether there are leading zeros while printing</t>
  </si>
  <si>
    <t>STR 1,1,0,27(b)</t>
  </si>
  <si>
    <t>Memory address b=187 is the backup for a register (starts at 20 in decimal to match R1)</t>
  </si>
  <si>
    <t>LDA 2,0,0,10</t>
  </si>
  <si>
    <t>R2 stores the number 10 (decimal) while getting the array input/the closest array value to the number to try to match so far</t>
  </si>
  <si>
    <t>LDA 0,0,0,0</t>
  </si>
  <si>
    <t>R0 stores the number to be added to the array so far (starts at 0)/the divisor to parsing the separate digits to print</t>
  </si>
  <si>
    <t>LDA 3,0,0,0</t>
  </si>
  <si>
    <t>STR 3,1,0,28(m)</t>
  </si>
  <si>
    <t>Memory address m=188 (decimal) stores the number to try to match AKA Num To Match Address (defaults to 0)</t>
  </si>
  <si>
    <t>STR 3,1,0,29(d)</t>
  </si>
  <si>
    <t>Memory address d=189 (decimal) stores the minimum difference between the number to try to match and the closest array value AKA Min Diff Address (defaults to 0)</t>
  </si>
  <si>
    <t>LDR 3,1,1,26(i)</t>
  </si>
  <si>
    <t>Add 1 to Array Element Address by loading the Array Element Address contents into R3; ARRAY INPUT FOR LOOP START</t>
  </si>
  <si>
    <t>AIR 3,1</t>
  </si>
  <si>
    <t>Then adding 1 (Immed) to R3</t>
  </si>
  <si>
    <t>STR 3,1,1,26(i)</t>
  </si>
  <si>
    <t>Then storing the R3 contents back into the Array Element Address</t>
  </si>
  <si>
    <t>IN 3,0</t>
  </si>
  <si>
    <t>Read in the character into R3; READ NEXT CHAR OF NUM</t>
  </si>
  <si>
    <t>SMR 3,1,0,24(e)</t>
  </si>
  <si>
    <t>Subtract the Enter key/carriage return bit string (stored in e) from R3 (if UNDERFLOW, R3 contents will be left alone)</t>
  </si>
  <si>
    <t>JZ 3,2,0,15(adone)</t>
  </si>
  <si>
    <t>If R3 contents = 0 character is Enter, jump to ALL DIGITS OF NUM ENTERED</t>
  </si>
  <si>
    <t>STR 1,1,0,7(b)</t>
  </si>
  <si>
    <t>Backup R1 loop counter to address b since it will be affected by MLT</t>
  </si>
  <si>
    <t>MLT 0,2</t>
  </si>
  <si>
    <t>Multiply R0 contents by 10 (decimal, stored in R2) to move it to the tens place</t>
  </si>
  <si>
    <t>STR 1,1,0,23(t)</t>
  </si>
  <si>
    <t>MLT will have set R0 to 0 for the higher bits while R1 has the actual product, so move R1 contents to R0 (Memory address t=183 (decimal) stores the value to be transferred between registers)</t>
  </si>
  <si>
    <t>LDR 0,1,0,23(t)</t>
  </si>
  <si>
    <t>LDR 1,1,0,27(b)</t>
  </si>
  <si>
    <t>Restore R1 with contents from backup address</t>
  </si>
  <si>
    <t>STR 3,1,0,23(t)</t>
  </si>
  <si>
    <t>Add the R3 contents into R0 (passes through transfer address)</t>
  </si>
  <si>
    <t>AMR 0,1,0,23(t)</t>
  </si>
  <si>
    <t>OUT 3,1</t>
  </si>
  <si>
    <t>Output the R3 contents--GUI filters out non-digit inputs so don't have to worry if char is invalid</t>
  </si>
  <si>
    <t>JMA 2,0,3(rncon)</t>
  </si>
  <si>
    <t>Unconditional jump to READ NEXT CHAR OF NUM</t>
  </si>
  <si>
    <t>STR 0,1,1,26(i)</t>
  </si>
  <si>
    <t>Store number from R0 into memory by indirect addressing the Array Element Address; ALL DIGITS OF NUM ENTERED</t>
  </si>
  <si>
    <t>LDR 3,1,0,25(n)</t>
  </si>
  <si>
    <t>Output newline (represented by _--don't use ASCII code since that could be mistaken for a number)</t>
  </si>
  <si>
    <t>Set R0 contents back to 0</t>
  </si>
  <si>
    <t>SOB 1,2,0,0(aifls)</t>
  </si>
  <si>
    <t>Subtract 1 from R1 and if &gt; 0, branch back to ARRAY INPUT FOR LOOP START</t>
  </si>
  <si>
    <t>Read in the character of the number to try to match into R3; MATCH INPUT START</t>
  </si>
  <si>
    <t>Subtract the Enter key/carriage return bit string from R3 (if UNDERFLOW, R3 contents will be left alone)</t>
  </si>
  <si>
    <t>JZ 3,2,0,30(mie)</t>
  </si>
  <si>
    <t>If R3 contents = 0 character is Enter, jump to MATCH INPUT END</t>
  </si>
  <si>
    <t>MLT will have set R0 to 0 for the higher bits while R1 has the actual product, so move R1 contents to R0 (passes through transfer address t=_)</t>
  </si>
  <si>
    <t>Add the R3 contents into R0 (passes through the Transfer Address)</t>
  </si>
  <si>
    <t>JMA 2,0,20(mis)</t>
  </si>
  <si>
    <t>Unconditional jump back to MATCH INPUT START</t>
  </si>
  <si>
    <t>STR 0,1,0,28(m)</t>
  </si>
  <si>
    <t>Store R0 contents into the Num to Match Address; MATCH INPUT END</t>
  </si>
  <si>
    <t>Output newline</t>
  </si>
  <si>
    <t>Set R1 back to 20 (decimal) to prep for next loop through array</t>
  </si>
  <si>
    <t>Set Array Element Address back to 1 behind the first element of the array (a-1)</t>
  </si>
  <si>
    <t>LDR 2,1,0,30(a)</t>
  </si>
  <si>
    <t>Set R2 to the value of the first element of the array (at address a)</t>
  </si>
  <si>
    <t>LDR 0,1,0,28(m)</t>
  </si>
  <si>
    <t>Load the value of the Num To Match Address into R0</t>
  </si>
  <si>
    <t>LDR 3,1,0,26(i)</t>
  </si>
  <si>
    <t>Add 1 to Array Element Address by loading the Array Element Address contents into R3; CLOSEST MATCH FOR LOOP START</t>
  </si>
  <si>
    <t>AIR 3,0,0,1</t>
  </si>
  <si>
    <t>LDR 3,1,0,28(m)</t>
  </si>
  <si>
    <t>Load R3 with the value from the Num To Match Address</t>
  </si>
  <si>
    <t>SMR 3,1,1,26(i)</t>
  </si>
  <si>
    <t>Subtract the value indirect addressed by the Array Element Address from R3</t>
  </si>
  <si>
    <t>JCC 1,3,0,7(hnd)</t>
  </si>
  <si>
    <t xml:space="preserve">If Condition Code Underflow bit = 1, jump to HANDLE NEG DIFF </t>
  </si>
  <si>
    <t>JMA 3,0,9(cd)</t>
  </si>
  <si>
    <t>Unconditional jump to COMPARE DIFFS</t>
  </si>
  <si>
    <t>Load R3 with the value indirect addressed by the Array Element Address; HANDLE NEG DIFF</t>
  </si>
  <si>
    <t>SMR 3,1,0,28(m)</t>
  </si>
  <si>
    <t>Subtract the value from the Num To Match Address from R3</t>
  </si>
  <si>
    <t>SMR 3,1,0,29(d)</t>
  </si>
  <si>
    <t>Subtract the value of the Min Diff Address from R3; COMPARE DIFFS</t>
  </si>
  <si>
    <t>JCC 1,3,0,12(ncmf)</t>
  </si>
  <si>
    <t>If UNDERFLOW is true, found the next closest match (when UNDERFLOW, register contents is left unchanged), so jump to NEW CLOSEST MATCH FOUND</t>
  </si>
  <si>
    <t>JMA 3,0,14(ne)</t>
  </si>
  <si>
    <t>Else, jump to NEXT ELEMENT</t>
  </si>
  <si>
    <t>Store R3 contents to the Min Diff Address; NEW CLOSEST MATCH FOUND</t>
  </si>
  <si>
    <t>LDR 2,1,1,26(i)</t>
  </si>
  <si>
    <t>Load the value indirect addressed by the Array Element Address into R2</t>
  </si>
  <si>
    <t>SOB 1,3,0,0(cmfls)</t>
  </si>
  <si>
    <t>Subtract 1 from R1 and if &gt; 0, branch to CLOSEST MATCH FOR LOOP START; NEXT ELEMENT</t>
  </si>
  <si>
    <t>LDA 3,0,0,29</t>
  </si>
  <si>
    <t>Address 29 should still have z stored in it; PRINT CLOSEST MATCH START</t>
  </si>
  <si>
    <t>z = z + 40 = 148 (decimal) so can reach even later addresses</t>
  </si>
  <si>
    <t>AIR 3,0,0,10</t>
  </si>
  <si>
    <t>Set X3 to z (passes through address 29)</t>
  </si>
  <si>
    <t>LDX 3,0,29</t>
  </si>
  <si>
    <t>STR 2,1,0,27(b)</t>
  </si>
  <si>
    <t>Backup R2 in address b since will need R2 for MLT</t>
  </si>
  <si>
    <t>Set R2 to 10 to prep for MLT</t>
  </si>
  <si>
    <t>LDA 0,0,0,10</t>
  </si>
  <si>
    <t>Load R0 with 10000 (decimal) since largest possible number is 5 digits, by multiplying 10*10*10*10</t>
  </si>
  <si>
    <t>Result should be 0 in R0, 100 in R1</t>
  </si>
  <si>
    <t>LDR 1,1,0,26(i)</t>
  </si>
  <si>
    <t>Repurpose address i to store the value 100 to use for later</t>
  </si>
  <si>
    <t>Move R1 contents to R0 (via Transfer Address) to prep for next MLT</t>
  </si>
  <si>
    <t>Result should be 0 in R0, 1000 in R1</t>
  </si>
  <si>
    <t>LDR 1,1,0,29(d)</t>
  </si>
  <si>
    <t>Repurpose address d to store 1000 to use for later</t>
  </si>
  <si>
    <t>Result should be 0 in R0, 10000 in R1</t>
  </si>
  <si>
    <t>LDA 1,0,0,1</t>
  </si>
  <si>
    <t>Load R1 with 1, to indicate that the current digit to print is a leading zero</t>
  </si>
  <si>
    <t>LDR 2,1,0,27(b)</t>
  </si>
  <si>
    <t>Restore the closest match value (stored in address b) to R2</t>
  </si>
  <si>
    <t>DVD 2,0</t>
  </si>
  <si>
    <t>Divide the closest match (in R2) by 10000 (decimal, in R0) to get the ten thousands place</t>
  </si>
  <si>
    <t>JZ 2,3,0,0(g1kp)</t>
  </si>
  <si>
    <t>If the quotient (in R2) = 0, jump to GET THOUSANDS PLACE</t>
  </si>
  <si>
    <t>OUT 2,1</t>
  </si>
  <si>
    <t>Output the ten thousands place of the closest match (stored in R2)</t>
  </si>
  <si>
    <t>LDA 1,0,0,0</t>
  </si>
  <si>
    <t>Load R1 with 0, to indicate there are no more leading zeros</t>
  </si>
  <si>
    <t>LDA 0,1,0,29(d)</t>
  </si>
  <si>
    <t>Load R0 with 1000 (decimal, stored in address d); GET THOUSANDS PLACE</t>
  </si>
  <si>
    <t>Move the remainder (in R3) to R2 (via Transfer Address)</t>
  </si>
  <si>
    <t>LDR 2,1,0,23(t)</t>
  </si>
  <si>
    <t>Divide the remainder (in R2) by 1000 (in R0)</t>
  </si>
  <si>
    <t>JZ 1,3,0,6(p1kp)</t>
  </si>
  <si>
    <t>If R1 = 0 (no more leading zeros), jump to PRINT THOUSANDS PLACE</t>
  </si>
  <si>
    <t>JZ 2,3,0,8(g100p)</t>
  </si>
  <si>
    <t>If the quotient (in R2) = 0, jump to GET HUNDREDS PLACE</t>
  </si>
  <si>
    <t>Output R2 contents; PRINT THOUSANDS PLACE</t>
  </si>
  <si>
    <t>LDR 0,1,0,26(i)</t>
  </si>
  <si>
    <t>Load R0 with 100 (decimal, stored in address i); GET HUNDREDS PLACE</t>
  </si>
  <si>
    <t>Divide the remainder (in R2) by 100 (in R0)</t>
  </si>
  <si>
    <t>JZ 1,3,0,14(p100p)</t>
  </si>
  <si>
    <t>If R1 = 0 (no more leading zeros), jump to PRINT HUNDREDS PLACE</t>
  </si>
  <si>
    <t>JZ 2,3,0,16(g10p)</t>
  </si>
  <si>
    <t>If the quotient (in R2) = 0, jump to GET TENS PLACE</t>
  </si>
  <si>
    <t>Output R2 contents; PRINT HUNDREDS PLACE</t>
  </si>
  <si>
    <t>Load R2 with 10 (decimal); GET TENS PLACE</t>
  </si>
  <si>
    <t>Divide the remainder (in R2) by 10 (in R0)</t>
  </si>
  <si>
    <t>JZ 1,3,0,22(p10p)</t>
  </si>
  <si>
    <t>If R1 = 0 (no more leading zeros), jump to PRINT TENS PLACE</t>
  </si>
  <si>
    <t>JZ 2,3,23(g1p)</t>
  </si>
  <si>
    <t>If the quotient (in R2) = 0, jump to PRINT ONES PLACE</t>
  </si>
  <si>
    <t>Output R2 contents; PRINT TENS PLACE</t>
  </si>
  <si>
    <t>Output R3 contents; PRINT ONES PLACE</t>
  </si>
  <si>
    <t>HLT</t>
  </si>
  <si>
    <t>Halt; PROGRAM 1 END</t>
  </si>
  <si>
    <t>String</t>
  </si>
  <si>
    <t>opcode</t>
  </si>
  <si>
    <t>first comma</t>
  </si>
  <si>
    <t>second comma</t>
  </si>
  <si>
    <t>third comma</t>
  </si>
  <si>
    <t>parsed spots 1</t>
  </si>
  <si>
    <t>parsed spots 2</t>
  </si>
  <si>
    <t>parsed spots 3</t>
  </si>
  <si>
    <t>parsed spots 4</t>
  </si>
  <si>
    <t>Instruction*</t>
  </si>
  <si>
    <t>Description</t>
  </si>
  <si>
    <t>LDR r, x, address[,I]</t>
  </si>
  <si>
    <t xml:space="preserve">Load Register From Memory </t>
  </si>
  <si>
    <t>STR r, x, address[,I]</t>
  </si>
  <si>
    <t>Store Register To Memory</t>
  </si>
  <si>
    <t>LDA r, x, address[,I]</t>
  </si>
  <si>
    <t>Load Register with Address</t>
  </si>
  <si>
    <t>LDX x, address[,I]</t>
  </si>
  <si>
    <t>Load Index Register from Memory</t>
  </si>
  <si>
    <t>STX x, address[,I]</t>
  </si>
  <si>
    <t>Store Index Register to Memory</t>
  </si>
  <si>
    <t>JZ r, x, address[,I]</t>
  </si>
  <si>
    <t>Jump If Zero</t>
  </si>
  <si>
    <t>JNE r, x, address[,I]</t>
  </si>
  <si>
    <t>Jump If Not Equal</t>
  </si>
  <si>
    <t>JCC cc, x, address[,I]</t>
  </si>
  <si>
    <t>Jump If Condition Code</t>
  </si>
  <si>
    <t>JMA x, address[,I]</t>
  </si>
  <si>
    <t>Unconditional Jump To Address</t>
  </si>
  <si>
    <t>JSR x, address[,I]</t>
  </si>
  <si>
    <t>Jump and Save Return Address</t>
  </si>
  <si>
    <t>RFS Immed</t>
  </si>
  <si>
    <t>Return From Subroutine</t>
  </si>
  <si>
    <t>SOB r, x, address[,I]</t>
  </si>
  <si>
    <t>Subtract One and Branch</t>
  </si>
  <si>
    <t>JGE r,x, address[,I]</t>
  </si>
  <si>
    <t>Jump Greater Than or Equal</t>
  </si>
  <si>
    <t>AMR r, x, address[,I]</t>
  </si>
  <si>
    <t>Add Memory To Register</t>
  </si>
  <si>
    <t>SMR r, x, address[,I]</t>
  </si>
  <si>
    <t>Subtract Memory From Register</t>
  </si>
  <si>
    <t>AIR r, immed</t>
  </si>
  <si>
    <t>Add  Immediate to Register</t>
  </si>
  <si>
    <t>SIR r, immed</t>
  </si>
  <si>
    <t>Subtract  Immediate  from Register</t>
  </si>
  <si>
    <t>OpCode2</t>
  </si>
  <si>
    <t>000001</t>
  </si>
  <si>
    <t>000010</t>
  </si>
  <si>
    <t>000011</t>
  </si>
  <si>
    <t>100001</t>
  </si>
  <si>
    <t>100010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</si>
  <si>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</si>
  <si>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</si>
  <si>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</si>
  <si>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</si>
  <si>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</si>
  <si>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</si>
  <si>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</si>
  <si>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</si>
  <si>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000100</t>
  </si>
  <si>
    <t>000101</t>
  </si>
  <si>
    <t>000110</t>
  </si>
  <si>
    <t>000111</t>
  </si>
  <si>
    <t>Instruction</t>
  </si>
  <si>
    <t>MLT rx,ry</t>
  </si>
  <si>
    <t>Multiply Register by Register</t>
  </si>
  <si>
    <t>DVD rx,ry</t>
  </si>
  <si>
    <t>Divide Register by Register</t>
  </si>
  <si>
    <t>TRR rx, ry</t>
  </si>
  <si>
    <t>Test the Equality of Register and Register</t>
  </si>
  <si>
    <t>AND rx, ry</t>
  </si>
  <si>
    <t>Logical And of Register and Register</t>
  </si>
  <si>
    <t>ORR rx, ry</t>
  </si>
  <si>
    <t>Logical Or of Register and Register</t>
  </si>
  <si>
    <t>NOT rx</t>
  </si>
  <si>
    <t>Logical Not of Register To Register</t>
  </si>
  <si>
    <t>OpCode8</t>
  </si>
  <si>
    <t>OpCode</t>
  </si>
  <si>
    <t>SRC r, count, L/R, A/L</t>
  </si>
  <si>
    <t>Shift Register by Count</t>
  </si>
  <si>
    <t>RRC r, count, L/R, A/L</t>
  </si>
  <si>
    <t>Rotate Register by Count</t>
  </si>
  <si>
    <t>IN r, devid</t>
  </si>
  <si>
    <t>Input Character To Register from Device</t>
  </si>
  <si>
    <t>OUT r, devid</t>
  </si>
  <si>
    <t>Output Character to Device from Register</t>
  </si>
  <si>
    <t>CHK r, devid</t>
  </si>
  <si>
    <t>Check Device Status to Register</t>
  </si>
  <si>
    <t>00</t>
  </si>
  <si>
    <t>0</t>
  </si>
  <si>
    <t>00000</t>
  </si>
  <si>
    <t>000000</t>
  </si>
  <si>
    <t>conversion format</t>
  </si>
  <si>
    <t>TRP</t>
  </si>
  <si>
    <t>Halt</t>
  </si>
  <si>
    <t>Trap</t>
  </si>
  <si>
    <t>011110</t>
  </si>
  <si>
    <t>0000</t>
  </si>
  <si>
    <t>Convert to Binary</t>
  </si>
  <si>
    <t>11111</t>
  </si>
  <si>
    <t>10101</t>
  </si>
  <si>
    <t>01010</t>
  </si>
  <si>
    <t>Binary &amp; frmated</t>
  </si>
  <si>
    <t>Pull it all together</t>
  </si>
  <si>
    <t>count</t>
  </si>
  <si>
    <t>FLAG Program1.txt input</t>
  </si>
  <si>
    <t>11101</t>
  </si>
  <si>
    <t>10100</t>
  </si>
  <si>
    <t>1001</t>
  </si>
  <si>
    <t>1110</t>
  </si>
  <si>
    <t>11</t>
  </si>
  <si>
    <t>Note: the 2 buffer locations were obsorbed into the formating here</t>
  </si>
  <si>
    <t>010000</t>
  </si>
  <si>
    <t>010001</t>
  </si>
  <si>
    <t>010010</t>
  </si>
  <si>
    <t>010011</t>
  </si>
  <si>
    <t>010100</t>
  </si>
  <si>
    <t>010101</t>
  </si>
  <si>
    <t>011001</t>
  </si>
  <si>
    <t>011010</t>
  </si>
  <si>
    <t/>
  </si>
  <si>
    <t>count commas</t>
  </si>
  <si>
    <t>00000000</t>
  </si>
  <si>
    <t>Note: the 3 buffer locations were obsorbed into the formating here</t>
  </si>
  <si>
    <t>format R</t>
  </si>
  <si>
    <t>format X</t>
  </si>
  <si>
    <t>format I</t>
  </si>
  <si>
    <t>format address</t>
  </si>
  <si>
    <t>Note: the R buffer location was obsorbed into the X formating here; the I buffer location was obsorbed into the address formating here</t>
  </si>
  <si>
    <t>0000000000</t>
  </si>
  <si>
    <t>Note: the buffer locations were obsorbed into the address formating here</t>
  </si>
  <si>
    <t>Note:  the X &amp; I buffer locations were obsorbed into the address formating here</t>
  </si>
  <si>
    <t>0000111100000101</t>
  </si>
  <si>
    <t>0110011111000101</t>
  </si>
  <si>
    <t>0001101100000000</t>
  </si>
  <si>
    <t>0000101100011101</t>
  </si>
  <si>
    <t>1000010001011101</t>
  </si>
  <si>
    <t>0000111100011110</t>
  </si>
  <si>
    <t>1000010010011101</t>
  </si>
  <si>
    <t>1000010011011101</t>
  </si>
  <si>
    <t>0000111100011111</t>
  </si>
  <si>
    <t>0110011111000001</t>
  </si>
  <si>
    <t>0000101101011000</t>
  </si>
  <si>
    <t>0000111100010101</t>
  </si>
  <si>
    <t>0000101101011001</t>
  </si>
  <si>
    <t>0000111101011110</t>
  </si>
  <si>
    <t>0001111100000000</t>
  </si>
  <si>
    <t>0000101101011010</t>
  </si>
  <si>
    <t>0000110100010100</t>
  </si>
  <si>
    <t>0000100101011011</t>
  </si>
  <si>
    <t>0000111000001010</t>
  </si>
  <si>
    <t>0000110000000000</t>
  </si>
  <si>
    <t>0000111100000000</t>
  </si>
  <si>
    <t>0000101101011100</t>
  </si>
  <si>
    <t>0000101101011101</t>
  </si>
  <si>
    <t>0000011101111010</t>
  </si>
  <si>
    <t>0001101100000001</t>
  </si>
  <si>
    <t>0000101101111010</t>
  </si>
  <si>
    <t>1100011100000000</t>
  </si>
  <si>
    <t>0001011101011000</t>
  </si>
  <si>
    <t>0010001110001111</t>
  </si>
  <si>
    <t>0000100101000111</t>
  </si>
  <si>
    <t>0100000010000000</t>
  </si>
  <si>
    <t>0000100101010111</t>
  </si>
  <si>
    <t>0000010001010111</t>
  </si>
  <si>
    <t>0000010101011011</t>
  </si>
  <si>
    <t>0000101101010111</t>
  </si>
  <si>
    <t>0001000001010111</t>
  </si>
  <si>
    <t>1100101100000001</t>
  </si>
  <si>
    <t>0010110000000010</t>
  </si>
  <si>
    <t>0000100001111010</t>
  </si>
  <si>
    <t>0000011101011001</t>
  </si>
  <si>
    <t>0011100110000000</t>
  </si>
  <si>
    <t>0010001110011110</t>
  </si>
  <si>
    <t>1100101100000000</t>
  </si>
  <si>
    <t>0000100001011100</t>
  </si>
  <si>
    <t>0000011001011110</t>
  </si>
  <si>
    <t>0000010001011100</t>
  </si>
  <si>
    <t>0000011101011010</t>
  </si>
  <si>
    <t>0000011101011100</t>
  </si>
  <si>
    <t>0001011101111010</t>
  </si>
  <si>
    <t>0010100111000111</t>
  </si>
  <si>
    <t>0010110000000011</t>
  </si>
  <si>
    <t>0001011101011100</t>
  </si>
  <si>
    <t>0001011101011101</t>
  </si>
  <si>
    <t>0010100111001100</t>
  </si>
  <si>
    <t>0000011001111010</t>
  </si>
  <si>
    <t>0011100111000000</t>
  </si>
  <si>
    <t>0000111100011101</t>
  </si>
  <si>
    <t>0000101001011011</t>
  </si>
  <si>
    <t>0000110000001010</t>
  </si>
  <si>
    <t>0000010101011010</t>
  </si>
  <si>
    <t>0000010101011101</t>
  </si>
  <si>
    <t>0000110100000001</t>
  </si>
  <si>
    <t>0000011001011011</t>
  </si>
  <si>
    <t>0100011000000000</t>
  </si>
  <si>
    <t>0010001011000000</t>
  </si>
  <si>
    <t>1100101000000001</t>
  </si>
  <si>
    <t>0000110100000000</t>
  </si>
  <si>
    <t>0000110001011101</t>
  </si>
  <si>
    <t>0000011001010111</t>
  </si>
  <si>
    <t>0010000111000110</t>
  </si>
  <si>
    <t>0010001011001000</t>
  </si>
  <si>
    <t>0000010001011010</t>
  </si>
  <si>
    <t>0010000111001110</t>
  </si>
  <si>
    <t>0010001011010000</t>
  </si>
  <si>
    <t>1100101000000000</t>
  </si>
  <si>
    <t>0010000111010110</t>
  </si>
  <si>
    <t>0010001011010111</t>
  </si>
  <si>
    <t>0000000000000000</t>
  </si>
  <si>
    <t>input to consol</t>
  </si>
  <si>
    <t>0000111100010100000</t>
  </si>
  <si>
    <t>Correction</t>
  </si>
  <si>
    <t>160 was too high a number to select</t>
  </si>
  <si>
    <t>0000111100010100</t>
  </si>
  <si>
    <t>Is this what you want?</t>
  </si>
  <si>
    <t>20 = 10100</t>
  </si>
  <si>
    <t>LDA 3,0,0,5</t>
  </si>
  <si>
    <t>PC</t>
  </si>
  <si>
    <t>CC</t>
  </si>
  <si>
    <t>IR</t>
  </si>
  <si>
    <t>MAR</t>
  </si>
  <si>
    <t>MBR</t>
  </si>
  <si>
    <t>MSR</t>
  </si>
  <si>
    <t>MFR</t>
  </si>
  <si>
    <t>IAR</t>
  </si>
  <si>
    <t>IRR [0]</t>
  </si>
  <si>
    <t>IRR [1]</t>
  </si>
  <si>
    <t>IRR [2]</t>
  </si>
  <si>
    <t>IRR [3]</t>
  </si>
  <si>
    <t>R0</t>
  </si>
  <si>
    <t>R1</t>
  </si>
  <si>
    <t>R2</t>
  </si>
  <si>
    <t>R3</t>
  </si>
  <si>
    <t>X1</t>
  </si>
  <si>
    <t>X2</t>
  </si>
  <si>
    <t>X3</t>
  </si>
  <si>
    <t>000000000111</t>
  </si>
  <si>
    <t>0000000000000110</t>
  </si>
  <si>
    <t>0000000000000101</t>
  </si>
  <si>
    <t>Input</t>
  </si>
  <si>
    <t>OUTPUT</t>
  </si>
  <si>
    <t>000000000110</t>
  </si>
  <si>
    <t>step</t>
  </si>
  <si>
    <t>comment</t>
  </si>
  <si>
    <t>send PC to MAR</t>
  </si>
  <si>
    <t>The program control counter is over-ridden with the console supplied value</t>
  </si>
  <si>
    <t>pull value stored at location specificied by MAR (e.g. "110"), which should be the GUI input/loaded instruction (e.g. 0110011111000101)</t>
  </si>
  <si>
    <t>Note: the previous IAR value is visible and it is equal to the previous IRR and R3 values, so you can see what the shifts effect was within R3</t>
  </si>
  <si>
    <t>The R3 value is loaded into the IRR, which is then sent to the ALU, the results of the ALU calculation are stored to the IRR.</t>
  </si>
  <si>
    <t>The specified register is loaded with the results in the IRR.</t>
  </si>
  <si>
    <t>0110101110000101</t>
  </si>
  <si>
    <t>RRC 3,1,1,5</t>
  </si>
  <si>
    <t>0110101111000101</t>
  </si>
  <si>
    <t>The MBR value is then stored in the IR.  Instructions will be parsed from the Instruction Register value.  It will see "RRC 3,1,0,5" which means it will 'Shift Register' 3 to the Right 5 spaces and will wrap the registers values from the right most chartacters back to the left most position (i.e. this function is like a scrolling marque, stockticker, or sports boxscore)</t>
  </si>
  <si>
    <t>AND</t>
  </si>
  <si>
    <t>ORR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</si>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</sst>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4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49" fontId="0" fillId="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workbookViewId="0"/>
  </sheetViews>
  <sheetFormatPr defaultRowHeight="15" x14ac:dyDescent="0.25"/>
  <sheetData>
    <row r="1" spans="1:7" x14ac:dyDescent="0.25">
      <c r="A1" t="s">
        <v>0</v>
      </c>
      <c r="D1" t="s">
        <v>1</v>
      </c>
    </row>
    <row r="2" spans="1:7" x14ac:dyDescent="0.25">
      <c r="A2" t="s">
        <v>2</v>
      </c>
      <c r="G2" t="s">
        <v>3</v>
      </c>
    </row>
    <row r="3" spans="1:7" x14ac:dyDescent="0.25">
      <c r="A3" t="s">
        <v>4</v>
      </c>
      <c r="G3" t="s">
        <v>5</v>
      </c>
    </row>
    <row r="4" spans="1:7" x14ac:dyDescent="0.25">
      <c r="A4" t="s">
        <v>6</v>
      </c>
      <c r="F4" t="s">
        <v>7</v>
      </c>
    </row>
    <row r="5" spans="1:7" x14ac:dyDescent="0.25">
      <c r="A5" t="s">
        <v>8</v>
      </c>
    </row>
    <row r="6" spans="1:7" x14ac:dyDescent="0.25">
      <c r="A6" t="s">
        <v>9</v>
      </c>
      <c r="F6" t="s">
        <v>10</v>
      </c>
    </row>
    <row r="7" spans="1:7" x14ac:dyDescent="0.25">
      <c r="A7" t="s">
        <v>11</v>
      </c>
    </row>
    <row r="8" spans="1:7" x14ac:dyDescent="0.25">
      <c r="A8" t="s">
        <v>12</v>
      </c>
    </row>
    <row r="9" spans="1:7" x14ac:dyDescent="0.25">
      <c r="A9" t="s">
        <v>6</v>
      </c>
      <c r="F9" t="s">
        <v>13</v>
      </c>
    </row>
    <row r="10" spans="1:7" x14ac:dyDescent="0.25">
      <c r="A10" t="s">
        <v>14</v>
      </c>
    </row>
    <row r="11" spans="1:7" x14ac:dyDescent="0.25">
      <c r="A11" t="s">
        <v>11</v>
      </c>
      <c r="F11" t="s">
        <v>15</v>
      </c>
    </row>
    <row r="12" spans="1:7" x14ac:dyDescent="0.25">
      <c r="A12" t="s">
        <v>12</v>
      </c>
    </row>
    <row r="13" spans="1:7" x14ac:dyDescent="0.25">
      <c r="A13" t="s">
        <v>6</v>
      </c>
      <c r="F13" t="s">
        <v>16</v>
      </c>
    </row>
    <row r="14" spans="1:7" x14ac:dyDescent="0.25">
      <c r="A14" t="s">
        <v>17</v>
      </c>
    </row>
    <row r="15" spans="1:7" x14ac:dyDescent="0.25">
      <c r="A15" t="s">
        <v>18</v>
      </c>
      <c r="D15" t="s">
        <v>19</v>
      </c>
    </row>
    <row r="16" spans="1:7" x14ac:dyDescent="0.25">
      <c r="A16" t="s">
        <v>2</v>
      </c>
      <c r="G16" t="s">
        <v>20</v>
      </c>
    </row>
    <row r="17" spans="1:7" x14ac:dyDescent="0.25">
      <c r="A17" t="s">
        <v>21</v>
      </c>
      <c r="D17" t="s">
        <v>22</v>
      </c>
    </row>
    <row r="18" spans="1:7" x14ac:dyDescent="0.25">
      <c r="A18" t="s">
        <v>2</v>
      </c>
    </row>
    <row r="19" spans="1:7" x14ac:dyDescent="0.25">
      <c r="A19" t="s">
        <v>21</v>
      </c>
      <c r="D19" t="s">
        <v>23</v>
      </c>
    </row>
    <row r="20" spans="1:7" x14ac:dyDescent="0.25">
      <c r="A20" t="s">
        <v>24</v>
      </c>
    </row>
    <row r="21" spans="1:7" x14ac:dyDescent="0.25">
      <c r="A21" t="s">
        <v>25</v>
      </c>
      <c r="F21" t="s">
        <v>26</v>
      </c>
    </row>
    <row r="22" spans="1:7" x14ac:dyDescent="0.25">
      <c r="A22" t="s">
        <v>27</v>
      </c>
      <c r="F22" t="s">
        <v>28</v>
      </c>
    </row>
    <row r="23" spans="1:7" x14ac:dyDescent="0.25">
      <c r="A23" t="s">
        <v>29</v>
      </c>
      <c r="F23" t="s">
        <v>30</v>
      </c>
    </row>
    <row r="24" spans="1:7" x14ac:dyDescent="0.25">
      <c r="A24" t="s">
        <v>2</v>
      </c>
      <c r="G24" t="s">
        <v>31</v>
      </c>
    </row>
    <row r="25" spans="1:7" x14ac:dyDescent="0.25">
      <c r="A25" t="s">
        <v>32</v>
      </c>
    </row>
    <row r="26" spans="1:7" x14ac:dyDescent="0.25">
      <c r="A26" t="s">
        <v>2</v>
      </c>
    </row>
    <row r="27" spans="1:7" x14ac:dyDescent="0.25">
      <c r="A27" t="s">
        <v>33</v>
      </c>
    </row>
    <row r="28" spans="1:7" x14ac:dyDescent="0.25">
      <c r="A28" t="s">
        <v>24</v>
      </c>
      <c r="G28" t="s">
        <v>34</v>
      </c>
    </row>
    <row r="29" spans="1:7" x14ac:dyDescent="0.25">
      <c r="A29" t="s">
        <v>35</v>
      </c>
      <c r="F29" t="s">
        <v>36</v>
      </c>
    </row>
    <row r="30" spans="1:7" x14ac:dyDescent="0.25">
      <c r="A30" t="s">
        <v>37</v>
      </c>
      <c r="F30" t="s">
        <v>38</v>
      </c>
    </row>
    <row r="31" spans="1:7" x14ac:dyDescent="0.25">
      <c r="A31" t="s">
        <v>39</v>
      </c>
    </row>
    <row r="32" spans="1:7" x14ac:dyDescent="0.25">
      <c r="A32" t="s">
        <v>40</v>
      </c>
      <c r="F32" t="s">
        <v>41</v>
      </c>
    </row>
    <row r="33" spans="1:8" x14ac:dyDescent="0.25">
      <c r="A33" t="s">
        <v>42</v>
      </c>
      <c r="F33" t="s">
        <v>43</v>
      </c>
    </row>
    <row r="34" spans="1:8" x14ac:dyDescent="0.25">
      <c r="A34" t="s">
        <v>44</v>
      </c>
      <c r="F34" t="s">
        <v>45</v>
      </c>
    </row>
    <row r="35" spans="1:8" x14ac:dyDescent="0.25">
      <c r="A35" t="s">
        <v>46</v>
      </c>
      <c r="F35" t="s">
        <v>47</v>
      </c>
    </row>
    <row r="36" spans="1:8" x14ac:dyDescent="0.25">
      <c r="A36" t="s">
        <v>48</v>
      </c>
      <c r="G36" t="s">
        <v>49</v>
      </c>
    </row>
    <row r="37" spans="1:8" x14ac:dyDescent="0.25">
      <c r="A37" t="s">
        <v>50</v>
      </c>
    </row>
    <row r="38" spans="1:8" x14ac:dyDescent="0.25">
      <c r="A38" t="s">
        <v>51</v>
      </c>
      <c r="F38" t="s">
        <v>52</v>
      </c>
    </row>
    <row r="39" spans="1:8" x14ac:dyDescent="0.25">
      <c r="A39" t="s">
        <v>53</v>
      </c>
      <c r="F39" t="s">
        <v>54</v>
      </c>
    </row>
    <row r="40" spans="1:8" x14ac:dyDescent="0.25">
      <c r="A40" t="s">
        <v>55</v>
      </c>
      <c r="F40" t="s">
        <v>56</v>
      </c>
    </row>
    <row r="41" spans="1:8" x14ac:dyDescent="0.25">
      <c r="A41" t="s">
        <v>57</v>
      </c>
      <c r="H41" t="s">
        <v>58</v>
      </c>
    </row>
    <row r="42" spans="1:8" x14ac:dyDescent="0.25">
      <c r="A42" t="s">
        <v>59</v>
      </c>
      <c r="F42" t="s">
        <v>60</v>
      </c>
    </row>
    <row r="43" spans="1:8" x14ac:dyDescent="0.25">
      <c r="A43" t="s">
        <v>61</v>
      </c>
      <c r="H43" t="s">
        <v>62</v>
      </c>
    </row>
    <row r="44" spans="1:8" x14ac:dyDescent="0.25">
      <c r="A44" t="s">
        <v>63</v>
      </c>
      <c r="F44" t="s">
        <v>64</v>
      </c>
    </row>
    <row r="45" spans="1:8" x14ac:dyDescent="0.25">
      <c r="A45" t="s">
        <v>65</v>
      </c>
      <c r="E45" t="s">
        <v>66</v>
      </c>
    </row>
    <row r="46" spans="1:8" x14ac:dyDescent="0.25">
      <c r="A46" t="s">
        <v>67</v>
      </c>
      <c r="F46" t="s">
        <v>68</v>
      </c>
    </row>
    <row r="47" spans="1:8" x14ac:dyDescent="0.25">
      <c r="A47" t="s">
        <v>69</v>
      </c>
      <c r="H47" t="s">
        <v>70</v>
      </c>
    </row>
    <row r="48" spans="1:8" x14ac:dyDescent="0.25">
      <c r="A48" t="s">
        <v>71</v>
      </c>
      <c r="F48" t="s">
        <v>72</v>
      </c>
    </row>
    <row r="49" spans="1:8" x14ac:dyDescent="0.25">
      <c r="A49" t="s">
        <v>73</v>
      </c>
    </row>
    <row r="50" spans="1:8" x14ac:dyDescent="0.25">
      <c r="A50" t="s">
        <v>74</v>
      </c>
      <c r="F50" t="s">
        <v>75</v>
      </c>
    </row>
    <row r="51" spans="1:8" x14ac:dyDescent="0.25">
      <c r="A51" t="s">
        <v>76</v>
      </c>
      <c r="F51" t="s">
        <v>77</v>
      </c>
    </row>
    <row r="52" spans="1:8" x14ac:dyDescent="0.25">
      <c r="A52" t="s">
        <v>78</v>
      </c>
    </row>
    <row r="53" spans="1:8" x14ac:dyDescent="0.25">
      <c r="A53" t="s">
        <v>79</v>
      </c>
      <c r="H53" t="s">
        <v>80</v>
      </c>
    </row>
    <row r="54" spans="1:8" x14ac:dyDescent="0.25">
      <c r="A54" t="s">
        <v>81</v>
      </c>
      <c r="E54" t="s">
        <v>82</v>
      </c>
    </row>
    <row r="55" spans="1:8" x14ac:dyDescent="0.25">
      <c r="A55" t="s">
        <v>83</v>
      </c>
      <c r="F55" t="s">
        <v>84</v>
      </c>
    </row>
    <row r="56" spans="1:8" x14ac:dyDescent="0.25">
      <c r="A56" t="s">
        <v>85</v>
      </c>
      <c r="F56" t="s">
        <v>86</v>
      </c>
    </row>
    <row r="57" spans="1:8" x14ac:dyDescent="0.25">
      <c r="A57" t="s">
        <v>79</v>
      </c>
    </row>
    <row r="58" spans="1:8" x14ac:dyDescent="0.25">
      <c r="A58" t="s">
        <v>48</v>
      </c>
      <c r="G58" t="s">
        <v>87</v>
      </c>
    </row>
    <row r="59" spans="1:8" x14ac:dyDescent="0.25">
      <c r="A59" t="s">
        <v>88</v>
      </c>
      <c r="E59" t="s">
        <v>89</v>
      </c>
    </row>
    <row r="60" spans="1:8" x14ac:dyDescent="0.25">
      <c r="A60" t="s">
        <v>61</v>
      </c>
      <c r="H60" t="s">
        <v>90</v>
      </c>
    </row>
    <row r="61" spans="1:8" x14ac:dyDescent="0.25">
      <c r="A61" t="s">
        <v>63</v>
      </c>
      <c r="F61" t="s">
        <v>91</v>
      </c>
    </row>
    <row r="62" spans="1:8" x14ac:dyDescent="0.25">
      <c r="A62" t="s">
        <v>92</v>
      </c>
      <c r="E62" t="s">
        <v>93</v>
      </c>
    </row>
    <row r="63" spans="1:8" x14ac:dyDescent="0.25">
      <c r="A63" t="s">
        <v>69</v>
      </c>
      <c r="H63" t="s">
        <v>70</v>
      </c>
    </row>
    <row r="64" spans="1:8" x14ac:dyDescent="0.25">
      <c r="A64" t="s">
        <v>71</v>
      </c>
      <c r="F64" t="s">
        <v>94</v>
      </c>
    </row>
    <row r="65" spans="1:8" x14ac:dyDescent="0.25">
      <c r="A65" t="s">
        <v>73</v>
      </c>
    </row>
    <row r="66" spans="1:8" x14ac:dyDescent="0.25">
      <c r="A66" t="s">
        <v>76</v>
      </c>
      <c r="F66" t="s">
        <v>95</v>
      </c>
    </row>
    <row r="67" spans="1:8" x14ac:dyDescent="0.25">
      <c r="A67" t="s">
        <v>78</v>
      </c>
    </row>
    <row r="68" spans="1:8" x14ac:dyDescent="0.25">
      <c r="A68" t="s">
        <v>79</v>
      </c>
      <c r="H68" t="s">
        <v>80</v>
      </c>
    </row>
    <row r="69" spans="1:8" x14ac:dyDescent="0.25">
      <c r="A69" t="s">
        <v>96</v>
      </c>
      <c r="F69" t="s">
        <v>97</v>
      </c>
    </row>
    <row r="70" spans="1:8" x14ac:dyDescent="0.25">
      <c r="A70" t="s">
        <v>98</v>
      </c>
      <c r="F70" t="s">
        <v>99</v>
      </c>
    </row>
    <row r="71" spans="1:8" x14ac:dyDescent="0.25">
      <c r="A71" t="s">
        <v>85</v>
      </c>
      <c r="F71" t="s">
        <v>100</v>
      </c>
    </row>
    <row r="72" spans="1:8" x14ac:dyDescent="0.25">
      <c r="A72" t="s">
        <v>79</v>
      </c>
    </row>
    <row r="73" spans="1:8" x14ac:dyDescent="0.25">
      <c r="A73" t="s">
        <v>42</v>
      </c>
      <c r="F73" t="s">
        <v>101</v>
      </c>
    </row>
    <row r="74" spans="1:8" x14ac:dyDescent="0.25">
      <c r="A74" t="s">
        <v>37</v>
      </c>
      <c r="F74" t="s">
        <v>102</v>
      </c>
    </row>
    <row r="75" spans="1:8" x14ac:dyDescent="0.25">
      <c r="A75" t="s">
        <v>39</v>
      </c>
    </row>
    <row r="76" spans="1:8" x14ac:dyDescent="0.25">
      <c r="A76" t="s">
        <v>40</v>
      </c>
    </row>
    <row r="77" spans="1:8" x14ac:dyDescent="0.25">
      <c r="A77" t="s">
        <v>103</v>
      </c>
      <c r="F77" t="s">
        <v>104</v>
      </c>
    </row>
    <row r="78" spans="1:8" x14ac:dyDescent="0.25">
      <c r="A78" t="s">
        <v>105</v>
      </c>
      <c r="F78" t="s">
        <v>106</v>
      </c>
    </row>
    <row r="79" spans="1:8" x14ac:dyDescent="0.25">
      <c r="A79" t="s">
        <v>107</v>
      </c>
      <c r="F79" t="s">
        <v>108</v>
      </c>
    </row>
    <row r="80" spans="1:8" x14ac:dyDescent="0.25">
      <c r="A80" t="s">
        <v>109</v>
      </c>
      <c r="G80" t="s">
        <v>58</v>
      </c>
    </row>
    <row r="81" spans="1:6" x14ac:dyDescent="0.25">
      <c r="A81" t="s">
        <v>40</v>
      </c>
      <c r="F81" t="s">
        <v>60</v>
      </c>
    </row>
    <row r="82" spans="1:6" x14ac:dyDescent="0.25">
      <c r="A82" t="s">
        <v>110</v>
      </c>
      <c r="F82" t="s">
        <v>111</v>
      </c>
    </row>
    <row r="83" spans="1:6" x14ac:dyDescent="0.25">
      <c r="A83" t="s">
        <v>112</v>
      </c>
      <c r="F83" t="s">
        <v>113</v>
      </c>
    </row>
    <row r="84" spans="1:6" x14ac:dyDescent="0.25">
      <c r="A84" t="s">
        <v>114</v>
      </c>
      <c r="E84" t="s">
        <v>115</v>
      </c>
    </row>
    <row r="85" spans="1:6" x14ac:dyDescent="0.25">
      <c r="A85" t="s">
        <v>116</v>
      </c>
      <c r="F85" t="s">
        <v>117</v>
      </c>
    </row>
    <row r="86" spans="1:6" x14ac:dyDescent="0.25">
      <c r="A86" t="s">
        <v>55</v>
      </c>
      <c r="F86" t="s">
        <v>118</v>
      </c>
    </row>
    <row r="87" spans="1:6" x14ac:dyDescent="0.25">
      <c r="A87" t="s">
        <v>119</v>
      </c>
      <c r="F87" t="s">
        <v>120</v>
      </c>
    </row>
    <row r="88" spans="1:6" x14ac:dyDescent="0.25">
      <c r="A88" t="s">
        <v>121</v>
      </c>
      <c r="F88" t="s">
        <v>122</v>
      </c>
    </row>
    <row r="89" spans="1:6" x14ac:dyDescent="0.25">
      <c r="A89" t="s">
        <v>123</v>
      </c>
      <c r="E89" t="s">
        <v>124</v>
      </c>
    </row>
    <row r="90" spans="1:6" x14ac:dyDescent="0.25">
      <c r="A90" t="s">
        <v>125</v>
      </c>
      <c r="F90" t="s">
        <v>126</v>
      </c>
    </row>
    <row r="91" spans="1:6" x14ac:dyDescent="0.25">
      <c r="A91" t="s">
        <v>53</v>
      </c>
      <c r="F91" t="s">
        <v>127</v>
      </c>
    </row>
    <row r="92" spans="1:6" x14ac:dyDescent="0.25">
      <c r="A92" t="s">
        <v>128</v>
      </c>
      <c r="F92" t="s">
        <v>129</v>
      </c>
    </row>
    <row r="93" spans="1:6" x14ac:dyDescent="0.25">
      <c r="A93" t="s">
        <v>130</v>
      </c>
      <c r="E93" t="s">
        <v>131</v>
      </c>
    </row>
    <row r="94" spans="1:6" x14ac:dyDescent="0.25">
      <c r="A94" t="s">
        <v>132</v>
      </c>
      <c r="F94" t="s">
        <v>133</v>
      </c>
    </row>
    <row r="95" spans="1:6" x14ac:dyDescent="0.25">
      <c r="A95" t="s">
        <v>11</v>
      </c>
      <c r="F95" t="s">
        <v>134</v>
      </c>
    </row>
    <row r="96" spans="1:6" x14ac:dyDescent="0.25">
      <c r="A96" t="s">
        <v>135</v>
      </c>
    </row>
    <row r="97" spans="1:8" x14ac:dyDescent="0.25">
      <c r="A97" t="s">
        <v>6</v>
      </c>
      <c r="F97" t="s">
        <v>136</v>
      </c>
    </row>
    <row r="98" spans="1:8" x14ac:dyDescent="0.25">
      <c r="A98" t="s">
        <v>137</v>
      </c>
    </row>
    <row r="99" spans="1:8" x14ac:dyDescent="0.25">
      <c r="A99" t="s">
        <v>138</v>
      </c>
      <c r="F99" t="s">
        <v>139</v>
      </c>
    </row>
    <row r="100" spans="1:8" x14ac:dyDescent="0.25">
      <c r="A100" t="s">
        <v>46</v>
      </c>
      <c r="F100" t="s">
        <v>140</v>
      </c>
    </row>
    <row r="101" spans="1:8" x14ac:dyDescent="0.25">
      <c r="A101" t="s">
        <v>141</v>
      </c>
      <c r="F101" t="s">
        <v>142</v>
      </c>
    </row>
    <row r="102" spans="1:8" x14ac:dyDescent="0.25">
      <c r="A102" t="s">
        <v>69</v>
      </c>
      <c r="H102" t="s">
        <v>143</v>
      </c>
    </row>
    <row r="103" spans="1:8" x14ac:dyDescent="0.25">
      <c r="A103" t="s">
        <v>144</v>
      </c>
      <c r="F103" t="s">
        <v>145</v>
      </c>
    </row>
    <row r="104" spans="1:8" x14ac:dyDescent="0.25">
      <c r="A104" t="s">
        <v>71</v>
      </c>
      <c r="F104" t="s">
        <v>146</v>
      </c>
    </row>
    <row r="105" spans="1:8" x14ac:dyDescent="0.25">
      <c r="A105" t="s">
        <v>73</v>
      </c>
    </row>
    <row r="106" spans="1:8" x14ac:dyDescent="0.25">
      <c r="A106" t="s">
        <v>69</v>
      </c>
      <c r="H106" t="s">
        <v>147</v>
      </c>
    </row>
    <row r="107" spans="1:8" x14ac:dyDescent="0.25">
      <c r="A107" t="s">
        <v>148</v>
      </c>
      <c r="F107" t="s">
        <v>149</v>
      </c>
    </row>
    <row r="108" spans="1:8" x14ac:dyDescent="0.25">
      <c r="A108" t="s">
        <v>71</v>
      </c>
      <c r="F108" t="s">
        <v>146</v>
      </c>
    </row>
    <row r="109" spans="1:8" x14ac:dyDescent="0.25">
      <c r="A109" t="s">
        <v>73</v>
      </c>
    </row>
    <row r="110" spans="1:8" x14ac:dyDescent="0.25">
      <c r="A110" t="s">
        <v>69</v>
      </c>
      <c r="H110" t="s">
        <v>150</v>
      </c>
    </row>
    <row r="111" spans="1:8" x14ac:dyDescent="0.25">
      <c r="A111" t="s">
        <v>71</v>
      </c>
      <c r="F111" t="s">
        <v>146</v>
      </c>
    </row>
    <row r="112" spans="1:8" x14ac:dyDescent="0.25">
      <c r="A112" t="s">
        <v>73</v>
      </c>
    </row>
    <row r="113" spans="1:8" x14ac:dyDescent="0.25">
      <c r="A113" t="s">
        <v>151</v>
      </c>
      <c r="G113" t="s">
        <v>152</v>
      </c>
    </row>
    <row r="114" spans="1:8" x14ac:dyDescent="0.25">
      <c r="A114" t="s">
        <v>153</v>
      </c>
      <c r="F114" t="s">
        <v>154</v>
      </c>
    </row>
    <row r="115" spans="1:8" x14ac:dyDescent="0.25">
      <c r="A115" t="s">
        <v>155</v>
      </c>
      <c r="H115" t="s">
        <v>156</v>
      </c>
    </row>
    <row r="116" spans="1:8" x14ac:dyDescent="0.25">
      <c r="A116" t="s">
        <v>157</v>
      </c>
      <c r="E116" t="s">
        <v>158</v>
      </c>
    </row>
    <row r="117" spans="1:8" x14ac:dyDescent="0.25">
      <c r="A117" t="s">
        <v>159</v>
      </c>
      <c r="H117" t="s">
        <v>160</v>
      </c>
    </row>
    <row r="118" spans="1:8" x14ac:dyDescent="0.25">
      <c r="A118" t="s">
        <v>161</v>
      </c>
      <c r="G118" t="s">
        <v>162</v>
      </c>
    </row>
    <row r="119" spans="1:8" x14ac:dyDescent="0.25">
      <c r="A119" t="s">
        <v>163</v>
      </c>
      <c r="F119" t="s">
        <v>164</v>
      </c>
    </row>
    <row r="120" spans="1:8" x14ac:dyDescent="0.25">
      <c r="A120" t="s">
        <v>76</v>
      </c>
      <c r="F120" t="s">
        <v>165</v>
      </c>
    </row>
    <row r="121" spans="1:8" x14ac:dyDescent="0.25">
      <c r="A121" t="s">
        <v>166</v>
      </c>
    </row>
    <row r="122" spans="1:8" x14ac:dyDescent="0.25">
      <c r="A122" t="s">
        <v>155</v>
      </c>
      <c r="H122" t="s">
        <v>167</v>
      </c>
    </row>
    <row r="123" spans="1:8" x14ac:dyDescent="0.25">
      <c r="A123" t="s">
        <v>168</v>
      </c>
      <c r="E123" t="s">
        <v>169</v>
      </c>
    </row>
    <row r="124" spans="1:8" x14ac:dyDescent="0.25">
      <c r="A124" t="s">
        <v>170</v>
      </c>
      <c r="E124" t="s">
        <v>171</v>
      </c>
    </row>
    <row r="125" spans="1:8" x14ac:dyDescent="0.25">
      <c r="A125" t="s">
        <v>159</v>
      </c>
      <c r="H125" t="s">
        <v>172</v>
      </c>
    </row>
    <row r="126" spans="1:8" x14ac:dyDescent="0.25">
      <c r="A126" t="s">
        <v>161</v>
      </c>
      <c r="G126" t="s">
        <v>162</v>
      </c>
    </row>
    <row r="127" spans="1:8" x14ac:dyDescent="0.25">
      <c r="A127" t="s">
        <v>173</v>
      </c>
      <c r="F127" t="s">
        <v>174</v>
      </c>
    </row>
    <row r="128" spans="1:8" x14ac:dyDescent="0.25">
      <c r="A128" t="s">
        <v>76</v>
      </c>
      <c r="F128" t="s">
        <v>165</v>
      </c>
    </row>
    <row r="129" spans="1:8" x14ac:dyDescent="0.25">
      <c r="A129" t="s">
        <v>166</v>
      </c>
    </row>
    <row r="130" spans="1:8" x14ac:dyDescent="0.25">
      <c r="A130" t="s">
        <v>155</v>
      </c>
      <c r="H130" t="s">
        <v>175</v>
      </c>
    </row>
    <row r="131" spans="1:8" x14ac:dyDescent="0.25">
      <c r="A131" t="s">
        <v>176</v>
      </c>
      <c r="E131" t="s">
        <v>177</v>
      </c>
    </row>
    <row r="132" spans="1:8" x14ac:dyDescent="0.25">
      <c r="A132" t="s">
        <v>178</v>
      </c>
      <c r="E132" t="s">
        <v>179</v>
      </c>
    </row>
    <row r="133" spans="1:8" x14ac:dyDescent="0.25">
      <c r="A133" t="s">
        <v>159</v>
      </c>
      <c r="H133" t="s">
        <v>180</v>
      </c>
    </row>
    <row r="134" spans="1:8" x14ac:dyDescent="0.25">
      <c r="A134" t="s">
        <v>161</v>
      </c>
      <c r="G134" t="s">
        <v>162</v>
      </c>
    </row>
    <row r="135" spans="1:8" x14ac:dyDescent="0.25">
      <c r="A135" t="s">
        <v>46</v>
      </c>
      <c r="F135" t="s">
        <v>181</v>
      </c>
    </row>
    <row r="136" spans="1:8" x14ac:dyDescent="0.25">
      <c r="A136" t="s">
        <v>76</v>
      </c>
      <c r="F136" t="s">
        <v>165</v>
      </c>
    </row>
    <row r="137" spans="1:8" x14ac:dyDescent="0.25">
      <c r="A137" t="s">
        <v>166</v>
      </c>
    </row>
    <row r="138" spans="1:8" x14ac:dyDescent="0.25">
      <c r="A138" t="s">
        <v>155</v>
      </c>
      <c r="H138" t="s">
        <v>182</v>
      </c>
    </row>
    <row r="139" spans="1:8" x14ac:dyDescent="0.25">
      <c r="A139" t="s">
        <v>183</v>
      </c>
      <c r="E139" t="s">
        <v>184</v>
      </c>
    </row>
    <row r="140" spans="1:8" x14ac:dyDescent="0.25">
      <c r="A140" t="s">
        <v>185</v>
      </c>
      <c r="F140" t="s">
        <v>186</v>
      </c>
    </row>
    <row r="141" spans="1:8" x14ac:dyDescent="0.25">
      <c r="A141" t="s">
        <v>159</v>
      </c>
      <c r="H141" t="s">
        <v>187</v>
      </c>
    </row>
    <row r="142" spans="1:8" x14ac:dyDescent="0.25">
      <c r="A142" t="s">
        <v>79</v>
      </c>
      <c r="H142" t="s">
        <v>188</v>
      </c>
    </row>
    <row r="143" spans="1:8" x14ac:dyDescent="0.25">
      <c r="A143" t="s">
        <v>85</v>
      </c>
      <c r="F143" t="s">
        <v>100</v>
      </c>
    </row>
    <row r="144" spans="1:8" x14ac:dyDescent="0.25">
      <c r="A144" t="s">
        <v>79</v>
      </c>
    </row>
    <row r="145" spans="1:9" x14ac:dyDescent="0.25">
      <c r="A145" t="s">
        <v>189</v>
      </c>
      <c r="I145" t="s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6"/>
  <sheetViews>
    <sheetView topLeftCell="J125" workbookViewId="0">
      <selection sqref="A1:AA146"/>
    </sheetView>
  </sheetViews>
  <sheetFormatPr defaultRowHeight="15" x14ac:dyDescent="0.25"/>
  <cols>
    <col min="1" max="1" width="22.85546875" style="12" customWidth="1"/>
    <col min="2" max="3" width="9.140625" style="9"/>
    <col min="4" max="6" width="9.140625" style="8"/>
    <col min="7" max="9" width="9.140625" style="9"/>
    <col min="10" max="10" width="13.42578125" style="9" customWidth="1"/>
    <col min="11" max="16" width="9.140625" style="6"/>
    <col min="21" max="21" width="9.140625" style="18"/>
    <col min="26" max="26" width="17.42578125" customWidth="1"/>
  </cols>
  <sheetData>
    <row r="1" spans="1:28" x14ac:dyDescent="0.25">
      <c r="A1" s="12" t="s">
        <v>191</v>
      </c>
      <c r="B1" s="9" t="s">
        <v>192</v>
      </c>
      <c r="C1" s="9" t="s">
        <v>312</v>
      </c>
      <c r="D1" s="8" t="s">
        <v>193</v>
      </c>
      <c r="E1" s="8" t="s">
        <v>194</v>
      </c>
      <c r="F1" s="8" t="s">
        <v>195</v>
      </c>
      <c r="G1" s="9" t="s">
        <v>196</v>
      </c>
      <c r="H1" s="9" t="s">
        <v>197</v>
      </c>
      <c r="I1" s="9" t="s">
        <v>198</v>
      </c>
      <c r="J1" s="9" t="s">
        <v>199</v>
      </c>
      <c r="K1" s="14" t="s">
        <v>283</v>
      </c>
      <c r="L1" s="14" t="s">
        <v>283</v>
      </c>
      <c r="M1" s="14" t="s">
        <v>283</v>
      </c>
      <c r="N1" s="14" t="s">
        <v>283</v>
      </c>
      <c r="O1" s="14" t="s">
        <v>283</v>
      </c>
      <c r="P1" s="15" t="s">
        <v>289</v>
      </c>
      <c r="Q1" s="15" t="s">
        <v>289</v>
      </c>
      <c r="R1" s="15" t="s">
        <v>289</v>
      </c>
      <c r="S1" s="15" t="s">
        <v>289</v>
      </c>
      <c r="T1" s="15" t="s">
        <v>289</v>
      </c>
      <c r="U1" s="17" t="s">
        <v>293</v>
      </c>
      <c r="V1" s="17" t="s">
        <v>293</v>
      </c>
      <c r="W1" s="17" t="s">
        <v>293</v>
      </c>
      <c r="X1" s="17" t="s">
        <v>293</v>
      </c>
      <c r="Y1" s="17" t="s">
        <v>293</v>
      </c>
      <c r="Z1" s="20" t="s">
        <v>294</v>
      </c>
      <c r="AA1" s="17" t="s">
        <v>295</v>
      </c>
      <c r="AB1" s="20" t="s">
        <v>296</v>
      </c>
    </row>
    <row r="2" spans="1:28" x14ac:dyDescent="0.25">
      <c r="A2" s="12" t="s">
        <v>0</v>
      </c>
      <c r="B2" s="9" t="str">
        <f>LEFT(A2,3)</f>
        <v>LDA</v>
      </c>
      <c r="C2" s="9">
        <f>LEN(A2)-LEN(SUBSTITUTE(A2,",",""))</f>
        <v>3</v>
      </c>
      <c r="D2" s="8">
        <f>FIND(",",A2,1)</f>
        <v>6</v>
      </c>
      <c r="E2" s="8">
        <f>FIND(",",$A2,D2+1)</f>
        <v>8</v>
      </c>
      <c r="F2" s="8">
        <f>FIND(",",$A2,E2+1)</f>
        <v>10</v>
      </c>
      <c r="G2" s="9" t="str">
        <f>MID(A2,5,1)</f>
        <v>3</v>
      </c>
      <c r="H2" s="9" t="str">
        <f>MID($A2,D2+1,E2-(D2+1))</f>
        <v>0</v>
      </c>
      <c r="I2" s="9" t="str">
        <f t="shared" ref="I2" si="0">MID($A2,E2+1,F2-(E2+1))</f>
        <v>0</v>
      </c>
      <c r="J2" s="9" t="str">
        <f>MID($A2,F2+1,20)</f>
        <v>binary 101</v>
      </c>
      <c r="K2" s="13" t="str">
        <f>VLOOKUP($B2,'Conversion to binary Key'!$D:$I,2,0)</f>
        <v>000011</v>
      </c>
      <c r="L2" s="13" t="str">
        <f>VLOOKUP($B2,'Conversion to binary Key'!$D:$I,3,0)</f>
        <v>00</v>
      </c>
      <c r="M2" s="13" t="str">
        <f>VLOOKUP($B2,'Conversion to binary Key'!$D:$I,4,0)</f>
        <v>00</v>
      </c>
      <c r="N2" s="13" t="str">
        <f>VLOOKUP($B2,'Conversion to binary Key'!$D:$I,5,0)</f>
        <v>0</v>
      </c>
      <c r="O2" s="13" t="str">
        <f>VLOOKUP($B2,'Conversion to binary Key'!$D:$I,6,0)</f>
        <v>00000</v>
      </c>
      <c r="P2" s="19" t="str">
        <f>K2</f>
        <v>000011</v>
      </c>
      <c r="Q2" s="19" t="str">
        <f>DEC2BIN(G2)</f>
        <v>11</v>
      </c>
      <c r="R2" s="19" t="str">
        <f t="shared" ref="R2:T17" si="1">DEC2BIN(H2)</f>
        <v>0</v>
      </c>
      <c r="S2" s="19" t="str">
        <f t="shared" si="1"/>
        <v>0</v>
      </c>
      <c r="T2" s="19">
        <v>101</v>
      </c>
      <c r="U2" s="16" t="str">
        <f>P2</f>
        <v>000011</v>
      </c>
      <c r="V2" s="10" t="str">
        <f>TEXT(Q2,L2)</f>
        <v>11</v>
      </c>
      <c r="W2" s="10" t="str">
        <f t="shared" ref="W2:Y2" si="2">TEXT(R2,M2)</f>
        <v>00</v>
      </c>
      <c r="X2" s="10" t="str">
        <f t="shared" si="2"/>
        <v>0</v>
      </c>
      <c r="Y2" s="10" t="str">
        <f t="shared" si="2"/>
        <v>00101</v>
      </c>
      <c r="Z2" s="11" t="str">
        <f>U2&amp;V2&amp;W2&amp;X2&amp;Y2</f>
        <v>0000111100000101</v>
      </c>
      <c r="AA2" s="10">
        <f>LEN(Z2)</f>
        <v>16</v>
      </c>
    </row>
    <row r="3" spans="1:28" x14ac:dyDescent="0.25">
      <c r="A3" s="12" t="s">
        <v>2</v>
      </c>
      <c r="B3" s="9" t="str">
        <f t="shared" ref="B3:B66" si="3">LEFT(A3,3)</f>
        <v>SRC</v>
      </c>
      <c r="C3" s="9">
        <f t="shared" ref="C3:C66" si="4">LEN(A3)-LEN(SUBSTITUTE(A3,",",""))</f>
        <v>3</v>
      </c>
      <c r="D3" s="8">
        <f t="shared" ref="D3:D66" si="5">FIND(",",A3,1)</f>
        <v>6</v>
      </c>
      <c r="E3" s="8">
        <f t="shared" ref="E3:F3" si="6">FIND(",",$A3,D3+1)</f>
        <v>8</v>
      </c>
      <c r="F3" s="8">
        <f t="shared" si="6"/>
        <v>10</v>
      </c>
      <c r="G3" s="9" t="str">
        <f t="shared" ref="G3:G66" si="7">MID(A3,5,1)</f>
        <v>3</v>
      </c>
      <c r="H3" s="9" t="str">
        <f t="shared" ref="H3:H66" si="8">MID($A3,D3+1,E3-(D3+1))</f>
        <v>1</v>
      </c>
      <c r="I3" s="9" t="str">
        <f t="shared" ref="I3:I66" si="9">MID($A3,E3+1,F3-(E3+1))</f>
        <v>1</v>
      </c>
      <c r="J3" s="9" t="str">
        <f t="shared" ref="J3:J59" si="10">MID($A3,F3+1,20)</f>
        <v>5</v>
      </c>
      <c r="K3" s="13" t="str">
        <f>VLOOKUP($B3,'Conversion to binary Key'!$D:$I,2,0)</f>
        <v>011001</v>
      </c>
      <c r="L3" s="13" t="str">
        <f>VLOOKUP($B3,'Conversion to binary Key'!$D:$I,3,0)</f>
        <v>00</v>
      </c>
      <c r="M3" s="13" t="str">
        <f>VLOOKUP($B3,'Conversion to binary Key'!$D:$I,4,0)</f>
        <v>0</v>
      </c>
      <c r="N3" s="13" t="str">
        <f>VLOOKUP($B3,'Conversion to binary Key'!$D:$I,5,0)</f>
        <v>0</v>
      </c>
      <c r="O3" s="13" t="str">
        <f>VLOOKUP($B3,'Conversion to binary Key'!$D:$I,6,0)</f>
        <v>000000</v>
      </c>
      <c r="P3" s="19" t="str">
        <f t="shared" ref="P3:P66" si="11">K3</f>
        <v>011001</v>
      </c>
      <c r="Q3" s="19" t="str">
        <f t="shared" ref="Q3:Q66" si="12">DEC2BIN(G3)</f>
        <v>11</v>
      </c>
      <c r="R3" s="19" t="str">
        <f t="shared" ref="R3:R66" si="13">DEC2BIN(H3)</f>
        <v>1</v>
      </c>
      <c r="S3" s="19" t="str">
        <f t="shared" ref="S3:T66" si="14">DEC2BIN(I3)</f>
        <v>1</v>
      </c>
      <c r="T3" s="19" t="str">
        <f t="shared" si="1"/>
        <v>101</v>
      </c>
      <c r="U3" s="16" t="str">
        <f t="shared" ref="U3:U66" si="15">P3</f>
        <v>011001</v>
      </c>
      <c r="V3" s="10" t="str">
        <f t="shared" ref="V3:V66" si="16">TEXT(Q3,L3)</f>
        <v>11</v>
      </c>
      <c r="W3" s="10" t="str">
        <f t="shared" ref="W3:W66" si="17">TEXT(R3,M3)</f>
        <v>1</v>
      </c>
      <c r="X3" s="10" t="str">
        <f t="shared" ref="X3:X66" si="18">TEXT(S3,N3)</f>
        <v>1</v>
      </c>
      <c r="Y3" s="10" t="str">
        <f t="shared" ref="Y3:Y66" si="19">TEXT(T3,O3)</f>
        <v>000101</v>
      </c>
      <c r="Z3" s="11" t="str">
        <f>U3&amp;V3&amp;W3&amp;X3&amp;Y3</f>
        <v>0110011111000101</v>
      </c>
      <c r="AA3" s="10">
        <f>LEN(Z3)</f>
        <v>16</v>
      </c>
    </row>
    <row r="4" spans="1:28" x14ac:dyDescent="0.25">
      <c r="A4" s="12" t="s">
        <v>4</v>
      </c>
      <c r="B4" s="9" t="str">
        <f t="shared" si="3"/>
        <v>AIR</v>
      </c>
      <c r="C4" s="9">
        <f t="shared" si="4"/>
        <v>1</v>
      </c>
      <c r="D4" s="8">
        <f t="shared" si="5"/>
        <v>6</v>
      </c>
      <c r="E4" s="8" t="e">
        <f t="shared" ref="E4:F4" si="20">FIND(",",$A4,D4+1)</f>
        <v>#VALUE!</v>
      </c>
      <c r="F4" s="8" t="e">
        <f t="shared" si="20"/>
        <v>#VALUE!</v>
      </c>
      <c r="G4" s="9" t="str">
        <f t="shared" si="7"/>
        <v>3</v>
      </c>
      <c r="H4" s="9">
        <v>0</v>
      </c>
      <c r="I4" s="9">
        <v>0</v>
      </c>
      <c r="J4" s="9">
        <v>0</v>
      </c>
      <c r="K4" s="13" t="str">
        <f>VLOOKUP($B4,'Conversion to binary Key'!$D:$I,2,0)</f>
        <v>000110</v>
      </c>
      <c r="L4" s="13" t="str">
        <f>VLOOKUP($B4,'Conversion to binary Key'!$D:$I,3,0)</f>
        <v>00</v>
      </c>
      <c r="M4" s="13" t="str">
        <f>VLOOKUP($B4,'Conversion to binary Key'!$D:$I,4,0)</f>
        <v>00000000</v>
      </c>
      <c r="N4" s="13" t="str">
        <f>VLOOKUP($B4,'Conversion to binary Key'!$D:$I,5,0)</f>
        <v/>
      </c>
      <c r="O4" s="13" t="str">
        <f>VLOOKUP($B4,'Conversion to binary Key'!$D:$I,6,0)</f>
        <v/>
      </c>
      <c r="P4" s="19" t="str">
        <f t="shared" si="11"/>
        <v>000110</v>
      </c>
      <c r="Q4" s="19" t="str">
        <f t="shared" si="12"/>
        <v>11</v>
      </c>
      <c r="R4" s="19" t="str">
        <f t="shared" si="13"/>
        <v>0</v>
      </c>
      <c r="S4" s="19" t="str">
        <f t="shared" si="14"/>
        <v>0</v>
      </c>
      <c r="T4" s="19" t="str">
        <f t="shared" si="1"/>
        <v>0</v>
      </c>
      <c r="U4" s="16" t="str">
        <f t="shared" si="15"/>
        <v>000110</v>
      </c>
      <c r="V4" s="10" t="str">
        <f t="shared" si="16"/>
        <v>11</v>
      </c>
      <c r="W4" s="10" t="str">
        <f t="shared" si="17"/>
        <v>00000000</v>
      </c>
      <c r="X4" s="10" t="str">
        <f t="shared" si="18"/>
        <v/>
      </c>
      <c r="Y4" s="10" t="str">
        <f t="shared" si="19"/>
        <v/>
      </c>
      <c r="Z4" s="11" t="str">
        <f t="shared" ref="Z4:Z66" si="21">U4&amp;V4&amp;W4&amp;X4&amp;Y4</f>
        <v>0001101100000000</v>
      </c>
      <c r="AA4" s="10">
        <f t="shared" ref="AA4:AA66" si="22">LEN(Z4)</f>
        <v>16</v>
      </c>
    </row>
    <row r="5" spans="1:28" x14ac:dyDescent="0.25">
      <c r="A5" s="12" t="s">
        <v>6</v>
      </c>
      <c r="B5" s="9" t="str">
        <f t="shared" si="3"/>
        <v>STR</v>
      </c>
      <c r="C5" s="9">
        <f t="shared" si="4"/>
        <v>3</v>
      </c>
      <c r="D5" s="8">
        <f t="shared" si="5"/>
        <v>6</v>
      </c>
      <c r="E5" s="8">
        <f t="shared" ref="E5:F5" si="23">FIND(",",$A5,D5+1)</f>
        <v>8</v>
      </c>
      <c r="F5" s="8">
        <f t="shared" si="23"/>
        <v>10</v>
      </c>
      <c r="G5" s="9" t="str">
        <f t="shared" si="7"/>
        <v>3</v>
      </c>
      <c r="H5" s="9" t="str">
        <f t="shared" si="8"/>
        <v>0</v>
      </c>
      <c r="I5" s="9" t="str">
        <f t="shared" si="9"/>
        <v>0</v>
      </c>
      <c r="J5" s="9" t="str">
        <f t="shared" si="10"/>
        <v>29</v>
      </c>
      <c r="K5" s="13" t="str">
        <f>VLOOKUP($B5,'Conversion to binary Key'!$D:$I,2,0)</f>
        <v>000010</v>
      </c>
      <c r="L5" s="13" t="str">
        <f>VLOOKUP($B5,'Conversion to binary Key'!$D:$I,3,0)</f>
        <v>00</v>
      </c>
      <c r="M5" s="13" t="str">
        <f>VLOOKUP($B5,'Conversion to binary Key'!$D:$I,4,0)</f>
        <v>00</v>
      </c>
      <c r="N5" s="13" t="str">
        <f>VLOOKUP($B5,'Conversion to binary Key'!$D:$I,5,0)</f>
        <v>0</v>
      </c>
      <c r="O5" s="13" t="str">
        <f>VLOOKUP($B5,'Conversion to binary Key'!$D:$I,6,0)</f>
        <v>00000</v>
      </c>
      <c r="P5" s="19" t="str">
        <f t="shared" si="11"/>
        <v>000010</v>
      </c>
      <c r="Q5" s="19" t="str">
        <f t="shared" si="12"/>
        <v>11</v>
      </c>
      <c r="R5" s="19" t="str">
        <f t="shared" si="13"/>
        <v>0</v>
      </c>
      <c r="S5" s="19" t="str">
        <f t="shared" si="14"/>
        <v>0</v>
      </c>
      <c r="T5" s="19" t="str">
        <f t="shared" si="1"/>
        <v>11101</v>
      </c>
      <c r="U5" s="16" t="str">
        <f t="shared" si="15"/>
        <v>000010</v>
      </c>
      <c r="V5" s="10" t="str">
        <f t="shared" si="16"/>
        <v>11</v>
      </c>
      <c r="W5" s="10" t="str">
        <f t="shared" si="17"/>
        <v>00</v>
      </c>
      <c r="X5" s="10" t="str">
        <f t="shared" si="18"/>
        <v>0</v>
      </c>
      <c r="Y5" s="10" t="str">
        <f t="shared" si="19"/>
        <v>11101</v>
      </c>
      <c r="Z5" s="11" t="str">
        <f t="shared" si="21"/>
        <v>0000101100011101</v>
      </c>
      <c r="AA5" s="10">
        <f t="shared" si="22"/>
        <v>16</v>
      </c>
    </row>
    <row r="6" spans="1:28" x14ac:dyDescent="0.25">
      <c r="A6" s="12" t="s">
        <v>8</v>
      </c>
      <c r="B6" s="9" t="str">
        <f t="shared" si="3"/>
        <v>LDX</v>
      </c>
      <c r="C6" s="9">
        <f t="shared" si="4"/>
        <v>2</v>
      </c>
      <c r="D6" s="8">
        <f t="shared" si="5"/>
        <v>6</v>
      </c>
      <c r="E6" s="8">
        <f t="shared" ref="E6:F6" si="24">FIND(",",$A6,D6+1)</f>
        <v>8</v>
      </c>
      <c r="F6" s="8" t="e">
        <f t="shared" si="24"/>
        <v>#VALUE!</v>
      </c>
      <c r="G6" s="9">
        <v>0</v>
      </c>
      <c r="H6" s="9">
        <v>1</v>
      </c>
      <c r="I6" s="9">
        <v>29</v>
      </c>
      <c r="K6" s="13" t="str">
        <f>VLOOKUP($B6,'Conversion to binary Key'!$D:$I,2,0)</f>
        <v>100001</v>
      </c>
      <c r="L6" s="13" t="str">
        <f>VLOOKUP($B6,'Conversion to binary Key'!$D:$I,3,0)</f>
        <v>00</v>
      </c>
      <c r="M6" s="13" t="str">
        <f>VLOOKUP($B6,'Conversion to binary Key'!$D:$I,4,0)</f>
        <v>00</v>
      </c>
      <c r="N6" s="13" t="str">
        <f>VLOOKUP($B6,'Conversion to binary Key'!$D:$I,5,0)</f>
        <v>0</v>
      </c>
      <c r="O6" s="13" t="str">
        <f>VLOOKUP($B6,'Conversion to binary Key'!$D:$I,6,0)</f>
        <v>00000</v>
      </c>
      <c r="P6" s="19" t="str">
        <f t="shared" si="11"/>
        <v>100001</v>
      </c>
      <c r="Q6" s="19" t="str">
        <f t="shared" si="12"/>
        <v>0</v>
      </c>
      <c r="R6" s="19" t="str">
        <f t="shared" si="13"/>
        <v>1</v>
      </c>
      <c r="S6" s="19" t="s">
        <v>280</v>
      </c>
      <c r="T6" s="19" t="s">
        <v>297</v>
      </c>
      <c r="U6" s="16" t="str">
        <f t="shared" si="15"/>
        <v>100001</v>
      </c>
      <c r="V6" s="10" t="str">
        <f t="shared" si="16"/>
        <v>00</v>
      </c>
      <c r="W6" s="10" t="str">
        <f t="shared" si="17"/>
        <v>01</v>
      </c>
      <c r="X6" s="10" t="str">
        <f t="shared" si="18"/>
        <v>0</v>
      </c>
      <c r="Y6" s="10" t="str">
        <f t="shared" si="19"/>
        <v>11101</v>
      </c>
      <c r="Z6" s="11" t="str">
        <f t="shared" si="21"/>
        <v>1000010001011101</v>
      </c>
      <c r="AA6" s="10">
        <f t="shared" si="22"/>
        <v>16</v>
      </c>
      <c r="AB6" t="s">
        <v>208</v>
      </c>
    </row>
    <row r="7" spans="1:28" x14ac:dyDescent="0.25">
      <c r="A7" s="12" t="s">
        <v>9</v>
      </c>
      <c r="B7" s="9" t="str">
        <f t="shared" si="3"/>
        <v>LDA</v>
      </c>
      <c r="C7" s="9">
        <f t="shared" si="4"/>
        <v>3</v>
      </c>
      <c r="D7" s="8">
        <f t="shared" si="5"/>
        <v>6</v>
      </c>
      <c r="E7" s="8">
        <f t="shared" ref="E7:F7" si="25">FIND(",",$A7,D7+1)</f>
        <v>8</v>
      </c>
      <c r="F7" s="8">
        <f t="shared" si="25"/>
        <v>10</v>
      </c>
      <c r="G7" s="9" t="str">
        <f t="shared" si="7"/>
        <v>3</v>
      </c>
      <c r="H7" s="9" t="str">
        <f t="shared" si="8"/>
        <v>0</v>
      </c>
      <c r="I7" s="9" t="str">
        <f t="shared" si="9"/>
        <v>0</v>
      </c>
      <c r="J7" s="9" t="str">
        <f t="shared" si="10"/>
        <v>30</v>
      </c>
      <c r="K7" s="13" t="str">
        <f>VLOOKUP($B7,'Conversion to binary Key'!$D:$I,2,0)</f>
        <v>000011</v>
      </c>
      <c r="L7" s="13" t="str">
        <f>VLOOKUP($B7,'Conversion to binary Key'!$D:$I,3,0)</f>
        <v>00</v>
      </c>
      <c r="M7" s="13" t="str">
        <f>VLOOKUP($B7,'Conversion to binary Key'!$D:$I,4,0)</f>
        <v>00</v>
      </c>
      <c r="N7" s="13" t="str">
        <f>VLOOKUP($B7,'Conversion to binary Key'!$D:$I,5,0)</f>
        <v>0</v>
      </c>
      <c r="O7" s="13" t="str">
        <f>VLOOKUP($B7,'Conversion to binary Key'!$D:$I,6,0)</f>
        <v>00000</v>
      </c>
      <c r="P7" s="19" t="str">
        <f t="shared" si="11"/>
        <v>000011</v>
      </c>
      <c r="Q7" s="19" t="str">
        <f t="shared" si="12"/>
        <v>11</v>
      </c>
      <c r="R7" s="19" t="str">
        <f t="shared" si="13"/>
        <v>0</v>
      </c>
      <c r="S7" s="19" t="str">
        <f t="shared" si="14"/>
        <v>0</v>
      </c>
      <c r="T7" s="19" t="str">
        <f t="shared" si="1"/>
        <v>11110</v>
      </c>
      <c r="U7" s="16" t="str">
        <f t="shared" si="15"/>
        <v>000011</v>
      </c>
      <c r="V7" s="10" t="str">
        <f t="shared" si="16"/>
        <v>11</v>
      </c>
      <c r="W7" s="10" t="str">
        <f t="shared" si="17"/>
        <v>00</v>
      </c>
      <c r="X7" s="10" t="str">
        <f t="shared" si="18"/>
        <v>0</v>
      </c>
      <c r="Y7" s="10" t="str">
        <f t="shared" si="19"/>
        <v>11110</v>
      </c>
      <c r="Z7" s="11" t="str">
        <f t="shared" si="21"/>
        <v>0000111100011110</v>
      </c>
      <c r="AA7" s="10">
        <f t="shared" si="22"/>
        <v>16</v>
      </c>
    </row>
    <row r="8" spans="1:28" x14ac:dyDescent="0.25">
      <c r="A8" s="12" t="s">
        <v>11</v>
      </c>
      <c r="B8" s="9" t="str">
        <f t="shared" si="3"/>
        <v>AIR</v>
      </c>
      <c r="C8" s="9">
        <f t="shared" si="4"/>
        <v>3</v>
      </c>
      <c r="D8" s="8">
        <f t="shared" si="5"/>
        <v>6</v>
      </c>
      <c r="E8" s="8">
        <f t="shared" ref="E8:F8" si="26">FIND(",",$A8,D8+1)</f>
        <v>8</v>
      </c>
      <c r="F8" s="8">
        <f t="shared" si="26"/>
        <v>10</v>
      </c>
      <c r="G8" s="9" t="str">
        <f t="shared" si="7"/>
        <v>3</v>
      </c>
      <c r="H8" s="9" t="str">
        <f t="shared" si="8"/>
        <v>0</v>
      </c>
      <c r="I8" s="9" t="str">
        <f t="shared" si="9"/>
        <v>0</v>
      </c>
      <c r="J8" s="9" t="str">
        <f t="shared" si="10"/>
        <v>30</v>
      </c>
      <c r="K8" s="13" t="str">
        <f>VLOOKUP($B8,'Conversion to binary Key'!$D:$I,2,0)</f>
        <v>000110</v>
      </c>
      <c r="L8" s="13" t="str">
        <f>VLOOKUP($B8,'Conversion to binary Key'!$D:$I,3,0)</f>
        <v>00</v>
      </c>
      <c r="M8" s="13" t="str">
        <f>VLOOKUP($B8,'Conversion to binary Key'!$D:$I,4,0)</f>
        <v>00000000</v>
      </c>
      <c r="N8" s="13" t="str">
        <f>VLOOKUP($B8,'Conversion to binary Key'!$D:$I,5,0)</f>
        <v/>
      </c>
      <c r="O8" s="13" t="str">
        <f>VLOOKUP($B8,'Conversion to binary Key'!$D:$I,6,0)</f>
        <v/>
      </c>
      <c r="P8" s="19" t="str">
        <f t="shared" si="11"/>
        <v>000110</v>
      </c>
      <c r="Q8" s="19" t="str">
        <f t="shared" si="12"/>
        <v>11</v>
      </c>
      <c r="R8" s="19" t="str">
        <f t="shared" si="13"/>
        <v>0</v>
      </c>
      <c r="S8" s="19" t="str">
        <f t="shared" si="14"/>
        <v>0</v>
      </c>
      <c r="T8" s="19" t="str">
        <f t="shared" si="1"/>
        <v>11110</v>
      </c>
      <c r="U8" s="16" t="str">
        <f t="shared" si="15"/>
        <v>000110</v>
      </c>
      <c r="V8" s="10" t="str">
        <f t="shared" si="16"/>
        <v>11</v>
      </c>
      <c r="W8" s="10" t="str">
        <f t="shared" si="17"/>
        <v>00000000</v>
      </c>
      <c r="X8" s="10" t="str">
        <f t="shared" si="18"/>
        <v/>
      </c>
      <c r="Y8" s="10" t="str">
        <f t="shared" si="19"/>
        <v/>
      </c>
      <c r="Z8" s="11" t="str">
        <f t="shared" si="21"/>
        <v>0001101100000000</v>
      </c>
      <c r="AA8" s="10">
        <f t="shared" si="22"/>
        <v>16</v>
      </c>
    </row>
    <row r="9" spans="1:28" x14ac:dyDescent="0.25">
      <c r="A9" s="12" t="s">
        <v>12</v>
      </c>
      <c r="B9" s="9" t="str">
        <f t="shared" si="3"/>
        <v>AIR</v>
      </c>
      <c r="C9" s="9">
        <f t="shared" si="4"/>
        <v>3</v>
      </c>
      <c r="D9" s="8">
        <f t="shared" si="5"/>
        <v>6</v>
      </c>
      <c r="E9" s="8">
        <f t="shared" ref="E9:F9" si="27">FIND(",",$A9,D9+1)</f>
        <v>8</v>
      </c>
      <c r="F9" s="8">
        <f t="shared" si="27"/>
        <v>10</v>
      </c>
      <c r="G9" s="9" t="str">
        <f t="shared" si="7"/>
        <v>3</v>
      </c>
      <c r="H9" s="9" t="str">
        <f t="shared" si="8"/>
        <v>0</v>
      </c>
      <c r="I9" s="9" t="str">
        <f t="shared" si="9"/>
        <v>0</v>
      </c>
      <c r="J9" s="9" t="str">
        <f t="shared" si="10"/>
        <v>9</v>
      </c>
      <c r="K9" s="13" t="str">
        <f>VLOOKUP($B9,'Conversion to binary Key'!$D:$I,2,0)</f>
        <v>000110</v>
      </c>
      <c r="L9" s="13" t="str">
        <f>VLOOKUP($B9,'Conversion to binary Key'!$D:$I,3,0)</f>
        <v>00</v>
      </c>
      <c r="M9" s="13" t="str">
        <f>VLOOKUP($B9,'Conversion to binary Key'!$D:$I,4,0)</f>
        <v>00000000</v>
      </c>
      <c r="N9" s="13" t="str">
        <f>VLOOKUP($B9,'Conversion to binary Key'!$D:$I,5,0)</f>
        <v/>
      </c>
      <c r="O9" s="13" t="str">
        <f>VLOOKUP($B9,'Conversion to binary Key'!$D:$I,6,0)</f>
        <v/>
      </c>
      <c r="P9" s="19" t="str">
        <f t="shared" si="11"/>
        <v>000110</v>
      </c>
      <c r="Q9" s="19" t="str">
        <f t="shared" si="12"/>
        <v>11</v>
      </c>
      <c r="R9" s="19" t="str">
        <f t="shared" si="13"/>
        <v>0</v>
      </c>
      <c r="S9" s="19" t="str">
        <f t="shared" si="14"/>
        <v>0</v>
      </c>
      <c r="T9" s="19" t="str">
        <f t="shared" si="1"/>
        <v>1001</v>
      </c>
      <c r="U9" s="16" t="str">
        <f t="shared" si="15"/>
        <v>000110</v>
      </c>
      <c r="V9" s="10" t="str">
        <f t="shared" si="16"/>
        <v>11</v>
      </c>
      <c r="W9" s="10" t="str">
        <f t="shared" si="17"/>
        <v>00000000</v>
      </c>
      <c r="X9" s="10" t="str">
        <f t="shared" si="18"/>
        <v/>
      </c>
      <c r="Y9" s="10" t="str">
        <f t="shared" si="19"/>
        <v/>
      </c>
      <c r="Z9" s="11" t="str">
        <f t="shared" si="21"/>
        <v>0001101100000000</v>
      </c>
      <c r="AA9" s="10">
        <f t="shared" si="22"/>
        <v>16</v>
      </c>
    </row>
    <row r="10" spans="1:28" x14ac:dyDescent="0.25">
      <c r="A10" s="12" t="s">
        <v>6</v>
      </c>
      <c r="B10" s="9" t="str">
        <f t="shared" si="3"/>
        <v>STR</v>
      </c>
      <c r="C10" s="9">
        <f t="shared" si="4"/>
        <v>3</v>
      </c>
      <c r="D10" s="8">
        <f t="shared" si="5"/>
        <v>6</v>
      </c>
      <c r="E10" s="8">
        <f t="shared" ref="E10:F10" si="28">FIND(",",$A10,D10+1)</f>
        <v>8</v>
      </c>
      <c r="F10" s="8">
        <f t="shared" si="28"/>
        <v>10</v>
      </c>
      <c r="G10" s="9" t="str">
        <f t="shared" si="7"/>
        <v>3</v>
      </c>
      <c r="H10" s="9" t="str">
        <f t="shared" si="8"/>
        <v>0</v>
      </c>
      <c r="I10" s="9" t="str">
        <f t="shared" si="9"/>
        <v>0</v>
      </c>
      <c r="J10" s="9" t="str">
        <f t="shared" si="10"/>
        <v>29</v>
      </c>
      <c r="K10" s="13" t="str">
        <f>VLOOKUP($B10,'Conversion to binary Key'!$D:$I,2,0)</f>
        <v>000010</v>
      </c>
      <c r="L10" s="13" t="str">
        <f>VLOOKUP($B10,'Conversion to binary Key'!$D:$I,3,0)</f>
        <v>00</v>
      </c>
      <c r="M10" s="13" t="str">
        <f>VLOOKUP($B10,'Conversion to binary Key'!$D:$I,4,0)</f>
        <v>00</v>
      </c>
      <c r="N10" s="13" t="str">
        <f>VLOOKUP($B10,'Conversion to binary Key'!$D:$I,5,0)</f>
        <v>0</v>
      </c>
      <c r="O10" s="13" t="str">
        <f>VLOOKUP($B10,'Conversion to binary Key'!$D:$I,6,0)</f>
        <v>00000</v>
      </c>
      <c r="P10" s="19" t="str">
        <f t="shared" si="11"/>
        <v>000010</v>
      </c>
      <c r="Q10" s="19" t="str">
        <f t="shared" si="12"/>
        <v>11</v>
      </c>
      <c r="R10" s="19" t="str">
        <f t="shared" si="13"/>
        <v>0</v>
      </c>
      <c r="S10" s="19" t="str">
        <f t="shared" si="14"/>
        <v>0</v>
      </c>
      <c r="T10" s="19" t="str">
        <f t="shared" si="1"/>
        <v>11101</v>
      </c>
      <c r="U10" s="16" t="str">
        <f t="shared" si="15"/>
        <v>000010</v>
      </c>
      <c r="V10" s="10" t="str">
        <f t="shared" si="16"/>
        <v>11</v>
      </c>
      <c r="W10" s="10" t="str">
        <f t="shared" si="17"/>
        <v>00</v>
      </c>
      <c r="X10" s="10" t="str">
        <f t="shared" si="18"/>
        <v>0</v>
      </c>
      <c r="Y10" s="10" t="str">
        <f t="shared" si="19"/>
        <v>11101</v>
      </c>
      <c r="Z10" s="11" t="str">
        <f t="shared" si="21"/>
        <v>0000101100011101</v>
      </c>
      <c r="AA10" s="10">
        <f t="shared" si="22"/>
        <v>16</v>
      </c>
    </row>
    <row r="11" spans="1:28" x14ac:dyDescent="0.25">
      <c r="A11" s="12" t="s">
        <v>14</v>
      </c>
      <c r="B11" s="9" t="str">
        <f t="shared" si="3"/>
        <v>LDX</v>
      </c>
      <c r="C11" s="9">
        <f t="shared" si="4"/>
        <v>2</v>
      </c>
      <c r="D11" s="8">
        <f t="shared" si="5"/>
        <v>6</v>
      </c>
      <c r="E11" s="8">
        <f t="shared" ref="E11:F11" si="29">FIND(",",$A11,D11+1)</f>
        <v>8</v>
      </c>
      <c r="F11" s="8" t="e">
        <f t="shared" si="29"/>
        <v>#VALUE!</v>
      </c>
      <c r="G11" s="9">
        <v>0</v>
      </c>
      <c r="H11" s="9">
        <v>2</v>
      </c>
      <c r="I11" s="9">
        <v>29</v>
      </c>
      <c r="K11" s="13" t="str">
        <f>VLOOKUP($B11,'Conversion to binary Key'!$D:$I,2,0)</f>
        <v>100001</v>
      </c>
      <c r="L11" s="13" t="str">
        <f>VLOOKUP($B11,'Conversion to binary Key'!$D:$I,3,0)</f>
        <v>00</v>
      </c>
      <c r="M11" s="13" t="str">
        <f>VLOOKUP($B11,'Conversion to binary Key'!$D:$I,4,0)</f>
        <v>00</v>
      </c>
      <c r="N11" s="13" t="str">
        <f>VLOOKUP($B11,'Conversion to binary Key'!$D:$I,5,0)</f>
        <v>0</v>
      </c>
      <c r="O11" s="13" t="str">
        <f>VLOOKUP($B11,'Conversion to binary Key'!$D:$I,6,0)</f>
        <v>00000</v>
      </c>
      <c r="P11" s="19" t="str">
        <f t="shared" si="11"/>
        <v>100001</v>
      </c>
      <c r="Q11" s="19" t="str">
        <f t="shared" si="12"/>
        <v>0</v>
      </c>
      <c r="R11" s="19" t="str">
        <f t="shared" si="13"/>
        <v>10</v>
      </c>
      <c r="S11" s="19" t="s">
        <v>280</v>
      </c>
      <c r="T11" s="19" t="s">
        <v>297</v>
      </c>
      <c r="U11" s="16" t="str">
        <f t="shared" si="15"/>
        <v>100001</v>
      </c>
      <c r="V11" s="10" t="str">
        <f t="shared" si="16"/>
        <v>00</v>
      </c>
      <c r="W11" s="10" t="str">
        <f t="shared" si="17"/>
        <v>10</v>
      </c>
      <c r="X11" s="10" t="str">
        <f t="shared" si="18"/>
        <v>0</v>
      </c>
      <c r="Y11" s="10" t="str">
        <f t="shared" si="19"/>
        <v>11101</v>
      </c>
      <c r="Z11" s="11" t="str">
        <f t="shared" si="21"/>
        <v>1000010010011101</v>
      </c>
      <c r="AA11" s="10">
        <f t="shared" si="22"/>
        <v>16</v>
      </c>
      <c r="AB11" t="s">
        <v>208</v>
      </c>
    </row>
    <row r="12" spans="1:28" x14ac:dyDescent="0.25">
      <c r="A12" s="12" t="s">
        <v>11</v>
      </c>
      <c r="B12" s="9" t="str">
        <f t="shared" si="3"/>
        <v>AIR</v>
      </c>
      <c r="C12" s="9">
        <f t="shared" si="4"/>
        <v>3</v>
      </c>
      <c r="D12" s="8">
        <f t="shared" si="5"/>
        <v>6</v>
      </c>
      <c r="E12" s="8">
        <f t="shared" ref="E12:F12" si="30">FIND(",",$A12,D12+1)</f>
        <v>8</v>
      </c>
      <c r="F12" s="8">
        <f t="shared" si="30"/>
        <v>10</v>
      </c>
      <c r="G12" s="9" t="str">
        <f t="shared" si="7"/>
        <v>3</v>
      </c>
      <c r="H12" s="9" t="str">
        <f t="shared" si="8"/>
        <v>0</v>
      </c>
      <c r="I12" s="9" t="str">
        <f t="shared" si="9"/>
        <v>0</v>
      </c>
      <c r="J12" s="9" t="str">
        <f t="shared" si="10"/>
        <v>30</v>
      </c>
      <c r="K12" s="13" t="str">
        <f>VLOOKUP($B12,'Conversion to binary Key'!$D:$I,2,0)</f>
        <v>000110</v>
      </c>
      <c r="L12" s="13" t="str">
        <f>VLOOKUP($B12,'Conversion to binary Key'!$D:$I,3,0)</f>
        <v>00</v>
      </c>
      <c r="M12" s="13" t="str">
        <f>VLOOKUP($B12,'Conversion to binary Key'!$D:$I,4,0)</f>
        <v>00000000</v>
      </c>
      <c r="N12" s="13" t="str">
        <f>VLOOKUP($B12,'Conversion to binary Key'!$D:$I,5,0)</f>
        <v/>
      </c>
      <c r="O12" s="13" t="str">
        <f>VLOOKUP($B12,'Conversion to binary Key'!$D:$I,6,0)</f>
        <v/>
      </c>
      <c r="P12" s="19" t="str">
        <f t="shared" si="11"/>
        <v>000110</v>
      </c>
      <c r="Q12" s="19" t="str">
        <f t="shared" si="12"/>
        <v>11</v>
      </c>
      <c r="R12" s="19" t="str">
        <f t="shared" si="13"/>
        <v>0</v>
      </c>
      <c r="S12" s="19" t="str">
        <f t="shared" si="14"/>
        <v>0</v>
      </c>
      <c r="T12" s="19" t="str">
        <f t="shared" si="1"/>
        <v>11110</v>
      </c>
      <c r="U12" s="16" t="str">
        <f t="shared" si="15"/>
        <v>000110</v>
      </c>
      <c r="V12" s="10" t="str">
        <f t="shared" si="16"/>
        <v>11</v>
      </c>
      <c r="W12" s="10" t="str">
        <f t="shared" si="17"/>
        <v>00000000</v>
      </c>
      <c r="X12" s="10" t="str">
        <f t="shared" si="18"/>
        <v/>
      </c>
      <c r="Y12" s="10" t="str">
        <f t="shared" si="19"/>
        <v/>
      </c>
      <c r="Z12" s="11" t="str">
        <f t="shared" si="21"/>
        <v>0001101100000000</v>
      </c>
      <c r="AA12" s="10">
        <f t="shared" si="22"/>
        <v>16</v>
      </c>
    </row>
    <row r="13" spans="1:28" x14ac:dyDescent="0.25">
      <c r="A13" s="12" t="s">
        <v>12</v>
      </c>
      <c r="B13" s="9" t="str">
        <f t="shared" si="3"/>
        <v>AIR</v>
      </c>
      <c r="C13" s="9">
        <f t="shared" si="4"/>
        <v>3</v>
      </c>
      <c r="D13" s="8">
        <f t="shared" si="5"/>
        <v>6</v>
      </c>
      <c r="E13" s="8">
        <f t="shared" ref="E13:F13" si="31">FIND(",",$A13,D13+1)</f>
        <v>8</v>
      </c>
      <c r="F13" s="8">
        <f t="shared" si="31"/>
        <v>10</v>
      </c>
      <c r="G13" s="9" t="str">
        <f t="shared" si="7"/>
        <v>3</v>
      </c>
      <c r="H13" s="9" t="str">
        <f t="shared" si="8"/>
        <v>0</v>
      </c>
      <c r="I13" s="9" t="str">
        <f t="shared" si="9"/>
        <v>0</v>
      </c>
      <c r="J13" s="9" t="str">
        <f t="shared" si="10"/>
        <v>9</v>
      </c>
      <c r="K13" s="13" t="str">
        <f>VLOOKUP($B13,'Conversion to binary Key'!$D:$I,2,0)</f>
        <v>000110</v>
      </c>
      <c r="L13" s="13" t="str">
        <f>VLOOKUP($B13,'Conversion to binary Key'!$D:$I,3,0)</f>
        <v>00</v>
      </c>
      <c r="M13" s="13" t="str">
        <f>VLOOKUP($B13,'Conversion to binary Key'!$D:$I,4,0)</f>
        <v>00000000</v>
      </c>
      <c r="N13" s="13" t="str">
        <f>VLOOKUP($B13,'Conversion to binary Key'!$D:$I,5,0)</f>
        <v/>
      </c>
      <c r="O13" s="13" t="str">
        <f>VLOOKUP($B13,'Conversion to binary Key'!$D:$I,6,0)</f>
        <v/>
      </c>
      <c r="P13" s="19" t="str">
        <f t="shared" si="11"/>
        <v>000110</v>
      </c>
      <c r="Q13" s="19" t="str">
        <f t="shared" si="12"/>
        <v>11</v>
      </c>
      <c r="R13" s="19" t="str">
        <f t="shared" si="13"/>
        <v>0</v>
      </c>
      <c r="S13" s="19" t="str">
        <f t="shared" si="14"/>
        <v>0</v>
      </c>
      <c r="T13" s="19" t="str">
        <f t="shared" si="1"/>
        <v>1001</v>
      </c>
      <c r="U13" s="16" t="str">
        <f t="shared" si="15"/>
        <v>000110</v>
      </c>
      <c r="V13" s="10" t="str">
        <f t="shared" si="16"/>
        <v>11</v>
      </c>
      <c r="W13" s="10" t="str">
        <f t="shared" si="17"/>
        <v>00000000</v>
      </c>
      <c r="X13" s="10" t="str">
        <f t="shared" si="18"/>
        <v/>
      </c>
      <c r="Y13" s="10" t="str">
        <f t="shared" si="19"/>
        <v/>
      </c>
      <c r="Z13" s="11" t="str">
        <f t="shared" si="21"/>
        <v>0001101100000000</v>
      </c>
      <c r="AA13" s="10">
        <f t="shared" si="22"/>
        <v>16</v>
      </c>
    </row>
    <row r="14" spans="1:28" x14ac:dyDescent="0.25">
      <c r="A14" s="12" t="s">
        <v>6</v>
      </c>
      <c r="B14" s="9" t="str">
        <f t="shared" si="3"/>
        <v>STR</v>
      </c>
      <c r="C14" s="9">
        <f t="shared" si="4"/>
        <v>3</v>
      </c>
      <c r="D14" s="8">
        <f t="shared" si="5"/>
        <v>6</v>
      </c>
      <c r="E14" s="8">
        <f t="shared" ref="E14:F14" si="32">FIND(",",$A14,D14+1)</f>
        <v>8</v>
      </c>
      <c r="F14" s="8">
        <f t="shared" si="32"/>
        <v>10</v>
      </c>
      <c r="G14" s="9" t="str">
        <f t="shared" si="7"/>
        <v>3</v>
      </c>
      <c r="H14" s="9" t="str">
        <f t="shared" si="8"/>
        <v>0</v>
      </c>
      <c r="I14" s="9" t="str">
        <f t="shared" si="9"/>
        <v>0</v>
      </c>
      <c r="J14" s="9" t="str">
        <f t="shared" si="10"/>
        <v>29</v>
      </c>
      <c r="K14" s="13" t="str">
        <f>VLOOKUP($B14,'Conversion to binary Key'!$D:$I,2,0)</f>
        <v>000010</v>
      </c>
      <c r="L14" s="13" t="str">
        <f>VLOOKUP($B14,'Conversion to binary Key'!$D:$I,3,0)</f>
        <v>00</v>
      </c>
      <c r="M14" s="13" t="str">
        <f>VLOOKUP($B14,'Conversion to binary Key'!$D:$I,4,0)</f>
        <v>00</v>
      </c>
      <c r="N14" s="13" t="str">
        <f>VLOOKUP($B14,'Conversion to binary Key'!$D:$I,5,0)</f>
        <v>0</v>
      </c>
      <c r="O14" s="13" t="str">
        <f>VLOOKUP($B14,'Conversion to binary Key'!$D:$I,6,0)</f>
        <v>00000</v>
      </c>
      <c r="P14" s="19" t="str">
        <f t="shared" si="11"/>
        <v>000010</v>
      </c>
      <c r="Q14" s="19" t="str">
        <f t="shared" si="12"/>
        <v>11</v>
      </c>
      <c r="R14" s="19" t="str">
        <f t="shared" si="13"/>
        <v>0</v>
      </c>
      <c r="S14" s="19" t="str">
        <f t="shared" si="14"/>
        <v>0</v>
      </c>
      <c r="T14" s="19" t="str">
        <f t="shared" si="1"/>
        <v>11101</v>
      </c>
      <c r="U14" s="16" t="str">
        <f t="shared" si="15"/>
        <v>000010</v>
      </c>
      <c r="V14" s="10" t="str">
        <f t="shared" si="16"/>
        <v>11</v>
      </c>
      <c r="W14" s="10" t="str">
        <f t="shared" si="17"/>
        <v>00</v>
      </c>
      <c r="X14" s="10" t="str">
        <f t="shared" si="18"/>
        <v>0</v>
      </c>
      <c r="Y14" s="10" t="str">
        <f t="shared" si="19"/>
        <v>11101</v>
      </c>
      <c r="Z14" s="11" t="str">
        <f t="shared" si="21"/>
        <v>0000101100011101</v>
      </c>
      <c r="AA14" s="10">
        <f t="shared" si="22"/>
        <v>16</v>
      </c>
    </row>
    <row r="15" spans="1:28" x14ac:dyDescent="0.25">
      <c r="A15" s="12" t="s">
        <v>17</v>
      </c>
      <c r="B15" s="9" t="str">
        <f t="shared" si="3"/>
        <v>LDX</v>
      </c>
      <c r="C15" s="9">
        <f t="shared" si="4"/>
        <v>3</v>
      </c>
      <c r="D15" s="8">
        <f t="shared" si="5"/>
        <v>6</v>
      </c>
      <c r="E15" s="8">
        <f t="shared" ref="E15:F15" si="33">FIND(",",$A15,D15+1)</f>
        <v>8</v>
      </c>
      <c r="F15" s="8">
        <f t="shared" si="33"/>
        <v>10</v>
      </c>
      <c r="G15" s="9">
        <v>0</v>
      </c>
      <c r="H15" s="9">
        <v>3</v>
      </c>
      <c r="I15" s="9" t="str">
        <f t="shared" si="9"/>
        <v>0</v>
      </c>
      <c r="J15" s="9" t="str">
        <f t="shared" si="10"/>
        <v>29</v>
      </c>
      <c r="K15" s="13" t="str">
        <f>VLOOKUP($B15,'Conversion to binary Key'!$D:$I,2,0)</f>
        <v>100001</v>
      </c>
      <c r="L15" s="13" t="str">
        <f>VLOOKUP($B15,'Conversion to binary Key'!$D:$I,3,0)</f>
        <v>00</v>
      </c>
      <c r="M15" s="13" t="str">
        <f>VLOOKUP($B15,'Conversion to binary Key'!$D:$I,4,0)</f>
        <v>00</v>
      </c>
      <c r="N15" s="13" t="str">
        <f>VLOOKUP($B15,'Conversion to binary Key'!$D:$I,5,0)</f>
        <v>0</v>
      </c>
      <c r="O15" s="13" t="str">
        <f>VLOOKUP($B15,'Conversion to binary Key'!$D:$I,6,0)</f>
        <v>00000</v>
      </c>
      <c r="P15" s="19" t="str">
        <f t="shared" si="11"/>
        <v>100001</v>
      </c>
      <c r="Q15" s="19" t="str">
        <f t="shared" si="12"/>
        <v>0</v>
      </c>
      <c r="R15" s="19" t="str">
        <f t="shared" si="13"/>
        <v>11</v>
      </c>
      <c r="S15" s="19" t="str">
        <f t="shared" si="14"/>
        <v>0</v>
      </c>
      <c r="T15" s="19" t="str">
        <f t="shared" si="1"/>
        <v>11101</v>
      </c>
      <c r="U15" s="16" t="str">
        <f t="shared" si="15"/>
        <v>100001</v>
      </c>
      <c r="V15" s="10" t="str">
        <f t="shared" si="16"/>
        <v>00</v>
      </c>
      <c r="W15" s="10" t="str">
        <f t="shared" si="17"/>
        <v>11</v>
      </c>
      <c r="X15" s="10" t="str">
        <f t="shared" si="18"/>
        <v>0</v>
      </c>
      <c r="Y15" s="10" t="str">
        <f t="shared" si="19"/>
        <v>11101</v>
      </c>
      <c r="Z15" s="11" t="str">
        <f t="shared" si="21"/>
        <v>1000010011011101</v>
      </c>
      <c r="AA15" s="10">
        <f t="shared" si="22"/>
        <v>16</v>
      </c>
      <c r="AB15" t="s">
        <v>208</v>
      </c>
    </row>
    <row r="16" spans="1:28" x14ac:dyDescent="0.25">
      <c r="A16" s="12" t="s">
        <v>18</v>
      </c>
      <c r="B16" s="9" t="str">
        <f t="shared" si="3"/>
        <v>LDA</v>
      </c>
      <c r="C16" s="9">
        <f t="shared" si="4"/>
        <v>3</v>
      </c>
      <c r="D16" s="8">
        <f t="shared" si="5"/>
        <v>6</v>
      </c>
      <c r="E16" s="8">
        <f t="shared" ref="E16:F16" si="34">FIND(",",$A16,D16+1)</f>
        <v>8</v>
      </c>
      <c r="F16" s="8">
        <f t="shared" si="34"/>
        <v>10</v>
      </c>
      <c r="G16" s="9" t="str">
        <f t="shared" si="7"/>
        <v>3</v>
      </c>
      <c r="H16" s="9" t="str">
        <f t="shared" si="8"/>
        <v>0</v>
      </c>
      <c r="I16" s="9" t="str">
        <f t="shared" si="9"/>
        <v>0</v>
      </c>
      <c r="J16" s="9" t="str">
        <f t="shared" si="10"/>
        <v>binary 11111</v>
      </c>
      <c r="K16" s="13" t="str">
        <f>VLOOKUP($B16,'Conversion to binary Key'!$D:$I,2,0)</f>
        <v>000011</v>
      </c>
      <c r="L16" s="13" t="str">
        <f>VLOOKUP($B16,'Conversion to binary Key'!$D:$I,3,0)</f>
        <v>00</v>
      </c>
      <c r="M16" s="13" t="str">
        <f>VLOOKUP($B16,'Conversion to binary Key'!$D:$I,4,0)</f>
        <v>00</v>
      </c>
      <c r="N16" s="13" t="str">
        <f>VLOOKUP($B16,'Conversion to binary Key'!$D:$I,5,0)</f>
        <v>0</v>
      </c>
      <c r="O16" s="13" t="str">
        <f>VLOOKUP($B16,'Conversion to binary Key'!$D:$I,6,0)</f>
        <v>00000</v>
      </c>
      <c r="P16" s="19" t="str">
        <f t="shared" si="11"/>
        <v>000011</v>
      </c>
      <c r="Q16" s="19" t="str">
        <f t="shared" si="12"/>
        <v>11</v>
      </c>
      <c r="R16" s="19" t="str">
        <f t="shared" si="13"/>
        <v>0</v>
      </c>
      <c r="S16" s="19" t="str">
        <f t="shared" si="14"/>
        <v>0</v>
      </c>
      <c r="T16" s="19" t="s">
        <v>290</v>
      </c>
      <c r="U16" s="16" t="str">
        <f t="shared" si="15"/>
        <v>000011</v>
      </c>
      <c r="V16" s="10" t="str">
        <f t="shared" si="16"/>
        <v>11</v>
      </c>
      <c r="W16" s="10" t="str">
        <f t="shared" si="17"/>
        <v>00</v>
      </c>
      <c r="X16" s="10" t="str">
        <f t="shared" si="18"/>
        <v>0</v>
      </c>
      <c r="Y16" s="10" t="str">
        <f t="shared" si="19"/>
        <v>11111</v>
      </c>
      <c r="Z16" s="11" t="str">
        <f t="shared" si="21"/>
        <v>0000111100011111</v>
      </c>
      <c r="AA16" s="10">
        <f t="shared" si="22"/>
        <v>16</v>
      </c>
    </row>
    <row r="17" spans="1:27" x14ac:dyDescent="0.25">
      <c r="A17" s="12" t="s">
        <v>2</v>
      </c>
      <c r="B17" s="9" t="str">
        <f t="shared" si="3"/>
        <v>SRC</v>
      </c>
      <c r="C17" s="9">
        <f t="shared" si="4"/>
        <v>3</v>
      </c>
      <c r="D17" s="8">
        <f t="shared" si="5"/>
        <v>6</v>
      </c>
      <c r="E17" s="8">
        <f t="shared" ref="E17:F17" si="35">FIND(",",$A17,D17+1)</f>
        <v>8</v>
      </c>
      <c r="F17" s="8">
        <f t="shared" si="35"/>
        <v>10</v>
      </c>
      <c r="G17" s="9" t="str">
        <f t="shared" si="7"/>
        <v>3</v>
      </c>
      <c r="H17" s="9" t="str">
        <f t="shared" si="8"/>
        <v>1</v>
      </c>
      <c r="I17" s="9" t="str">
        <f t="shared" si="9"/>
        <v>1</v>
      </c>
      <c r="J17" s="9" t="str">
        <f t="shared" si="10"/>
        <v>5</v>
      </c>
      <c r="K17" s="13" t="str">
        <f>VLOOKUP($B17,'Conversion to binary Key'!$D:$I,2,0)</f>
        <v>011001</v>
      </c>
      <c r="L17" s="13" t="str">
        <f>VLOOKUP($B17,'Conversion to binary Key'!$D:$I,3,0)</f>
        <v>00</v>
      </c>
      <c r="M17" s="13" t="str">
        <f>VLOOKUP($B17,'Conversion to binary Key'!$D:$I,4,0)</f>
        <v>0</v>
      </c>
      <c r="N17" s="13" t="str">
        <f>VLOOKUP($B17,'Conversion to binary Key'!$D:$I,5,0)</f>
        <v>0</v>
      </c>
      <c r="O17" s="13" t="str">
        <f>VLOOKUP($B17,'Conversion to binary Key'!$D:$I,6,0)</f>
        <v>000000</v>
      </c>
      <c r="P17" s="19" t="str">
        <f t="shared" si="11"/>
        <v>011001</v>
      </c>
      <c r="Q17" s="19" t="str">
        <f t="shared" si="12"/>
        <v>11</v>
      </c>
      <c r="R17" s="19" t="str">
        <f t="shared" si="13"/>
        <v>1</v>
      </c>
      <c r="S17" s="19" t="str">
        <f t="shared" si="14"/>
        <v>1</v>
      </c>
      <c r="T17" s="19" t="str">
        <f t="shared" si="1"/>
        <v>101</v>
      </c>
      <c r="U17" s="16" t="str">
        <f t="shared" si="15"/>
        <v>011001</v>
      </c>
      <c r="V17" s="10" t="str">
        <f t="shared" si="16"/>
        <v>11</v>
      </c>
      <c r="W17" s="10" t="str">
        <f t="shared" si="17"/>
        <v>1</v>
      </c>
      <c r="X17" s="10" t="str">
        <f t="shared" si="18"/>
        <v>1</v>
      </c>
      <c r="Y17" s="10" t="str">
        <f t="shared" si="19"/>
        <v>000101</v>
      </c>
      <c r="Z17" s="11" t="str">
        <f t="shared" si="21"/>
        <v>0110011111000101</v>
      </c>
      <c r="AA17" s="10">
        <f t="shared" si="22"/>
        <v>16</v>
      </c>
    </row>
    <row r="18" spans="1:27" x14ac:dyDescent="0.25">
      <c r="A18" s="12" t="s">
        <v>21</v>
      </c>
      <c r="B18" s="9" t="str">
        <f t="shared" si="3"/>
        <v>AIR</v>
      </c>
      <c r="C18" s="9">
        <f t="shared" si="4"/>
        <v>3</v>
      </c>
      <c r="D18" s="8">
        <f t="shared" si="5"/>
        <v>6</v>
      </c>
      <c r="E18" s="8">
        <f t="shared" ref="E18:F18" si="36">FIND(",",$A18,D18+1)</f>
        <v>8</v>
      </c>
      <c r="F18" s="8">
        <f t="shared" si="36"/>
        <v>10</v>
      </c>
      <c r="G18" s="9" t="str">
        <f t="shared" si="7"/>
        <v>3</v>
      </c>
      <c r="H18" s="9" t="str">
        <f t="shared" si="8"/>
        <v>0</v>
      </c>
      <c r="I18" s="9" t="str">
        <f t="shared" si="9"/>
        <v>0</v>
      </c>
      <c r="J18" s="9" t="str">
        <f t="shared" si="10"/>
        <v>binary 11111</v>
      </c>
      <c r="K18" s="13" t="str">
        <f>VLOOKUP($B18,'Conversion to binary Key'!$D:$I,2,0)</f>
        <v>000110</v>
      </c>
      <c r="L18" s="13" t="str">
        <f>VLOOKUP($B18,'Conversion to binary Key'!$D:$I,3,0)</f>
        <v>00</v>
      </c>
      <c r="M18" s="13" t="str">
        <f>VLOOKUP($B18,'Conversion to binary Key'!$D:$I,4,0)</f>
        <v>00000000</v>
      </c>
      <c r="N18" s="13" t="str">
        <f>VLOOKUP($B18,'Conversion to binary Key'!$D:$I,5,0)</f>
        <v/>
      </c>
      <c r="O18" s="13" t="str">
        <f>VLOOKUP($B18,'Conversion to binary Key'!$D:$I,6,0)</f>
        <v/>
      </c>
      <c r="P18" s="19" t="str">
        <f t="shared" si="11"/>
        <v>000110</v>
      </c>
      <c r="Q18" s="19" t="str">
        <f t="shared" si="12"/>
        <v>11</v>
      </c>
      <c r="R18" s="19" t="str">
        <f t="shared" si="13"/>
        <v>0</v>
      </c>
      <c r="S18" s="19" t="str">
        <f t="shared" si="14"/>
        <v>0</v>
      </c>
      <c r="T18" s="19" t="s">
        <v>290</v>
      </c>
      <c r="U18" s="16" t="str">
        <f t="shared" si="15"/>
        <v>000110</v>
      </c>
      <c r="V18" s="10" t="str">
        <f t="shared" si="16"/>
        <v>11</v>
      </c>
      <c r="W18" s="10" t="str">
        <f t="shared" si="17"/>
        <v>00000000</v>
      </c>
      <c r="X18" s="10" t="str">
        <f t="shared" si="18"/>
        <v/>
      </c>
      <c r="Y18" s="10" t="str">
        <f t="shared" si="19"/>
        <v/>
      </c>
      <c r="Z18" s="11" t="str">
        <f t="shared" si="21"/>
        <v>0001101100000000</v>
      </c>
      <c r="AA18" s="10">
        <f t="shared" si="22"/>
        <v>16</v>
      </c>
    </row>
    <row r="19" spans="1:27" x14ac:dyDescent="0.25">
      <c r="A19" s="12" t="s">
        <v>2</v>
      </c>
      <c r="B19" s="9" t="str">
        <f t="shared" si="3"/>
        <v>SRC</v>
      </c>
      <c r="C19" s="9">
        <f t="shared" si="4"/>
        <v>3</v>
      </c>
      <c r="D19" s="8">
        <f t="shared" si="5"/>
        <v>6</v>
      </c>
      <c r="E19" s="8">
        <f t="shared" ref="E19:F19" si="37">FIND(",",$A19,D19+1)</f>
        <v>8</v>
      </c>
      <c r="F19" s="8">
        <f t="shared" si="37"/>
        <v>10</v>
      </c>
      <c r="G19" s="9" t="str">
        <f t="shared" si="7"/>
        <v>3</v>
      </c>
      <c r="H19" s="9" t="str">
        <f t="shared" si="8"/>
        <v>1</v>
      </c>
      <c r="I19" s="9" t="str">
        <f t="shared" si="9"/>
        <v>1</v>
      </c>
      <c r="J19" s="9" t="str">
        <f t="shared" si="10"/>
        <v>5</v>
      </c>
      <c r="K19" s="13" t="str">
        <f>VLOOKUP($B19,'Conversion to binary Key'!$D:$I,2,0)</f>
        <v>011001</v>
      </c>
      <c r="L19" s="13" t="str">
        <f>VLOOKUP($B19,'Conversion to binary Key'!$D:$I,3,0)</f>
        <v>00</v>
      </c>
      <c r="M19" s="13" t="str">
        <f>VLOOKUP($B19,'Conversion to binary Key'!$D:$I,4,0)</f>
        <v>0</v>
      </c>
      <c r="N19" s="13" t="str">
        <f>VLOOKUP($B19,'Conversion to binary Key'!$D:$I,5,0)</f>
        <v>0</v>
      </c>
      <c r="O19" s="13" t="str">
        <f>VLOOKUP($B19,'Conversion to binary Key'!$D:$I,6,0)</f>
        <v>000000</v>
      </c>
      <c r="P19" s="19" t="str">
        <f t="shared" si="11"/>
        <v>011001</v>
      </c>
      <c r="Q19" s="19" t="str">
        <f t="shared" si="12"/>
        <v>11</v>
      </c>
      <c r="R19" s="19" t="str">
        <f t="shared" si="13"/>
        <v>1</v>
      </c>
      <c r="S19" s="19" t="str">
        <f t="shared" si="14"/>
        <v>1</v>
      </c>
      <c r="T19" s="19" t="str">
        <f t="shared" si="14"/>
        <v>101</v>
      </c>
      <c r="U19" s="16" t="str">
        <f t="shared" si="15"/>
        <v>011001</v>
      </c>
      <c r="V19" s="10" t="str">
        <f t="shared" si="16"/>
        <v>11</v>
      </c>
      <c r="W19" s="10" t="str">
        <f t="shared" si="17"/>
        <v>1</v>
      </c>
      <c r="X19" s="10" t="str">
        <f t="shared" si="18"/>
        <v>1</v>
      </c>
      <c r="Y19" s="10" t="str">
        <f t="shared" si="19"/>
        <v>000101</v>
      </c>
      <c r="Z19" s="11" t="str">
        <f t="shared" si="21"/>
        <v>0110011111000101</v>
      </c>
      <c r="AA19" s="10">
        <f t="shared" si="22"/>
        <v>16</v>
      </c>
    </row>
    <row r="20" spans="1:27" x14ac:dyDescent="0.25">
      <c r="A20" s="12" t="s">
        <v>21</v>
      </c>
      <c r="B20" s="9" t="str">
        <f t="shared" si="3"/>
        <v>AIR</v>
      </c>
      <c r="C20" s="9">
        <f t="shared" si="4"/>
        <v>3</v>
      </c>
      <c r="D20" s="8">
        <f t="shared" si="5"/>
        <v>6</v>
      </c>
      <c r="E20" s="8">
        <f t="shared" ref="E20:F20" si="38">FIND(",",$A20,D20+1)</f>
        <v>8</v>
      </c>
      <c r="F20" s="8">
        <f t="shared" si="38"/>
        <v>10</v>
      </c>
      <c r="G20" s="9" t="str">
        <f t="shared" si="7"/>
        <v>3</v>
      </c>
      <c r="H20" s="9" t="str">
        <f t="shared" si="8"/>
        <v>0</v>
      </c>
      <c r="I20" s="9" t="str">
        <f t="shared" si="9"/>
        <v>0</v>
      </c>
      <c r="J20" s="9" t="str">
        <f t="shared" si="10"/>
        <v>binary 11111</v>
      </c>
      <c r="K20" s="13" t="str">
        <f>VLOOKUP($B20,'Conversion to binary Key'!$D:$I,2,0)</f>
        <v>000110</v>
      </c>
      <c r="L20" s="13" t="str">
        <f>VLOOKUP($B20,'Conversion to binary Key'!$D:$I,3,0)</f>
        <v>00</v>
      </c>
      <c r="M20" s="13" t="str">
        <f>VLOOKUP($B20,'Conversion to binary Key'!$D:$I,4,0)</f>
        <v>00000000</v>
      </c>
      <c r="N20" s="13" t="str">
        <f>VLOOKUP($B20,'Conversion to binary Key'!$D:$I,5,0)</f>
        <v/>
      </c>
      <c r="O20" s="13" t="str">
        <f>VLOOKUP($B20,'Conversion to binary Key'!$D:$I,6,0)</f>
        <v/>
      </c>
      <c r="P20" s="19" t="str">
        <f t="shared" si="11"/>
        <v>000110</v>
      </c>
      <c r="Q20" s="19" t="str">
        <f t="shared" si="12"/>
        <v>11</v>
      </c>
      <c r="R20" s="19" t="str">
        <f t="shared" si="13"/>
        <v>0</v>
      </c>
      <c r="S20" s="19" t="str">
        <f t="shared" si="14"/>
        <v>0</v>
      </c>
      <c r="T20" s="19" t="s">
        <v>290</v>
      </c>
      <c r="U20" s="16" t="str">
        <f t="shared" si="15"/>
        <v>000110</v>
      </c>
      <c r="V20" s="10" t="str">
        <f t="shared" si="16"/>
        <v>11</v>
      </c>
      <c r="W20" s="10" t="str">
        <f t="shared" si="17"/>
        <v>00000000</v>
      </c>
      <c r="X20" s="10" t="str">
        <f t="shared" si="18"/>
        <v/>
      </c>
      <c r="Y20" s="10" t="str">
        <f t="shared" si="19"/>
        <v/>
      </c>
      <c r="Z20" s="11" t="str">
        <f t="shared" si="21"/>
        <v>0001101100000000</v>
      </c>
      <c r="AA20" s="10">
        <f t="shared" si="22"/>
        <v>16</v>
      </c>
    </row>
    <row r="21" spans="1:27" x14ac:dyDescent="0.25">
      <c r="A21" s="12" t="s">
        <v>24</v>
      </c>
      <c r="B21" s="9" t="str">
        <f t="shared" si="3"/>
        <v>SRC</v>
      </c>
      <c r="C21" s="9">
        <f t="shared" si="4"/>
        <v>3</v>
      </c>
      <c r="D21" s="8">
        <f t="shared" si="5"/>
        <v>6</v>
      </c>
      <c r="E21" s="8">
        <f t="shared" ref="E21:F21" si="39">FIND(",",$A21,D21+1)</f>
        <v>8</v>
      </c>
      <c r="F21" s="8">
        <f t="shared" si="39"/>
        <v>10</v>
      </c>
      <c r="G21" s="9" t="str">
        <f t="shared" si="7"/>
        <v>3</v>
      </c>
      <c r="H21" s="9" t="str">
        <f t="shared" si="8"/>
        <v>1</v>
      </c>
      <c r="I21" s="9" t="str">
        <f t="shared" si="9"/>
        <v>1</v>
      </c>
      <c r="J21" s="9" t="str">
        <f t="shared" si="10"/>
        <v>1</v>
      </c>
      <c r="K21" s="13" t="str">
        <f>VLOOKUP($B21,'Conversion to binary Key'!$D:$I,2,0)</f>
        <v>011001</v>
      </c>
      <c r="L21" s="13" t="str">
        <f>VLOOKUP($B21,'Conversion to binary Key'!$D:$I,3,0)</f>
        <v>00</v>
      </c>
      <c r="M21" s="13" t="str">
        <f>VLOOKUP($B21,'Conversion to binary Key'!$D:$I,4,0)</f>
        <v>0</v>
      </c>
      <c r="N21" s="13" t="str">
        <f>VLOOKUP($B21,'Conversion to binary Key'!$D:$I,5,0)</f>
        <v>0</v>
      </c>
      <c r="O21" s="13" t="str">
        <f>VLOOKUP($B21,'Conversion to binary Key'!$D:$I,6,0)</f>
        <v>000000</v>
      </c>
      <c r="P21" s="19" t="str">
        <f t="shared" si="11"/>
        <v>011001</v>
      </c>
      <c r="Q21" s="19" t="str">
        <f t="shared" si="12"/>
        <v>11</v>
      </c>
      <c r="R21" s="19" t="str">
        <f t="shared" si="13"/>
        <v>1</v>
      </c>
      <c r="S21" s="19" t="str">
        <f t="shared" si="14"/>
        <v>1</v>
      </c>
      <c r="T21" s="19" t="str">
        <f t="shared" si="14"/>
        <v>1</v>
      </c>
      <c r="U21" s="16" t="str">
        <f t="shared" si="15"/>
        <v>011001</v>
      </c>
      <c r="V21" s="10" t="str">
        <f t="shared" si="16"/>
        <v>11</v>
      </c>
      <c r="W21" s="10" t="str">
        <f t="shared" si="17"/>
        <v>1</v>
      </c>
      <c r="X21" s="10" t="str">
        <f t="shared" si="18"/>
        <v>1</v>
      </c>
      <c r="Y21" s="10" t="str">
        <f t="shared" si="19"/>
        <v>000001</v>
      </c>
      <c r="Z21" s="11" t="str">
        <f t="shared" si="21"/>
        <v>0110011111000001</v>
      </c>
      <c r="AA21" s="10">
        <f t="shared" si="22"/>
        <v>16</v>
      </c>
    </row>
    <row r="22" spans="1:27" x14ac:dyDescent="0.25">
      <c r="A22" s="12" t="s">
        <v>25</v>
      </c>
      <c r="B22" s="9" t="str">
        <f t="shared" si="3"/>
        <v>AIR</v>
      </c>
      <c r="C22" s="9">
        <f t="shared" si="4"/>
        <v>3</v>
      </c>
      <c r="D22" s="8">
        <f t="shared" si="5"/>
        <v>6</v>
      </c>
      <c r="E22" s="8">
        <f t="shared" ref="E22:F22" si="40">FIND(",",$A22,D22+1)</f>
        <v>8</v>
      </c>
      <c r="F22" s="8">
        <f t="shared" si="40"/>
        <v>10</v>
      </c>
      <c r="G22" s="9" t="str">
        <f t="shared" si="7"/>
        <v>3</v>
      </c>
      <c r="H22" s="9" t="str">
        <f t="shared" si="8"/>
        <v>0</v>
      </c>
      <c r="I22" s="9" t="str">
        <f t="shared" si="9"/>
        <v>0</v>
      </c>
      <c r="J22" s="9" t="str">
        <f t="shared" si="10"/>
        <v xml:space="preserve">1 </v>
      </c>
      <c r="K22" s="13" t="str">
        <f>VLOOKUP($B22,'Conversion to binary Key'!$D:$I,2,0)</f>
        <v>000110</v>
      </c>
      <c r="L22" s="13" t="str">
        <f>VLOOKUP($B22,'Conversion to binary Key'!$D:$I,3,0)</f>
        <v>00</v>
      </c>
      <c r="M22" s="13" t="str">
        <f>VLOOKUP($B22,'Conversion to binary Key'!$D:$I,4,0)</f>
        <v>00000000</v>
      </c>
      <c r="N22" s="13" t="str">
        <f>VLOOKUP($B22,'Conversion to binary Key'!$D:$I,5,0)</f>
        <v/>
      </c>
      <c r="O22" s="13" t="str">
        <f>VLOOKUP($B22,'Conversion to binary Key'!$D:$I,6,0)</f>
        <v/>
      </c>
      <c r="P22" s="19" t="str">
        <f t="shared" si="11"/>
        <v>000110</v>
      </c>
      <c r="Q22" s="19" t="str">
        <f t="shared" si="12"/>
        <v>11</v>
      </c>
      <c r="R22" s="19" t="str">
        <f t="shared" si="13"/>
        <v>0</v>
      </c>
      <c r="S22" s="19" t="str">
        <f t="shared" si="14"/>
        <v>0</v>
      </c>
      <c r="T22" s="19" t="str">
        <f t="shared" si="14"/>
        <v>1</v>
      </c>
      <c r="U22" s="16" t="str">
        <f t="shared" si="15"/>
        <v>000110</v>
      </c>
      <c r="V22" s="10" t="str">
        <f t="shared" si="16"/>
        <v>11</v>
      </c>
      <c r="W22" s="10" t="str">
        <f t="shared" si="17"/>
        <v>00000000</v>
      </c>
      <c r="X22" s="10" t="str">
        <f t="shared" si="18"/>
        <v/>
      </c>
      <c r="Y22" s="10" t="str">
        <f t="shared" si="19"/>
        <v/>
      </c>
      <c r="Z22" s="11" t="str">
        <f t="shared" si="21"/>
        <v>0001101100000000</v>
      </c>
      <c r="AA22" s="10">
        <f t="shared" si="22"/>
        <v>16</v>
      </c>
    </row>
    <row r="23" spans="1:27" x14ac:dyDescent="0.25">
      <c r="A23" s="12" t="s">
        <v>27</v>
      </c>
      <c r="B23" s="9" t="str">
        <f t="shared" si="3"/>
        <v>STR</v>
      </c>
      <c r="C23" s="9">
        <f t="shared" si="4"/>
        <v>3</v>
      </c>
      <c r="D23" s="8">
        <f t="shared" si="5"/>
        <v>6</v>
      </c>
      <c r="E23" s="8">
        <f t="shared" ref="E23:F23" si="41">FIND(",",$A23,D23+1)</f>
        <v>8</v>
      </c>
      <c r="F23" s="8">
        <f t="shared" si="41"/>
        <v>10</v>
      </c>
      <c r="G23" s="9" t="str">
        <f t="shared" si="7"/>
        <v>3</v>
      </c>
      <c r="H23" s="9" t="str">
        <f t="shared" si="8"/>
        <v>1</v>
      </c>
      <c r="I23" s="9" t="str">
        <f t="shared" si="9"/>
        <v>0</v>
      </c>
      <c r="J23" s="9">
        <v>24</v>
      </c>
      <c r="K23" s="13" t="str">
        <f>VLOOKUP($B23,'Conversion to binary Key'!$D:$I,2,0)</f>
        <v>000010</v>
      </c>
      <c r="L23" s="13" t="str">
        <f>VLOOKUP($B23,'Conversion to binary Key'!$D:$I,3,0)</f>
        <v>00</v>
      </c>
      <c r="M23" s="13" t="str">
        <f>VLOOKUP($B23,'Conversion to binary Key'!$D:$I,4,0)</f>
        <v>00</v>
      </c>
      <c r="N23" s="13" t="str">
        <f>VLOOKUP($B23,'Conversion to binary Key'!$D:$I,5,0)</f>
        <v>0</v>
      </c>
      <c r="O23" s="13" t="str">
        <f>VLOOKUP($B23,'Conversion to binary Key'!$D:$I,6,0)</f>
        <v>00000</v>
      </c>
      <c r="P23" s="19" t="str">
        <f t="shared" si="11"/>
        <v>000010</v>
      </c>
      <c r="Q23" s="19" t="str">
        <f t="shared" si="12"/>
        <v>11</v>
      </c>
      <c r="R23" s="19" t="str">
        <f t="shared" si="13"/>
        <v>1</v>
      </c>
      <c r="S23" s="19" t="str">
        <f t="shared" si="14"/>
        <v>0</v>
      </c>
      <c r="T23" s="19" t="str">
        <f t="shared" si="14"/>
        <v>11000</v>
      </c>
      <c r="U23" s="16" t="str">
        <f t="shared" si="15"/>
        <v>000010</v>
      </c>
      <c r="V23" s="10" t="str">
        <f t="shared" si="16"/>
        <v>11</v>
      </c>
      <c r="W23" s="10" t="str">
        <f t="shared" si="17"/>
        <v>01</v>
      </c>
      <c r="X23" s="10" t="str">
        <f t="shared" si="18"/>
        <v>0</v>
      </c>
      <c r="Y23" s="10" t="str">
        <f t="shared" si="19"/>
        <v>11000</v>
      </c>
      <c r="Z23" s="11" t="str">
        <f t="shared" si="21"/>
        <v>0000101101011000</v>
      </c>
      <c r="AA23" s="10">
        <f t="shared" si="22"/>
        <v>16</v>
      </c>
    </row>
    <row r="24" spans="1:27" x14ac:dyDescent="0.25">
      <c r="A24" s="12" t="s">
        <v>29</v>
      </c>
      <c r="B24" s="9" t="str">
        <f t="shared" si="3"/>
        <v>LDA</v>
      </c>
      <c r="C24" s="9">
        <f t="shared" si="4"/>
        <v>3</v>
      </c>
      <c r="D24" s="8">
        <f t="shared" si="5"/>
        <v>6</v>
      </c>
      <c r="E24" s="8">
        <f t="shared" ref="E24:F24" si="42">FIND(",",$A24,D24+1)</f>
        <v>8</v>
      </c>
      <c r="F24" s="8">
        <f t="shared" si="42"/>
        <v>10</v>
      </c>
      <c r="G24" s="9" t="str">
        <f t="shared" si="7"/>
        <v>3</v>
      </c>
      <c r="H24" s="9" t="str">
        <f t="shared" si="8"/>
        <v>0</v>
      </c>
      <c r="I24" s="9" t="str">
        <f t="shared" si="9"/>
        <v>0</v>
      </c>
      <c r="J24" s="9" t="str">
        <f t="shared" si="10"/>
        <v>10101</v>
      </c>
      <c r="K24" s="13" t="str">
        <f>VLOOKUP($B24,'Conversion to binary Key'!$D:$I,2,0)</f>
        <v>000011</v>
      </c>
      <c r="L24" s="13" t="str">
        <f>VLOOKUP($B24,'Conversion to binary Key'!$D:$I,3,0)</f>
        <v>00</v>
      </c>
      <c r="M24" s="13" t="str">
        <f>VLOOKUP($B24,'Conversion to binary Key'!$D:$I,4,0)</f>
        <v>00</v>
      </c>
      <c r="N24" s="13" t="str">
        <f>VLOOKUP($B24,'Conversion to binary Key'!$D:$I,5,0)</f>
        <v>0</v>
      </c>
      <c r="O24" s="13" t="str">
        <f>VLOOKUP($B24,'Conversion to binary Key'!$D:$I,6,0)</f>
        <v>00000</v>
      </c>
      <c r="P24" s="19" t="str">
        <f t="shared" si="11"/>
        <v>000011</v>
      </c>
      <c r="Q24" s="19" t="str">
        <f t="shared" si="12"/>
        <v>11</v>
      </c>
      <c r="R24" s="19" t="str">
        <f t="shared" si="13"/>
        <v>0</v>
      </c>
      <c r="S24" s="19" t="str">
        <f t="shared" si="14"/>
        <v>0</v>
      </c>
      <c r="T24" s="19" t="s">
        <v>291</v>
      </c>
      <c r="U24" s="16" t="str">
        <f t="shared" si="15"/>
        <v>000011</v>
      </c>
      <c r="V24" s="10" t="str">
        <f t="shared" si="16"/>
        <v>11</v>
      </c>
      <c r="W24" s="10" t="str">
        <f t="shared" si="17"/>
        <v>00</v>
      </c>
      <c r="X24" s="10" t="str">
        <f t="shared" si="18"/>
        <v>0</v>
      </c>
      <c r="Y24" s="10" t="str">
        <f t="shared" si="19"/>
        <v>10101</v>
      </c>
      <c r="Z24" s="11" t="str">
        <f t="shared" si="21"/>
        <v>0000111100010101</v>
      </c>
      <c r="AA24" s="10">
        <f t="shared" si="22"/>
        <v>16</v>
      </c>
    </row>
    <row r="25" spans="1:27" x14ac:dyDescent="0.25">
      <c r="A25" s="12" t="s">
        <v>2</v>
      </c>
      <c r="B25" s="9" t="str">
        <f t="shared" si="3"/>
        <v>SRC</v>
      </c>
      <c r="C25" s="9">
        <f t="shared" si="4"/>
        <v>3</v>
      </c>
      <c r="D25" s="8">
        <f t="shared" si="5"/>
        <v>6</v>
      </c>
      <c r="E25" s="8">
        <f t="shared" ref="E25:F25" si="43">FIND(",",$A25,D25+1)</f>
        <v>8</v>
      </c>
      <c r="F25" s="8">
        <f t="shared" si="43"/>
        <v>10</v>
      </c>
      <c r="G25" s="9" t="str">
        <f t="shared" si="7"/>
        <v>3</v>
      </c>
      <c r="H25" s="9" t="str">
        <f t="shared" si="8"/>
        <v>1</v>
      </c>
      <c r="I25" s="9" t="str">
        <f t="shared" si="9"/>
        <v>1</v>
      </c>
      <c r="J25" s="9" t="str">
        <f t="shared" si="10"/>
        <v>5</v>
      </c>
      <c r="K25" s="13" t="str">
        <f>VLOOKUP($B25,'Conversion to binary Key'!$D:$I,2,0)</f>
        <v>011001</v>
      </c>
      <c r="L25" s="13" t="str">
        <f>VLOOKUP($B25,'Conversion to binary Key'!$D:$I,3,0)</f>
        <v>00</v>
      </c>
      <c r="M25" s="13" t="str">
        <f>VLOOKUP($B25,'Conversion to binary Key'!$D:$I,4,0)</f>
        <v>0</v>
      </c>
      <c r="N25" s="13" t="str">
        <f>VLOOKUP($B25,'Conversion to binary Key'!$D:$I,5,0)</f>
        <v>0</v>
      </c>
      <c r="O25" s="13" t="str">
        <f>VLOOKUP($B25,'Conversion to binary Key'!$D:$I,6,0)</f>
        <v>000000</v>
      </c>
      <c r="P25" s="19" t="str">
        <f t="shared" si="11"/>
        <v>011001</v>
      </c>
      <c r="Q25" s="19" t="str">
        <f t="shared" si="12"/>
        <v>11</v>
      </c>
      <c r="R25" s="19" t="str">
        <f t="shared" si="13"/>
        <v>1</v>
      </c>
      <c r="S25" s="19" t="str">
        <f t="shared" si="14"/>
        <v>1</v>
      </c>
      <c r="T25" s="19" t="str">
        <f t="shared" si="14"/>
        <v>101</v>
      </c>
      <c r="U25" s="16" t="str">
        <f t="shared" si="15"/>
        <v>011001</v>
      </c>
      <c r="V25" s="10" t="str">
        <f t="shared" si="16"/>
        <v>11</v>
      </c>
      <c r="W25" s="10" t="str">
        <f t="shared" si="17"/>
        <v>1</v>
      </c>
      <c r="X25" s="10" t="str">
        <f t="shared" si="18"/>
        <v>1</v>
      </c>
      <c r="Y25" s="10" t="str">
        <f t="shared" si="19"/>
        <v>000101</v>
      </c>
      <c r="Z25" s="11" t="str">
        <f t="shared" si="21"/>
        <v>0110011111000101</v>
      </c>
      <c r="AA25" s="10">
        <f t="shared" si="22"/>
        <v>16</v>
      </c>
    </row>
    <row r="26" spans="1:27" x14ac:dyDescent="0.25">
      <c r="A26" s="12" t="s">
        <v>32</v>
      </c>
      <c r="B26" s="9" t="str">
        <f t="shared" si="3"/>
        <v>AIR</v>
      </c>
      <c r="C26" s="9">
        <f t="shared" si="4"/>
        <v>3</v>
      </c>
      <c r="D26" s="8">
        <f t="shared" si="5"/>
        <v>6</v>
      </c>
      <c r="E26" s="8">
        <f t="shared" ref="E26:F26" si="44">FIND(",",$A26,D26+1)</f>
        <v>8</v>
      </c>
      <c r="F26" s="8">
        <f t="shared" si="44"/>
        <v>10</v>
      </c>
      <c r="G26" s="9" t="str">
        <f t="shared" si="7"/>
        <v>3</v>
      </c>
      <c r="H26" s="9" t="str">
        <f t="shared" si="8"/>
        <v>0</v>
      </c>
      <c r="I26" s="9" t="str">
        <f t="shared" si="9"/>
        <v>0</v>
      </c>
      <c r="J26" s="9" t="str">
        <f t="shared" si="10"/>
        <v>binary 01010</v>
      </c>
      <c r="K26" s="13" t="str">
        <f>VLOOKUP($B26,'Conversion to binary Key'!$D:$I,2,0)</f>
        <v>000110</v>
      </c>
      <c r="L26" s="13" t="str">
        <f>VLOOKUP($B26,'Conversion to binary Key'!$D:$I,3,0)</f>
        <v>00</v>
      </c>
      <c r="M26" s="13" t="str">
        <f>VLOOKUP($B26,'Conversion to binary Key'!$D:$I,4,0)</f>
        <v>00000000</v>
      </c>
      <c r="N26" s="13" t="str">
        <f>VLOOKUP($B26,'Conversion to binary Key'!$D:$I,5,0)</f>
        <v/>
      </c>
      <c r="O26" s="13" t="str">
        <f>VLOOKUP($B26,'Conversion to binary Key'!$D:$I,6,0)</f>
        <v/>
      </c>
      <c r="P26" s="19" t="str">
        <f t="shared" si="11"/>
        <v>000110</v>
      </c>
      <c r="Q26" s="19" t="str">
        <f t="shared" si="12"/>
        <v>11</v>
      </c>
      <c r="R26" s="19" t="str">
        <f t="shared" si="13"/>
        <v>0</v>
      </c>
      <c r="S26" s="19" t="str">
        <f t="shared" si="14"/>
        <v>0</v>
      </c>
      <c r="T26" s="19" t="s">
        <v>292</v>
      </c>
      <c r="U26" s="16" t="str">
        <f t="shared" si="15"/>
        <v>000110</v>
      </c>
      <c r="V26" s="10" t="str">
        <f t="shared" si="16"/>
        <v>11</v>
      </c>
      <c r="W26" s="10" t="str">
        <f t="shared" si="17"/>
        <v>00000000</v>
      </c>
      <c r="X26" s="10" t="str">
        <f t="shared" si="18"/>
        <v/>
      </c>
      <c r="Y26" s="10" t="str">
        <f t="shared" si="19"/>
        <v/>
      </c>
      <c r="Z26" s="11" t="str">
        <f t="shared" si="21"/>
        <v>0001101100000000</v>
      </c>
      <c r="AA26" s="10">
        <f t="shared" si="22"/>
        <v>16</v>
      </c>
    </row>
    <row r="27" spans="1:27" x14ac:dyDescent="0.25">
      <c r="A27" s="12" t="s">
        <v>2</v>
      </c>
      <c r="B27" s="9" t="str">
        <f t="shared" si="3"/>
        <v>SRC</v>
      </c>
      <c r="C27" s="9">
        <f t="shared" si="4"/>
        <v>3</v>
      </c>
      <c r="D27" s="8">
        <f t="shared" si="5"/>
        <v>6</v>
      </c>
      <c r="E27" s="8">
        <f t="shared" ref="E27:F27" si="45">FIND(",",$A27,D27+1)</f>
        <v>8</v>
      </c>
      <c r="F27" s="8">
        <f t="shared" si="45"/>
        <v>10</v>
      </c>
      <c r="G27" s="9" t="str">
        <f t="shared" si="7"/>
        <v>3</v>
      </c>
      <c r="H27" s="9" t="str">
        <f t="shared" si="8"/>
        <v>1</v>
      </c>
      <c r="I27" s="9" t="str">
        <f t="shared" si="9"/>
        <v>1</v>
      </c>
      <c r="J27" s="9" t="str">
        <f t="shared" si="10"/>
        <v>5</v>
      </c>
      <c r="K27" s="13" t="str">
        <f>VLOOKUP($B27,'Conversion to binary Key'!$D:$I,2,0)</f>
        <v>011001</v>
      </c>
      <c r="L27" s="13" t="str">
        <f>VLOOKUP($B27,'Conversion to binary Key'!$D:$I,3,0)</f>
        <v>00</v>
      </c>
      <c r="M27" s="13" t="str">
        <f>VLOOKUP($B27,'Conversion to binary Key'!$D:$I,4,0)</f>
        <v>0</v>
      </c>
      <c r="N27" s="13" t="str">
        <f>VLOOKUP($B27,'Conversion to binary Key'!$D:$I,5,0)</f>
        <v>0</v>
      </c>
      <c r="O27" s="13" t="str">
        <f>VLOOKUP($B27,'Conversion to binary Key'!$D:$I,6,0)</f>
        <v>000000</v>
      </c>
      <c r="P27" s="19" t="str">
        <f t="shared" si="11"/>
        <v>011001</v>
      </c>
      <c r="Q27" s="19" t="str">
        <f t="shared" si="12"/>
        <v>11</v>
      </c>
      <c r="R27" s="19" t="str">
        <f t="shared" si="13"/>
        <v>1</v>
      </c>
      <c r="S27" s="19" t="str">
        <f t="shared" si="14"/>
        <v>1</v>
      </c>
      <c r="T27" s="19" t="str">
        <f t="shared" si="14"/>
        <v>101</v>
      </c>
      <c r="U27" s="16" t="str">
        <f t="shared" si="15"/>
        <v>011001</v>
      </c>
      <c r="V27" s="10" t="str">
        <f t="shared" si="16"/>
        <v>11</v>
      </c>
      <c r="W27" s="10" t="str">
        <f t="shared" si="17"/>
        <v>1</v>
      </c>
      <c r="X27" s="10" t="str">
        <f t="shared" si="18"/>
        <v>1</v>
      </c>
      <c r="Y27" s="10" t="str">
        <f t="shared" si="19"/>
        <v>000101</v>
      </c>
      <c r="Z27" s="11" t="str">
        <f t="shared" si="21"/>
        <v>0110011111000101</v>
      </c>
      <c r="AA27" s="10">
        <f t="shared" si="22"/>
        <v>16</v>
      </c>
    </row>
    <row r="28" spans="1:27" x14ac:dyDescent="0.25">
      <c r="A28" s="12" t="s">
        <v>33</v>
      </c>
      <c r="B28" s="9" t="str">
        <f t="shared" si="3"/>
        <v>AIR</v>
      </c>
      <c r="C28" s="9">
        <f t="shared" si="4"/>
        <v>3</v>
      </c>
      <c r="D28" s="8">
        <f t="shared" si="5"/>
        <v>6</v>
      </c>
      <c r="E28" s="8">
        <f t="shared" ref="E28:F28" si="46">FIND(",",$A28,D28+1)</f>
        <v>8</v>
      </c>
      <c r="F28" s="8">
        <f t="shared" si="46"/>
        <v>10</v>
      </c>
      <c r="G28" s="9" t="str">
        <f t="shared" si="7"/>
        <v>3</v>
      </c>
      <c r="H28" s="9" t="str">
        <f t="shared" si="8"/>
        <v>0</v>
      </c>
      <c r="I28" s="9" t="str">
        <f t="shared" si="9"/>
        <v>0</v>
      </c>
      <c r="J28" s="9" t="str">
        <f t="shared" si="10"/>
        <v>binary 10101</v>
      </c>
      <c r="K28" s="13" t="str">
        <f>VLOOKUP($B28,'Conversion to binary Key'!$D:$I,2,0)</f>
        <v>000110</v>
      </c>
      <c r="L28" s="13" t="str">
        <f>VLOOKUP($B28,'Conversion to binary Key'!$D:$I,3,0)</f>
        <v>00</v>
      </c>
      <c r="M28" s="13" t="str">
        <f>VLOOKUP($B28,'Conversion to binary Key'!$D:$I,4,0)</f>
        <v>00000000</v>
      </c>
      <c r="N28" s="13" t="str">
        <f>VLOOKUP($B28,'Conversion to binary Key'!$D:$I,5,0)</f>
        <v/>
      </c>
      <c r="O28" s="13" t="str">
        <f>VLOOKUP($B28,'Conversion to binary Key'!$D:$I,6,0)</f>
        <v/>
      </c>
      <c r="P28" s="19" t="str">
        <f t="shared" si="11"/>
        <v>000110</v>
      </c>
      <c r="Q28" s="19" t="str">
        <f t="shared" si="12"/>
        <v>11</v>
      </c>
      <c r="R28" s="19" t="str">
        <f t="shared" si="13"/>
        <v>0</v>
      </c>
      <c r="S28" s="19" t="str">
        <f t="shared" si="14"/>
        <v>0</v>
      </c>
      <c r="T28" s="19" t="s">
        <v>291</v>
      </c>
      <c r="U28" s="16" t="str">
        <f t="shared" si="15"/>
        <v>000110</v>
      </c>
      <c r="V28" s="10" t="str">
        <f t="shared" si="16"/>
        <v>11</v>
      </c>
      <c r="W28" s="10" t="str">
        <f t="shared" si="17"/>
        <v>00000000</v>
      </c>
      <c r="X28" s="10" t="str">
        <f t="shared" si="18"/>
        <v/>
      </c>
      <c r="Y28" s="10" t="str">
        <f t="shared" si="19"/>
        <v/>
      </c>
      <c r="Z28" s="11" t="str">
        <f t="shared" si="21"/>
        <v>0001101100000000</v>
      </c>
      <c r="AA28" s="10">
        <f t="shared" si="22"/>
        <v>16</v>
      </c>
    </row>
    <row r="29" spans="1:27" x14ac:dyDescent="0.25">
      <c r="A29" s="12" t="s">
        <v>24</v>
      </c>
      <c r="B29" s="9" t="str">
        <f t="shared" si="3"/>
        <v>SRC</v>
      </c>
      <c r="C29" s="9">
        <f t="shared" si="4"/>
        <v>3</v>
      </c>
      <c r="D29" s="8">
        <f t="shared" si="5"/>
        <v>6</v>
      </c>
      <c r="E29" s="8">
        <f t="shared" ref="E29:F29" si="47">FIND(",",$A29,D29+1)</f>
        <v>8</v>
      </c>
      <c r="F29" s="8">
        <f t="shared" si="47"/>
        <v>10</v>
      </c>
      <c r="G29" s="9" t="str">
        <f t="shared" si="7"/>
        <v>3</v>
      </c>
      <c r="H29" s="9" t="str">
        <f t="shared" si="8"/>
        <v>1</v>
      </c>
      <c r="I29" s="9" t="str">
        <f t="shared" si="9"/>
        <v>1</v>
      </c>
      <c r="J29" s="9" t="str">
        <f t="shared" si="10"/>
        <v>1</v>
      </c>
      <c r="K29" s="13" t="str">
        <f>VLOOKUP($B29,'Conversion to binary Key'!$D:$I,2,0)</f>
        <v>011001</v>
      </c>
      <c r="L29" s="13" t="str">
        <f>VLOOKUP($B29,'Conversion to binary Key'!$D:$I,3,0)</f>
        <v>00</v>
      </c>
      <c r="M29" s="13" t="str">
        <f>VLOOKUP($B29,'Conversion to binary Key'!$D:$I,4,0)</f>
        <v>0</v>
      </c>
      <c r="N29" s="13" t="str">
        <f>VLOOKUP($B29,'Conversion to binary Key'!$D:$I,5,0)</f>
        <v>0</v>
      </c>
      <c r="O29" s="13" t="str">
        <f>VLOOKUP($B29,'Conversion to binary Key'!$D:$I,6,0)</f>
        <v>000000</v>
      </c>
      <c r="P29" s="19" t="str">
        <f t="shared" si="11"/>
        <v>011001</v>
      </c>
      <c r="Q29" s="19" t="str">
        <f t="shared" si="12"/>
        <v>11</v>
      </c>
      <c r="R29" s="19" t="str">
        <f t="shared" si="13"/>
        <v>1</v>
      </c>
      <c r="S29" s="19" t="str">
        <f t="shared" si="14"/>
        <v>1</v>
      </c>
      <c r="T29" s="19" t="str">
        <f t="shared" si="14"/>
        <v>1</v>
      </c>
      <c r="U29" s="16" t="str">
        <f t="shared" si="15"/>
        <v>011001</v>
      </c>
      <c r="V29" s="10" t="str">
        <f t="shared" si="16"/>
        <v>11</v>
      </c>
      <c r="W29" s="10" t="str">
        <f t="shared" si="17"/>
        <v>1</v>
      </c>
      <c r="X29" s="10" t="str">
        <f t="shared" si="18"/>
        <v>1</v>
      </c>
      <c r="Y29" s="10" t="str">
        <f t="shared" si="19"/>
        <v>000001</v>
      </c>
      <c r="Z29" s="11" t="str">
        <f t="shared" si="21"/>
        <v>0110011111000001</v>
      </c>
      <c r="AA29" s="10">
        <f t="shared" si="22"/>
        <v>16</v>
      </c>
    </row>
    <row r="30" spans="1:27" x14ac:dyDescent="0.25">
      <c r="A30" s="12" t="s">
        <v>35</v>
      </c>
      <c r="B30" s="9" t="str">
        <f t="shared" si="3"/>
        <v>STR</v>
      </c>
      <c r="C30" s="9">
        <f t="shared" si="4"/>
        <v>3</v>
      </c>
      <c r="D30" s="8">
        <f t="shared" si="5"/>
        <v>6</v>
      </c>
      <c r="E30" s="8">
        <f t="shared" ref="E30:F30" si="48">FIND(",",$A30,D30+1)</f>
        <v>8</v>
      </c>
      <c r="F30" s="8">
        <f t="shared" si="48"/>
        <v>10</v>
      </c>
      <c r="G30" s="9" t="str">
        <f t="shared" si="7"/>
        <v>3</v>
      </c>
      <c r="H30" s="9" t="str">
        <f t="shared" si="8"/>
        <v>1</v>
      </c>
      <c r="I30" s="9" t="str">
        <f t="shared" si="9"/>
        <v>0</v>
      </c>
      <c r="J30" s="9">
        <v>25</v>
      </c>
      <c r="K30" s="13" t="str">
        <f>VLOOKUP($B30,'Conversion to binary Key'!$D:$I,2,0)</f>
        <v>000010</v>
      </c>
      <c r="L30" s="13" t="str">
        <f>VLOOKUP($B30,'Conversion to binary Key'!$D:$I,3,0)</f>
        <v>00</v>
      </c>
      <c r="M30" s="13" t="str">
        <f>VLOOKUP($B30,'Conversion to binary Key'!$D:$I,4,0)</f>
        <v>00</v>
      </c>
      <c r="N30" s="13" t="str">
        <f>VLOOKUP($B30,'Conversion to binary Key'!$D:$I,5,0)</f>
        <v>0</v>
      </c>
      <c r="O30" s="13" t="str">
        <f>VLOOKUP($B30,'Conversion to binary Key'!$D:$I,6,0)</f>
        <v>00000</v>
      </c>
      <c r="P30" s="19" t="str">
        <f t="shared" si="11"/>
        <v>000010</v>
      </c>
      <c r="Q30" s="19" t="str">
        <f t="shared" si="12"/>
        <v>11</v>
      </c>
      <c r="R30" s="19" t="str">
        <f t="shared" si="13"/>
        <v>1</v>
      </c>
      <c r="S30" s="19" t="str">
        <f t="shared" si="14"/>
        <v>0</v>
      </c>
      <c r="T30" s="19" t="str">
        <f t="shared" si="14"/>
        <v>11001</v>
      </c>
      <c r="U30" s="16" t="str">
        <f t="shared" si="15"/>
        <v>000010</v>
      </c>
      <c r="V30" s="10" t="str">
        <f t="shared" si="16"/>
        <v>11</v>
      </c>
      <c r="W30" s="10" t="str">
        <f t="shared" si="17"/>
        <v>01</v>
      </c>
      <c r="X30" s="10" t="str">
        <f t="shared" si="18"/>
        <v>0</v>
      </c>
      <c r="Y30" s="10" t="str">
        <f t="shared" si="19"/>
        <v>11001</v>
      </c>
      <c r="Z30" s="11" t="str">
        <f t="shared" si="21"/>
        <v>0000101101011001</v>
      </c>
      <c r="AA30" s="10">
        <f t="shared" si="22"/>
        <v>16</v>
      </c>
    </row>
    <row r="31" spans="1:27" x14ac:dyDescent="0.25">
      <c r="A31" s="12" t="s">
        <v>37</v>
      </c>
      <c r="B31" s="9" t="str">
        <f t="shared" si="3"/>
        <v>LDA</v>
      </c>
      <c r="C31" s="9">
        <f t="shared" si="4"/>
        <v>3</v>
      </c>
      <c r="D31" s="8">
        <f t="shared" si="5"/>
        <v>6</v>
      </c>
      <c r="E31" s="8">
        <f t="shared" ref="E31:F31" si="49">FIND(",",$A31,D31+1)</f>
        <v>8</v>
      </c>
      <c r="F31" s="8">
        <f t="shared" si="49"/>
        <v>10</v>
      </c>
      <c r="G31" s="9" t="str">
        <f t="shared" si="7"/>
        <v>3</v>
      </c>
      <c r="H31" s="9" t="str">
        <f t="shared" si="8"/>
        <v>1</v>
      </c>
      <c r="I31" s="9" t="str">
        <f t="shared" si="9"/>
        <v>0</v>
      </c>
      <c r="J31" s="9">
        <v>30</v>
      </c>
      <c r="K31" s="13" t="str">
        <f>VLOOKUP($B31,'Conversion to binary Key'!$D:$I,2,0)</f>
        <v>000011</v>
      </c>
      <c r="L31" s="13" t="str">
        <f>VLOOKUP($B31,'Conversion to binary Key'!$D:$I,3,0)</f>
        <v>00</v>
      </c>
      <c r="M31" s="13" t="str">
        <f>VLOOKUP($B31,'Conversion to binary Key'!$D:$I,4,0)</f>
        <v>00</v>
      </c>
      <c r="N31" s="13" t="str">
        <f>VLOOKUP($B31,'Conversion to binary Key'!$D:$I,5,0)</f>
        <v>0</v>
      </c>
      <c r="O31" s="13" t="str">
        <f>VLOOKUP($B31,'Conversion to binary Key'!$D:$I,6,0)</f>
        <v>00000</v>
      </c>
      <c r="P31" s="19" t="str">
        <f t="shared" si="11"/>
        <v>000011</v>
      </c>
      <c r="Q31" s="19" t="str">
        <f t="shared" si="12"/>
        <v>11</v>
      </c>
      <c r="R31" s="19" t="str">
        <f t="shared" si="13"/>
        <v>1</v>
      </c>
      <c r="S31" s="19" t="str">
        <f t="shared" si="14"/>
        <v>0</v>
      </c>
      <c r="T31" s="19" t="str">
        <f t="shared" si="14"/>
        <v>11110</v>
      </c>
      <c r="U31" s="16" t="str">
        <f t="shared" si="15"/>
        <v>000011</v>
      </c>
      <c r="V31" s="10" t="str">
        <f t="shared" si="16"/>
        <v>11</v>
      </c>
      <c r="W31" s="10" t="str">
        <f t="shared" si="17"/>
        <v>01</v>
      </c>
      <c r="X31" s="10" t="str">
        <f t="shared" si="18"/>
        <v>0</v>
      </c>
      <c r="Y31" s="10" t="str">
        <f t="shared" si="19"/>
        <v>11110</v>
      </c>
      <c r="Z31" s="11" t="str">
        <f t="shared" si="21"/>
        <v>0000111101011110</v>
      </c>
      <c r="AA31" s="10">
        <f t="shared" si="22"/>
        <v>16</v>
      </c>
    </row>
    <row r="32" spans="1:27" x14ac:dyDescent="0.25">
      <c r="A32" s="12" t="s">
        <v>39</v>
      </c>
      <c r="B32" s="9" t="str">
        <f t="shared" si="3"/>
        <v>SIR</v>
      </c>
      <c r="C32" s="9">
        <f t="shared" si="4"/>
        <v>3</v>
      </c>
      <c r="D32" s="8">
        <f t="shared" si="5"/>
        <v>6</v>
      </c>
      <c r="E32" s="8">
        <f t="shared" ref="E32:F32" si="50">FIND(",",$A32,D32+1)</f>
        <v>8</v>
      </c>
      <c r="F32" s="8">
        <f t="shared" si="50"/>
        <v>10</v>
      </c>
      <c r="G32" s="9" t="str">
        <f t="shared" si="7"/>
        <v>3</v>
      </c>
      <c r="H32" s="9" t="str">
        <f t="shared" si="8"/>
        <v>0</v>
      </c>
      <c r="I32" s="9" t="str">
        <f t="shared" si="9"/>
        <v>0</v>
      </c>
      <c r="J32" s="9" t="str">
        <f t="shared" si="10"/>
        <v>1</v>
      </c>
      <c r="K32" s="13" t="str">
        <f>VLOOKUP($B32,'Conversion to binary Key'!$D:$I,2,0)</f>
        <v>000111</v>
      </c>
      <c r="L32" s="13" t="str">
        <f>VLOOKUP($B32,'Conversion to binary Key'!$D:$I,3,0)</f>
        <v>00</v>
      </c>
      <c r="M32" s="13" t="str">
        <f>VLOOKUP($B32,'Conversion to binary Key'!$D:$I,4,0)</f>
        <v>00000000</v>
      </c>
      <c r="N32" s="13" t="str">
        <f>VLOOKUP($B32,'Conversion to binary Key'!$D:$I,5,0)</f>
        <v/>
      </c>
      <c r="O32" s="13" t="str">
        <f>VLOOKUP($B32,'Conversion to binary Key'!$D:$I,6,0)</f>
        <v/>
      </c>
      <c r="P32" s="19" t="str">
        <f t="shared" si="11"/>
        <v>000111</v>
      </c>
      <c r="Q32" s="19" t="str">
        <f t="shared" si="12"/>
        <v>11</v>
      </c>
      <c r="R32" s="19" t="str">
        <f t="shared" si="13"/>
        <v>0</v>
      </c>
      <c r="S32" s="19" t="str">
        <f t="shared" si="14"/>
        <v>0</v>
      </c>
      <c r="T32" s="19" t="str">
        <f t="shared" si="14"/>
        <v>1</v>
      </c>
      <c r="U32" s="16" t="str">
        <f t="shared" si="15"/>
        <v>000111</v>
      </c>
      <c r="V32" s="10" t="str">
        <f t="shared" si="16"/>
        <v>11</v>
      </c>
      <c r="W32" s="10" t="str">
        <f t="shared" si="17"/>
        <v>00000000</v>
      </c>
      <c r="X32" s="10" t="str">
        <f t="shared" si="18"/>
        <v/>
      </c>
      <c r="Y32" s="10" t="str">
        <f t="shared" si="19"/>
        <v/>
      </c>
      <c r="Z32" s="11" t="str">
        <f t="shared" si="21"/>
        <v>0001111100000000</v>
      </c>
      <c r="AA32" s="10">
        <f t="shared" si="22"/>
        <v>16</v>
      </c>
    </row>
    <row r="33" spans="1:27" x14ac:dyDescent="0.25">
      <c r="A33" s="12" t="s">
        <v>40</v>
      </c>
      <c r="B33" s="9" t="str">
        <f t="shared" si="3"/>
        <v>STR</v>
      </c>
      <c r="C33" s="9">
        <f t="shared" si="4"/>
        <v>3</v>
      </c>
      <c r="D33" s="8">
        <f t="shared" si="5"/>
        <v>6</v>
      </c>
      <c r="E33" s="8">
        <f t="shared" ref="E33:F33" si="51">FIND(",",$A33,D33+1)</f>
        <v>8</v>
      </c>
      <c r="F33" s="8">
        <f t="shared" si="51"/>
        <v>10</v>
      </c>
      <c r="G33" s="9" t="str">
        <f t="shared" si="7"/>
        <v>3</v>
      </c>
      <c r="H33" s="9" t="str">
        <f t="shared" si="8"/>
        <v>1</v>
      </c>
      <c r="I33" s="9" t="str">
        <f t="shared" si="9"/>
        <v>0</v>
      </c>
      <c r="J33" s="9">
        <v>26</v>
      </c>
      <c r="K33" s="13" t="str">
        <f>VLOOKUP($B33,'Conversion to binary Key'!$D:$I,2,0)</f>
        <v>000010</v>
      </c>
      <c r="L33" s="13" t="str">
        <f>VLOOKUP($B33,'Conversion to binary Key'!$D:$I,3,0)</f>
        <v>00</v>
      </c>
      <c r="M33" s="13" t="str">
        <f>VLOOKUP($B33,'Conversion to binary Key'!$D:$I,4,0)</f>
        <v>00</v>
      </c>
      <c r="N33" s="13" t="str">
        <f>VLOOKUP($B33,'Conversion to binary Key'!$D:$I,5,0)</f>
        <v>0</v>
      </c>
      <c r="O33" s="13" t="str">
        <f>VLOOKUP($B33,'Conversion to binary Key'!$D:$I,6,0)</f>
        <v>00000</v>
      </c>
      <c r="P33" s="19" t="str">
        <f t="shared" si="11"/>
        <v>000010</v>
      </c>
      <c r="Q33" s="19" t="str">
        <f t="shared" si="12"/>
        <v>11</v>
      </c>
      <c r="R33" s="19" t="str">
        <f t="shared" si="13"/>
        <v>1</v>
      </c>
      <c r="S33" s="19" t="str">
        <f t="shared" si="14"/>
        <v>0</v>
      </c>
      <c r="T33" s="19" t="str">
        <f t="shared" si="14"/>
        <v>11010</v>
      </c>
      <c r="U33" s="16" t="str">
        <f t="shared" si="15"/>
        <v>000010</v>
      </c>
      <c r="V33" s="10" t="str">
        <f t="shared" si="16"/>
        <v>11</v>
      </c>
      <c r="W33" s="10" t="str">
        <f t="shared" si="17"/>
        <v>01</v>
      </c>
      <c r="X33" s="10" t="str">
        <f t="shared" si="18"/>
        <v>0</v>
      </c>
      <c r="Y33" s="10" t="str">
        <f t="shared" si="19"/>
        <v>11010</v>
      </c>
      <c r="Z33" s="11" t="str">
        <f t="shared" si="21"/>
        <v>0000101101011010</v>
      </c>
      <c r="AA33" s="10">
        <f t="shared" si="22"/>
        <v>16</v>
      </c>
    </row>
    <row r="34" spans="1:27" x14ac:dyDescent="0.25">
      <c r="A34" s="12" t="s">
        <v>42</v>
      </c>
      <c r="B34" s="9" t="str">
        <f t="shared" si="3"/>
        <v>LDA</v>
      </c>
      <c r="C34" s="9">
        <f t="shared" si="4"/>
        <v>3</v>
      </c>
      <c r="D34" s="8">
        <f t="shared" si="5"/>
        <v>6</v>
      </c>
      <c r="E34" s="8">
        <f t="shared" ref="E34:F34" si="52">FIND(",",$A34,D34+1)</f>
        <v>8</v>
      </c>
      <c r="F34" s="8">
        <f t="shared" si="52"/>
        <v>10</v>
      </c>
      <c r="G34" s="9" t="str">
        <f t="shared" si="7"/>
        <v>1</v>
      </c>
      <c r="H34" s="9" t="str">
        <f t="shared" si="8"/>
        <v>0</v>
      </c>
      <c r="I34" s="9" t="str">
        <f t="shared" si="9"/>
        <v>0</v>
      </c>
      <c r="J34" s="9" t="str">
        <f t="shared" si="10"/>
        <v>20</v>
      </c>
      <c r="K34" s="13" t="str">
        <f>VLOOKUP($B34,'Conversion to binary Key'!$D:$I,2,0)</f>
        <v>000011</v>
      </c>
      <c r="L34" s="13" t="str">
        <f>VLOOKUP($B34,'Conversion to binary Key'!$D:$I,3,0)</f>
        <v>00</v>
      </c>
      <c r="M34" s="13" t="str">
        <f>VLOOKUP($B34,'Conversion to binary Key'!$D:$I,4,0)</f>
        <v>00</v>
      </c>
      <c r="N34" s="13" t="str">
        <f>VLOOKUP($B34,'Conversion to binary Key'!$D:$I,5,0)</f>
        <v>0</v>
      </c>
      <c r="O34" s="13" t="str">
        <f>VLOOKUP($B34,'Conversion to binary Key'!$D:$I,6,0)</f>
        <v>00000</v>
      </c>
      <c r="P34" s="19" t="str">
        <f t="shared" si="11"/>
        <v>000011</v>
      </c>
      <c r="Q34" s="19" t="str">
        <f t="shared" si="12"/>
        <v>1</v>
      </c>
      <c r="R34" s="19" t="str">
        <f t="shared" si="13"/>
        <v>0</v>
      </c>
      <c r="S34" s="19" t="str">
        <f t="shared" si="14"/>
        <v>0</v>
      </c>
      <c r="T34" s="19" t="str">
        <f t="shared" si="14"/>
        <v>10100</v>
      </c>
      <c r="U34" s="16" t="str">
        <f t="shared" si="15"/>
        <v>000011</v>
      </c>
      <c r="V34" s="10" t="str">
        <f t="shared" si="16"/>
        <v>01</v>
      </c>
      <c r="W34" s="10" t="str">
        <f t="shared" si="17"/>
        <v>00</v>
      </c>
      <c r="X34" s="10" t="str">
        <f t="shared" si="18"/>
        <v>0</v>
      </c>
      <c r="Y34" s="10" t="str">
        <f t="shared" si="19"/>
        <v>10100</v>
      </c>
      <c r="Z34" s="11" t="str">
        <f t="shared" si="21"/>
        <v>0000110100010100</v>
      </c>
      <c r="AA34" s="10">
        <f t="shared" si="22"/>
        <v>16</v>
      </c>
    </row>
    <row r="35" spans="1:27" x14ac:dyDescent="0.25">
      <c r="A35" s="12" t="s">
        <v>44</v>
      </c>
      <c r="B35" s="9" t="str">
        <f t="shared" si="3"/>
        <v>STR</v>
      </c>
      <c r="C35" s="9">
        <f t="shared" si="4"/>
        <v>3</v>
      </c>
      <c r="D35" s="8">
        <f t="shared" si="5"/>
        <v>6</v>
      </c>
      <c r="E35" s="8">
        <f t="shared" ref="E35:F35" si="53">FIND(",",$A35,D35+1)</f>
        <v>8</v>
      </c>
      <c r="F35" s="8">
        <f t="shared" si="53"/>
        <v>10</v>
      </c>
      <c r="G35" s="9" t="str">
        <f t="shared" si="7"/>
        <v>1</v>
      </c>
      <c r="H35" s="9" t="str">
        <f t="shared" si="8"/>
        <v>1</v>
      </c>
      <c r="I35" s="9" t="str">
        <f t="shared" si="9"/>
        <v>0</v>
      </c>
      <c r="J35" s="9">
        <v>27</v>
      </c>
      <c r="K35" s="13" t="str">
        <f>VLOOKUP($B35,'Conversion to binary Key'!$D:$I,2,0)</f>
        <v>000010</v>
      </c>
      <c r="L35" s="13" t="str">
        <f>VLOOKUP($B35,'Conversion to binary Key'!$D:$I,3,0)</f>
        <v>00</v>
      </c>
      <c r="M35" s="13" t="str">
        <f>VLOOKUP($B35,'Conversion to binary Key'!$D:$I,4,0)</f>
        <v>00</v>
      </c>
      <c r="N35" s="13" t="str">
        <f>VLOOKUP($B35,'Conversion to binary Key'!$D:$I,5,0)</f>
        <v>0</v>
      </c>
      <c r="O35" s="13" t="str">
        <f>VLOOKUP($B35,'Conversion to binary Key'!$D:$I,6,0)</f>
        <v>00000</v>
      </c>
      <c r="P35" s="19" t="str">
        <f t="shared" si="11"/>
        <v>000010</v>
      </c>
      <c r="Q35" s="19" t="str">
        <f t="shared" si="12"/>
        <v>1</v>
      </c>
      <c r="R35" s="19" t="str">
        <f t="shared" si="13"/>
        <v>1</v>
      </c>
      <c r="S35" s="19" t="str">
        <f t="shared" si="14"/>
        <v>0</v>
      </c>
      <c r="T35" s="19" t="str">
        <f t="shared" si="14"/>
        <v>11011</v>
      </c>
      <c r="U35" s="16" t="str">
        <f t="shared" si="15"/>
        <v>000010</v>
      </c>
      <c r="V35" s="10" t="str">
        <f t="shared" si="16"/>
        <v>01</v>
      </c>
      <c r="W35" s="10" t="str">
        <f t="shared" si="17"/>
        <v>01</v>
      </c>
      <c r="X35" s="10" t="str">
        <f t="shared" si="18"/>
        <v>0</v>
      </c>
      <c r="Y35" s="10" t="str">
        <f t="shared" si="19"/>
        <v>11011</v>
      </c>
      <c r="Z35" s="11" t="str">
        <f t="shared" si="21"/>
        <v>0000100101011011</v>
      </c>
      <c r="AA35" s="10">
        <f t="shared" si="22"/>
        <v>16</v>
      </c>
    </row>
    <row r="36" spans="1:27" x14ac:dyDescent="0.25">
      <c r="A36" s="12" t="s">
        <v>46</v>
      </c>
      <c r="B36" s="9" t="str">
        <f t="shared" si="3"/>
        <v>LDA</v>
      </c>
      <c r="C36" s="9">
        <f t="shared" si="4"/>
        <v>3</v>
      </c>
      <c r="D36" s="8">
        <f t="shared" si="5"/>
        <v>6</v>
      </c>
      <c r="E36" s="8">
        <f t="shared" ref="E36:F36" si="54">FIND(",",$A36,D36+1)</f>
        <v>8</v>
      </c>
      <c r="F36" s="8">
        <f t="shared" si="54"/>
        <v>10</v>
      </c>
      <c r="G36" s="9" t="str">
        <f t="shared" si="7"/>
        <v>2</v>
      </c>
      <c r="H36" s="9" t="str">
        <f t="shared" si="8"/>
        <v>0</v>
      </c>
      <c r="I36" s="9" t="str">
        <f t="shared" si="9"/>
        <v>0</v>
      </c>
      <c r="J36" s="9" t="str">
        <f t="shared" si="10"/>
        <v>10</v>
      </c>
      <c r="K36" s="13" t="str">
        <f>VLOOKUP($B36,'Conversion to binary Key'!$D:$I,2,0)</f>
        <v>000011</v>
      </c>
      <c r="L36" s="13" t="str">
        <f>VLOOKUP($B36,'Conversion to binary Key'!$D:$I,3,0)</f>
        <v>00</v>
      </c>
      <c r="M36" s="13" t="str">
        <f>VLOOKUP($B36,'Conversion to binary Key'!$D:$I,4,0)</f>
        <v>00</v>
      </c>
      <c r="N36" s="13" t="str">
        <f>VLOOKUP($B36,'Conversion to binary Key'!$D:$I,5,0)</f>
        <v>0</v>
      </c>
      <c r="O36" s="13" t="str">
        <f>VLOOKUP($B36,'Conversion to binary Key'!$D:$I,6,0)</f>
        <v>00000</v>
      </c>
      <c r="P36" s="19" t="str">
        <f t="shared" si="11"/>
        <v>000011</v>
      </c>
      <c r="Q36" s="19" t="str">
        <f t="shared" si="12"/>
        <v>10</v>
      </c>
      <c r="R36" s="19" t="str">
        <f t="shared" si="13"/>
        <v>0</v>
      </c>
      <c r="S36" s="19" t="str">
        <f t="shared" si="14"/>
        <v>0</v>
      </c>
      <c r="T36" s="19" t="str">
        <f t="shared" si="14"/>
        <v>1010</v>
      </c>
      <c r="U36" s="16" t="str">
        <f t="shared" si="15"/>
        <v>000011</v>
      </c>
      <c r="V36" s="10" t="str">
        <f t="shared" si="16"/>
        <v>10</v>
      </c>
      <c r="W36" s="10" t="str">
        <f t="shared" si="17"/>
        <v>00</v>
      </c>
      <c r="X36" s="10" t="str">
        <f t="shared" si="18"/>
        <v>0</v>
      </c>
      <c r="Y36" s="10" t="str">
        <f t="shared" si="19"/>
        <v>01010</v>
      </c>
      <c r="Z36" s="11" t="str">
        <f t="shared" si="21"/>
        <v>0000111000001010</v>
      </c>
      <c r="AA36" s="10">
        <f t="shared" si="22"/>
        <v>16</v>
      </c>
    </row>
    <row r="37" spans="1:27" x14ac:dyDescent="0.25">
      <c r="A37" s="12" t="s">
        <v>48</v>
      </c>
      <c r="B37" s="9" t="str">
        <f t="shared" si="3"/>
        <v>LDA</v>
      </c>
      <c r="C37" s="9">
        <f t="shared" si="4"/>
        <v>3</v>
      </c>
      <c r="D37" s="8">
        <f t="shared" si="5"/>
        <v>6</v>
      </c>
      <c r="E37" s="8">
        <f t="shared" ref="E37:F37" si="55">FIND(",",$A37,D37+1)</f>
        <v>8</v>
      </c>
      <c r="F37" s="8">
        <f t="shared" si="55"/>
        <v>10</v>
      </c>
      <c r="G37" s="9" t="str">
        <f t="shared" si="7"/>
        <v>0</v>
      </c>
      <c r="H37" s="9" t="str">
        <f t="shared" si="8"/>
        <v>0</v>
      </c>
      <c r="I37" s="9" t="str">
        <f t="shared" si="9"/>
        <v>0</v>
      </c>
      <c r="J37" s="9" t="str">
        <f t="shared" si="10"/>
        <v>0</v>
      </c>
      <c r="K37" s="13" t="str">
        <f>VLOOKUP($B37,'Conversion to binary Key'!$D:$I,2,0)</f>
        <v>000011</v>
      </c>
      <c r="L37" s="13" t="str">
        <f>VLOOKUP($B37,'Conversion to binary Key'!$D:$I,3,0)</f>
        <v>00</v>
      </c>
      <c r="M37" s="13" t="str">
        <f>VLOOKUP($B37,'Conversion to binary Key'!$D:$I,4,0)</f>
        <v>00</v>
      </c>
      <c r="N37" s="13" t="str">
        <f>VLOOKUP($B37,'Conversion to binary Key'!$D:$I,5,0)</f>
        <v>0</v>
      </c>
      <c r="O37" s="13" t="str">
        <f>VLOOKUP($B37,'Conversion to binary Key'!$D:$I,6,0)</f>
        <v>00000</v>
      </c>
      <c r="P37" s="19" t="str">
        <f t="shared" si="11"/>
        <v>000011</v>
      </c>
      <c r="Q37" s="19" t="str">
        <f t="shared" si="12"/>
        <v>0</v>
      </c>
      <c r="R37" s="19" t="str">
        <f t="shared" si="13"/>
        <v>0</v>
      </c>
      <c r="S37" s="19" t="str">
        <f t="shared" si="14"/>
        <v>0</v>
      </c>
      <c r="T37" s="19" t="str">
        <f t="shared" si="14"/>
        <v>0</v>
      </c>
      <c r="U37" s="16" t="str">
        <f t="shared" si="15"/>
        <v>000011</v>
      </c>
      <c r="V37" s="10" t="str">
        <f t="shared" si="16"/>
        <v>00</v>
      </c>
      <c r="W37" s="10" t="str">
        <f t="shared" si="17"/>
        <v>00</v>
      </c>
      <c r="X37" s="10" t="str">
        <f t="shared" si="18"/>
        <v>0</v>
      </c>
      <c r="Y37" s="10" t="str">
        <f t="shared" si="19"/>
        <v>00000</v>
      </c>
      <c r="Z37" s="11" t="str">
        <f t="shared" si="21"/>
        <v>0000110000000000</v>
      </c>
      <c r="AA37" s="10">
        <f t="shared" si="22"/>
        <v>16</v>
      </c>
    </row>
    <row r="38" spans="1:27" x14ac:dyDescent="0.25">
      <c r="A38" s="12" t="s">
        <v>50</v>
      </c>
      <c r="B38" s="9" t="str">
        <f t="shared" si="3"/>
        <v>LDA</v>
      </c>
      <c r="C38" s="9">
        <f t="shared" si="4"/>
        <v>3</v>
      </c>
      <c r="D38" s="8">
        <f t="shared" si="5"/>
        <v>6</v>
      </c>
      <c r="E38" s="8">
        <f t="shared" ref="E38:F38" si="56">FIND(",",$A38,D38+1)</f>
        <v>8</v>
      </c>
      <c r="F38" s="8">
        <f t="shared" si="56"/>
        <v>10</v>
      </c>
      <c r="G38" s="9" t="str">
        <f t="shared" si="7"/>
        <v>3</v>
      </c>
      <c r="H38" s="9" t="str">
        <f t="shared" si="8"/>
        <v>0</v>
      </c>
      <c r="I38" s="9" t="str">
        <f t="shared" si="9"/>
        <v>0</v>
      </c>
      <c r="J38" s="9" t="str">
        <f t="shared" si="10"/>
        <v>0</v>
      </c>
      <c r="K38" s="13" t="str">
        <f>VLOOKUP($B38,'Conversion to binary Key'!$D:$I,2,0)</f>
        <v>000011</v>
      </c>
      <c r="L38" s="13" t="str">
        <f>VLOOKUP($B38,'Conversion to binary Key'!$D:$I,3,0)</f>
        <v>00</v>
      </c>
      <c r="M38" s="13" t="str">
        <f>VLOOKUP($B38,'Conversion to binary Key'!$D:$I,4,0)</f>
        <v>00</v>
      </c>
      <c r="N38" s="13" t="str">
        <f>VLOOKUP($B38,'Conversion to binary Key'!$D:$I,5,0)</f>
        <v>0</v>
      </c>
      <c r="O38" s="13" t="str">
        <f>VLOOKUP($B38,'Conversion to binary Key'!$D:$I,6,0)</f>
        <v>00000</v>
      </c>
      <c r="P38" s="19" t="str">
        <f t="shared" si="11"/>
        <v>000011</v>
      </c>
      <c r="Q38" s="19" t="str">
        <f t="shared" si="12"/>
        <v>11</v>
      </c>
      <c r="R38" s="19" t="str">
        <f t="shared" si="13"/>
        <v>0</v>
      </c>
      <c r="S38" s="19" t="str">
        <f t="shared" si="14"/>
        <v>0</v>
      </c>
      <c r="T38" s="19" t="str">
        <f t="shared" si="14"/>
        <v>0</v>
      </c>
      <c r="U38" s="16" t="str">
        <f t="shared" si="15"/>
        <v>000011</v>
      </c>
      <c r="V38" s="10" t="str">
        <f t="shared" si="16"/>
        <v>11</v>
      </c>
      <c r="W38" s="10" t="str">
        <f t="shared" si="17"/>
        <v>00</v>
      </c>
      <c r="X38" s="10" t="str">
        <f t="shared" si="18"/>
        <v>0</v>
      </c>
      <c r="Y38" s="10" t="str">
        <f t="shared" si="19"/>
        <v>00000</v>
      </c>
      <c r="Z38" s="11" t="str">
        <f t="shared" si="21"/>
        <v>0000111100000000</v>
      </c>
      <c r="AA38" s="10">
        <f t="shared" si="22"/>
        <v>16</v>
      </c>
    </row>
    <row r="39" spans="1:27" x14ac:dyDescent="0.25">
      <c r="A39" s="12" t="s">
        <v>51</v>
      </c>
      <c r="B39" s="9" t="str">
        <f t="shared" si="3"/>
        <v>STR</v>
      </c>
      <c r="C39" s="9">
        <f t="shared" si="4"/>
        <v>3</v>
      </c>
      <c r="D39" s="8">
        <f t="shared" si="5"/>
        <v>6</v>
      </c>
      <c r="E39" s="8">
        <f t="shared" ref="E39:F39" si="57">FIND(",",$A39,D39+1)</f>
        <v>8</v>
      </c>
      <c r="F39" s="8">
        <f t="shared" si="57"/>
        <v>10</v>
      </c>
      <c r="G39" s="9" t="str">
        <f t="shared" si="7"/>
        <v>3</v>
      </c>
      <c r="H39" s="9" t="str">
        <f t="shared" si="8"/>
        <v>1</v>
      </c>
      <c r="I39" s="9" t="str">
        <f t="shared" si="9"/>
        <v>0</v>
      </c>
      <c r="J39" s="9">
        <v>28</v>
      </c>
      <c r="K39" s="13" t="str">
        <f>VLOOKUP($B39,'Conversion to binary Key'!$D:$I,2,0)</f>
        <v>000010</v>
      </c>
      <c r="L39" s="13" t="str">
        <f>VLOOKUP($B39,'Conversion to binary Key'!$D:$I,3,0)</f>
        <v>00</v>
      </c>
      <c r="M39" s="13" t="str">
        <f>VLOOKUP($B39,'Conversion to binary Key'!$D:$I,4,0)</f>
        <v>00</v>
      </c>
      <c r="N39" s="13" t="str">
        <f>VLOOKUP($B39,'Conversion to binary Key'!$D:$I,5,0)</f>
        <v>0</v>
      </c>
      <c r="O39" s="13" t="str">
        <f>VLOOKUP($B39,'Conversion to binary Key'!$D:$I,6,0)</f>
        <v>00000</v>
      </c>
      <c r="P39" s="19" t="str">
        <f t="shared" si="11"/>
        <v>000010</v>
      </c>
      <c r="Q39" s="19" t="str">
        <f t="shared" si="12"/>
        <v>11</v>
      </c>
      <c r="R39" s="19" t="str">
        <f t="shared" si="13"/>
        <v>1</v>
      </c>
      <c r="S39" s="19" t="str">
        <f t="shared" si="14"/>
        <v>0</v>
      </c>
      <c r="T39" s="19" t="str">
        <f t="shared" si="14"/>
        <v>11100</v>
      </c>
      <c r="U39" s="16" t="str">
        <f t="shared" si="15"/>
        <v>000010</v>
      </c>
      <c r="V39" s="10" t="str">
        <f t="shared" si="16"/>
        <v>11</v>
      </c>
      <c r="W39" s="10" t="str">
        <f t="shared" si="17"/>
        <v>01</v>
      </c>
      <c r="X39" s="10" t="str">
        <f t="shared" si="18"/>
        <v>0</v>
      </c>
      <c r="Y39" s="10" t="str">
        <f t="shared" si="19"/>
        <v>11100</v>
      </c>
      <c r="Z39" s="11" t="str">
        <f t="shared" si="21"/>
        <v>0000101101011100</v>
      </c>
      <c r="AA39" s="10">
        <f t="shared" si="22"/>
        <v>16</v>
      </c>
    </row>
    <row r="40" spans="1:27" x14ac:dyDescent="0.25">
      <c r="A40" s="12" t="s">
        <v>53</v>
      </c>
      <c r="B40" s="9" t="str">
        <f t="shared" si="3"/>
        <v>STR</v>
      </c>
      <c r="C40" s="9">
        <f t="shared" si="4"/>
        <v>3</v>
      </c>
      <c r="D40" s="8">
        <f t="shared" si="5"/>
        <v>6</v>
      </c>
      <c r="E40" s="8">
        <f t="shared" ref="E40:F40" si="58">FIND(",",$A40,D40+1)</f>
        <v>8</v>
      </c>
      <c r="F40" s="8">
        <f t="shared" si="58"/>
        <v>10</v>
      </c>
      <c r="G40" s="9" t="str">
        <f t="shared" si="7"/>
        <v>3</v>
      </c>
      <c r="H40" s="9" t="str">
        <f t="shared" si="8"/>
        <v>1</v>
      </c>
      <c r="I40" s="9" t="str">
        <f t="shared" si="9"/>
        <v>0</v>
      </c>
      <c r="J40" s="9">
        <v>29</v>
      </c>
      <c r="K40" s="13" t="str">
        <f>VLOOKUP($B40,'Conversion to binary Key'!$D:$I,2,0)</f>
        <v>000010</v>
      </c>
      <c r="L40" s="13" t="str">
        <f>VLOOKUP($B40,'Conversion to binary Key'!$D:$I,3,0)</f>
        <v>00</v>
      </c>
      <c r="M40" s="13" t="str">
        <f>VLOOKUP($B40,'Conversion to binary Key'!$D:$I,4,0)</f>
        <v>00</v>
      </c>
      <c r="N40" s="13" t="str">
        <f>VLOOKUP($B40,'Conversion to binary Key'!$D:$I,5,0)</f>
        <v>0</v>
      </c>
      <c r="O40" s="13" t="str">
        <f>VLOOKUP($B40,'Conversion to binary Key'!$D:$I,6,0)</f>
        <v>00000</v>
      </c>
      <c r="P40" s="19" t="str">
        <f t="shared" si="11"/>
        <v>000010</v>
      </c>
      <c r="Q40" s="19" t="str">
        <f t="shared" si="12"/>
        <v>11</v>
      </c>
      <c r="R40" s="19" t="str">
        <f t="shared" si="13"/>
        <v>1</v>
      </c>
      <c r="S40" s="19" t="str">
        <f t="shared" si="14"/>
        <v>0</v>
      </c>
      <c r="T40" s="19" t="str">
        <f t="shared" si="14"/>
        <v>11101</v>
      </c>
      <c r="U40" s="16" t="str">
        <f t="shared" si="15"/>
        <v>000010</v>
      </c>
      <c r="V40" s="10" t="str">
        <f t="shared" si="16"/>
        <v>11</v>
      </c>
      <c r="W40" s="10" t="str">
        <f t="shared" si="17"/>
        <v>01</v>
      </c>
      <c r="X40" s="10" t="str">
        <f t="shared" si="18"/>
        <v>0</v>
      </c>
      <c r="Y40" s="10" t="str">
        <f t="shared" si="19"/>
        <v>11101</v>
      </c>
      <c r="Z40" s="11" t="str">
        <f t="shared" si="21"/>
        <v>0000101101011101</v>
      </c>
      <c r="AA40" s="10">
        <f t="shared" si="22"/>
        <v>16</v>
      </c>
    </row>
    <row r="41" spans="1:27" x14ac:dyDescent="0.25">
      <c r="A41" s="12" t="s">
        <v>55</v>
      </c>
      <c r="B41" s="9" t="str">
        <f t="shared" si="3"/>
        <v>LDR</v>
      </c>
      <c r="C41" s="9">
        <f t="shared" si="4"/>
        <v>3</v>
      </c>
      <c r="D41" s="8">
        <f t="shared" si="5"/>
        <v>6</v>
      </c>
      <c r="E41" s="8">
        <f t="shared" ref="E41:F41" si="59">FIND(",",$A41,D41+1)</f>
        <v>8</v>
      </c>
      <c r="F41" s="8">
        <f t="shared" si="59"/>
        <v>10</v>
      </c>
      <c r="G41" s="9" t="str">
        <f t="shared" si="7"/>
        <v>3</v>
      </c>
      <c r="H41" s="9" t="str">
        <f t="shared" si="8"/>
        <v>1</v>
      </c>
      <c r="I41" s="9" t="str">
        <f t="shared" si="9"/>
        <v>1</v>
      </c>
      <c r="J41" s="9">
        <v>26</v>
      </c>
      <c r="K41" s="13" t="str">
        <f>VLOOKUP($B41,'Conversion to binary Key'!$D:$I,2,0)</f>
        <v>000001</v>
      </c>
      <c r="L41" s="13" t="str">
        <f>VLOOKUP($B41,'Conversion to binary Key'!$D:$I,3,0)</f>
        <v>00</v>
      </c>
      <c r="M41" s="13" t="str">
        <f>VLOOKUP($B41,'Conversion to binary Key'!$D:$I,4,0)</f>
        <v>00</v>
      </c>
      <c r="N41" s="13" t="str">
        <f>VLOOKUP($B41,'Conversion to binary Key'!$D:$I,5,0)</f>
        <v>0</v>
      </c>
      <c r="O41" s="13" t="str">
        <f>VLOOKUP($B41,'Conversion to binary Key'!$D:$I,6,0)</f>
        <v>00000</v>
      </c>
      <c r="P41" s="19" t="str">
        <f t="shared" si="11"/>
        <v>000001</v>
      </c>
      <c r="Q41" s="19" t="str">
        <f t="shared" si="12"/>
        <v>11</v>
      </c>
      <c r="R41" s="19" t="str">
        <f t="shared" si="13"/>
        <v>1</v>
      </c>
      <c r="S41" s="19" t="str">
        <f t="shared" si="14"/>
        <v>1</v>
      </c>
      <c r="T41" s="19" t="str">
        <f t="shared" si="14"/>
        <v>11010</v>
      </c>
      <c r="U41" s="16" t="str">
        <f t="shared" si="15"/>
        <v>000001</v>
      </c>
      <c r="V41" s="10" t="str">
        <f t="shared" si="16"/>
        <v>11</v>
      </c>
      <c r="W41" s="10" t="str">
        <f t="shared" si="17"/>
        <v>01</v>
      </c>
      <c r="X41" s="10" t="str">
        <f t="shared" si="18"/>
        <v>1</v>
      </c>
      <c r="Y41" s="10" t="str">
        <f t="shared" si="19"/>
        <v>11010</v>
      </c>
      <c r="Z41" s="11" t="str">
        <f t="shared" si="21"/>
        <v>0000011101111010</v>
      </c>
      <c r="AA41" s="10">
        <f t="shared" si="22"/>
        <v>16</v>
      </c>
    </row>
    <row r="42" spans="1:27" x14ac:dyDescent="0.25">
      <c r="A42" s="12" t="s">
        <v>57</v>
      </c>
      <c r="B42" s="9" t="str">
        <f t="shared" si="3"/>
        <v>AIR</v>
      </c>
      <c r="C42" s="9">
        <f t="shared" si="4"/>
        <v>1</v>
      </c>
      <c r="D42" s="8">
        <f t="shared" si="5"/>
        <v>6</v>
      </c>
      <c r="E42" s="8" t="e">
        <f t="shared" ref="E42:F42" si="60">FIND(",",$A42,D42+1)</f>
        <v>#VALUE!</v>
      </c>
      <c r="F42" s="8" t="e">
        <f t="shared" si="60"/>
        <v>#VALUE!</v>
      </c>
      <c r="G42" s="9" t="str">
        <f t="shared" si="7"/>
        <v>3</v>
      </c>
      <c r="H42" s="9">
        <v>1</v>
      </c>
      <c r="K42" s="13" t="str">
        <f>VLOOKUP($B42,'Conversion to binary Key'!$D:$I,2,0)</f>
        <v>000110</v>
      </c>
      <c r="L42" s="13" t="str">
        <f>VLOOKUP($B42,'Conversion to binary Key'!$D:$I,3,0)</f>
        <v>00</v>
      </c>
      <c r="M42" s="13" t="str">
        <f>VLOOKUP($B42,'Conversion to binary Key'!$D:$I,4,0)</f>
        <v>00000000</v>
      </c>
      <c r="N42" s="13" t="str">
        <f>VLOOKUP($B42,'Conversion to binary Key'!$D:$I,5,0)</f>
        <v/>
      </c>
      <c r="O42" s="13" t="str">
        <f>VLOOKUP($B42,'Conversion to binary Key'!$D:$I,6,0)</f>
        <v/>
      </c>
      <c r="P42" s="19" t="str">
        <f t="shared" si="11"/>
        <v>000110</v>
      </c>
      <c r="Q42" s="19" t="str">
        <f t="shared" si="12"/>
        <v>11</v>
      </c>
      <c r="R42" s="19" t="str">
        <f t="shared" si="13"/>
        <v>1</v>
      </c>
      <c r="S42" s="19" t="str">
        <f t="shared" si="14"/>
        <v>0</v>
      </c>
      <c r="T42" s="19" t="str">
        <f t="shared" si="14"/>
        <v>0</v>
      </c>
      <c r="U42" s="16" t="str">
        <f t="shared" si="15"/>
        <v>000110</v>
      </c>
      <c r="V42" s="10" t="str">
        <f t="shared" si="16"/>
        <v>11</v>
      </c>
      <c r="W42" s="10" t="str">
        <f t="shared" si="17"/>
        <v>00000001</v>
      </c>
      <c r="X42" s="10" t="str">
        <f t="shared" si="18"/>
        <v/>
      </c>
      <c r="Y42" s="10" t="str">
        <f t="shared" si="19"/>
        <v/>
      </c>
      <c r="Z42" s="11" t="str">
        <f t="shared" si="21"/>
        <v>0001101100000001</v>
      </c>
      <c r="AA42" s="10">
        <f t="shared" si="22"/>
        <v>16</v>
      </c>
    </row>
    <row r="43" spans="1:27" x14ac:dyDescent="0.25">
      <c r="A43" s="12" t="s">
        <v>59</v>
      </c>
      <c r="B43" s="9" t="str">
        <f t="shared" si="3"/>
        <v>STR</v>
      </c>
      <c r="C43" s="9">
        <f t="shared" si="4"/>
        <v>3</v>
      </c>
      <c r="D43" s="8">
        <f t="shared" si="5"/>
        <v>6</v>
      </c>
      <c r="E43" s="8">
        <f t="shared" ref="E43:F43" si="61">FIND(",",$A43,D43+1)</f>
        <v>8</v>
      </c>
      <c r="F43" s="8">
        <f t="shared" si="61"/>
        <v>10</v>
      </c>
      <c r="G43" s="9" t="str">
        <f t="shared" si="7"/>
        <v>3</v>
      </c>
      <c r="H43" s="9" t="str">
        <f t="shared" si="8"/>
        <v>1</v>
      </c>
      <c r="I43" s="9" t="str">
        <f t="shared" si="9"/>
        <v>1</v>
      </c>
      <c r="J43" s="9">
        <v>26</v>
      </c>
      <c r="K43" s="13" t="str">
        <f>VLOOKUP($B43,'Conversion to binary Key'!$D:$I,2,0)</f>
        <v>000010</v>
      </c>
      <c r="L43" s="13" t="str">
        <f>VLOOKUP($B43,'Conversion to binary Key'!$D:$I,3,0)</f>
        <v>00</v>
      </c>
      <c r="M43" s="13" t="str">
        <f>VLOOKUP($B43,'Conversion to binary Key'!$D:$I,4,0)</f>
        <v>00</v>
      </c>
      <c r="N43" s="13" t="str">
        <f>VLOOKUP($B43,'Conversion to binary Key'!$D:$I,5,0)</f>
        <v>0</v>
      </c>
      <c r="O43" s="13" t="str">
        <f>VLOOKUP($B43,'Conversion to binary Key'!$D:$I,6,0)</f>
        <v>00000</v>
      </c>
      <c r="P43" s="19" t="str">
        <f t="shared" si="11"/>
        <v>000010</v>
      </c>
      <c r="Q43" s="19" t="str">
        <f t="shared" si="12"/>
        <v>11</v>
      </c>
      <c r="R43" s="19" t="str">
        <f t="shared" si="13"/>
        <v>1</v>
      </c>
      <c r="S43" s="19" t="str">
        <f t="shared" si="14"/>
        <v>1</v>
      </c>
      <c r="T43" s="19" t="str">
        <f t="shared" si="14"/>
        <v>11010</v>
      </c>
      <c r="U43" s="16" t="str">
        <f t="shared" si="15"/>
        <v>000010</v>
      </c>
      <c r="V43" s="10" t="str">
        <f t="shared" si="16"/>
        <v>11</v>
      </c>
      <c r="W43" s="10" t="str">
        <f t="shared" si="17"/>
        <v>01</v>
      </c>
      <c r="X43" s="10" t="str">
        <f t="shared" si="18"/>
        <v>1</v>
      </c>
      <c r="Y43" s="10" t="str">
        <f t="shared" si="19"/>
        <v>11010</v>
      </c>
      <c r="Z43" s="11" t="str">
        <f t="shared" si="21"/>
        <v>0000101101111010</v>
      </c>
      <c r="AA43" s="10">
        <f t="shared" si="22"/>
        <v>16</v>
      </c>
    </row>
    <row r="44" spans="1:27" x14ac:dyDescent="0.25">
      <c r="A44" s="12" t="s">
        <v>61</v>
      </c>
      <c r="B44" s="9" t="str">
        <f t="shared" si="3"/>
        <v xml:space="preserve">IN </v>
      </c>
      <c r="C44" s="9">
        <f t="shared" si="4"/>
        <v>1</v>
      </c>
      <c r="D44" s="8">
        <f t="shared" si="5"/>
        <v>5</v>
      </c>
      <c r="E44" s="8" t="e">
        <f t="shared" ref="E44:F44" si="62">FIND(",",$A44,D44+1)</f>
        <v>#VALUE!</v>
      </c>
      <c r="F44" s="8" t="e">
        <f t="shared" si="62"/>
        <v>#VALUE!</v>
      </c>
      <c r="G44" s="9">
        <v>3</v>
      </c>
      <c r="H44" s="9">
        <v>0</v>
      </c>
      <c r="K44" s="13">
        <f>VLOOKUP($B44,'Conversion to binary Key'!$D:$I,2,0)</f>
        <v>110001</v>
      </c>
      <c r="L44" s="13" t="str">
        <f>VLOOKUP($B44,'Conversion to binary Key'!$D:$I,3,0)</f>
        <v>00</v>
      </c>
      <c r="M44" s="13" t="str">
        <f>VLOOKUP($B44,'Conversion to binary Key'!$D:$I,4,0)</f>
        <v>00000000</v>
      </c>
      <c r="N44" s="13" t="str">
        <f>VLOOKUP($B44,'Conversion to binary Key'!$D:$I,5,0)</f>
        <v/>
      </c>
      <c r="O44" s="13" t="str">
        <f>VLOOKUP($B44,'Conversion to binary Key'!$D:$I,6,0)</f>
        <v/>
      </c>
      <c r="P44" s="19">
        <f t="shared" si="11"/>
        <v>110001</v>
      </c>
      <c r="Q44" s="19" t="str">
        <f t="shared" si="12"/>
        <v>11</v>
      </c>
      <c r="R44" s="19" t="str">
        <f t="shared" si="13"/>
        <v>0</v>
      </c>
      <c r="S44" s="19" t="str">
        <f t="shared" si="14"/>
        <v>0</v>
      </c>
      <c r="T44" s="19" t="str">
        <f t="shared" si="14"/>
        <v>0</v>
      </c>
      <c r="U44" s="16">
        <f t="shared" si="15"/>
        <v>110001</v>
      </c>
      <c r="V44" s="10" t="str">
        <f t="shared" si="16"/>
        <v>11</v>
      </c>
      <c r="W44" s="10" t="str">
        <f t="shared" si="17"/>
        <v>00000000</v>
      </c>
      <c r="X44" s="10" t="str">
        <f t="shared" si="18"/>
        <v/>
      </c>
      <c r="Y44" s="10" t="str">
        <f t="shared" si="19"/>
        <v/>
      </c>
      <c r="Z44" s="11" t="str">
        <f t="shared" si="21"/>
        <v>1100011100000000</v>
      </c>
      <c r="AA44" s="10">
        <f t="shared" si="22"/>
        <v>16</v>
      </c>
    </row>
    <row r="45" spans="1:27" x14ac:dyDescent="0.25">
      <c r="A45" s="12" t="s">
        <v>63</v>
      </c>
      <c r="B45" s="9" t="str">
        <f t="shared" si="3"/>
        <v>SMR</v>
      </c>
      <c r="C45" s="9">
        <f t="shared" si="4"/>
        <v>3</v>
      </c>
      <c r="D45" s="8">
        <f t="shared" si="5"/>
        <v>6</v>
      </c>
      <c r="E45" s="8">
        <f t="shared" ref="E45:F45" si="63">FIND(",",$A45,D45+1)</f>
        <v>8</v>
      </c>
      <c r="F45" s="8">
        <f t="shared" si="63"/>
        <v>10</v>
      </c>
      <c r="G45" s="9" t="str">
        <f t="shared" si="7"/>
        <v>3</v>
      </c>
      <c r="H45" s="9" t="str">
        <f t="shared" si="8"/>
        <v>1</v>
      </c>
      <c r="I45" s="9" t="str">
        <f t="shared" si="9"/>
        <v>0</v>
      </c>
      <c r="J45" s="9">
        <v>24</v>
      </c>
      <c r="K45" s="13" t="str">
        <f>VLOOKUP($B45,'Conversion to binary Key'!$D:$I,2,0)</f>
        <v>000101</v>
      </c>
      <c r="L45" s="13" t="str">
        <f>VLOOKUP($B45,'Conversion to binary Key'!$D:$I,3,0)</f>
        <v>00</v>
      </c>
      <c r="M45" s="13" t="str">
        <f>VLOOKUP($B45,'Conversion to binary Key'!$D:$I,4,0)</f>
        <v>00</v>
      </c>
      <c r="N45" s="13" t="str">
        <f>VLOOKUP($B45,'Conversion to binary Key'!$D:$I,5,0)</f>
        <v>0</v>
      </c>
      <c r="O45" s="13" t="str">
        <f>VLOOKUP($B45,'Conversion to binary Key'!$D:$I,6,0)</f>
        <v>00000</v>
      </c>
      <c r="P45" s="19" t="str">
        <f t="shared" si="11"/>
        <v>000101</v>
      </c>
      <c r="Q45" s="19" t="str">
        <f t="shared" si="12"/>
        <v>11</v>
      </c>
      <c r="R45" s="19" t="str">
        <f t="shared" si="13"/>
        <v>1</v>
      </c>
      <c r="S45" s="19" t="str">
        <f t="shared" si="14"/>
        <v>0</v>
      </c>
      <c r="T45" s="19" t="str">
        <f t="shared" si="14"/>
        <v>11000</v>
      </c>
      <c r="U45" s="16" t="str">
        <f t="shared" si="15"/>
        <v>000101</v>
      </c>
      <c r="V45" s="10" t="str">
        <f t="shared" si="16"/>
        <v>11</v>
      </c>
      <c r="W45" s="10" t="str">
        <f t="shared" si="17"/>
        <v>01</v>
      </c>
      <c r="X45" s="10" t="str">
        <f t="shared" si="18"/>
        <v>0</v>
      </c>
      <c r="Y45" s="10" t="str">
        <f t="shared" si="19"/>
        <v>11000</v>
      </c>
      <c r="Z45" s="11" t="str">
        <f t="shared" si="21"/>
        <v>0001011101011000</v>
      </c>
      <c r="AA45" s="10">
        <f t="shared" si="22"/>
        <v>16</v>
      </c>
    </row>
    <row r="46" spans="1:27" x14ac:dyDescent="0.25">
      <c r="A46" s="12" t="s">
        <v>65</v>
      </c>
      <c r="B46" s="9" t="str">
        <f t="shared" si="3"/>
        <v xml:space="preserve">JZ </v>
      </c>
      <c r="C46" s="9">
        <f t="shared" si="4"/>
        <v>3</v>
      </c>
      <c r="D46" s="8">
        <f t="shared" si="5"/>
        <v>5</v>
      </c>
      <c r="E46" s="8">
        <f t="shared" ref="E46:F46" si="64">FIND(",",$A46,D46+1)</f>
        <v>7</v>
      </c>
      <c r="F46" s="8">
        <f t="shared" si="64"/>
        <v>9</v>
      </c>
      <c r="G46" s="9">
        <v>3</v>
      </c>
      <c r="H46" s="9" t="str">
        <f t="shared" si="8"/>
        <v>2</v>
      </c>
      <c r="I46" s="9" t="str">
        <f t="shared" si="9"/>
        <v>0</v>
      </c>
      <c r="J46" s="9">
        <v>15</v>
      </c>
      <c r="K46" s="13" t="str">
        <f>VLOOKUP($B46,'Conversion to binary Key'!$D:$I,2,0)</f>
        <v>001000</v>
      </c>
      <c r="L46" s="13" t="str">
        <f>VLOOKUP($B46,'Conversion to binary Key'!$D:$I,3,0)</f>
        <v>00</v>
      </c>
      <c r="M46" s="13" t="str">
        <f>VLOOKUP($B46,'Conversion to binary Key'!$D:$I,4,0)</f>
        <v>00</v>
      </c>
      <c r="N46" s="13" t="str">
        <f>VLOOKUP($B46,'Conversion to binary Key'!$D:$I,5,0)</f>
        <v>0</v>
      </c>
      <c r="O46" s="13" t="str">
        <f>VLOOKUP($B46,'Conversion to binary Key'!$D:$I,6,0)</f>
        <v>00000</v>
      </c>
      <c r="P46" s="19" t="str">
        <f t="shared" si="11"/>
        <v>001000</v>
      </c>
      <c r="Q46" s="19" t="str">
        <f t="shared" si="12"/>
        <v>11</v>
      </c>
      <c r="R46" s="19" t="str">
        <f t="shared" si="13"/>
        <v>10</v>
      </c>
      <c r="S46" s="19" t="str">
        <f t="shared" si="14"/>
        <v>0</v>
      </c>
      <c r="T46" s="19" t="str">
        <f t="shared" si="14"/>
        <v>1111</v>
      </c>
      <c r="U46" s="16" t="str">
        <f t="shared" si="15"/>
        <v>001000</v>
      </c>
      <c r="V46" s="10" t="str">
        <f t="shared" si="16"/>
        <v>11</v>
      </c>
      <c r="W46" s="10" t="str">
        <f t="shared" si="17"/>
        <v>10</v>
      </c>
      <c r="X46" s="10" t="str">
        <f t="shared" si="18"/>
        <v>0</v>
      </c>
      <c r="Y46" s="10" t="str">
        <f t="shared" si="19"/>
        <v>01111</v>
      </c>
      <c r="Z46" s="11" t="str">
        <f t="shared" si="21"/>
        <v>0010001110001111</v>
      </c>
      <c r="AA46" s="10">
        <f t="shared" si="22"/>
        <v>16</v>
      </c>
    </row>
    <row r="47" spans="1:27" x14ac:dyDescent="0.25">
      <c r="A47" s="12" t="s">
        <v>67</v>
      </c>
      <c r="B47" s="9" t="str">
        <f t="shared" si="3"/>
        <v>STR</v>
      </c>
      <c r="C47" s="9">
        <f t="shared" si="4"/>
        <v>3</v>
      </c>
      <c r="D47" s="8">
        <f t="shared" si="5"/>
        <v>6</v>
      </c>
      <c r="E47" s="8">
        <f t="shared" ref="E47:F47" si="65">FIND(",",$A47,D47+1)</f>
        <v>8</v>
      </c>
      <c r="F47" s="8">
        <f t="shared" si="65"/>
        <v>10</v>
      </c>
      <c r="G47" s="9" t="str">
        <f t="shared" si="7"/>
        <v>1</v>
      </c>
      <c r="H47" s="9" t="str">
        <f t="shared" si="8"/>
        <v>1</v>
      </c>
      <c r="I47" s="9" t="str">
        <f t="shared" si="9"/>
        <v>0</v>
      </c>
      <c r="J47" s="9">
        <v>7</v>
      </c>
      <c r="K47" s="13" t="str">
        <f>VLOOKUP($B47,'Conversion to binary Key'!$D:$I,2,0)</f>
        <v>000010</v>
      </c>
      <c r="L47" s="13" t="str">
        <f>VLOOKUP($B47,'Conversion to binary Key'!$D:$I,3,0)</f>
        <v>00</v>
      </c>
      <c r="M47" s="13" t="str">
        <f>VLOOKUP($B47,'Conversion to binary Key'!$D:$I,4,0)</f>
        <v>00</v>
      </c>
      <c r="N47" s="13" t="str">
        <f>VLOOKUP($B47,'Conversion to binary Key'!$D:$I,5,0)</f>
        <v>0</v>
      </c>
      <c r="O47" s="13" t="str">
        <f>VLOOKUP($B47,'Conversion to binary Key'!$D:$I,6,0)</f>
        <v>00000</v>
      </c>
      <c r="P47" s="19" t="str">
        <f t="shared" si="11"/>
        <v>000010</v>
      </c>
      <c r="Q47" s="19" t="str">
        <f t="shared" si="12"/>
        <v>1</v>
      </c>
      <c r="R47" s="19" t="str">
        <f t="shared" si="13"/>
        <v>1</v>
      </c>
      <c r="S47" s="19" t="str">
        <f t="shared" si="14"/>
        <v>0</v>
      </c>
      <c r="T47" s="19" t="str">
        <f t="shared" si="14"/>
        <v>111</v>
      </c>
      <c r="U47" s="16" t="str">
        <f t="shared" si="15"/>
        <v>000010</v>
      </c>
      <c r="V47" s="10" t="str">
        <f t="shared" si="16"/>
        <v>01</v>
      </c>
      <c r="W47" s="10" t="str">
        <f t="shared" si="17"/>
        <v>01</v>
      </c>
      <c r="X47" s="10" t="str">
        <f t="shared" si="18"/>
        <v>0</v>
      </c>
      <c r="Y47" s="10" t="str">
        <f t="shared" si="19"/>
        <v>00111</v>
      </c>
      <c r="Z47" s="11" t="str">
        <f t="shared" si="21"/>
        <v>0000100101000111</v>
      </c>
      <c r="AA47" s="10">
        <f t="shared" si="22"/>
        <v>16</v>
      </c>
    </row>
    <row r="48" spans="1:27" x14ac:dyDescent="0.25">
      <c r="A48" s="12" t="s">
        <v>69</v>
      </c>
      <c r="B48" s="9" t="str">
        <f t="shared" si="3"/>
        <v>MLT</v>
      </c>
      <c r="C48" s="9">
        <f t="shared" si="4"/>
        <v>1</v>
      </c>
      <c r="D48" s="8">
        <f t="shared" si="5"/>
        <v>6</v>
      </c>
      <c r="E48" s="8" t="e">
        <f t="shared" ref="E48:F48" si="66">FIND(",",$A48,D48+1)</f>
        <v>#VALUE!</v>
      </c>
      <c r="F48" s="8" t="e">
        <f t="shared" si="66"/>
        <v>#VALUE!</v>
      </c>
      <c r="G48" s="9" t="str">
        <f t="shared" si="7"/>
        <v>0</v>
      </c>
      <c r="H48" s="9">
        <v>2</v>
      </c>
      <c r="K48" s="13" t="str">
        <f>VLOOKUP($B48,'Conversion to binary Key'!$D:$I,2,0)</f>
        <v>010000</v>
      </c>
      <c r="L48" s="13" t="str">
        <f>VLOOKUP($B48,'Conversion to binary Key'!$D:$I,3,0)</f>
        <v>00</v>
      </c>
      <c r="M48" s="13" t="str">
        <f>VLOOKUP($B48,'Conversion to binary Key'!$D:$I,4,0)</f>
        <v>00</v>
      </c>
      <c r="N48" s="13" t="str">
        <f>VLOOKUP($B48,'Conversion to binary Key'!$D:$I,5,0)</f>
        <v>000000</v>
      </c>
      <c r="O48" s="13" t="str">
        <f>VLOOKUP($B48,'Conversion to binary Key'!$D:$I,6,0)</f>
        <v/>
      </c>
      <c r="P48" s="19" t="str">
        <f t="shared" si="11"/>
        <v>010000</v>
      </c>
      <c r="Q48" s="19" t="str">
        <f t="shared" si="12"/>
        <v>0</v>
      </c>
      <c r="R48" s="19" t="str">
        <f t="shared" si="13"/>
        <v>10</v>
      </c>
      <c r="S48" s="19" t="str">
        <f t="shared" si="14"/>
        <v>0</v>
      </c>
      <c r="T48" s="19" t="str">
        <f t="shared" si="14"/>
        <v>0</v>
      </c>
      <c r="U48" s="16" t="str">
        <f t="shared" si="15"/>
        <v>010000</v>
      </c>
      <c r="V48" s="10" t="str">
        <f t="shared" si="16"/>
        <v>00</v>
      </c>
      <c r="W48" s="10" t="str">
        <f t="shared" si="17"/>
        <v>10</v>
      </c>
      <c r="X48" s="10" t="str">
        <f t="shared" si="18"/>
        <v>000000</v>
      </c>
      <c r="Y48" s="10" t="str">
        <f t="shared" si="19"/>
        <v/>
      </c>
      <c r="Z48" s="11" t="str">
        <f t="shared" si="21"/>
        <v>0100000010000000</v>
      </c>
      <c r="AA48" s="10">
        <f t="shared" si="22"/>
        <v>16</v>
      </c>
    </row>
    <row r="49" spans="1:28" x14ac:dyDescent="0.25">
      <c r="A49" s="12" t="s">
        <v>71</v>
      </c>
      <c r="B49" s="9" t="str">
        <f t="shared" si="3"/>
        <v>STR</v>
      </c>
      <c r="C49" s="9">
        <f t="shared" si="4"/>
        <v>3</v>
      </c>
      <c r="D49" s="8">
        <f t="shared" si="5"/>
        <v>6</v>
      </c>
      <c r="E49" s="8">
        <f t="shared" ref="E49:F49" si="67">FIND(",",$A49,D49+1)</f>
        <v>8</v>
      </c>
      <c r="F49" s="8">
        <f t="shared" si="67"/>
        <v>10</v>
      </c>
      <c r="G49" s="9" t="str">
        <f t="shared" si="7"/>
        <v>1</v>
      </c>
      <c r="H49" s="9" t="str">
        <f t="shared" si="8"/>
        <v>1</v>
      </c>
      <c r="I49" s="9" t="str">
        <f t="shared" si="9"/>
        <v>0</v>
      </c>
      <c r="J49" s="9">
        <v>23</v>
      </c>
      <c r="K49" s="13" t="str">
        <f>VLOOKUP($B49,'Conversion to binary Key'!$D:$I,2,0)</f>
        <v>000010</v>
      </c>
      <c r="L49" s="13" t="str">
        <f>VLOOKUP($B49,'Conversion to binary Key'!$D:$I,3,0)</f>
        <v>00</v>
      </c>
      <c r="M49" s="13" t="str">
        <f>VLOOKUP($B49,'Conversion to binary Key'!$D:$I,4,0)</f>
        <v>00</v>
      </c>
      <c r="N49" s="13" t="str">
        <f>VLOOKUP($B49,'Conversion to binary Key'!$D:$I,5,0)</f>
        <v>0</v>
      </c>
      <c r="O49" s="13" t="str">
        <f>VLOOKUP($B49,'Conversion to binary Key'!$D:$I,6,0)</f>
        <v>00000</v>
      </c>
      <c r="P49" s="19" t="str">
        <f t="shared" si="11"/>
        <v>000010</v>
      </c>
      <c r="Q49" s="19" t="str">
        <f t="shared" si="12"/>
        <v>1</v>
      </c>
      <c r="R49" s="19" t="str">
        <f t="shared" si="13"/>
        <v>1</v>
      </c>
      <c r="S49" s="19" t="str">
        <f t="shared" si="14"/>
        <v>0</v>
      </c>
      <c r="T49" s="19" t="str">
        <f t="shared" si="14"/>
        <v>10111</v>
      </c>
      <c r="U49" s="16" t="str">
        <f t="shared" si="15"/>
        <v>000010</v>
      </c>
      <c r="V49" s="10" t="str">
        <f t="shared" si="16"/>
        <v>01</v>
      </c>
      <c r="W49" s="10" t="str">
        <f t="shared" si="17"/>
        <v>01</v>
      </c>
      <c r="X49" s="10" t="str">
        <f t="shared" si="18"/>
        <v>0</v>
      </c>
      <c r="Y49" s="10" t="str">
        <f t="shared" si="19"/>
        <v>10111</v>
      </c>
      <c r="Z49" s="11" t="str">
        <f t="shared" si="21"/>
        <v>0000100101010111</v>
      </c>
      <c r="AA49" s="10">
        <f t="shared" si="22"/>
        <v>16</v>
      </c>
    </row>
    <row r="50" spans="1:28" x14ac:dyDescent="0.25">
      <c r="A50" s="12" t="s">
        <v>73</v>
      </c>
      <c r="B50" s="9" t="str">
        <f t="shared" si="3"/>
        <v>LDR</v>
      </c>
      <c r="C50" s="9">
        <f t="shared" si="4"/>
        <v>3</v>
      </c>
      <c r="D50" s="8">
        <f t="shared" si="5"/>
        <v>6</v>
      </c>
      <c r="E50" s="8">
        <f t="shared" ref="E50:F50" si="68">FIND(",",$A50,D50+1)</f>
        <v>8</v>
      </c>
      <c r="F50" s="8">
        <f t="shared" si="68"/>
        <v>10</v>
      </c>
      <c r="G50" s="9" t="str">
        <f t="shared" si="7"/>
        <v>0</v>
      </c>
      <c r="H50" s="9" t="str">
        <f t="shared" si="8"/>
        <v>1</v>
      </c>
      <c r="I50" s="9" t="str">
        <f t="shared" si="9"/>
        <v>0</v>
      </c>
      <c r="J50" s="9">
        <v>23</v>
      </c>
      <c r="K50" s="13" t="str">
        <f>VLOOKUP($B50,'Conversion to binary Key'!$D:$I,2,0)</f>
        <v>000001</v>
      </c>
      <c r="L50" s="13" t="str">
        <f>VLOOKUP($B50,'Conversion to binary Key'!$D:$I,3,0)</f>
        <v>00</v>
      </c>
      <c r="M50" s="13" t="str">
        <f>VLOOKUP($B50,'Conversion to binary Key'!$D:$I,4,0)</f>
        <v>00</v>
      </c>
      <c r="N50" s="13" t="str">
        <f>VLOOKUP($B50,'Conversion to binary Key'!$D:$I,5,0)</f>
        <v>0</v>
      </c>
      <c r="O50" s="13" t="str">
        <f>VLOOKUP($B50,'Conversion to binary Key'!$D:$I,6,0)</f>
        <v>00000</v>
      </c>
      <c r="P50" s="19" t="str">
        <f t="shared" si="11"/>
        <v>000001</v>
      </c>
      <c r="Q50" s="19" t="str">
        <f t="shared" si="12"/>
        <v>0</v>
      </c>
      <c r="R50" s="19" t="str">
        <f t="shared" si="13"/>
        <v>1</v>
      </c>
      <c r="S50" s="19" t="str">
        <f t="shared" si="14"/>
        <v>0</v>
      </c>
      <c r="T50" s="19" t="str">
        <f t="shared" si="14"/>
        <v>10111</v>
      </c>
      <c r="U50" s="16" t="str">
        <f t="shared" si="15"/>
        <v>000001</v>
      </c>
      <c r="V50" s="10" t="str">
        <f t="shared" si="16"/>
        <v>00</v>
      </c>
      <c r="W50" s="10" t="str">
        <f t="shared" si="17"/>
        <v>01</v>
      </c>
      <c r="X50" s="10" t="str">
        <f t="shared" si="18"/>
        <v>0</v>
      </c>
      <c r="Y50" s="10" t="str">
        <f t="shared" si="19"/>
        <v>10111</v>
      </c>
      <c r="Z50" s="11" t="str">
        <f t="shared" si="21"/>
        <v>0000010001010111</v>
      </c>
      <c r="AA50" s="10">
        <f t="shared" si="22"/>
        <v>16</v>
      </c>
    </row>
    <row r="51" spans="1:28" x14ac:dyDescent="0.25">
      <c r="A51" s="12" t="s">
        <v>74</v>
      </c>
      <c r="B51" s="9" t="str">
        <f t="shared" si="3"/>
        <v>LDR</v>
      </c>
      <c r="C51" s="9">
        <f t="shared" si="4"/>
        <v>3</v>
      </c>
      <c r="D51" s="8">
        <f t="shared" si="5"/>
        <v>6</v>
      </c>
      <c r="E51" s="8">
        <f t="shared" ref="E51:F51" si="69">FIND(",",$A51,D51+1)</f>
        <v>8</v>
      </c>
      <c r="F51" s="8">
        <f t="shared" si="69"/>
        <v>10</v>
      </c>
      <c r="G51" s="9" t="str">
        <f t="shared" si="7"/>
        <v>1</v>
      </c>
      <c r="H51" s="9" t="str">
        <f t="shared" si="8"/>
        <v>1</v>
      </c>
      <c r="I51" s="9" t="str">
        <f t="shared" si="9"/>
        <v>0</v>
      </c>
      <c r="J51" s="9">
        <v>27</v>
      </c>
      <c r="K51" s="13" t="str">
        <f>VLOOKUP($B51,'Conversion to binary Key'!$D:$I,2,0)</f>
        <v>000001</v>
      </c>
      <c r="L51" s="13" t="str">
        <f>VLOOKUP($B51,'Conversion to binary Key'!$D:$I,3,0)</f>
        <v>00</v>
      </c>
      <c r="M51" s="13" t="str">
        <f>VLOOKUP($B51,'Conversion to binary Key'!$D:$I,4,0)</f>
        <v>00</v>
      </c>
      <c r="N51" s="13" t="str">
        <f>VLOOKUP($B51,'Conversion to binary Key'!$D:$I,5,0)</f>
        <v>0</v>
      </c>
      <c r="O51" s="13" t="str">
        <f>VLOOKUP($B51,'Conversion to binary Key'!$D:$I,6,0)</f>
        <v>00000</v>
      </c>
      <c r="P51" s="19" t="str">
        <f t="shared" si="11"/>
        <v>000001</v>
      </c>
      <c r="Q51" s="19" t="str">
        <f t="shared" si="12"/>
        <v>1</v>
      </c>
      <c r="R51" s="19" t="str">
        <f t="shared" si="13"/>
        <v>1</v>
      </c>
      <c r="S51" s="19" t="str">
        <f t="shared" si="14"/>
        <v>0</v>
      </c>
      <c r="T51" s="19" t="str">
        <f t="shared" si="14"/>
        <v>11011</v>
      </c>
      <c r="U51" s="16" t="str">
        <f t="shared" si="15"/>
        <v>000001</v>
      </c>
      <c r="V51" s="10" t="str">
        <f t="shared" si="16"/>
        <v>01</v>
      </c>
      <c r="W51" s="10" t="str">
        <f t="shared" si="17"/>
        <v>01</v>
      </c>
      <c r="X51" s="10" t="str">
        <f t="shared" si="18"/>
        <v>0</v>
      </c>
      <c r="Y51" s="10" t="str">
        <f t="shared" si="19"/>
        <v>11011</v>
      </c>
      <c r="Z51" s="11" t="str">
        <f t="shared" si="21"/>
        <v>0000010101011011</v>
      </c>
      <c r="AA51" s="10">
        <f t="shared" si="22"/>
        <v>16</v>
      </c>
    </row>
    <row r="52" spans="1:28" x14ac:dyDescent="0.25">
      <c r="A52" s="12" t="s">
        <v>76</v>
      </c>
      <c r="B52" s="9" t="str">
        <f t="shared" si="3"/>
        <v>STR</v>
      </c>
      <c r="C52" s="9">
        <f t="shared" si="4"/>
        <v>3</v>
      </c>
      <c r="D52" s="8">
        <f t="shared" si="5"/>
        <v>6</v>
      </c>
      <c r="E52" s="8">
        <f t="shared" ref="E52:F52" si="70">FIND(",",$A52,D52+1)</f>
        <v>8</v>
      </c>
      <c r="F52" s="8">
        <f t="shared" si="70"/>
        <v>10</v>
      </c>
      <c r="G52" s="9" t="str">
        <f t="shared" si="7"/>
        <v>3</v>
      </c>
      <c r="H52" s="9" t="str">
        <f t="shared" si="8"/>
        <v>1</v>
      </c>
      <c r="I52" s="9" t="str">
        <f t="shared" si="9"/>
        <v>0</v>
      </c>
      <c r="J52" s="9">
        <v>23</v>
      </c>
      <c r="K52" s="13" t="str">
        <f>VLOOKUP($B52,'Conversion to binary Key'!$D:$I,2,0)</f>
        <v>000010</v>
      </c>
      <c r="L52" s="13" t="str">
        <f>VLOOKUP($B52,'Conversion to binary Key'!$D:$I,3,0)</f>
        <v>00</v>
      </c>
      <c r="M52" s="13" t="str">
        <f>VLOOKUP($B52,'Conversion to binary Key'!$D:$I,4,0)</f>
        <v>00</v>
      </c>
      <c r="N52" s="13" t="str">
        <f>VLOOKUP($B52,'Conversion to binary Key'!$D:$I,5,0)</f>
        <v>0</v>
      </c>
      <c r="O52" s="13" t="str">
        <f>VLOOKUP($B52,'Conversion to binary Key'!$D:$I,6,0)</f>
        <v>00000</v>
      </c>
      <c r="P52" s="19" t="str">
        <f t="shared" si="11"/>
        <v>000010</v>
      </c>
      <c r="Q52" s="19" t="str">
        <f t="shared" si="12"/>
        <v>11</v>
      </c>
      <c r="R52" s="19" t="str">
        <f t="shared" si="13"/>
        <v>1</v>
      </c>
      <c r="S52" s="19" t="str">
        <f t="shared" si="14"/>
        <v>0</v>
      </c>
      <c r="T52" s="19" t="str">
        <f t="shared" si="14"/>
        <v>10111</v>
      </c>
      <c r="U52" s="16" t="str">
        <f t="shared" si="15"/>
        <v>000010</v>
      </c>
      <c r="V52" s="10" t="str">
        <f t="shared" si="16"/>
        <v>11</v>
      </c>
      <c r="W52" s="10" t="str">
        <f t="shared" si="17"/>
        <v>01</v>
      </c>
      <c r="X52" s="10" t="str">
        <f t="shared" si="18"/>
        <v>0</v>
      </c>
      <c r="Y52" s="10" t="str">
        <f t="shared" si="19"/>
        <v>10111</v>
      </c>
      <c r="Z52" s="11" t="str">
        <f t="shared" si="21"/>
        <v>0000101101010111</v>
      </c>
      <c r="AA52" s="10">
        <f t="shared" si="22"/>
        <v>16</v>
      </c>
    </row>
    <row r="53" spans="1:28" x14ac:dyDescent="0.25">
      <c r="A53" s="12" t="s">
        <v>78</v>
      </c>
      <c r="B53" s="9" t="str">
        <f t="shared" si="3"/>
        <v>AMR</v>
      </c>
      <c r="C53" s="9">
        <f t="shared" si="4"/>
        <v>3</v>
      </c>
      <c r="D53" s="8">
        <f t="shared" si="5"/>
        <v>6</v>
      </c>
      <c r="E53" s="8">
        <f t="shared" ref="E53:F53" si="71">FIND(",",$A53,D53+1)</f>
        <v>8</v>
      </c>
      <c r="F53" s="8">
        <f t="shared" si="71"/>
        <v>10</v>
      </c>
      <c r="G53" s="9" t="str">
        <f t="shared" si="7"/>
        <v>0</v>
      </c>
      <c r="H53" s="9" t="str">
        <f t="shared" si="8"/>
        <v>1</v>
      </c>
      <c r="I53" s="9" t="str">
        <f t="shared" si="9"/>
        <v>0</v>
      </c>
      <c r="J53" s="9">
        <v>23</v>
      </c>
      <c r="K53" s="13" t="str">
        <f>VLOOKUP($B53,'Conversion to binary Key'!$D:$I,2,0)</f>
        <v>000100</v>
      </c>
      <c r="L53" s="13" t="str">
        <f>VLOOKUP($B53,'Conversion to binary Key'!$D:$I,3,0)</f>
        <v>00</v>
      </c>
      <c r="M53" s="13" t="str">
        <f>VLOOKUP($B53,'Conversion to binary Key'!$D:$I,4,0)</f>
        <v>00</v>
      </c>
      <c r="N53" s="13" t="str">
        <f>VLOOKUP($B53,'Conversion to binary Key'!$D:$I,5,0)</f>
        <v>0</v>
      </c>
      <c r="O53" s="13" t="str">
        <f>VLOOKUP($B53,'Conversion to binary Key'!$D:$I,6,0)</f>
        <v>00000</v>
      </c>
      <c r="P53" s="19" t="str">
        <f t="shared" si="11"/>
        <v>000100</v>
      </c>
      <c r="Q53" s="19" t="str">
        <f t="shared" si="12"/>
        <v>0</v>
      </c>
      <c r="R53" s="19" t="str">
        <f t="shared" si="13"/>
        <v>1</v>
      </c>
      <c r="S53" s="19" t="str">
        <f t="shared" si="14"/>
        <v>0</v>
      </c>
      <c r="T53" s="19" t="str">
        <f t="shared" si="14"/>
        <v>10111</v>
      </c>
      <c r="U53" s="16" t="str">
        <f t="shared" si="15"/>
        <v>000100</v>
      </c>
      <c r="V53" s="10" t="str">
        <f t="shared" si="16"/>
        <v>00</v>
      </c>
      <c r="W53" s="10" t="str">
        <f t="shared" si="17"/>
        <v>01</v>
      </c>
      <c r="X53" s="10" t="str">
        <f t="shared" si="18"/>
        <v>0</v>
      </c>
      <c r="Y53" s="10" t="str">
        <f t="shared" si="19"/>
        <v>10111</v>
      </c>
      <c r="Z53" s="11" t="str">
        <f t="shared" si="21"/>
        <v>0001000001010111</v>
      </c>
      <c r="AA53" s="10">
        <f t="shared" si="22"/>
        <v>16</v>
      </c>
    </row>
    <row r="54" spans="1:28" x14ac:dyDescent="0.25">
      <c r="A54" s="12" t="s">
        <v>79</v>
      </c>
      <c r="B54" s="9" t="str">
        <f t="shared" si="3"/>
        <v>OUT</v>
      </c>
      <c r="C54" s="9">
        <f t="shared" si="4"/>
        <v>1</v>
      </c>
      <c r="D54" s="8">
        <f t="shared" si="5"/>
        <v>6</v>
      </c>
      <c r="E54" s="8" t="e">
        <f t="shared" ref="E54:F54" si="72">FIND(",",$A54,D54+1)</f>
        <v>#VALUE!</v>
      </c>
      <c r="F54" s="8" t="e">
        <f t="shared" si="72"/>
        <v>#VALUE!</v>
      </c>
      <c r="G54" s="9" t="str">
        <f t="shared" si="7"/>
        <v>3</v>
      </c>
      <c r="H54" s="9">
        <v>1</v>
      </c>
      <c r="K54" s="13">
        <f>VLOOKUP($B54,'Conversion to binary Key'!$D:$I,2,0)</f>
        <v>110010</v>
      </c>
      <c r="L54" s="13" t="str">
        <f>VLOOKUP($B54,'Conversion to binary Key'!$D:$I,3,0)</f>
        <v>00</v>
      </c>
      <c r="M54" s="13" t="str">
        <f>VLOOKUP($B54,'Conversion to binary Key'!$D:$I,4,0)</f>
        <v>00000000</v>
      </c>
      <c r="N54" s="13" t="str">
        <f>VLOOKUP($B54,'Conversion to binary Key'!$D:$I,5,0)</f>
        <v/>
      </c>
      <c r="O54" s="13" t="str">
        <f>VLOOKUP($B54,'Conversion to binary Key'!$D:$I,6,0)</f>
        <v/>
      </c>
      <c r="P54" s="19">
        <f t="shared" si="11"/>
        <v>110010</v>
      </c>
      <c r="Q54" s="19" t="str">
        <f t="shared" si="12"/>
        <v>11</v>
      </c>
      <c r="R54" s="19" t="str">
        <f t="shared" si="13"/>
        <v>1</v>
      </c>
      <c r="S54" s="19" t="str">
        <f t="shared" si="14"/>
        <v>0</v>
      </c>
      <c r="T54" s="19" t="str">
        <f t="shared" si="14"/>
        <v>0</v>
      </c>
      <c r="U54" s="16">
        <f t="shared" si="15"/>
        <v>110010</v>
      </c>
      <c r="V54" s="10" t="str">
        <f t="shared" si="16"/>
        <v>11</v>
      </c>
      <c r="W54" s="10" t="str">
        <f t="shared" si="17"/>
        <v>00000001</v>
      </c>
      <c r="X54" s="10" t="str">
        <f t="shared" si="18"/>
        <v/>
      </c>
      <c r="Y54" s="10" t="str">
        <f t="shared" si="19"/>
        <v/>
      </c>
      <c r="Z54" s="11" t="str">
        <f t="shared" si="21"/>
        <v>1100101100000001</v>
      </c>
      <c r="AA54" s="10">
        <f t="shared" si="22"/>
        <v>16</v>
      </c>
    </row>
    <row r="55" spans="1:28" x14ac:dyDescent="0.25">
      <c r="A55" s="12" t="s">
        <v>81</v>
      </c>
      <c r="B55" s="9" t="str">
        <f t="shared" si="3"/>
        <v>JMA</v>
      </c>
      <c r="C55" s="9">
        <f t="shared" si="4"/>
        <v>2</v>
      </c>
      <c r="D55" s="8">
        <f t="shared" si="5"/>
        <v>6</v>
      </c>
      <c r="E55" s="8">
        <f t="shared" ref="E55:F55" si="73">FIND(",",$A55,D55+1)</f>
        <v>8</v>
      </c>
      <c r="F55" s="8" t="e">
        <f t="shared" si="73"/>
        <v>#VALUE!</v>
      </c>
      <c r="G55" s="9">
        <v>0</v>
      </c>
      <c r="H55" s="9">
        <v>2</v>
      </c>
      <c r="I55" s="9">
        <v>3</v>
      </c>
      <c r="K55" s="13" t="str">
        <f>VLOOKUP($B55,'Conversion to binary Key'!$D:$I,2,0)</f>
        <v>001011</v>
      </c>
      <c r="L55" s="13" t="str">
        <f>VLOOKUP($B55,'Conversion to binary Key'!$D:$I,3,0)</f>
        <v>0000</v>
      </c>
      <c r="M55" s="13" t="str">
        <f>VLOOKUP($B55,'Conversion to binary Key'!$D:$I,4,0)</f>
        <v>000000</v>
      </c>
      <c r="N55" s="13" t="str">
        <f>VLOOKUP($B55,'Conversion to binary Key'!$D:$I,5,0)</f>
        <v/>
      </c>
      <c r="O55" s="13" t="str">
        <f>VLOOKUP($B55,'Conversion to binary Key'!$D:$I,6,0)</f>
        <v/>
      </c>
      <c r="P55" s="19" t="str">
        <f t="shared" si="11"/>
        <v>001011</v>
      </c>
      <c r="Q55" s="19" t="str">
        <f t="shared" si="12"/>
        <v>0</v>
      </c>
      <c r="R55" s="19" t="str">
        <f t="shared" si="13"/>
        <v>10</v>
      </c>
      <c r="S55" s="19" t="s">
        <v>280</v>
      </c>
      <c r="T55" s="19" t="s">
        <v>301</v>
      </c>
      <c r="U55" s="16" t="str">
        <f t="shared" si="15"/>
        <v>001011</v>
      </c>
      <c r="V55" s="10" t="str">
        <f t="shared" si="16"/>
        <v>0000</v>
      </c>
      <c r="W55" s="10" t="str">
        <f t="shared" si="17"/>
        <v>000010</v>
      </c>
      <c r="X55" s="10" t="str">
        <f t="shared" si="18"/>
        <v/>
      </c>
      <c r="Y55" s="10" t="str">
        <f t="shared" si="19"/>
        <v/>
      </c>
      <c r="Z55" s="11" t="str">
        <f t="shared" si="21"/>
        <v>0010110000000010</v>
      </c>
      <c r="AA55" s="10">
        <f t="shared" si="22"/>
        <v>16</v>
      </c>
      <c r="AB55" t="s">
        <v>218</v>
      </c>
    </row>
    <row r="56" spans="1:28" x14ac:dyDescent="0.25">
      <c r="A56" s="12" t="s">
        <v>83</v>
      </c>
      <c r="B56" s="9" t="str">
        <f t="shared" si="3"/>
        <v>STR</v>
      </c>
      <c r="C56" s="9">
        <f t="shared" si="4"/>
        <v>3</v>
      </c>
      <c r="D56" s="8">
        <f t="shared" si="5"/>
        <v>6</v>
      </c>
      <c r="E56" s="8">
        <f t="shared" ref="E56:F56" si="74">FIND(",",$A56,D56+1)</f>
        <v>8</v>
      </c>
      <c r="F56" s="8">
        <f t="shared" si="74"/>
        <v>10</v>
      </c>
      <c r="G56" s="9" t="str">
        <f t="shared" si="7"/>
        <v>0</v>
      </c>
      <c r="H56" s="9" t="str">
        <f t="shared" si="8"/>
        <v>1</v>
      </c>
      <c r="I56" s="9" t="str">
        <f t="shared" si="9"/>
        <v>1</v>
      </c>
      <c r="J56" s="9">
        <v>26</v>
      </c>
      <c r="K56" s="13" t="str">
        <f>VLOOKUP($B56,'Conversion to binary Key'!$D:$I,2,0)</f>
        <v>000010</v>
      </c>
      <c r="L56" s="13" t="str">
        <f>VLOOKUP($B56,'Conversion to binary Key'!$D:$I,3,0)</f>
        <v>00</v>
      </c>
      <c r="M56" s="13" t="str">
        <f>VLOOKUP($B56,'Conversion to binary Key'!$D:$I,4,0)</f>
        <v>00</v>
      </c>
      <c r="N56" s="13" t="str">
        <f>VLOOKUP($B56,'Conversion to binary Key'!$D:$I,5,0)</f>
        <v>0</v>
      </c>
      <c r="O56" s="13" t="str">
        <f>VLOOKUP($B56,'Conversion to binary Key'!$D:$I,6,0)</f>
        <v>00000</v>
      </c>
      <c r="P56" s="19" t="str">
        <f t="shared" si="11"/>
        <v>000010</v>
      </c>
      <c r="Q56" s="19" t="str">
        <f t="shared" si="12"/>
        <v>0</v>
      </c>
      <c r="R56" s="19" t="str">
        <f t="shared" si="13"/>
        <v>1</v>
      </c>
      <c r="S56" s="19" t="str">
        <f t="shared" si="14"/>
        <v>1</v>
      </c>
      <c r="T56" s="19" t="str">
        <f t="shared" si="14"/>
        <v>11010</v>
      </c>
      <c r="U56" s="16" t="str">
        <f t="shared" si="15"/>
        <v>000010</v>
      </c>
      <c r="V56" s="10" t="str">
        <f t="shared" si="16"/>
        <v>00</v>
      </c>
      <c r="W56" s="10" t="str">
        <f t="shared" si="17"/>
        <v>01</v>
      </c>
      <c r="X56" s="10" t="str">
        <f t="shared" si="18"/>
        <v>1</v>
      </c>
      <c r="Y56" s="10" t="str">
        <f t="shared" si="19"/>
        <v>11010</v>
      </c>
      <c r="Z56" s="11" t="str">
        <f t="shared" si="21"/>
        <v>0000100001111010</v>
      </c>
      <c r="AA56" s="10">
        <f t="shared" si="22"/>
        <v>16</v>
      </c>
    </row>
    <row r="57" spans="1:28" x14ac:dyDescent="0.25">
      <c r="A57" s="12" t="s">
        <v>85</v>
      </c>
      <c r="B57" s="9" t="str">
        <f t="shared" si="3"/>
        <v>LDR</v>
      </c>
      <c r="C57" s="9">
        <f t="shared" si="4"/>
        <v>3</v>
      </c>
      <c r="D57" s="8">
        <f t="shared" si="5"/>
        <v>6</v>
      </c>
      <c r="E57" s="8">
        <f t="shared" ref="E57:F57" si="75">FIND(",",$A57,D57+1)</f>
        <v>8</v>
      </c>
      <c r="F57" s="8">
        <f t="shared" si="75"/>
        <v>10</v>
      </c>
      <c r="G57" s="9" t="str">
        <f t="shared" si="7"/>
        <v>3</v>
      </c>
      <c r="H57" s="9" t="str">
        <f t="shared" si="8"/>
        <v>1</v>
      </c>
      <c r="I57" s="9" t="str">
        <f t="shared" si="9"/>
        <v>0</v>
      </c>
      <c r="J57" s="9">
        <v>25</v>
      </c>
      <c r="K57" s="13" t="str">
        <f>VLOOKUP($B57,'Conversion to binary Key'!$D:$I,2,0)</f>
        <v>000001</v>
      </c>
      <c r="L57" s="13" t="str">
        <f>VLOOKUP($B57,'Conversion to binary Key'!$D:$I,3,0)</f>
        <v>00</v>
      </c>
      <c r="M57" s="13" t="str">
        <f>VLOOKUP($B57,'Conversion to binary Key'!$D:$I,4,0)</f>
        <v>00</v>
      </c>
      <c r="N57" s="13" t="str">
        <f>VLOOKUP($B57,'Conversion to binary Key'!$D:$I,5,0)</f>
        <v>0</v>
      </c>
      <c r="O57" s="13" t="str">
        <f>VLOOKUP($B57,'Conversion to binary Key'!$D:$I,6,0)</f>
        <v>00000</v>
      </c>
      <c r="P57" s="19" t="str">
        <f t="shared" si="11"/>
        <v>000001</v>
      </c>
      <c r="Q57" s="19" t="str">
        <f t="shared" si="12"/>
        <v>11</v>
      </c>
      <c r="R57" s="19" t="str">
        <f t="shared" si="13"/>
        <v>1</v>
      </c>
      <c r="S57" s="19" t="str">
        <f t="shared" si="14"/>
        <v>0</v>
      </c>
      <c r="T57" s="19" t="str">
        <f t="shared" si="14"/>
        <v>11001</v>
      </c>
      <c r="U57" s="16" t="str">
        <f t="shared" si="15"/>
        <v>000001</v>
      </c>
      <c r="V57" s="10" t="str">
        <f t="shared" si="16"/>
        <v>11</v>
      </c>
      <c r="W57" s="10" t="str">
        <f t="shared" si="17"/>
        <v>01</v>
      </c>
      <c r="X57" s="10" t="str">
        <f t="shared" si="18"/>
        <v>0</v>
      </c>
      <c r="Y57" s="10" t="str">
        <f t="shared" si="19"/>
        <v>11001</v>
      </c>
      <c r="Z57" s="11" t="str">
        <f t="shared" si="21"/>
        <v>0000011101011001</v>
      </c>
      <c r="AA57" s="10">
        <f t="shared" si="22"/>
        <v>16</v>
      </c>
    </row>
    <row r="58" spans="1:28" x14ac:dyDescent="0.25">
      <c r="A58" s="12" t="s">
        <v>79</v>
      </c>
      <c r="B58" s="9" t="str">
        <f t="shared" si="3"/>
        <v>OUT</v>
      </c>
      <c r="C58" s="9">
        <f t="shared" si="4"/>
        <v>1</v>
      </c>
      <c r="D58" s="8">
        <f t="shared" si="5"/>
        <v>6</v>
      </c>
      <c r="E58" s="8" t="e">
        <f t="shared" ref="E58:F58" si="76">FIND(",",$A58,D58+1)</f>
        <v>#VALUE!</v>
      </c>
      <c r="F58" s="8" t="e">
        <f t="shared" si="76"/>
        <v>#VALUE!</v>
      </c>
      <c r="G58" s="9" t="str">
        <f t="shared" si="7"/>
        <v>3</v>
      </c>
      <c r="H58" s="9">
        <v>1</v>
      </c>
      <c r="K58" s="13">
        <f>VLOOKUP($B58,'Conversion to binary Key'!$D:$I,2,0)</f>
        <v>110010</v>
      </c>
      <c r="L58" s="13" t="str">
        <f>VLOOKUP($B58,'Conversion to binary Key'!$D:$I,3,0)</f>
        <v>00</v>
      </c>
      <c r="M58" s="13" t="str">
        <f>VLOOKUP($B58,'Conversion to binary Key'!$D:$I,4,0)</f>
        <v>00000000</v>
      </c>
      <c r="N58" s="13" t="str">
        <f>VLOOKUP($B58,'Conversion to binary Key'!$D:$I,5,0)</f>
        <v/>
      </c>
      <c r="O58" s="13" t="str">
        <f>VLOOKUP($B58,'Conversion to binary Key'!$D:$I,6,0)</f>
        <v/>
      </c>
      <c r="P58" s="19">
        <f t="shared" si="11"/>
        <v>110010</v>
      </c>
      <c r="Q58" s="19" t="str">
        <f t="shared" si="12"/>
        <v>11</v>
      </c>
      <c r="R58" s="19" t="str">
        <f t="shared" si="13"/>
        <v>1</v>
      </c>
      <c r="S58" s="19" t="str">
        <f t="shared" si="14"/>
        <v>0</v>
      </c>
      <c r="T58" s="19" t="str">
        <f t="shared" si="14"/>
        <v>0</v>
      </c>
      <c r="U58" s="16">
        <f t="shared" si="15"/>
        <v>110010</v>
      </c>
      <c r="V58" s="10" t="str">
        <f t="shared" si="16"/>
        <v>11</v>
      </c>
      <c r="W58" s="10" t="str">
        <f t="shared" si="17"/>
        <v>00000001</v>
      </c>
      <c r="X58" s="10" t="str">
        <f t="shared" si="18"/>
        <v/>
      </c>
      <c r="Y58" s="10" t="str">
        <f t="shared" si="19"/>
        <v/>
      </c>
      <c r="Z58" s="11" t="str">
        <f t="shared" si="21"/>
        <v>1100101100000001</v>
      </c>
      <c r="AA58" s="10">
        <f t="shared" si="22"/>
        <v>16</v>
      </c>
    </row>
    <row r="59" spans="1:28" x14ac:dyDescent="0.25">
      <c r="A59" s="12" t="s">
        <v>48</v>
      </c>
      <c r="B59" s="9" t="str">
        <f t="shared" si="3"/>
        <v>LDA</v>
      </c>
      <c r="C59" s="9">
        <f t="shared" si="4"/>
        <v>3</v>
      </c>
      <c r="D59" s="8">
        <f t="shared" si="5"/>
        <v>6</v>
      </c>
      <c r="E59" s="8">
        <f t="shared" ref="E59:F59" si="77">FIND(",",$A59,D59+1)</f>
        <v>8</v>
      </c>
      <c r="F59" s="8">
        <f t="shared" si="77"/>
        <v>10</v>
      </c>
      <c r="G59" s="9" t="str">
        <f t="shared" si="7"/>
        <v>0</v>
      </c>
      <c r="H59" s="9" t="str">
        <f t="shared" si="8"/>
        <v>0</v>
      </c>
      <c r="I59" s="9" t="str">
        <f t="shared" si="9"/>
        <v>0</v>
      </c>
      <c r="J59" s="9" t="str">
        <f t="shared" si="10"/>
        <v>0</v>
      </c>
      <c r="K59" s="13" t="str">
        <f>VLOOKUP($B59,'Conversion to binary Key'!$D:$I,2,0)</f>
        <v>000011</v>
      </c>
      <c r="L59" s="13" t="str">
        <f>VLOOKUP($B59,'Conversion to binary Key'!$D:$I,3,0)</f>
        <v>00</v>
      </c>
      <c r="M59" s="13" t="str">
        <f>VLOOKUP($B59,'Conversion to binary Key'!$D:$I,4,0)</f>
        <v>00</v>
      </c>
      <c r="N59" s="13" t="str">
        <f>VLOOKUP($B59,'Conversion to binary Key'!$D:$I,5,0)</f>
        <v>0</v>
      </c>
      <c r="O59" s="13" t="str">
        <f>VLOOKUP($B59,'Conversion to binary Key'!$D:$I,6,0)</f>
        <v>00000</v>
      </c>
      <c r="P59" s="19" t="str">
        <f t="shared" si="11"/>
        <v>000011</v>
      </c>
      <c r="Q59" s="19" t="str">
        <f t="shared" si="12"/>
        <v>0</v>
      </c>
      <c r="R59" s="19" t="str">
        <f t="shared" si="13"/>
        <v>0</v>
      </c>
      <c r="S59" s="19" t="str">
        <f t="shared" si="14"/>
        <v>0</v>
      </c>
      <c r="T59" s="19" t="str">
        <f t="shared" si="14"/>
        <v>0</v>
      </c>
      <c r="U59" s="16" t="str">
        <f t="shared" si="15"/>
        <v>000011</v>
      </c>
      <c r="V59" s="10" t="str">
        <f t="shared" si="16"/>
        <v>00</v>
      </c>
      <c r="W59" s="10" t="str">
        <f t="shared" si="17"/>
        <v>00</v>
      </c>
      <c r="X59" s="10" t="str">
        <f t="shared" si="18"/>
        <v>0</v>
      </c>
      <c r="Y59" s="10" t="str">
        <f t="shared" si="19"/>
        <v>00000</v>
      </c>
      <c r="Z59" s="11" t="str">
        <f t="shared" si="21"/>
        <v>0000110000000000</v>
      </c>
      <c r="AA59" s="10">
        <f t="shared" si="22"/>
        <v>16</v>
      </c>
    </row>
    <row r="60" spans="1:28" x14ac:dyDescent="0.25">
      <c r="A60" s="12" t="s">
        <v>88</v>
      </c>
      <c r="B60" s="9" t="str">
        <f t="shared" si="3"/>
        <v>SOB</v>
      </c>
      <c r="C60" s="9">
        <f t="shared" si="4"/>
        <v>3</v>
      </c>
      <c r="D60" s="8">
        <f t="shared" si="5"/>
        <v>6</v>
      </c>
      <c r="E60" s="8">
        <f t="shared" ref="E60:F60" si="78">FIND(",",$A60,D60+1)</f>
        <v>8</v>
      </c>
      <c r="F60" s="8">
        <f t="shared" si="78"/>
        <v>10</v>
      </c>
      <c r="G60" s="9" t="str">
        <f t="shared" si="7"/>
        <v>1</v>
      </c>
      <c r="H60" s="9" t="str">
        <f t="shared" si="8"/>
        <v>2</v>
      </c>
      <c r="I60" s="9" t="str">
        <f t="shared" si="9"/>
        <v>0</v>
      </c>
      <c r="J60" s="9">
        <v>0</v>
      </c>
      <c r="K60" s="13" t="str">
        <f>VLOOKUP($B60,'Conversion to binary Key'!$D:$I,2,0)</f>
        <v>001110</v>
      </c>
      <c r="L60" s="13" t="str">
        <f>VLOOKUP($B60,'Conversion to binary Key'!$D:$I,3,0)</f>
        <v>00</v>
      </c>
      <c r="M60" s="13" t="str">
        <f>VLOOKUP($B60,'Conversion to binary Key'!$D:$I,4,0)</f>
        <v>00</v>
      </c>
      <c r="N60" s="13" t="str">
        <f>VLOOKUP($B60,'Conversion to binary Key'!$D:$I,5,0)</f>
        <v>0</v>
      </c>
      <c r="O60" s="13" t="str">
        <f>VLOOKUP($B60,'Conversion to binary Key'!$D:$I,6,0)</f>
        <v>00000</v>
      </c>
      <c r="P60" s="19" t="str">
        <f t="shared" si="11"/>
        <v>001110</v>
      </c>
      <c r="Q60" s="19" t="str">
        <f t="shared" si="12"/>
        <v>1</v>
      </c>
      <c r="R60" s="19" t="str">
        <f t="shared" si="13"/>
        <v>10</v>
      </c>
      <c r="S60" s="19" t="str">
        <f t="shared" si="14"/>
        <v>0</v>
      </c>
      <c r="T60" s="19" t="str">
        <f t="shared" si="14"/>
        <v>0</v>
      </c>
      <c r="U60" s="16" t="str">
        <f t="shared" si="15"/>
        <v>001110</v>
      </c>
      <c r="V60" s="10" t="str">
        <f t="shared" si="16"/>
        <v>01</v>
      </c>
      <c r="W60" s="10" t="str">
        <f t="shared" si="17"/>
        <v>10</v>
      </c>
      <c r="X60" s="10" t="str">
        <f t="shared" si="18"/>
        <v>0</v>
      </c>
      <c r="Y60" s="10" t="str">
        <f t="shared" si="19"/>
        <v>00000</v>
      </c>
      <c r="Z60" s="11" t="str">
        <f t="shared" si="21"/>
        <v>0011100110000000</v>
      </c>
      <c r="AA60" s="10">
        <f t="shared" si="22"/>
        <v>16</v>
      </c>
    </row>
    <row r="61" spans="1:28" x14ac:dyDescent="0.25">
      <c r="A61" s="12" t="s">
        <v>61</v>
      </c>
      <c r="B61" s="9" t="str">
        <f t="shared" si="3"/>
        <v xml:space="preserve">IN </v>
      </c>
      <c r="C61" s="9">
        <f t="shared" si="4"/>
        <v>1</v>
      </c>
      <c r="D61" s="8">
        <f t="shared" si="5"/>
        <v>5</v>
      </c>
      <c r="E61" s="8" t="e">
        <f t="shared" ref="E61:F61" si="79">FIND(",",$A61,D61+1)</f>
        <v>#VALUE!</v>
      </c>
      <c r="F61" s="8" t="e">
        <f t="shared" si="79"/>
        <v>#VALUE!</v>
      </c>
      <c r="G61" s="9">
        <v>3</v>
      </c>
      <c r="H61" s="9">
        <v>0</v>
      </c>
      <c r="K61" s="13">
        <f>VLOOKUP($B61,'Conversion to binary Key'!$D:$I,2,0)</f>
        <v>110001</v>
      </c>
      <c r="L61" s="13" t="str">
        <f>VLOOKUP($B61,'Conversion to binary Key'!$D:$I,3,0)</f>
        <v>00</v>
      </c>
      <c r="M61" s="13" t="str">
        <f>VLOOKUP($B61,'Conversion to binary Key'!$D:$I,4,0)</f>
        <v>00000000</v>
      </c>
      <c r="N61" s="13" t="str">
        <f>VLOOKUP($B61,'Conversion to binary Key'!$D:$I,5,0)</f>
        <v/>
      </c>
      <c r="O61" s="13" t="str">
        <f>VLOOKUP($B61,'Conversion to binary Key'!$D:$I,6,0)</f>
        <v/>
      </c>
      <c r="P61" s="19">
        <f t="shared" si="11"/>
        <v>110001</v>
      </c>
      <c r="Q61" s="19" t="str">
        <f t="shared" si="12"/>
        <v>11</v>
      </c>
      <c r="R61" s="19" t="str">
        <f t="shared" si="13"/>
        <v>0</v>
      </c>
      <c r="S61" s="19" t="str">
        <f t="shared" si="14"/>
        <v>0</v>
      </c>
      <c r="T61" s="19" t="str">
        <f t="shared" si="14"/>
        <v>0</v>
      </c>
      <c r="U61" s="16">
        <f t="shared" si="15"/>
        <v>110001</v>
      </c>
      <c r="V61" s="10" t="str">
        <f t="shared" si="16"/>
        <v>11</v>
      </c>
      <c r="W61" s="10" t="str">
        <f t="shared" si="17"/>
        <v>00000000</v>
      </c>
      <c r="X61" s="10" t="str">
        <f t="shared" si="18"/>
        <v/>
      </c>
      <c r="Y61" s="10" t="str">
        <f t="shared" si="19"/>
        <v/>
      </c>
      <c r="Z61" s="11" t="str">
        <f t="shared" si="21"/>
        <v>1100011100000000</v>
      </c>
      <c r="AA61" s="10">
        <f t="shared" si="22"/>
        <v>16</v>
      </c>
    </row>
    <row r="62" spans="1:28" x14ac:dyDescent="0.25">
      <c r="A62" s="12" t="s">
        <v>63</v>
      </c>
      <c r="B62" s="9" t="str">
        <f t="shared" si="3"/>
        <v>SMR</v>
      </c>
      <c r="C62" s="9">
        <f t="shared" si="4"/>
        <v>3</v>
      </c>
      <c r="D62" s="8">
        <f t="shared" si="5"/>
        <v>6</v>
      </c>
      <c r="E62" s="8">
        <f t="shared" ref="E62:F62" si="80">FIND(",",$A62,D62+1)</f>
        <v>8</v>
      </c>
      <c r="F62" s="8">
        <f t="shared" si="80"/>
        <v>10</v>
      </c>
      <c r="G62" s="9" t="str">
        <f t="shared" si="7"/>
        <v>3</v>
      </c>
      <c r="H62" s="9" t="str">
        <f t="shared" si="8"/>
        <v>1</v>
      </c>
      <c r="I62" s="9" t="str">
        <f t="shared" si="9"/>
        <v>0</v>
      </c>
      <c r="J62" s="9">
        <v>24</v>
      </c>
      <c r="K62" s="13" t="str">
        <f>VLOOKUP($B62,'Conversion to binary Key'!$D:$I,2,0)</f>
        <v>000101</v>
      </c>
      <c r="L62" s="13" t="str">
        <f>VLOOKUP($B62,'Conversion to binary Key'!$D:$I,3,0)</f>
        <v>00</v>
      </c>
      <c r="M62" s="13" t="str">
        <f>VLOOKUP($B62,'Conversion to binary Key'!$D:$I,4,0)</f>
        <v>00</v>
      </c>
      <c r="N62" s="13" t="str">
        <f>VLOOKUP($B62,'Conversion to binary Key'!$D:$I,5,0)</f>
        <v>0</v>
      </c>
      <c r="O62" s="13" t="str">
        <f>VLOOKUP($B62,'Conversion to binary Key'!$D:$I,6,0)</f>
        <v>00000</v>
      </c>
      <c r="P62" s="19" t="str">
        <f t="shared" si="11"/>
        <v>000101</v>
      </c>
      <c r="Q62" s="19" t="str">
        <f t="shared" si="12"/>
        <v>11</v>
      </c>
      <c r="R62" s="19" t="str">
        <f t="shared" si="13"/>
        <v>1</v>
      </c>
      <c r="S62" s="19" t="str">
        <f t="shared" si="14"/>
        <v>0</v>
      </c>
      <c r="T62" s="19" t="str">
        <f t="shared" si="14"/>
        <v>11000</v>
      </c>
      <c r="U62" s="16" t="str">
        <f t="shared" si="15"/>
        <v>000101</v>
      </c>
      <c r="V62" s="10" t="str">
        <f t="shared" si="16"/>
        <v>11</v>
      </c>
      <c r="W62" s="10" t="str">
        <f t="shared" si="17"/>
        <v>01</v>
      </c>
      <c r="X62" s="10" t="str">
        <f t="shared" si="18"/>
        <v>0</v>
      </c>
      <c r="Y62" s="10" t="str">
        <f t="shared" si="19"/>
        <v>11000</v>
      </c>
      <c r="Z62" s="11" t="str">
        <f t="shared" si="21"/>
        <v>0001011101011000</v>
      </c>
      <c r="AA62" s="10">
        <f t="shared" si="22"/>
        <v>16</v>
      </c>
    </row>
    <row r="63" spans="1:28" x14ac:dyDescent="0.25">
      <c r="A63" s="12" t="s">
        <v>92</v>
      </c>
      <c r="B63" s="9" t="str">
        <f t="shared" si="3"/>
        <v xml:space="preserve">JZ </v>
      </c>
      <c r="C63" s="9">
        <f t="shared" si="4"/>
        <v>3</v>
      </c>
      <c r="D63" s="8">
        <f t="shared" si="5"/>
        <v>5</v>
      </c>
      <c r="E63" s="8">
        <f t="shared" ref="E63:F63" si="81">FIND(",",$A63,D63+1)</f>
        <v>7</v>
      </c>
      <c r="F63" s="8">
        <f t="shared" si="81"/>
        <v>9</v>
      </c>
      <c r="G63" s="9">
        <v>3</v>
      </c>
      <c r="H63" s="9" t="str">
        <f t="shared" si="8"/>
        <v>2</v>
      </c>
      <c r="I63" s="9" t="str">
        <f t="shared" si="9"/>
        <v>0</v>
      </c>
      <c r="J63" s="9">
        <v>30</v>
      </c>
      <c r="K63" s="13" t="str">
        <f>VLOOKUP($B63,'Conversion to binary Key'!$D:$I,2,0)</f>
        <v>001000</v>
      </c>
      <c r="L63" s="13" t="str">
        <f>VLOOKUP($B63,'Conversion to binary Key'!$D:$I,3,0)</f>
        <v>00</v>
      </c>
      <c r="M63" s="13" t="str">
        <f>VLOOKUP($B63,'Conversion to binary Key'!$D:$I,4,0)</f>
        <v>00</v>
      </c>
      <c r="N63" s="13" t="str">
        <f>VLOOKUP($B63,'Conversion to binary Key'!$D:$I,5,0)</f>
        <v>0</v>
      </c>
      <c r="O63" s="13" t="str">
        <f>VLOOKUP($B63,'Conversion to binary Key'!$D:$I,6,0)</f>
        <v>00000</v>
      </c>
      <c r="P63" s="19" t="str">
        <f t="shared" si="11"/>
        <v>001000</v>
      </c>
      <c r="Q63" s="19" t="str">
        <f t="shared" si="12"/>
        <v>11</v>
      </c>
      <c r="R63" s="19" t="str">
        <f t="shared" si="13"/>
        <v>10</v>
      </c>
      <c r="S63" s="19" t="str">
        <f t="shared" si="14"/>
        <v>0</v>
      </c>
      <c r="T63" s="19" t="str">
        <f t="shared" si="14"/>
        <v>11110</v>
      </c>
      <c r="U63" s="16" t="str">
        <f t="shared" si="15"/>
        <v>001000</v>
      </c>
      <c r="V63" s="10" t="str">
        <f t="shared" si="16"/>
        <v>11</v>
      </c>
      <c r="W63" s="10" t="str">
        <f t="shared" si="17"/>
        <v>10</v>
      </c>
      <c r="X63" s="10" t="str">
        <f t="shared" si="18"/>
        <v>0</v>
      </c>
      <c r="Y63" s="10" t="str">
        <f t="shared" si="19"/>
        <v>11110</v>
      </c>
      <c r="Z63" s="11" t="str">
        <f t="shared" si="21"/>
        <v>0010001110011110</v>
      </c>
      <c r="AA63" s="10">
        <f t="shared" si="22"/>
        <v>16</v>
      </c>
    </row>
    <row r="64" spans="1:28" x14ac:dyDescent="0.25">
      <c r="A64" s="12" t="s">
        <v>69</v>
      </c>
      <c r="B64" s="9" t="str">
        <f t="shared" si="3"/>
        <v>MLT</v>
      </c>
      <c r="C64" s="9">
        <f t="shared" si="4"/>
        <v>1</v>
      </c>
      <c r="D64" s="8">
        <f t="shared" si="5"/>
        <v>6</v>
      </c>
      <c r="E64" s="8" t="e">
        <f t="shared" ref="E64:F64" si="82">FIND(",",$A64,D64+1)</f>
        <v>#VALUE!</v>
      </c>
      <c r="F64" s="8" t="e">
        <f t="shared" si="82"/>
        <v>#VALUE!</v>
      </c>
      <c r="G64" s="9" t="str">
        <f t="shared" si="7"/>
        <v>0</v>
      </c>
      <c r="H64" s="9">
        <v>2</v>
      </c>
      <c r="K64" s="13" t="str">
        <f>VLOOKUP($B64,'Conversion to binary Key'!$D:$I,2,0)</f>
        <v>010000</v>
      </c>
      <c r="L64" s="13" t="str">
        <f>VLOOKUP($B64,'Conversion to binary Key'!$D:$I,3,0)</f>
        <v>00</v>
      </c>
      <c r="M64" s="13" t="str">
        <f>VLOOKUP($B64,'Conversion to binary Key'!$D:$I,4,0)</f>
        <v>00</v>
      </c>
      <c r="N64" s="13" t="str">
        <f>VLOOKUP($B64,'Conversion to binary Key'!$D:$I,5,0)</f>
        <v>000000</v>
      </c>
      <c r="O64" s="13" t="str">
        <f>VLOOKUP($B64,'Conversion to binary Key'!$D:$I,6,0)</f>
        <v/>
      </c>
      <c r="P64" s="19" t="str">
        <f t="shared" si="11"/>
        <v>010000</v>
      </c>
      <c r="Q64" s="19" t="str">
        <f t="shared" si="12"/>
        <v>0</v>
      </c>
      <c r="R64" s="19" t="str">
        <f t="shared" si="13"/>
        <v>10</v>
      </c>
      <c r="S64" s="19" t="str">
        <f t="shared" si="14"/>
        <v>0</v>
      </c>
      <c r="T64" s="19" t="str">
        <f t="shared" si="14"/>
        <v>0</v>
      </c>
      <c r="U64" s="16" t="str">
        <f t="shared" si="15"/>
        <v>010000</v>
      </c>
      <c r="V64" s="10" t="str">
        <f t="shared" si="16"/>
        <v>00</v>
      </c>
      <c r="W64" s="10" t="str">
        <f t="shared" si="17"/>
        <v>10</v>
      </c>
      <c r="X64" s="10" t="str">
        <f t="shared" si="18"/>
        <v>000000</v>
      </c>
      <c r="Y64" s="10" t="str">
        <f t="shared" si="19"/>
        <v/>
      </c>
      <c r="Z64" s="11" t="str">
        <f t="shared" si="21"/>
        <v>0100000010000000</v>
      </c>
      <c r="AA64" s="10">
        <f t="shared" si="22"/>
        <v>16</v>
      </c>
    </row>
    <row r="65" spans="1:28" x14ac:dyDescent="0.25">
      <c r="A65" s="12" t="s">
        <v>71</v>
      </c>
      <c r="B65" s="9" t="str">
        <f t="shared" si="3"/>
        <v>STR</v>
      </c>
      <c r="C65" s="9">
        <f t="shared" si="4"/>
        <v>3</v>
      </c>
      <c r="D65" s="8">
        <f t="shared" si="5"/>
        <v>6</v>
      </c>
      <c r="E65" s="8">
        <f t="shared" ref="E65:F65" si="83">FIND(",",$A65,D65+1)</f>
        <v>8</v>
      </c>
      <c r="F65" s="8">
        <f t="shared" si="83"/>
        <v>10</v>
      </c>
      <c r="G65" s="9" t="str">
        <f t="shared" si="7"/>
        <v>1</v>
      </c>
      <c r="H65" s="9" t="str">
        <f t="shared" si="8"/>
        <v>1</v>
      </c>
      <c r="I65" s="9" t="str">
        <f t="shared" si="9"/>
        <v>0</v>
      </c>
      <c r="J65" s="9">
        <v>23</v>
      </c>
      <c r="K65" s="13" t="str">
        <f>VLOOKUP($B65,'Conversion to binary Key'!$D:$I,2,0)</f>
        <v>000010</v>
      </c>
      <c r="L65" s="13" t="str">
        <f>VLOOKUP($B65,'Conversion to binary Key'!$D:$I,3,0)</f>
        <v>00</v>
      </c>
      <c r="M65" s="13" t="str">
        <f>VLOOKUP($B65,'Conversion to binary Key'!$D:$I,4,0)</f>
        <v>00</v>
      </c>
      <c r="N65" s="13" t="str">
        <f>VLOOKUP($B65,'Conversion to binary Key'!$D:$I,5,0)</f>
        <v>0</v>
      </c>
      <c r="O65" s="13" t="str">
        <f>VLOOKUP($B65,'Conversion to binary Key'!$D:$I,6,0)</f>
        <v>00000</v>
      </c>
      <c r="P65" s="19" t="str">
        <f t="shared" si="11"/>
        <v>000010</v>
      </c>
      <c r="Q65" s="19" t="str">
        <f t="shared" si="12"/>
        <v>1</v>
      </c>
      <c r="R65" s="19" t="str">
        <f t="shared" si="13"/>
        <v>1</v>
      </c>
      <c r="S65" s="19" t="str">
        <f t="shared" si="14"/>
        <v>0</v>
      </c>
      <c r="T65" s="19" t="str">
        <f t="shared" si="14"/>
        <v>10111</v>
      </c>
      <c r="U65" s="16" t="str">
        <f t="shared" si="15"/>
        <v>000010</v>
      </c>
      <c r="V65" s="10" t="str">
        <f t="shared" si="16"/>
        <v>01</v>
      </c>
      <c r="W65" s="10" t="str">
        <f t="shared" si="17"/>
        <v>01</v>
      </c>
      <c r="X65" s="10" t="str">
        <f t="shared" si="18"/>
        <v>0</v>
      </c>
      <c r="Y65" s="10" t="str">
        <f t="shared" si="19"/>
        <v>10111</v>
      </c>
      <c r="Z65" s="11" t="str">
        <f t="shared" si="21"/>
        <v>0000100101010111</v>
      </c>
      <c r="AA65" s="10">
        <f t="shared" si="22"/>
        <v>16</v>
      </c>
    </row>
    <row r="66" spans="1:28" x14ac:dyDescent="0.25">
      <c r="A66" s="12" t="s">
        <v>73</v>
      </c>
      <c r="B66" s="9" t="str">
        <f t="shared" si="3"/>
        <v>LDR</v>
      </c>
      <c r="C66" s="9">
        <f t="shared" si="4"/>
        <v>3</v>
      </c>
      <c r="D66" s="8">
        <f t="shared" si="5"/>
        <v>6</v>
      </c>
      <c r="E66" s="8">
        <f t="shared" ref="E66:F66" si="84">FIND(",",$A66,D66+1)</f>
        <v>8</v>
      </c>
      <c r="F66" s="8">
        <f t="shared" si="84"/>
        <v>10</v>
      </c>
      <c r="G66" s="9" t="str">
        <f t="shared" si="7"/>
        <v>0</v>
      </c>
      <c r="H66" s="9" t="str">
        <f t="shared" si="8"/>
        <v>1</v>
      </c>
      <c r="I66" s="9" t="str">
        <f t="shared" si="9"/>
        <v>0</v>
      </c>
      <c r="J66" s="9">
        <v>23</v>
      </c>
      <c r="K66" s="13" t="str">
        <f>VLOOKUP($B66,'Conversion to binary Key'!$D:$I,2,0)</f>
        <v>000001</v>
      </c>
      <c r="L66" s="13" t="str">
        <f>VLOOKUP($B66,'Conversion to binary Key'!$D:$I,3,0)</f>
        <v>00</v>
      </c>
      <c r="M66" s="13" t="str">
        <f>VLOOKUP($B66,'Conversion to binary Key'!$D:$I,4,0)</f>
        <v>00</v>
      </c>
      <c r="N66" s="13" t="str">
        <f>VLOOKUP($B66,'Conversion to binary Key'!$D:$I,5,0)</f>
        <v>0</v>
      </c>
      <c r="O66" s="13" t="str">
        <f>VLOOKUP($B66,'Conversion to binary Key'!$D:$I,6,0)</f>
        <v>00000</v>
      </c>
      <c r="P66" s="19" t="str">
        <f t="shared" si="11"/>
        <v>000001</v>
      </c>
      <c r="Q66" s="19" t="str">
        <f t="shared" si="12"/>
        <v>0</v>
      </c>
      <c r="R66" s="19" t="str">
        <f t="shared" si="13"/>
        <v>1</v>
      </c>
      <c r="S66" s="19" t="str">
        <f t="shared" si="14"/>
        <v>0</v>
      </c>
      <c r="T66" s="19" t="str">
        <f t="shared" si="14"/>
        <v>10111</v>
      </c>
      <c r="U66" s="16" t="str">
        <f t="shared" si="15"/>
        <v>000001</v>
      </c>
      <c r="V66" s="10" t="str">
        <f t="shared" si="16"/>
        <v>00</v>
      </c>
      <c r="W66" s="10" t="str">
        <f t="shared" si="17"/>
        <v>01</v>
      </c>
      <c r="X66" s="10" t="str">
        <f t="shared" si="18"/>
        <v>0</v>
      </c>
      <c r="Y66" s="10" t="str">
        <f t="shared" si="19"/>
        <v>10111</v>
      </c>
      <c r="Z66" s="11" t="str">
        <f t="shared" si="21"/>
        <v>0000010001010111</v>
      </c>
      <c r="AA66" s="10">
        <f t="shared" si="22"/>
        <v>16</v>
      </c>
    </row>
    <row r="67" spans="1:28" x14ac:dyDescent="0.25">
      <c r="A67" s="12" t="s">
        <v>76</v>
      </c>
      <c r="B67" s="9" t="str">
        <f t="shared" ref="B67:B130" si="85">LEFT(A67,3)</f>
        <v>STR</v>
      </c>
      <c r="C67" s="9">
        <f t="shared" ref="C67:C130" si="86">LEN(A67)-LEN(SUBSTITUTE(A67,",",""))</f>
        <v>3</v>
      </c>
      <c r="D67" s="8">
        <f t="shared" ref="D67:D130" si="87">FIND(",",A67,1)</f>
        <v>6</v>
      </c>
      <c r="E67" s="8">
        <f t="shared" ref="E67:F67" si="88">FIND(",",$A67,D67+1)</f>
        <v>8</v>
      </c>
      <c r="F67" s="8">
        <f t="shared" si="88"/>
        <v>10</v>
      </c>
      <c r="G67" s="9" t="str">
        <f t="shared" ref="G67:G130" si="89">MID(A67,5,1)</f>
        <v>3</v>
      </c>
      <c r="H67" s="9" t="str">
        <f t="shared" ref="H67:H130" si="90">MID($A67,D67+1,E67-(D67+1))</f>
        <v>1</v>
      </c>
      <c r="I67" s="9" t="str">
        <f t="shared" ref="I67:I130" si="91">MID($A67,E67+1,F67-(E67+1))</f>
        <v>0</v>
      </c>
      <c r="J67" s="9">
        <v>23</v>
      </c>
      <c r="K67" s="13" t="str">
        <f>VLOOKUP($B67,'Conversion to binary Key'!$D:$I,2,0)</f>
        <v>000010</v>
      </c>
      <c r="L67" s="13" t="str">
        <f>VLOOKUP($B67,'Conversion to binary Key'!$D:$I,3,0)</f>
        <v>00</v>
      </c>
      <c r="M67" s="13" t="str">
        <f>VLOOKUP($B67,'Conversion to binary Key'!$D:$I,4,0)</f>
        <v>00</v>
      </c>
      <c r="N67" s="13" t="str">
        <f>VLOOKUP($B67,'Conversion to binary Key'!$D:$I,5,0)</f>
        <v>0</v>
      </c>
      <c r="O67" s="13" t="str">
        <f>VLOOKUP($B67,'Conversion to binary Key'!$D:$I,6,0)</f>
        <v>00000</v>
      </c>
      <c r="P67" s="19" t="str">
        <f t="shared" ref="P67:P130" si="92">K67</f>
        <v>000010</v>
      </c>
      <c r="Q67" s="19" t="str">
        <f t="shared" ref="Q67:Q130" si="93">DEC2BIN(G67)</f>
        <v>11</v>
      </c>
      <c r="R67" s="19" t="str">
        <f t="shared" ref="R67:R130" si="94">DEC2BIN(H67)</f>
        <v>1</v>
      </c>
      <c r="S67" s="19" t="str">
        <f t="shared" ref="S67:T130" si="95">DEC2BIN(I67)</f>
        <v>0</v>
      </c>
      <c r="T67" s="19" t="str">
        <f t="shared" si="95"/>
        <v>10111</v>
      </c>
      <c r="U67" s="16" t="str">
        <f t="shared" ref="U67:U130" si="96">P67</f>
        <v>000010</v>
      </c>
      <c r="V67" s="10" t="str">
        <f t="shared" ref="V67:V130" si="97">TEXT(Q67,L67)</f>
        <v>11</v>
      </c>
      <c r="W67" s="10" t="str">
        <f t="shared" ref="W67:W130" si="98">TEXT(R67,M67)</f>
        <v>01</v>
      </c>
      <c r="X67" s="10" t="str">
        <f t="shared" ref="X67:X130" si="99">TEXT(S67,N67)</f>
        <v>0</v>
      </c>
      <c r="Y67" s="10" t="str">
        <f t="shared" ref="Y67:Y130" si="100">TEXT(T67,O67)</f>
        <v>10111</v>
      </c>
      <c r="Z67" s="11" t="str">
        <f t="shared" ref="Z67:Z130" si="101">U67&amp;V67&amp;W67&amp;X67&amp;Y67</f>
        <v>0000101101010111</v>
      </c>
      <c r="AA67" s="10">
        <f t="shared" ref="AA67:AA130" si="102">LEN(Z67)</f>
        <v>16</v>
      </c>
    </row>
    <row r="68" spans="1:28" x14ac:dyDescent="0.25">
      <c r="A68" s="12" t="s">
        <v>78</v>
      </c>
      <c r="B68" s="9" t="str">
        <f t="shared" si="85"/>
        <v>AMR</v>
      </c>
      <c r="C68" s="9">
        <f t="shared" si="86"/>
        <v>3</v>
      </c>
      <c r="D68" s="8">
        <f t="shared" si="87"/>
        <v>6</v>
      </c>
      <c r="E68" s="8">
        <f t="shared" ref="E68:F68" si="103">FIND(",",$A68,D68+1)</f>
        <v>8</v>
      </c>
      <c r="F68" s="8">
        <f t="shared" si="103"/>
        <v>10</v>
      </c>
      <c r="G68" s="9" t="str">
        <f t="shared" si="89"/>
        <v>0</v>
      </c>
      <c r="H68" s="9" t="str">
        <f t="shared" si="90"/>
        <v>1</v>
      </c>
      <c r="I68" s="9" t="str">
        <f t="shared" si="91"/>
        <v>0</v>
      </c>
      <c r="J68" s="9">
        <v>23</v>
      </c>
      <c r="K68" s="13" t="str">
        <f>VLOOKUP($B68,'Conversion to binary Key'!$D:$I,2,0)</f>
        <v>000100</v>
      </c>
      <c r="L68" s="13" t="str">
        <f>VLOOKUP($B68,'Conversion to binary Key'!$D:$I,3,0)</f>
        <v>00</v>
      </c>
      <c r="M68" s="13" t="str">
        <f>VLOOKUP($B68,'Conversion to binary Key'!$D:$I,4,0)</f>
        <v>00</v>
      </c>
      <c r="N68" s="13" t="str">
        <f>VLOOKUP($B68,'Conversion to binary Key'!$D:$I,5,0)</f>
        <v>0</v>
      </c>
      <c r="O68" s="13" t="str">
        <f>VLOOKUP($B68,'Conversion to binary Key'!$D:$I,6,0)</f>
        <v>00000</v>
      </c>
      <c r="P68" s="19" t="str">
        <f t="shared" si="92"/>
        <v>000100</v>
      </c>
      <c r="Q68" s="19" t="str">
        <f t="shared" si="93"/>
        <v>0</v>
      </c>
      <c r="R68" s="19" t="str">
        <f t="shared" si="94"/>
        <v>1</v>
      </c>
      <c r="S68" s="19" t="str">
        <f t="shared" si="95"/>
        <v>0</v>
      </c>
      <c r="T68" s="19" t="str">
        <f t="shared" si="95"/>
        <v>10111</v>
      </c>
      <c r="U68" s="16" t="str">
        <f t="shared" si="96"/>
        <v>000100</v>
      </c>
      <c r="V68" s="10" t="str">
        <f t="shared" si="97"/>
        <v>00</v>
      </c>
      <c r="W68" s="10" t="str">
        <f t="shared" si="98"/>
        <v>01</v>
      </c>
      <c r="X68" s="10" t="str">
        <f t="shared" si="99"/>
        <v>0</v>
      </c>
      <c r="Y68" s="10" t="str">
        <f t="shared" si="100"/>
        <v>10111</v>
      </c>
      <c r="Z68" s="11" t="str">
        <f t="shared" si="101"/>
        <v>0001000001010111</v>
      </c>
      <c r="AA68" s="10">
        <f t="shared" si="102"/>
        <v>16</v>
      </c>
    </row>
    <row r="69" spans="1:28" x14ac:dyDescent="0.25">
      <c r="A69" s="12" t="s">
        <v>79</v>
      </c>
      <c r="B69" s="9" t="str">
        <f t="shared" si="85"/>
        <v>OUT</v>
      </c>
      <c r="C69" s="9">
        <f t="shared" si="86"/>
        <v>1</v>
      </c>
      <c r="D69" s="8">
        <f t="shared" si="87"/>
        <v>6</v>
      </c>
      <c r="E69" s="8" t="e">
        <f t="shared" ref="E69:F69" si="104">FIND(",",$A69,D69+1)</f>
        <v>#VALUE!</v>
      </c>
      <c r="F69" s="8" t="e">
        <f t="shared" si="104"/>
        <v>#VALUE!</v>
      </c>
      <c r="G69" s="9" t="str">
        <f t="shared" si="89"/>
        <v>3</v>
      </c>
      <c r="H69" s="9">
        <v>0</v>
      </c>
      <c r="I69" s="9">
        <v>10</v>
      </c>
      <c r="K69" s="13">
        <f>VLOOKUP($B69,'Conversion to binary Key'!$D:$I,2,0)</f>
        <v>110010</v>
      </c>
      <c r="L69" s="13" t="str">
        <f>VLOOKUP($B69,'Conversion to binary Key'!$D:$I,3,0)</f>
        <v>00</v>
      </c>
      <c r="M69" s="13" t="str">
        <f>VLOOKUP($B69,'Conversion to binary Key'!$D:$I,4,0)</f>
        <v>00000000</v>
      </c>
      <c r="N69" s="13" t="str">
        <f>VLOOKUP($B69,'Conversion to binary Key'!$D:$I,5,0)</f>
        <v/>
      </c>
      <c r="O69" s="13" t="str">
        <f>VLOOKUP($B69,'Conversion to binary Key'!$D:$I,6,0)</f>
        <v/>
      </c>
      <c r="P69" s="19">
        <f t="shared" si="92"/>
        <v>110010</v>
      </c>
      <c r="Q69" s="19" t="str">
        <f t="shared" si="93"/>
        <v>11</v>
      </c>
      <c r="R69" s="19" t="str">
        <f t="shared" si="94"/>
        <v>0</v>
      </c>
      <c r="S69" s="19" t="str">
        <f t="shared" si="95"/>
        <v>1010</v>
      </c>
      <c r="T69" s="19" t="str">
        <f t="shared" si="95"/>
        <v>0</v>
      </c>
      <c r="U69" s="16">
        <f t="shared" si="96"/>
        <v>110010</v>
      </c>
      <c r="V69" s="10" t="str">
        <f t="shared" si="97"/>
        <v>11</v>
      </c>
      <c r="W69" s="10" t="str">
        <f t="shared" si="98"/>
        <v>00000000</v>
      </c>
      <c r="X69" s="10" t="str">
        <f t="shared" si="99"/>
        <v/>
      </c>
      <c r="Y69" s="10" t="str">
        <f t="shared" si="100"/>
        <v/>
      </c>
      <c r="Z69" s="11" t="str">
        <f t="shared" si="101"/>
        <v>1100101100000000</v>
      </c>
      <c r="AA69" s="10">
        <f t="shared" si="102"/>
        <v>16</v>
      </c>
    </row>
    <row r="70" spans="1:28" x14ac:dyDescent="0.25">
      <c r="A70" s="12" t="s">
        <v>96</v>
      </c>
      <c r="B70" s="9" t="str">
        <f t="shared" si="85"/>
        <v>JMA</v>
      </c>
      <c r="C70" s="9">
        <f t="shared" si="86"/>
        <v>2</v>
      </c>
      <c r="D70" s="8">
        <f t="shared" si="87"/>
        <v>6</v>
      </c>
      <c r="E70" s="8">
        <f t="shared" ref="E70:F70" si="105">FIND(",",$A70,D70+1)</f>
        <v>8</v>
      </c>
      <c r="F70" s="8" t="e">
        <f t="shared" si="105"/>
        <v>#VALUE!</v>
      </c>
      <c r="G70" s="9">
        <v>0</v>
      </c>
      <c r="H70" s="9">
        <v>2</v>
      </c>
      <c r="I70" s="9">
        <v>20</v>
      </c>
      <c r="K70" s="13" t="str">
        <f>VLOOKUP($B70,'Conversion to binary Key'!$D:$I,2,0)</f>
        <v>001011</v>
      </c>
      <c r="L70" s="13" t="str">
        <f>VLOOKUP($B70,'Conversion to binary Key'!$D:$I,3,0)</f>
        <v>0000</v>
      </c>
      <c r="M70" s="13" t="str">
        <f>VLOOKUP($B70,'Conversion to binary Key'!$D:$I,4,0)</f>
        <v>000000</v>
      </c>
      <c r="N70" s="13" t="str">
        <f>VLOOKUP($B70,'Conversion to binary Key'!$D:$I,5,0)</f>
        <v/>
      </c>
      <c r="O70" s="13" t="str">
        <f>VLOOKUP($B70,'Conversion to binary Key'!$D:$I,6,0)</f>
        <v/>
      </c>
      <c r="P70" s="19" t="str">
        <f t="shared" si="92"/>
        <v>001011</v>
      </c>
      <c r="Q70" s="19" t="str">
        <f t="shared" si="93"/>
        <v>0</v>
      </c>
      <c r="R70" s="19" t="str">
        <f t="shared" si="94"/>
        <v>10</v>
      </c>
      <c r="S70" s="19" t="s">
        <v>280</v>
      </c>
      <c r="T70" s="19" t="s">
        <v>298</v>
      </c>
      <c r="U70" s="16" t="str">
        <f t="shared" si="96"/>
        <v>001011</v>
      </c>
      <c r="V70" s="10" t="str">
        <f t="shared" si="97"/>
        <v>0000</v>
      </c>
      <c r="W70" s="10" t="str">
        <f t="shared" si="98"/>
        <v>000010</v>
      </c>
      <c r="X70" s="10" t="str">
        <f t="shared" si="99"/>
        <v/>
      </c>
      <c r="Y70" s="10" t="str">
        <f t="shared" si="100"/>
        <v/>
      </c>
      <c r="Z70" s="11" t="str">
        <f t="shared" si="101"/>
        <v>0010110000000010</v>
      </c>
      <c r="AA70" s="10">
        <f t="shared" si="102"/>
        <v>16</v>
      </c>
      <c r="AB70" t="s">
        <v>218</v>
      </c>
    </row>
    <row r="71" spans="1:28" x14ac:dyDescent="0.25">
      <c r="A71" s="12" t="s">
        <v>98</v>
      </c>
      <c r="B71" s="9" t="str">
        <f t="shared" si="85"/>
        <v>STR</v>
      </c>
      <c r="C71" s="9">
        <f t="shared" si="86"/>
        <v>3</v>
      </c>
      <c r="D71" s="8">
        <f t="shared" si="87"/>
        <v>6</v>
      </c>
      <c r="E71" s="8">
        <f t="shared" ref="E71:F71" si="106">FIND(",",$A71,D71+1)</f>
        <v>8</v>
      </c>
      <c r="F71" s="8">
        <f t="shared" si="106"/>
        <v>10</v>
      </c>
      <c r="G71" s="9" t="str">
        <f t="shared" si="89"/>
        <v>0</v>
      </c>
      <c r="H71" s="9" t="str">
        <f t="shared" si="90"/>
        <v>1</v>
      </c>
      <c r="I71" s="9" t="str">
        <f t="shared" si="91"/>
        <v>0</v>
      </c>
      <c r="J71" s="9">
        <v>28</v>
      </c>
      <c r="K71" s="13" t="str">
        <f>VLOOKUP($B71,'Conversion to binary Key'!$D:$I,2,0)</f>
        <v>000010</v>
      </c>
      <c r="L71" s="13" t="str">
        <f>VLOOKUP($B71,'Conversion to binary Key'!$D:$I,3,0)</f>
        <v>00</v>
      </c>
      <c r="M71" s="13" t="str">
        <f>VLOOKUP($B71,'Conversion to binary Key'!$D:$I,4,0)</f>
        <v>00</v>
      </c>
      <c r="N71" s="13" t="str">
        <f>VLOOKUP($B71,'Conversion to binary Key'!$D:$I,5,0)</f>
        <v>0</v>
      </c>
      <c r="O71" s="13" t="str">
        <f>VLOOKUP($B71,'Conversion to binary Key'!$D:$I,6,0)</f>
        <v>00000</v>
      </c>
      <c r="P71" s="19" t="str">
        <f t="shared" si="92"/>
        <v>000010</v>
      </c>
      <c r="Q71" s="19" t="str">
        <f t="shared" si="93"/>
        <v>0</v>
      </c>
      <c r="R71" s="19" t="str">
        <f t="shared" si="94"/>
        <v>1</v>
      </c>
      <c r="S71" s="19" t="str">
        <f t="shared" si="95"/>
        <v>0</v>
      </c>
      <c r="T71" s="19" t="str">
        <f t="shared" si="95"/>
        <v>11100</v>
      </c>
      <c r="U71" s="16" t="str">
        <f t="shared" si="96"/>
        <v>000010</v>
      </c>
      <c r="V71" s="10" t="str">
        <f t="shared" si="97"/>
        <v>00</v>
      </c>
      <c r="W71" s="10" t="str">
        <f t="shared" si="98"/>
        <v>01</v>
      </c>
      <c r="X71" s="10" t="str">
        <f t="shared" si="99"/>
        <v>0</v>
      </c>
      <c r="Y71" s="10" t="str">
        <f t="shared" si="100"/>
        <v>11100</v>
      </c>
      <c r="Z71" s="11" t="str">
        <f t="shared" si="101"/>
        <v>0000100001011100</v>
      </c>
      <c r="AA71" s="10">
        <f t="shared" si="102"/>
        <v>16</v>
      </c>
    </row>
    <row r="72" spans="1:28" x14ac:dyDescent="0.25">
      <c r="A72" s="12" t="s">
        <v>85</v>
      </c>
      <c r="B72" s="9" t="str">
        <f t="shared" si="85"/>
        <v>LDR</v>
      </c>
      <c r="C72" s="9">
        <f t="shared" si="86"/>
        <v>3</v>
      </c>
      <c r="D72" s="8">
        <f t="shared" si="87"/>
        <v>6</v>
      </c>
      <c r="E72" s="8">
        <f t="shared" ref="E72:F72" si="107">FIND(",",$A72,D72+1)</f>
        <v>8</v>
      </c>
      <c r="F72" s="8">
        <f t="shared" si="107"/>
        <v>10</v>
      </c>
      <c r="G72" s="9" t="str">
        <f t="shared" si="89"/>
        <v>3</v>
      </c>
      <c r="H72" s="9" t="str">
        <f t="shared" si="90"/>
        <v>1</v>
      </c>
      <c r="I72" s="9" t="str">
        <f t="shared" si="91"/>
        <v>0</v>
      </c>
      <c r="J72" s="9">
        <v>25</v>
      </c>
      <c r="K72" s="13" t="str">
        <f>VLOOKUP($B72,'Conversion to binary Key'!$D:$I,2,0)</f>
        <v>000001</v>
      </c>
      <c r="L72" s="13" t="str">
        <f>VLOOKUP($B72,'Conversion to binary Key'!$D:$I,3,0)</f>
        <v>00</v>
      </c>
      <c r="M72" s="13" t="str">
        <f>VLOOKUP($B72,'Conversion to binary Key'!$D:$I,4,0)</f>
        <v>00</v>
      </c>
      <c r="N72" s="13" t="str">
        <f>VLOOKUP($B72,'Conversion to binary Key'!$D:$I,5,0)</f>
        <v>0</v>
      </c>
      <c r="O72" s="13" t="str">
        <f>VLOOKUP($B72,'Conversion to binary Key'!$D:$I,6,0)</f>
        <v>00000</v>
      </c>
      <c r="P72" s="19" t="str">
        <f t="shared" si="92"/>
        <v>000001</v>
      </c>
      <c r="Q72" s="19" t="str">
        <f t="shared" si="93"/>
        <v>11</v>
      </c>
      <c r="R72" s="19" t="str">
        <f t="shared" si="94"/>
        <v>1</v>
      </c>
      <c r="S72" s="19" t="str">
        <f t="shared" si="95"/>
        <v>0</v>
      </c>
      <c r="T72" s="19" t="str">
        <f t="shared" si="95"/>
        <v>11001</v>
      </c>
      <c r="U72" s="16" t="str">
        <f t="shared" si="96"/>
        <v>000001</v>
      </c>
      <c r="V72" s="10" t="str">
        <f t="shared" si="97"/>
        <v>11</v>
      </c>
      <c r="W72" s="10" t="str">
        <f t="shared" si="98"/>
        <v>01</v>
      </c>
      <c r="X72" s="10" t="str">
        <f t="shared" si="99"/>
        <v>0</v>
      </c>
      <c r="Y72" s="10" t="str">
        <f t="shared" si="100"/>
        <v>11001</v>
      </c>
      <c r="Z72" s="11" t="str">
        <f t="shared" si="101"/>
        <v>0000011101011001</v>
      </c>
      <c r="AA72" s="10">
        <f t="shared" si="102"/>
        <v>16</v>
      </c>
    </row>
    <row r="73" spans="1:28" x14ac:dyDescent="0.25">
      <c r="A73" s="12" t="s">
        <v>79</v>
      </c>
      <c r="B73" s="9" t="str">
        <f t="shared" si="85"/>
        <v>OUT</v>
      </c>
      <c r="C73" s="9">
        <f t="shared" si="86"/>
        <v>1</v>
      </c>
      <c r="D73" s="8">
        <f t="shared" si="87"/>
        <v>6</v>
      </c>
      <c r="E73" s="8" t="e">
        <f t="shared" ref="E73:F73" si="108">FIND(",",$A73,D73+1)</f>
        <v>#VALUE!</v>
      </c>
      <c r="F73" s="8" t="e">
        <f t="shared" si="108"/>
        <v>#VALUE!</v>
      </c>
      <c r="G73" s="9" t="str">
        <f t="shared" si="89"/>
        <v>3</v>
      </c>
      <c r="H73" s="9">
        <v>1</v>
      </c>
      <c r="K73" s="13">
        <f>VLOOKUP($B73,'Conversion to binary Key'!$D:$I,2,0)</f>
        <v>110010</v>
      </c>
      <c r="L73" s="13" t="str">
        <f>VLOOKUP($B73,'Conversion to binary Key'!$D:$I,3,0)</f>
        <v>00</v>
      </c>
      <c r="M73" s="13" t="str">
        <f>VLOOKUP($B73,'Conversion to binary Key'!$D:$I,4,0)</f>
        <v>00000000</v>
      </c>
      <c r="N73" s="13" t="str">
        <f>VLOOKUP($B73,'Conversion to binary Key'!$D:$I,5,0)</f>
        <v/>
      </c>
      <c r="O73" s="13" t="str">
        <f>VLOOKUP($B73,'Conversion to binary Key'!$D:$I,6,0)</f>
        <v/>
      </c>
      <c r="P73" s="19">
        <f t="shared" si="92"/>
        <v>110010</v>
      </c>
      <c r="Q73" s="19" t="str">
        <f t="shared" si="93"/>
        <v>11</v>
      </c>
      <c r="R73" s="19" t="str">
        <f t="shared" si="94"/>
        <v>1</v>
      </c>
      <c r="S73" s="19" t="str">
        <f t="shared" si="95"/>
        <v>0</v>
      </c>
      <c r="T73" s="19" t="str">
        <f t="shared" si="95"/>
        <v>0</v>
      </c>
      <c r="U73" s="16">
        <f t="shared" si="96"/>
        <v>110010</v>
      </c>
      <c r="V73" s="10" t="str">
        <f t="shared" si="97"/>
        <v>11</v>
      </c>
      <c r="W73" s="10" t="str">
        <f t="shared" si="98"/>
        <v>00000001</v>
      </c>
      <c r="X73" s="10" t="str">
        <f t="shared" si="99"/>
        <v/>
      </c>
      <c r="Y73" s="10" t="str">
        <f t="shared" si="100"/>
        <v/>
      </c>
      <c r="Z73" s="11" t="str">
        <f t="shared" si="101"/>
        <v>1100101100000001</v>
      </c>
      <c r="AA73" s="10">
        <f t="shared" si="102"/>
        <v>16</v>
      </c>
    </row>
    <row r="74" spans="1:28" x14ac:dyDescent="0.25">
      <c r="A74" s="12" t="s">
        <v>42</v>
      </c>
      <c r="B74" s="9" t="str">
        <f t="shared" si="85"/>
        <v>LDA</v>
      </c>
      <c r="C74" s="9">
        <f t="shared" si="86"/>
        <v>3</v>
      </c>
      <c r="D74" s="8">
        <f t="shared" si="87"/>
        <v>6</v>
      </c>
      <c r="E74" s="8">
        <f t="shared" ref="E74:F74" si="109">FIND(",",$A74,D74+1)</f>
        <v>8</v>
      </c>
      <c r="F74" s="8">
        <f t="shared" si="109"/>
        <v>10</v>
      </c>
      <c r="G74" s="9" t="str">
        <f t="shared" si="89"/>
        <v>1</v>
      </c>
      <c r="H74" s="9" t="str">
        <f t="shared" si="90"/>
        <v>0</v>
      </c>
      <c r="I74" s="9" t="str">
        <f t="shared" si="91"/>
        <v>0</v>
      </c>
      <c r="J74" s="9" t="str">
        <f t="shared" ref="J74:J127" si="110">MID($A74,F74+1,20)</f>
        <v>20</v>
      </c>
      <c r="K74" s="13" t="str">
        <f>VLOOKUP($B74,'Conversion to binary Key'!$D:$I,2,0)</f>
        <v>000011</v>
      </c>
      <c r="L74" s="13" t="str">
        <f>VLOOKUP($B74,'Conversion to binary Key'!$D:$I,3,0)</f>
        <v>00</v>
      </c>
      <c r="M74" s="13" t="str">
        <f>VLOOKUP($B74,'Conversion to binary Key'!$D:$I,4,0)</f>
        <v>00</v>
      </c>
      <c r="N74" s="13" t="str">
        <f>VLOOKUP($B74,'Conversion to binary Key'!$D:$I,5,0)</f>
        <v>0</v>
      </c>
      <c r="O74" s="13" t="str">
        <f>VLOOKUP($B74,'Conversion to binary Key'!$D:$I,6,0)</f>
        <v>00000</v>
      </c>
      <c r="P74" s="19" t="str">
        <f t="shared" si="92"/>
        <v>000011</v>
      </c>
      <c r="Q74" s="19" t="str">
        <f t="shared" si="93"/>
        <v>1</v>
      </c>
      <c r="R74" s="19" t="str">
        <f t="shared" si="94"/>
        <v>0</v>
      </c>
      <c r="S74" s="19" t="str">
        <f t="shared" si="95"/>
        <v>0</v>
      </c>
      <c r="T74" s="19" t="str">
        <f t="shared" si="95"/>
        <v>10100</v>
      </c>
      <c r="U74" s="16" t="str">
        <f t="shared" si="96"/>
        <v>000011</v>
      </c>
      <c r="V74" s="10" t="str">
        <f t="shared" si="97"/>
        <v>01</v>
      </c>
      <c r="W74" s="10" t="str">
        <f t="shared" si="98"/>
        <v>00</v>
      </c>
      <c r="X74" s="10" t="str">
        <f t="shared" si="99"/>
        <v>0</v>
      </c>
      <c r="Y74" s="10" t="str">
        <f t="shared" si="100"/>
        <v>10100</v>
      </c>
      <c r="Z74" s="11" t="str">
        <f t="shared" si="101"/>
        <v>0000110100010100</v>
      </c>
      <c r="AA74" s="10">
        <f t="shared" si="102"/>
        <v>16</v>
      </c>
    </row>
    <row r="75" spans="1:28" x14ac:dyDescent="0.25">
      <c r="A75" s="12" t="s">
        <v>37</v>
      </c>
      <c r="B75" s="9" t="str">
        <f t="shared" si="85"/>
        <v>LDA</v>
      </c>
      <c r="C75" s="9">
        <f t="shared" si="86"/>
        <v>3</v>
      </c>
      <c r="D75" s="8">
        <f t="shared" si="87"/>
        <v>6</v>
      </c>
      <c r="E75" s="8">
        <f t="shared" ref="E75:F75" si="111">FIND(",",$A75,D75+1)</f>
        <v>8</v>
      </c>
      <c r="F75" s="8">
        <f t="shared" si="111"/>
        <v>10</v>
      </c>
      <c r="G75" s="9" t="str">
        <f t="shared" si="89"/>
        <v>3</v>
      </c>
      <c r="H75" s="9" t="str">
        <f t="shared" si="90"/>
        <v>1</v>
      </c>
      <c r="I75" s="9" t="str">
        <f t="shared" si="91"/>
        <v>0</v>
      </c>
      <c r="J75" s="9">
        <v>30</v>
      </c>
      <c r="K75" s="13" t="str">
        <f>VLOOKUP($B75,'Conversion to binary Key'!$D:$I,2,0)</f>
        <v>000011</v>
      </c>
      <c r="L75" s="13" t="str">
        <f>VLOOKUP($B75,'Conversion to binary Key'!$D:$I,3,0)</f>
        <v>00</v>
      </c>
      <c r="M75" s="13" t="str">
        <f>VLOOKUP($B75,'Conversion to binary Key'!$D:$I,4,0)</f>
        <v>00</v>
      </c>
      <c r="N75" s="13" t="str">
        <f>VLOOKUP($B75,'Conversion to binary Key'!$D:$I,5,0)</f>
        <v>0</v>
      </c>
      <c r="O75" s="13" t="str">
        <f>VLOOKUP($B75,'Conversion to binary Key'!$D:$I,6,0)</f>
        <v>00000</v>
      </c>
      <c r="P75" s="19" t="str">
        <f t="shared" si="92"/>
        <v>000011</v>
      </c>
      <c r="Q75" s="19" t="str">
        <f t="shared" si="93"/>
        <v>11</v>
      </c>
      <c r="R75" s="19" t="str">
        <f t="shared" si="94"/>
        <v>1</v>
      </c>
      <c r="S75" s="19" t="str">
        <f t="shared" si="95"/>
        <v>0</v>
      </c>
      <c r="T75" s="19" t="str">
        <f t="shared" si="95"/>
        <v>11110</v>
      </c>
      <c r="U75" s="16" t="str">
        <f t="shared" si="96"/>
        <v>000011</v>
      </c>
      <c r="V75" s="10" t="str">
        <f t="shared" si="97"/>
        <v>11</v>
      </c>
      <c r="W75" s="10" t="str">
        <f t="shared" si="98"/>
        <v>01</v>
      </c>
      <c r="X75" s="10" t="str">
        <f t="shared" si="99"/>
        <v>0</v>
      </c>
      <c r="Y75" s="10" t="str">
        <f t="shared" si="100"/>
        <v>11110</v>
      </c>
      <c r="Z75" s="11" t="str">
        <f t="shared" si="101"/>
        <v>0000111101011110</v>
      </c>
      <c r="AA75" s="10">
        <f t="shared" si="102"/>
        <v>16</v>
      </c>
    </row>
    <row r="76" spans="1:28" x14ac:dyDescent="0.25">
      <c r="A76" s="12" t="s">
        <v>39</v>
      </c>
      <c r="B76" s="9" t="str">
        <f t="shared" si="85"/>
        <v>SIR</v>
      </c>
      <c r="C76" s="9">
        <f t="shared" si="86"/>
        <v>3</v>
      </c>
      <c r="D76" s="8">
        <f t="shared" si="87"/>
        <v>6</v>
      </c>
      <c r="E76" s="8">
        <f t="shared" ref="E76:F76" si="112">FIND(",",$A76,D76+1)</f>
        <v>8</v>
      </c>
      <c r="F76" s="8">
        <f t="shared" si="112"/>
        <v>10</v>
      </c>
      <c r="G76" s="9" t="str">
        <f t="shared" si="89"/>
        <v>3</v>
      </c>
      <c r="H76" s="9" t="str">
        <f t="shared" si="90"/>
        <v>0</v>
      </c>
      <c r="I76" s="9" t="str">
        <f t="shared" si="91"/>
        <v>0</v>
      </c>
      <c r="J76" s="9" t="str">
        <f t="shared" si="110"/>
        <v>1</v>
      </c>
      <c r="K76" s="13" t="str">
        <f>VLOOKUP($B76,'Conversion to binary Key'!$D:$I,2,0)</f>
        <v>000111</v>
      </c>
      <c r="L76" s="13" t="str">
        <f>VLOOKUP($B76,'Conversion to binary Key'!$D:$I,3,0)</f>
        <v>00</v>
      </c>
      <c r="M76" s="13" t="str">
        <f>VLOOKUP($B76,'Conversion to binary Key'!$D:$I,4,0)</f>
        <v>00000000</v>
      </c>
      <c r="N76" s="13" t="str">
        <f>VLOOKUP($B76,'Conversion to binary Key'!$D:$I,5,0)</f>
        <v/>
      </c>
      <c r="O76" s="13" t="str">
        <f>VLOOKUP($B76,'Conversion to binary Key'!$D:$I,6,0)</f>
        <v/>
      </c>
      <c r="P76" s="19" t="str">
        <f t="shared" si="92"/>
        <v>000111</v>
      </c>
      <c r="Q76" s="19" t="str">
        <f t="shared" si="93"/>
        <v>11</v>
      </c>
      <c r="R76" s="19" t="str">
        <f t="shared" si="94"/>
        <v>0</v>
      </c>
      <c r="S76" s="19" t="str">
        <f t="shared" si="95"/>
        <v>0</v>
      </c>
      <c r="T76" s="19" t="str">
        <f t="shared" si="95"/>
        <v>1</v>
      </c>
      <c r="U76" s="16" t="str">
        <f t="shared" si="96"/>
        <v>000111</v>
      </c>
      <c r="V76" s="10" t="str">
        <f t="shared" si="97"/>
        <v>11</v>
      </c>
      <c r="W76" s="10" t="str">
        <f t="shared" si="98"/>
        <v>00000000</v>
      </c>
      <c r="X76" s="10" t="str">
        <f t="shared" si="99"/>
        <v/>
      </c>
      <c r="Y76" s="10" t="str">
        <f t="shared" si="100"/>
        <v/>
      </c>
      <c r="Z76" s="11" t="str">
        <f t="shared" si="101"/>
        <v>0001111100000000</v>
      </c>
      <c r="AA76" s="10">
        <f t="shared" si="102"/>
        <v>16</v>
      </c>
    </row>
    <row r="77" spans="1:28" x14ac:dyDescent="0.25">
      <c r="A77" s="12" t="s">
        <v>40</v>
      </c>
      <c r="B77" s="9" t="str">
        <f t="shared" si="85"/>
        <v>STR</v>
      </c>
      <c r="C77" s="9">
        <f t="shared" si="86"/>
        <v>3</v>
      </c>
      <c r="D77" s="8">
        <f t="shared" si="87"/>
        <v>6</v>
      </c>
      <c r="E77" s="8">
        <f t="shared" ref="E77:F77" si="113">FIND(",",$A77,D77+1)</f>
        <v>8</v>
      </c>
      <c r="F77" s="8">
        <f t="shared" si="113"/>
        <v>10</v>
      </c>
      <c r="G77" s="9" t="str">
        <f t="shared" si="89"/>
        <v>3</v>
      </c>
      <c r="H77" s="9" t="str">
        <f t="shared" si="90"/>
        <v>1</v>
      </c>
      <c r="I77" s="9" t="str">
        <f t="shared" si="91"/>
        <v>0</v>
      </c>
      <c r="J77" s="9">
        <v>26</v>
      </c>
      <c r="K77" s="13" t="str">
        <f>VLOOKUP($B77,'Conversion to binary Key'!$D:$I,2,0)</f>
        <v>000010</v>
      </c>
      <c r="L77" s="13" t="str">
        <f>VLOOKUP($B77,'Conversion to binary Key'!$D:$I,3,0)</f>
        <v>00</v>
      </c>
      <c r="M77" s="13" t="str">
        <f>VLOOKUP($B77,'Conversion to binary Key'!$D:$I,4,0)</f>
        <v>00</v>
      </c>
      <c r="N77" s="13" t="str">
        <f>VLOOKUP($B77,'Conversion to binary Key'!$D:$I,5,0)</f>
        <v>0</v>
      </c>
      <c r="O77" s="13" t="str">
        <f>VLOOKUP($B77,'Conversion to binary Key'!$D:$I,6,0)</f>
        <v>00000</v>
      </c>
      <c r="P77" s="19" t="str">
        <f t="shared" si="92"/>
        <v>000010</v>
      </c>
      <c r="Q77" s="19" t="str">
        <f t="shared" si="93"/>
        <v>11</v>
      </c>
      <c r="R77" s="19" t="str">
        <f t="shared" si="94"/>
        <v>1</v>
      </c>
      <c r="S77" s="19" t="str">
        <f t="shared" si="95"/>
        <v>0</v>
      </c>
      <c r="T77" s="19" t="str">
        <f t="shared" si="95"/>
        <v>11010</v>
      </c>
      <c r="U77" s="16" t="str">
        <f t="shared" si="96"/>
        <v>000010</v>
      </c>
      <c r="V77" s="10" t="str">
        <f t="shared" si="97"/>
        <v>11</v>
      </c>
      <c r="W77" s="10" t="str">
        <f t="shared" si="98"/>
        <v>01</v>
      </c>
      <c r="X77" s="10" t="str">
        <f t="shared" si="99"/>
        <v>0</v>
      </c>
      <c r="Y77" s="10" t="str">
        <f t="shared" si="100"/>
        <v>11010</v>
      </c>
      <c r="Z77" s="11" t="str">
        <f t="shared" si="101"/>
        <v>0000101101011010</v>
      </c>
      <c r="AA77" s="10">
        <f t="shared" si="102"/>
        <v>16</v>
      </c>
    </row>
    <row r="78" spans="1:28" x14ac:dyDescent="0.25">
      <c r="A78" s="12" t="s">
        <v>103</v>
      </c>
      <c r="B78" s="9" t="str">
        <f t="shared" si="85"/>
        <v>LDR</v>
      </c>
      <c r="C78" s="9">
        <f t="shared" si="86"/>
        <v>3</v>
      </c>
      <c r="D78" s="8">
        <f t="shared" si="87"/>
        <v>6</v>
      </c>
      <c r="E78" s="8">
        <f t="shared" ref="E78:F78" si="114">FIND(",",$A78,D78+1)</f>
        <v>8</v>
      </c>
      <c r="F78" s="8">
        <f t="shared" si="114"/>
        <v>10</v>
      </c>
      <c r="G78" s="9" t="str">
        <f t="shared" si="89"/>
        <v>2</v>
      </c>
      <c r="H78" s="9" t="str">
        <f t="shared" si="90"/>
        <v>1</v>
      </c>
      <c r="I78" s="9" t="str">
        <f t="shared" si="91"/>
        <v>0</v>
      </c>
      <c r="J78" s="9">
        <v>30</v>
      </c>
      <c r="K78" s="13" t="str">
        <f>VLOOKUP($B78,'Conversion to binary Key'!$D:$I,2,0)</f>
        <v>000001</v>
      </c>
      <c r="L78" s="13" t="str">
        <f>VLOOKUP($B78,'Conversion to binary Key'!$D:$I,3,0)</f>
        <v>00</v>
      </c>
      <c r="M78" s="13" t="str">
        <f>VLOOKUP($B78,'Conversion to binary Key'!$D:$I,4,0)</f>
        <v>00</v>
      </c>
      <c r="N78" s="13" t="str">
        <f>VLOOKUP($B78,'Conversion to binary Key'!$D:$I,5,0)</f>
        <v>0</v>
      </c>
      <c r="O78" s="13" t="str">
        <f>VLOOKUP($B78,'Conversion to binary Key'!$D:$I,6,0)</f>
        <v>00000</v>
      </c>
      <c r="P78" s="19" t="str">
        <f t="shared" si="92"/>
        <v>000001</v>
      </c>
      <c r="Q78" s="19" t="str">
        <f t="shared" si="93"/>
        <v>10</v>
      </c>
      <c r="R78" s="19" t="str">
        <f t="shared" si="94"/>
        <v>1</v>
      </c>
      <c r="S78" s="19" t="str">
        <f t="shared" si="95"/>
        <v>0</v>
      </c>
      <c r="T78" s="19" t="str">
        <f t="shared" si="95"/>
        <v>11110</v>
      </c>
      <c r="U78" s="16" t="str">
        <f t="shared" si="96"/>
        <v>000001</v>
      </c>
      <c r="V78" s="10" t="str">
        <f t="shared" si="97"/>
        <v>10</v>
      </c>
      <c r="W78" s="10" t="str">
        <f t="shared" si="98"/>
        <v>01</v>
      </c>
      <c r="X78" s="10" t="str">
        <f t="shared" si="99"/>
        <v>0</v>
      </c>
      <c r="Y78" s="10" t="str">
        <f t="shared" si="100"/>
        <v>11110</v>
      </c>
      <c r="Z78" s="11" t="str">
        <f t="shared" si="101"/>
        <v>0000011001011110</v>
      </c>
      <c r="AA78" s="10">
        <f t="shared" si="102"/>
        <v>16</v>
      </c>
    </row>
    <row r="79" spans="1:28" x14ac:dyDescent="0.25">
      <c r="A79" s="12" t="s">
        <v>105</v>
      </c>
      <c r="B79" s="9" t="str">
        <f t="shared" si="85"/>
        <v>LDR</v>
      </c>
      <c r="C79" s="9">
        <f t="shared" si="86"/>
        <v>3</v>
      </c>
      <c r="D79" s="8">
        <f t="shared" si="87"/>
        <v>6</v>
      </c>
      <c r="E79" s="8">
        <f t="shared" ref="E79:F79" si="115">FIND(",",$A79,D79+1)</f>
        <v>8</v>
      </c>
      <c r="F79" s="8">
        <f t="shared" si="115"/>
        <v>10</v>
      </c>
      <c r="G79" s="9" t="str">
        <f t="shared" si="89"/>
        <v>0</v>
      </c>
      <c r="H79" s="9" t="str">
        <f t="shared" si="90"/>
        <v>1</v>
      </c>
      <c r="I79" s="9" t="str">
        <f t="shared" si="91"/>
        <v>0</v>
      </c>
      <c r="J79" s="9">
        <v>28</v>
      </c>
      <c r="K79" s="13" t="str">
        <f>VLOOKUP($B79,'Conversion to binary Key'!$D:$I,2,0)</f>
        <v>000001</v>
      </c>
      <c r="L79" s="13" t="str">
        <f>VLOOKUP($B79,'Conversion to binary Key'!$D:$I,3,0)</f>
        <v>00</v>
      </c>
      <c r="M79" s="13" t="str">
        <f>VLOOKUP($B79,'Conversion to binary Key'!$D:$I,4,0)</f>
        <v>00</v>
      </c>
      <c r="N79" s="13" t="str">
        <f>VLOOKUP($B79,'Conversion to binary Key'!$D:$I,5,0)</f>
        <v>0</v>
      </c>
      <c r="O79" s="13" t="str">
        <f>VLOOKUP($B79,'Conversion to binary Key'!$D:$I,6,0)</f>
        <v>00000</v>
      </c>
      <c r="P79" s="19" t="str">
        <f t="shared" si="92"/>
        <v>000001</v>
      </c>
      <c r="Q79" s="19" t="str">
        <f t="shared" si="93"/>
        <v>0</v>
      </c>
      <c r="R79" s="19" t="str">
        <f t="shared" si="94"/>
        <v>1</v>
      </c>
      <c r="S79" s="19" t="str">
        <f t="shared" si="95"/>
        <v>0</v>
      </c>
      <c r="T79" s="19" t="str">
        <f t="shared" si="95"/>
        <v>11100</v>
      </c>
      <c r="U79" s="16" t="str">
        <f t="shared" si="96"/>
        <v>000001</v>
      </c>
      <c r="V79" s="10" t="str">
        <f t="shared" si="97"/>
        <v>00</v>
      </c>
      <c r="W79" s="10" t="str">
        <f t="shared" si="98"/>
        <v>01</v>
      </c>
      <c r="X79" s="10" t="str">
        <f t="shared" si="99"/>
        <v>0</v>
      </c>
      <c r="Y79" s="10" t="str">
        <f t="shared" si="100"/>
        <v>11100</v>
      </c>
      <c r="Z79" s="11" t="str">
        <f t="shared" si="101"/>
        <v>0000010001011100</v>
      </c>
      <c r="AA79" s="10">
        <f t="shared" si="102"/>
        <v>16</v>
      </c>
    </row>
    <row r="80" spans="1:28" x14ac:dyDescent="0.25">
      <c r="A80" s="12" t="s">
        <v>107</v>
      </c>
      <c r="B80" s="9" t="str">
        <f t="shared" si="85"/>
        <v>LDR</v>
      </c>
      <c r="C80" s="9">
        <f t="shared" si="86"/>
        <v>3</v>
      </c>
      <c r="D80" s="8">
        <f t="shared" si="87"/>
        <v>6</v>
      </c>
      <c r="E80" s="8">
        <f t="shared" ref="E80:F80" si="116">FIND(",",$A80,D80+1)</f>
        <v>8</v>
      </c>
      <c r="F80" s="8">
        <f t="shared" si="116"/>
        <v>10</v>
      </c>
      <c r="G80" s="9" t="str">
        <f t="shared" si="89"/>
        <v>3</v>
      </c>
      <c r="H80" s="9" t="str">
        <f t="shared" si="90"/>
        <v>1</v>
      </c>
      <c r="I80" s="9" t="str">
        <f t="shared" si="91"/>
        <v>0</v>
      </c>
      <c r="J80" s="9">
        <v>26</v>
      </c>
      <c r="K80" s="13" t="str">
        <f>VLOOKUP($B80,'Conversion to binary Key'!$D:$I,2,0)</f>
        <v>000001</v>
      </c>
      <c r="L80" s="13" t="str">
        <f>VLOOKUP($B80,'Conversion to binary Key'!$D:$I,3,0)</f>
        <v>00</v>
      </c>
      <c r="M80" s="13" t="str">
        <f>VLOOKUP($B80,'Conversion to binary Key'!$D:$I,4,0)</f>
        <v>00</v>
      </c>
      <c r="N80" s="13" t="str">
        <f>VLOOKUP($B80,'Conversion to binary Key'!$D:$I,5,0)</f>
        <v>0</v>
      </c>
      <c r="O80" s="13" t="str">
        <f>VLOOKUP($B80,'Conversion to binary Key'!$D:$I,6,0)</f>
        <v>00000</v>
      </c>
      <c r="P80" s="19" t="str">
        <f t="shared" si="92"/>
        <v>000001</v>
      </c>
      <c r="Q80" s="19" t="str">
        <f t="shared" si="93"/>
        <v>11</v>
      </c>
      <c r="R80" s="19" t="str">
        <f t="shared" si="94"/>
        <v>1</v>
      </c>
      <c r="S80" s="19" t="str">
        <f t="shared" si="95"/>
        <v>0</v>
      </c>
      <c r="T80" s="19" t="str">
        <f t="shared" si="95"/>
        <v>11010</v>
      </c>
      <c r="U80" s="16" t="str">
        <f t="shared" si="96"/>
        <v>000001</v>
      </c>
      <c r="V80" s="10" t="str">
        <f t="shared" si="97"/>
        <v>11</v>
      </c>
      <c r="W80" s="10" t="str">
        <f t="shared" si="98"/>
        <v>01</v>
      </c>
      <c r="X80" s="10" t="str">
        <f t="shared" si="99"/>
        <v>0</v>
      </c>
      <c r="Y80" s="10" t="str">
        <f t="shared" si="100"/>
        <v>11010</v>
      </c>
      <c r="Z80" s="11" t="str">
        <f t="shared" si="101"/>
        <v>0000011101011010</v>
      </c>
      <c r="AA80" s="10">
        <f t="shared" si="102"/>
        <v>16</v>
      </c>
    </row>
    <row r="81" spans="1:28" x14ac:dyDescent="0.25">
      <c r="A81" s="12" t="s">
        <v>109</v>
      </c>
      <c r="B81" s="9" t="str">
        <f t="shared" si="85"/>
        <v>AIR</v>
      </c>
      <c r="C81" s="9">
        <f t="shared" si="86"/>
        <v>3</v>
      </c>
      <c r="D81" s="8">
        <f t="shared" si="87"/>
        <v>6</v>
      </c>
      <c r="E81" s="8">
        <f t="shared" ref="E81:F81" si="117">FIND(",",$A81,D81+1)</f>
        <v>8</v>
      </c>
      <c r="F81" s="8">
        <f t="shared" si="117"/>
        <v>10</v>
      </c>
      <c r="G81" s="9" t="str">
        <f t="shared" si="89"/>
        <v>3</v>
      </c>
      <c r="H81" s="9" t="str">
        <f t="shared" si="90"/>
        <v>0</v>
      </c>
      <c r="I81" s="9" t="str">
        <f t="shared" si="91"/>
        <v>0</v>
      </c>
      <c r="J81" s="9" t="str">
        <f t="shared" si="110"/>
        <v>1</v>
      </c>
      <c r="K81" s="13" t="str">
        <f>VLOOKUP($B81,'Conversion to binary Key'!$D:$I,2,0)</f>
        <v>000110</v>
      </c>
      <c r="L81" s="13" t="str">
        <f>VLOOKUP($B81,'Conversion to binary Key'!$D:$I,3,0)</f>
        <v>00</v>
      </c>
      <c r="M81" s="13" t="str">
        <f>VLOOKUP($B81,'Conversion to binary Key'!$D:$I,4,0)</f>
        <v>00000000</v>
      </c>
      <c r="N81" s="13" t="str">
        <f>VLOOKUP($B81,'Conversion to binary Key'!$D:$I,5,0)</f>
        <v/>
      </c>
      <c r="O81" s="13" t="str">
        <f>VLOOKUP($B81,'Conversion to binary Key'!$D:$I,6,0)</f>
        <v/>
      </c>
      <c r="P81" s="19" t="str">
        <f t="shared" si="92"/>
        <v>000110</v>
      </c>
      <c r="Q81" s="19" t="str">
        <f t="shared" si="93"/>
        <v>11</v>
      </c>
      <c r="R81" s="19" t="str">
        <f t="shared" si="94"/>
        <v>0</v>
      </c>
      <c r="S81" s="19" t="str">
        <f t="shared" si="95"/>
        <v>0</v>
      </c>
      <c r="T81" s="19" t="str">
        <f t="shared" si="95"/>
        <v>1</v>
      </c>
      <c r="U81" s="16" t="str">
        <f t="shared" si="96"/>
        <v>000110</v>
      </c>
      <c r="V81" s="10" t="str">
        <f t="shared" si="97"/>
        <v>11</v>
      </c>
      <c r="W81" s="10" t="str">
        <f t="shared" si="98"/>
        <v>00000000</v>
      </c>
      <c r="X81" s="10" t="str">
        <f t="shared" si="99"/>
        <v/>
      </c>
      <c r="Y81" s="10" t="str">
        <f t="shared" si="100"/>
        <v/>
      </c>
      <c r="Z81" s="11" t="str">
        <f t="shared" si="101"/>
        <v>0001101100000000</v>
      </c>
      <c r="AA81" s="10">
        <f t="shared" si="102"/>
        <v>16</v>
      </c>
    </row>
    <row r="82" spans="1:28" x14ac:dyDescent="0.25">
      <c r="A82" s="12" t="s">
        <v>40</v>
      </c>
      <c r="B82" s="9" t="str">
        <f t="shared" si="85"/>
        <v>STR</v>
      </c>
      <c r="C82" s="9">
        <f t="shared" si="86"/>
        <v>3</v>
      </c>
      <c r="D82" s="8">
        <f t="shared" si="87"/>
        <v>6</v>
      </c>
      <c r="E82" s="8">
        <f t="shared" ref="E82:F82" si="118">FIND(",",$A82,D82+1)</f>
        <v>8</v>
      </c>
      <c r="F82" s="8">
        <f t="shared" si="118"/>
        <v>10</v>
      </c>
      <c r="G82" s="9" t="str">
        <f t="shared" si="89"/>
        <v>3</v>
      </c>
      <c r="H82" s="9" t="str">
        <f t="shared" si="90"/>
        <v>1</v>
      </c>
      <c r="I82" s="9" t="str">
        <f t="shared" si="91"/>
        <v>0</v>
      </c>
      <c r="J82" s="9">
        <v>26</v>
      </c>
      <c r="K82" s="13" t="str">
        <f>VLOOKUP($B82,'Conversion to binary Key'!$D:$I,2,0)</f>
        <v>000010</v>
      </c>
      <c r="L82" s="13" t="str">
        <f>VLOOKUP($B82,'Conversion to binary Key'!$D:$I,3,0)</f>
        <v>00</v>
      </c>
      <c r="M82" s="13" t="str">
        <f>VLOOKUP($B82,'Conversion to binary Key'!$D:$I,4,0)</f>
        <v>00</v>
      </c>
      <c r="N82" s="13" t="str">
        <f>VLOOKUP($B82,'Conversion to binary Key'!$D:$I,5,0)</f>
        <v>0</v>
      </c>
      <c r="O82" s="13" t="str">
        <f>VLOOKUP($B82,'Conversion to binary Key'!$D:$I,6,0)</f>
        <v>00000</v>
      </c>
      <c r="P82" s="19" t="str">
        <f t="shared" si="92"/>
        <v>000010</v>
      </c>
      <c r="Q82" s="19" t="str">
        <f t="shared" si="93"/>
        <v>11</v>
      </c>
      <c r="R82" s="19" t="str">
        <f t="shared" si="94"/>
        <v>1</v>
      </c>
      <c r="S82" s="19" t="str">
        <f t="shared" si="95"/>
        <v>0</v>
      </c>
      <c r="T82" s="19" t="str">
        <f t="shared" si="95"/>
        <v>11010</v>
      </c>
      <c r="U82" s="16" t="str">
        <f t="shared" si="96"/>
        <v>000010</v>
      </c>
      <c r="V82" s="10" t="str">
        <f t="shared" si="97"/>
        <v>11</v>
      </c>
      <c r="W82" s="10" t="str">
        <f t="shared" si="98"/>
        <v>01</v>
      </c>
      <c r="X82" s="10" t="str">
        <f t="shared" si="99"/>
        <v>0</v>
      </c>
      <c r="Y82" s="10" t="str">
        <f t="shared" si="100"/>
        <v>11010</v>
      </c>
      <c r="Z82" s="11" t="str">
        <f t="shared" si="101"/>
        <v>0000101101011010</v>
      </c>
      <c r="AA82" s="10">
        <f t="shared" si="102"/>
        <v>16</v>
      </c>
    </row>
    <row r="83" spans="1:28" x14ac:dyDescent="0.25">
      <c r="A83" s="12" t="s">
        <v>110</v>
      </c>
      <c r="B83" s="9" t="str">
        <f t="shared" si="85"/>
        <v>LDR</v>
      </c>
      <c r="C83" s="9">
        <f t="shared" si="86"/>
        <v>3</v>
      </c>
      <c r="D83" s="8">
        <f t="shared" si="87"/>
        <v>6</v>
      </c>
      <c r="E83" s="8">
        <f t="shared" ref="E83:F83" si="119">FIND(",",$A83,D83+1)</f>
        <v>8</v>
      </c>
      <c r="F83" s="8">
        <f t="shared" si="119"/>
        <v>10</v>
      </c>
      <c r="G83" s="9" t="str">
        <f t="shared" si="89"/>
        <v>3</v>
      </c>
      <c r="H83" s="9" t="str">
        <f t="shared" si="90"/>
        <v>1</v>
      </c>
      <c r="I83" s="9" t="str">
        <f t="shared" si="91"/>
        <v>0</v>
      </c>
      <c r="J83" s="9">
        <v>28</v>
      </c>
      <c r="K83" s="13" t="str">
        <f>VLOOKUP($B83,'Conversion to binary Key'!$D:$I,2,0)</f>
        <v>000001</v>
      </c>
      <c r="L83" s="13" t="str">
        <f>VLOOKUP($B83,'Conversion to binary Key'!$D:$I,3,0)</f>
        <v>00</v>
      </c>
      <c r="M83" s="13" t="str">
        <f>VLOOKUP($B83,'Conversion to binary Key'!$D:$I,4,0)</f>
        <v>00</v>
      </c>
      <c r="N83" s="13" t="str">
        <f>VLOOKUP($B83,'Conversion to binary Key'!$D:$I,5,0)</f>
        <v>0</v>
      </c>
      <c r="O83" s="13" t="str">
        <f>VLOOKUP($B83,'Conversion to binary Key'!$D:$I,6,0)</f>
        <v>00000</v>
      </c>
      <c r="P83" s="19" t="str">
        <f t="shared" si="92"/>
        <v>000001</v>
      </c>
      <c r="Q83" s="19" t="str">
        <f t="shared" si="93"/>
        <v>11</v>
      </c>
      <c r="R83" s="19" t="str">
        <f t="shared" si="94"/>
        <v>1</v>
      </c>
      <c r="S83" s="19" t="str">
        <f t="shared" si="95"/>
        <v>0</v>
      </c>
      <c r="T83" s="19" t="str">
        <f t="shared" si="95"/>
        <v>11100</v>
      </c>
      <c r="U83" s="16" t="str">
        <f t="shared" si="96"/>
        <v>000001</v>
      </c>
      <c r="V83" s="10" t="str">
        <f t="shared" si="97"/>
        <v>11</v>
      </c>
      <c r="W83" s="10" t="str">
        <f t="shared" si="98"/>
        <v>01</v>
      </c>
      <c r="X83" s="10" t="str">
        <f t="shared" si="99"/>
        <v>0</v>
      </c>
      <c r="Y83" s="10" t="str">
        <f t="shared" si="100"/>
        <v>11100</v>
      </c>
      <c r="Z83" s="11" t="str">
        <f t="shared" si="101"/>
        <v>0000011101011100</v>
      </c>
      <c r="AA83" s="10">
        <f t="shared" si="102"/>
        <v>16</v>
      </c>
    </row>
    <row r="84" spans="1:28" x14ac:dyDescent="0.25">
      <c r="A84" s="12" t="s">
        <v>112</v>
      </c>
      <c r="B84" s="9" t="str">
        <f t="shared" si="85"/>
        <v>SMR</v>
      </c>
      <c r="C84" s="9">
        <f t="shared" si="86"/>
        <v>3</v>
      </c>
      <c r="D84" s="8">
        <f t="shared" si="87"/>
        <v>6</v>
      </c>
      <c r="E84" s="8">
        <f t="shared" ref="E84:F84" si="120">FIND(",",$A84,D84+1)</f>
        <v>8</v>
      </c>
      <c r="F84" s="8">
        <f t="shared" si="120"/>
        <v>10</v>
      </c>
      <c r="G84" s="9" t="str">
        <f t="shared" si="89"/>
        <v>3</v>
      </c>
      <c r="H84" s="9" t="str">
        <f t="shared" si="90"/>
        <v>1</v>
      </c>
      <c r="I84" s="9" t="str">
        <f t="shared" si="91"/>
        <v>1</v>
      </c>
      <c r="J84" s="9">
        <v>26</v>
      </c>
      <c r="K84" s="13" t="str">
        <f>VLOOKUP($B84,'Conversion to binary Key'!$D:$I,2,0)</f>
        <v>000101</v>
      </c>
      <c r="L84" s="13" t="str">
        <f>VLOOKUP($B84,'Conversion to binary Key'!$D:$I,3,0)</f>
        <v>00</v>
      </c>
      <c r="M84" s="13" t="str">
        <f>VLOOKUP($B84,'Conversion to binary Key'!$D:$I,4,0)</f>
        <v>00</v>
      </c>
      <c r="N84" s="13" t="str">
        <f>VLOOKUP($B84,'Conversion to binary Key'!$D:$I,5,0)</f>
        <v>0</v>
      </c>
      <c r="O84" s="13" t="str">
        <f>VLOOKUP($B84,'Conversion to binary Key'!$D:$I,6,0)</f>
        <v>00000</v>
      </c>
      <c r="P84" s="19" t="str">
        <f t="shared" si="92"/>
        <v>000101</v>
      </c>
      <c r="Q84" s="19" t="str">
        <f t="shared" si="93"/>
        <v>11</v>
      </c>
      <c r="R84" s="19" t="str">
        <f t="shared" si="94"/>
        <v>1</v>
      </c>
      <c r="S84" s="19" t="str">
        <f t="shared" si="95"/>
        <v>1</v>
      </c>
      <c r="T84" s="19" t="str">
        <f t="shared" si="95"/>
        <v>11010</v>
      </c>
      <c r="U84" s="16" t="str">
        <f t="shared" si="96"/>
        <v>000101</v>
      </c>
      <c r="V84" s="10" t="str">
        <f t="shared" si="97"/>
        <v>11</v>
      </c>
      <c r="W84" s="10" t="str">
        <f t="shared" si="98"/>
        <v>01</v>
      </c>
      <c r="X84" s="10" t="str">
        <f t="shared" si="99"/>
        <v>1</v>
      </c>
      <c r="Y84" s="10" t="str">
        <f t="shared" si="100"/>
        <v>11010</v>
      </c>
      <c r="Z84" s="11" t="str">
        <f t="shared" si="101"/>
        <v>0001011101111010</v>
      </c>
      <c r="AA84" s="10">
        <f t="shared" si="102"/>
        <v>16</v>
      </c>
    </row>
    <row r="85" spans="1:28" x14ac:dyDescent="0.25">
      <c r="A85" s="12" t="s">
        <v>114</v>
      </c>
      <c r="B85" s="9" t="str">
        <f t="shared" si="85"/>
        <v>JCC</v>
      </c>
      <c r="C85" s="9">
        <f t="shared" si="86"/>
        <v>3</v>
      </c>
      <c r="D85" s="8">
        <f t="shared" si="87"/>
        <v>6</v>
      </c>
      <c r="E85" s="8">
        <f t="shared" ref="E85:F85" si="121">FIND(",",$A85,D85+1)</f>
        <v>8</v>
      </c>
      <c r="F85" s="8">
        <f t="shared" si="121"/>
        <v>10</v>
      </c>
      <c r="G85" s="9" t="str">
        <f t="shared" si="89"/>
        <v>1</v>
      </c>
      <c r="H85" s="9" t="str">
        <f t="shared" si="90"/>
        <v>3</v>
      </c>
      <c r="I85" s="9" t="str">
        <f t="shared" si="91"/>
        <v>0</v>
      </c>
      <c r="J85" s="9">
        <v>7</v>
      </c>
      <c r="K85" s="13" t="str">
        <f>VLOOKUP($B85,'Conversion to binary Key'!$D:$I,2,0)</f>
        <v>001010</v>
      </c>
      <c r="L85" s="13" t="str">
        <f>VLOOKUP($B85,'Conversion to binary Key'!$D:$I,3,0)</f>
        <v>00</v>
      </c>
      <c r="M85" s="13" t="str">
        <f>VLOOKUP($B85,'Conversion to binary Key'!$D:$I,4,0)</f>
        <v>00</v>
      </c>
      <c r="N85" s="13" t="str">
        <f>VLOOKUP($B85,'Conversion to binary Key'!$D:$I,5,0)</f>
        <v>0</v>
      </c>
      <c r="O85" s="13" t="str">
        <f>VLOOKUP($B85,'Conversion to binary Key'!$D:$I,6,0)</f>
        <v>00000</v>
      </c>
      <c r="P85" s="19" t="str">
        <f t="shared" si="92"/>
        <v>001010</v>
      </c>
      <c r="Q85" s="19" t="str">
        <f t="shared" si="93"/>
        <v>1</v>
      </c>
      <c r="R85" s="19" t="str">
        <f t="shared" si="94"/>
        <v>11</v>
      </c>
      <c r="S85" s="19" t="str">
        <f t="shared" si="95"/>
        <v>0</v>
      </c>
      <c r="T85" s="19" t="str">
        <f t="shared" si="95"/>
        <v>111</v>
      </c>
      <c r="U85" s="16" t="str">
        <f t="shared" si="96"/>
        <v>001010</v>
      </c>
      <c r="V85" s="10" t="str">
        <f t="shared" si="97"/>
        <v>01</v>
      </c>
      <c r="W85" s="10" t="str">
        <f t="shared" si="98"/>
        <v>11</v>
      </c>
      <c r="X85" s="10" t="str">
        <f t="shared" si="99"/>
        <v>0</v>
      </c>
      <c r="Y85" s="10" t="str">
        <f t="shared" si="100"/>
        <v>00111</v>
      </c>
      <c r="Z85" s="11" t="str">
        <f t="shared" si="101"/>
        <v>0010100111000111</v>
      </c>
      <c r="AA85" s="10">
        <f t="shared" si="102"/>
        <v>16</v>
      </c>
    </row>
    <row r="86" spans="1:28" x14ac:dyDescent="0.25">
      <c r="A86" s="12" t="s">
        <v>116</v>
      </c>
      <c r="B86" s="9" t="str">
        <f t="shared" si="85"/>
        <v>JMA</v>
      </c>
      <c r="C86" s="9">
        <f t="shared" si="86"/>
        <v>2</v>
      </c>
      <c r="D86" s="8">
        <f t="shared" si="87"/>
        <v>6</v>
      </c>
      <c r="E86" s="8">
        <f t="shared" ref="E86:F86" si="122">FIND(",",$A86,D86+1)</f>
        <v>8</v>
      </c>
      <c r="F86" s="8" t="e">
        <f t="shared" si="122"/>
        <v>#VALUE!</v>
      </c>
      <c r="G86" s="9">
        <v>0</v>
      </c>
      <c r="H86" s="9">
        <v>3</v>
      </c>
      <c r="I86" s="9">
        <v>9</v>
      </c>
      <c r="K86" s="13" t="str">
        <f>VLOOKUP($B86,'Conversion to binary Key'!$D:$I,2,0)</f>
        <v>001011</v>
      </c>
      <c r="L86" s="13" t="str">
        <f>VLOOKUP($B86,'Conversion to binary Key'!$D:$I,3,0)</f>
        <v>0000</v>
      </c>
      <c r="M86" s="13" t="str">
        <f>VLOOKUP($B86,'Conversion to binary Key'!$D:$I,4,0)</f>
        <v>000000</v>
      </c>
      <c r="N86" s="13" t="str">
        <f>VLOOKUP($B86,'Conversion to binary Key'!$D:$I,5,0)</f>
        <v/>
      </c>
      <c r="O86" s="13" t="str">
        <f>VLOOKUP($B86,'Conversion to binary Key'!$D:$I,6,0)</f>
        <v/>
      </c>
      <c r="P86" s="19" t="str">
        <f t="shared" si="92"/>
        <v>001011</v>
      </c>
      <c r="Q86" s="19" t="str">
        <f t="shared" si="93"/>
        <v>0</v>
      </c>
      <c r="R86" s="19" t="str">
        <f t="shared" si="94"/>
        <v>11</v>
      </c>
      <c r="S86" s="19" t="s">
        <v>280</v>
      </c>
      <c r="T86" s="19" t="s">
        <v>299</v>
      </c>
      <c r="U86" s="16" t="str">
        <f t="shared" si="96"/>
        <v>001011</v>
      </c>
      <c r="V86" s="10" t="str">
        <f t="shared" si="97"/>
        <v>0000</v>
      </c>
      <c r="W86" s="10" t="str">
        <f t="shared" si="98"/>
        <v>000011</v>
      </c>
      <c r="X86" s="10" t="str">
        <f t="shared" si="99"/>
        <v/>
      </c>
      <c r="Y86" s="10" t="str">
        <f t="shared" si="100"/>
        <v/>
      </c>
      <c r="Z86" s="11" t="str">
        <f t="shared" si="101"/>
        <v>0010110000000011</v>
      </c>
      <c r="AA86" s="10">
        <f t="shared" si="102"/>
        <v>16</v>
      </c>
      <c r="AB86" t="s">
        <v>218</v>
      </c>
    </row>
    <row r="87" spans="1:28" x14ac:dyDescent="0.25">
      <c r="A87" s="12" t="s">
        <v>55</v>
      </c>
      <c r="B87" s="9" t="str">
        <f t="shared" si="85"/>
        <v>LDR</v>
      </c>
      <c r="C87" s="9">
        <f t="shared" si="86"/>
        <v>3</v>
      </c>
      <c r="D87" s="8">
        <f t="shared" si="87"/>
        <v>6</v>
      </c>
      <c r="E87" s="8">
        <f t="shared" ref="E87:F87" si="123">FIND(",",$A87,D87+1)</f>
        <v>8</v>
      </c>
      <c r="F87" s="8">
        <f t="shared" si="123"/>
        <v>10</v>
      </c>
      <c r="G87" s="9" t="str">
        <f t="shared" si="89"/>
        <v>3</v>
      </c>
      <c r="H87" s="9" t="str">
        <f t="shared" si="90"/>
        <v>1</v>
      </c>
      <c r="I87" s="9" t="str">
        <f t="shared" si="91"/>
        <v>1</v>
      </c>
      <c r="J87" s="9">
        <v>26</v>
      </c>
      <c r="K87" s="13" t="str">
        <f>VLOOKUP($B87,'Conversion to binary Key'!$D:$I,2,0)</f>
        <v>000001</v>
      </c>
      <c r="L87" s="13" t="str">
        <f>VLOOKUP($B87,'Conversion to binary Key'!$D:$I,3,0)</f>
        <v>00</v>
      </c>
      <c r="M87" s="13" t="str">
        <f>VLOOKUP($B87,'Conversion to binary Key'!$D:$I,4,0)</f>
        <v>00</v>
      </c>
      <c r="N87" s="13" t="str">
        <f>VLOOKUP($B87,'Conversion to binary Key'!$D:$I,5,0)</f>
        <v>0</v>
      </c>
      <c r="O87" s="13" t="str">
        <f>VLOOKUP($B87,'Conversion to binary Key'!$D:$I,6,0)</f>
        <v>00000</v>
      </c>
      <c r="P87" s="19" t="str">
        <f t="shared" si="92"/>
        <v>000001</v>
      </c>
      <c r="Q87" s="19" t="str">
        <f t="shared" si="93"/>
        <v>11</v>
      </c>
      <c r="R87" s="19" t="str">
        <f t="shared" si="94"/>
        <v>1</v>
      </c>
      <c r="S87" s="19" t="str">
        <f t="shared" si="95"/>
        <v>1</v>
      </c>
      <c r="T87" s="19" t="str">
        <f t="shared" si="95"/>
        <v>11010</v>
      </c>
      <c r="U87" s="16" t="str">
        <f t="shared" si="96"/>
        <v>000001</v>
      </c>
      <c r="V87" s="10" t="str">
        <f t="shared" si="97"/>
        <v>11</v>
      </c>
      <c r="W87" s="10" t="str">
        <f t="shared" si="98"/>
        <v>01</v>
      </c>
      <c r="X87" s="10" t="str">
        <f t="shared" si="99"/>
        <v>1</v>
      </c>
      <c r="Y87" s="10" t="str">
        <f t="shared" si="100"/>
        <v>11010</v>
      </c>
      <c r="Z87" s="11" t="str">
        <f t="shared" si="101"/>
        <v>0000011101111010</v>
      </c>
      <c r="AA87" s="10">
        <f t="shared" si="102"/>
        <v>16</v>
      </c>
    </row>
    <row r="88" spans="1:28" x14ac:dyDescent="0.25">
      <c r="A88" s="12" t="s">
        <v>119</v>
      </c>
      <c r="B88" s="9" t="str">
        <f t="shared" si="85"/>
        <v>SMR</v>
      </c>
      <c r="C88" s="9">
        <f t="shared" si="86"/>
        <v>3</v>
      </c>
      <c r="D88" s="8">
        <f t="shared" si="87"/>
        <v>6</v>
      </c>
      <c r="E88" s="8">
        <f t="shared" ref="E88:F88" si="124">FIND(",",$A88,D88+1)</f>
        <v>8</v>
      </c>
      <c r="F88" s="8">
        <f t="shared" si="124"/>
        <v>10</v>
      </c>
      <c r="G88" s="9" t="str">
        <f t="shared" si="89"/>
        <v>3</v>
      </c>
      <c r="H88" s="9" t="str">
        <f t="shared" si="90"/>
        <v>1</v>
      </c>
      <c r="I88" s="9" t="str">
        <f t="shared" si="91"/>
        <v>0</v>
      </c>
      <c r="J88" s="9">
        <v>28</v>
      </c>
      <c r="K88" s="13" t="str">
        <f>VLOOKUP($B88,'Conversion to binary Key'!$D:$I,2,0)</f>
        <v>000101</v>
      </c>
      <c r="L88" s="13" t="str">
        <f>VLOOKUP($B88,'Conversion to binary Key'!$D:$I,3,0)</f>
        <v>00</v>
      </c>
      <c r="M88" s="13" t="str">
        <f>VLOOKUP($B88,'Conversion to binary Key'!$D:$I,4,0)</f>
        <v>00</v>
      </c>
      <c r="N88" s="13" t="str">
        <f>VLOOKUP($B88,'Conversion to binary Key'!$D:$I,5,0)</f>
        <v>0</v>
      </c>
      <c r="O88" s="13" t="str">
        <f>VLOOKUP($B88,'Conversion to binary Key'!$D:$I,6,0)</f>
        <v>00000</v>
      </c>
      <c r="P88" s="19" t="str">
        <f t="shared" si="92"/>
        <v>000101</v>
      </c>
      <c r="Q88" s="19" t="str">
        <f t="shared" si="93"/>
        <v>11</v>
      </c>
      <c r="R88" s="19" t="str">
        <f t="shared" si="94"/>
        <v>1</v>
      </c>
      <c r="S88" s="19" t="str">
        <f t="shared" si="95"/>
        <v>0</v>
      </c>
      <c r="T88" s="19" t="str">
        <f t="shared" si="95"/>
        <v>11100</v>
      </c>
      <c r="U88" s="16" t="str">
        <f t="shared" si="96"/>
        <v>000101</v>
      </c>
      <c r="V88" s="10" t="str">
        <f t="shared" si="97"/>
        <v>11</v>
      </c>
      <c r="W88" s="10" t="str">
        <f t="shared" si="98"/>
        <v>01</v>
      </c>
      <c r="X88" s="10" t="str">
        <f t="shared" si="99"/>
        <v>0</v>
      </c>
      <c r="Y88" s="10" t="str">
        <f t="shared" si="100"/>
        <v>11100</v>
      </c>
      <c r="Z88" s="11" t="str">
        <f t="shared" si="101"/>
        <v>0001011101011100</v>
      </c>
      <c r="AA88" s="10">
        <f t="shared" si="102"/>
        <v>16</v>
      </c>
    </row>
    <row r="89" spans="1:28" x14ac:dyDescent="0.25">
      <c r="A89" s="12" t="s">
        <v>121</v>
      </c>
      <c r="B89" s="9" t="str">
        <f t="shared" si="85"/>
        <v>SMR</v>
      </c>
      <c r="C89" s="9">
        <f t="shared" si="86"/>
        <v>3</v>
      </c>
      <c r="D89" s="8">
        <f t="shared" si="87"/>
        <v>6</v>
      </c>
      <c r="E89" s="8">
        <f t="shared" ref="E89:F89" si="125">FIND(",",$A89,D89+1)</f>
        <v>8</v>
      </c>
      <c r="F89" s="8">
        <f t="shared" si="125"/>
        <v>10</v>
      </c>
      <c r="G89" s="9" t="str">
        <f t="shared" si="89"/>
        <v>3</v>
      </c>
      <c r="H89" s="9" t="str">
        <f t="shared" si="90"/>
        <v>1</v>
      </c>
      <c r="I89" s="9" t="str">
        <f t="shared" si="91"/>
        <v>0</v>
      </c>
      <c r="J89" s="9">
        <v>29</v>
      </c>
      <c r="K89" s="13" t="str">
        <f>VLOOKUP($B89,'Conversion to binary Key'!$D:$I,2,0)</f>
        <v>000101</v>
      </c>
      <c r="L89" s="13" t="str">
        <f>VLOOKUP($B89,'Conversion to binary Key'!$D:$I,3,0)</f>
        <v>00</v>
      </c>
      <c r="M89" s="13" t="str">
        <f>VLOOKUP($B89,'Conversion to binary Key'!$D:$I,4,0)</f>
        <v>00</v>
      </c>
      <c r="N89" s="13" t="str">
        <f>VLOOKUP($B89,'Conversion to binary Key'!$D:$I,5,0)</f>
        <v>0</v>
      </c>
      <c r="O89" s="13" t="str">
        <f>VLOOKUP($B89,'Conversion to binary Key'!$D:$I,6,0)</f>
        <v>00000</v>
      </c>
      <c r="P89" s="19" t="str">
        <f t="shared" si="92"/>
        <v>000101</v>
      </c>
      <c r="Q89" s="19" t="str">
        <f t="shared" si="93"/>
        <v>11</v>
      </c>
      <c r="R89" s="19" t="str">
        <f t="shared" si="94"/>
        <v>1</v>
      </c>
      <c r="S89" s="19" t="str">
        <f t="shared" si="95"/>
        <v>0</v>
      </c>
      <c r="T89" s="19" t="str">
        <f t="shared" si="95"/>
        <v>11101</v>
      </c>
      <c r="U89" s="16" t="str">
        <f t="shared" si="96"/>
        <v>000101</v>
      </c>
      <c r="V89" s="10" t="str">
        <f t="shared" si="97"/>
        <v>11</v>
      </c>
      <c r="W89" s="10" t="str">
        <f t="shared" si="98"/>
        <v>01</v>
      </c>
      <c r="X89" s="10" t="str">
        <f t="shared" si="99"/>
        <v>0</v>
      </c>
      <c r="Y89" s="10" t="str">
        <f t="shared" si="100"/>
        <v>11101</v>
      </c>
      <c r="Z89" s="11" t="str">
        <f t="shared" si="101"/>
        <v>0001011101011101</v>
      </c>
      <c r="AA89" s="10">
        <f t="shared" si="102"/>
        <v>16</v>
      </c>
    </row>
    <row r="90" spans="1:28" x14ac:dyDescent="0.25">
      <c r="A90" s="12" t="s">
        <v>123</v>
      </c>
      <c r="B90" s="9" t="str">
        <f t="shared" si="85"/>
        <v>JCC</v>
      </c>
      <c r="C90" s="9">
        <f t="shared" si="86"/>
        <v>3</v>
      </c>
      <c r="D90" s="8">
        <f t="shared" si="87"/>
        <v>6</v>
      </c>
      <c r="E90" s="8">
        <f t="shared" ref="E90:F90" si="126">FIND(",",$A90,D90+1)</f>
        <v>8</v>
      </c>
      <c r="F90" s="8">
        <f t="shared" si="126"/>
        <v>10</v>
      </c>
      <c r="G90" s="9" t="str">
        <f t="shared" si="89"/>
        <v>1</v>
      </c>
      <c r="H90" s="9" t="str">
        <f t="shared" si="90"/>
        <v>3</v>
      </c>
      <c r="I90" s="9" t="str">
        <f t="shared" si="91"/>
        <v>0</v>
      </c>
      <c r="J90" s="9">
        <v>12</v>
      </c>
      <c r="K90" s="13" t="str">
        <f>VLOOKUP($B90,'Conversion to binary Key'!$D:$I,2,0)</f>
        <v>001010</v>
      </c>
      <c r="L90" s="13" t="str">
        <f>VLOOKUP($B90,'Conversion to binary Key'!$D:$I,3,0)</f>
        <v>00</v>
      </c>
      <c r="M90" s="13" t="str">
        <f>VLOOKUP($B90,'Conversion to binary Key'!$D:$I,4,0)</f>
        <v>00</v>
      </c>
      <c r="N90" s="13" t="str">
        <f>VLOOKUP($B90,'Conversion to binary Key'!$D:$I,5,0)</f>
        <v>0</v>
      </c>
      <c r="O90" s="13" t="str">
        <f>VLOOKUP($B90,'Conversion to binary Key'!$D:$I,6,0)</f>
        <v>00000</v>
      </c>
      <c r="P90" s="19" t="str">
        <f t="shared" si="92"/>
        <v>001010</v>
      </c>
      <c r="Q90" s="19" t="str">
        <f t="shared" si="93"/>
        <v>1</v>
      </c>
      <c r="R90" s="19" t="str">
        <f t="shared" si="94"/>
        <v>11</v>
      </c>
      <c r="S90" s="19" t="str">
        <f t="shared" si="95"/>
        <v>0</v>
      </c>
      <c r="T90" s="19" t="str">
        <f t="shared" si="95"/>
        <v>1100</v>
      </c>
      <c r="U90" s="16" t="str">
        <f t="shared" si="96"/>
        <v>001010</v>
      </c>
      <c r="V90" s="10" t="str">
        <f t="shared" si="97"/>
        <v>01</v>
      </c>
      <c r="W90" s="10" t="str">
        <f t="shared" si="98"/>
        <v>11</v>
      </c>
      <c r="X90" s="10" t="str">
        <f t="shared" si="99"/>
        <v>0</v>
      </c>
      <c r="Y90" s="10" t="str">
        <f t="shared" si="100"/>
        <v>01100</v>
      </c>
      <c r="Z90" s="11" t="str">
        <f t="shared" si="101"/>
        <v>0010100111001100</v>
      </c>
      <c r="AA90" s="10">
        <f t="shared" si="102"/>
        <v>16</v>
      </c>
    </row>
    <row r="91" spans="1:28" x14ac:dyDescent="0.25">
      <c r="A91" s="12" t="s">
        <v>125</v>
      </c>
      <c r="B91" s="9" t="str">
        <f t="shared" si="85"/>
        <v>JMA</v>
      </c>
      <c r="C91" s="9">
        <f t="shared" si="86"/>
        <v>2</v>
      </c>
      <c r="D91" s="8">
        <f t="shared" si="87"/>
        <v>6</v>
      </c>
      <c r="E91" s="8">
        <f t="shared" ref="E91:F91" si="127">FIND(",",$A91,D91+1)</f>
        <v>8</v>
      </c>
      <c r="F91" s="8" t="e">
        <f t="shared" si="127"/>
        <v>#VALUE!</v>
      </c>
      <c r="G91" s="9">
        <v>0</v>
      </c>
      <c r="H91" s="9">
        <v>3</v>
      </c>
      <c r="I91" s="9">
        <v>14</v>
      </c>
      <c r="K91" s="13" t="str">
        <f>VLOOKUP($B91,'Conversion to binary Key'!$D:$I,2,0)</f>
        <v>001011</v>
      </c>
      <c r="L91" s="13" t="str">
        <f>VLOOKUP($B91,'Conversion to binary Key'!$D:$I,3,0)</f>
        <v>0000</v>
      </c>
      <c r="M91" s="13" t="str">
        <f>VLOOKUP($B91,'Conversion to binary Key'!$D:$I,4,0)</f>
        <v>000000</v>
      </c>
      <c r="N91" s="13" t="str">
        <f>VLOOKUP($B91,'Conversion to binary Key'!$D:$I,5,0)</f>
        <v/>
      </c>
      <c r="O91" s="13" t="str">
        <f>VLOOKUP($B91,'Conversion to binary Key'!$D:$I,6,0)</f>
        <v/>
      </c>
      <c r="P91" s="19" t="str">
        <f t="shared" si="92"/>
        <v>001011</v>
      </c>
      <c r="Q91" s="19" t="str">
        <f t="shared" si="93"/>
        <v>0</v>
      </c>
      <c r="R91" s="19" t="str">
        <f t="shared" si="94"/>
        <v>11</v>
      </c>
      <c r="S91" s="19" t="s">
        <v>280</v>
      </c>
      <c r="T91" s="19" t="s">
        <v>300</v>
      </c>
      <c r="U91" s="16" t="str">
        <f t="shared" si="96"/>
        <v>001011</v>
      </c>
      <c r="V91" s="10" t="str">
        <f t="shared" si="97"/>
        <v>0000</v>
      </c>
      <c r="W91" s="10" t="str">
        <f t="shared" si="98"/>
        <v>000011</v>
      </c>
      <c r="X91" s="10" t="str">
        <f t="shared" si="99"/>
        <v/>
      </c>
      <c r="Y91" s="10" t="str">
        <f t="shared" si="100"/>
        <v/>
      </c>
      <c r="Z91" s="11" t="str">
        <f t="shared" si="101"/>
        <v>0010110000000011</v>
      </c>
      <c r="AA91" s="10">
        <f t="shared" si="102"/>
        <v>16</v>
      </c>
      <c r="AB91" t="s">
        <v>218</v>
      </c>
    </row>
    <row r="92" spans="1:28" x14ac:dyDescent="0.25">
      <c r="A92" s="12" t="s">
        <v>53</v>
      </c>
      <c r="B92" s="9" t="str">
        <f t="shared" si="85"/>
        <v>STR</v>
      </c>
      <c r="C92" s="9">
        <f t="shared" si="86"/>
        <v>3</v>
      </c>
      <c r="D92" s="8">
        <f t="shared" si="87"/>
        <v>6</v>
      </c>
      <c r="E92" s="8">
        <f t="shared" ref="E92:F92" si="128">FIND(",",$A92,D92+1)</f>
        <v>8</v>
      </c>
      <c r="F92" s="8">
        <f t="shared" si="128"/>
        <v>10</v>
      </c>
      <c r="G92" s="9" t="str">
        <f t="shared" si="89"/>
        <v>3</v>
      </c>
      <c r="H92" s="9" t="str">
        <f t="shared" si="90"/>
        <v>1</v>
      </c>
      <c r="I92" s="9" t="str">
        <f t="shared" si="91"/>
        <v>0</v>
      </c>
      <c r="J92" s="9">
        <v>29</v>
      </c>
      <c r="K92" s="13" t="str">
        <f>VLOOKUP($B92,'Conversion to binary Key'!$D:$I,2,0)</f>
        <v>000010</v>
      </c>
      <c r="L92" s="13" t="str">
        <f>VLOOKUP($B92,'Conversion to binary Key'!$D:$I,3,0)</f>
        <v>00</v>
      </c>
      <c r="M92" s="13" t="str">
        <f>VLOOKUP($B92,'Conversion to binary Key'!$D:$I,4,0)</f>
        <v>00</v>
      </c>
      <c r="N92" s="13" t="str">
        <f>VLOOKUP($B92,'Conversion to binary Key'!$D:$I,5,0)</f>
        <v>0</v>
      </c>
      <c r="O92" s="13" t="str">
        <f>VLOOKUP($B92,'Conversion to binary Key'!$D:$I,6,0)</f>
        <v>00000</v>
      </c>
      <c r="P92" s="19" t="str">
        <f t="shared" si="92"/>
        <v>000010</v>
      </c>
      <c r="Q92" s="19" t="str">
        <f t="shared" si="93"/>
        <v>11</v>
      </c>
      <c r="R92" s="19" t="str">
        <f t="shared" si="94"/>
        <v>1</v>
      </c>
      <c r="S92" s="19" t="str">
        <f t="shared" si="95"/>
        <v>0</v>
      </c>
      <c r="T92" s="19" t="str">
        <f t="shared" si="95"/>
        <v>11101</v>
      </c>
      <c r="U92" s="16" t="str">
        <f t="shared" si="96"/>
        <v>000010</v>
      </c>
      <c r="V92" s="10" t="str">
        <f t="shared" si="97"/>
        <v>11</v>
      </c>
      <c r="W92" s="10" t="str">
        <f t="shared" si="98"/>
        <v>01</v>
      </c>
      <c r="X92" s="10" t="str">
        <f t="shared" si="99"/>
        <v>0</v>
      </c>
      <c r="Y92" s="10" t="str">
        <f t="shared" si="100"/>
        <v>11101</v>
      </c>
      <c r="Z92" s="11" t="str">
        <f t="shared" si="101"/>
        <v>0000101101011101</v>
      </c>
      <c r="AA92" s="10">
        <f t="shared" si="102"/>
        <v>16</v>
      </c>
    </row>
    <row r="93" spans="1:28" x14ac:dyDescent="0.25">
      <c r="A93" s="12" t="s">
        <v>128</v>
      </c>
      <c r="B93" s="9" t="str">
        <f t="shared" si="85"/>
        <v>LDR</v>
      </c>
      <c r="C93" s="9">
        <f t="shared" si="86"/>
        <v>3</v>
      </c>
      <c r="D93" s="8">
        <f t="shared" si="87"/>
        <v>6</v>
      </c>
      <c r="E93" s="8">
        <f t="shared" ref="E93:F93" si="129">FIND(",",$A93,D93+1)</f>
        <v>8</v>
      </c>
      <c r="F93" s="8">
        <f t="shared" si="129"/>
        <v>10</v>
      </c>
      <c r="G93" s="9" t="str">
        <f t="shared" si="89"/>
        <v>2</v>
      </c>
      <c r="H93" s="9" t="str">
        <f t="shared" si="90"/>
        <v>1</v>
      </c>
      <c r="I93" s="9" t="str">
        <f t="shared" si="91"/>
        <v>1</v>
      </c>
      <c r="J93" s="9">
        <v>26</v>
      </c>
      <c r="K93" s="13" t="str">
        <f>VLOOKUP($B93,'Conversion to binary Key'!$D:$I,2,0)</f>
        <v>000001</v>
      </c>
      <c r="L93" s="13" t="str">
        <f>VLOOKUP($B93,'Conversion to binary Key'!$D:$I,3,0)</f>
        <v>00</v>
      </c>
      <c r="M93" s="13" t="str">
        <f>VLOOKUP($B93,'Conversion to binary Key'!$D:$I,4,0)</f>
        <v>00</v>
      </c>
      <c r="N93" s="13" t="str">
        <f>VLOOKUP($B93,'Conversion to binary Key'!$D:$I,5,0)</f>
        <v>0</v>
      </c>
      <c r="O93" s="13" t="str">
        <f>VLOOKUP($B93,'Conversion to binary Key'!$D:$I,6,0)</f>
        <v>00000</v>
      </c>
      <c r="P93" s="19" t="str">
        <f t="shared" si="92"/>
        <v>000001</v>
      </c>
      <c r="Q93" s="19" t="str">
        <f t="shared" si="93"/>
        <v>10</v>
      </c>
      <c r="R93" s="19" t="str">
        <f t="shared" si="94"/>
        <v>1</v>
      </c>
      <c r="S93" s="19" t="str">
        <f t="shared" si="95"/>
        <v>1</v>
      </c>
      <c r="T93" s="19" t="str">
        <f t="shared" si="95"/>
        <v>11010</v>
      </c>
      <c r="U93" s="16" t="str">
        <f t="shared" si="96"/>
        <v>000001</v>
      </c>
      <c r="V93" s="10" t="str">
        <f t="shared" si="97"/>
        <v>10</v>
      </c>
      <c r="W93" s="10" t="str">
        <f t="shared" si="98"/>
        <v>01</v>
      </c>
      <c r="X93" s="10" t="str">
        <f t="shared" si="99"/>
        <v>1</v>
      </c>
      <c r="Y93" s="10" t="str">
        <f t="shared" si="100"/>
        <v>11010</v>
      </c>
      <c r="Z93" s="11" t="str">
        <f t="shared" si="101"/>
        <v>0000011001111010</v>
      </c>
      <c r="AA93" s="10">
        <f t="shared" si="102"/>
        <v>16</v>
      </c>
    </row>
    <row r="94" spans="1:28" x14ac:dyDescent="0.25">
      <c r="A94" s="12" t="s">
        <v>130</v>
      </c>
      <c r="B94" s="9" t="str">
        <f t="shared" si="85"/>
        <v>SOB</v>
      </c>
      <c r="C94" s="9">
        <f t="shared" si="86"/>
        <v>3</v>
      </c>
      <c r="D94" s="8">
        <f t="shared" si="87"/>
        <v>6</v>
      </c>
      <c r="E94" s="8">
        <f t="shared" ref="E94:F94" si="130">FIND(",",$A94,D94+1)</f>
        <v>8</v>
      </c>
      <c r="F94" s="8">
        <f t="shared" si="130"/>
        <v>10</v>
      </c>
      <c r="G94" s="9" t="str">
        <f t="shared" si="89"/>
        <v>1</v>
      </c>
      <c r="H94" s="9" t="str">
        <f t="shared" si="90"/>
        <v>3</v>
      </c>
      <c r="I94" s="9" t="str">
        <f t="shared" si="91"/>
        <v>0</v>
      </c>
      <c r="J94" s="9">
        <v>0</v>
      </c>
      <c r="K94" s="13" t="str">
        <f>VLOOKUP($B94,'Conversion to binary Key'!$D:$I,2,0)</f>
        <v>001110</v>
      </c>
      <c r="L94" s="13" t="str">
        <f>VLOOKUP($B94,'Conversion to binary Key'!$D:$I,3,0)</f>
        <v>00</v>
      </c>
      <c r="M94" s="13" t="str">
        <f>VLOOKUP($B94,'Conversion to binary Key'!$D:$I,4,0)</f>
        <v>00</v>
      </c>
      <c r="N94" s="13" t="str">
        <f>VLOOKUP($B94,'Conversion to binary Key'!$D:$I,5,0)</f>
        <v>0</v>
      </c>
      <c r="O94" s="13" t="str">
        <f>VLOOKUP($B94,'Conversion to binary Key'!$D:$I,6,0)</f>
        <v>00000</v>
      </c>
      <c r="P94" s="19" t="str">
        <f t="shared" si="92"/>
        <v>001110</v>
      </c>
      <c r="Q94" s="19" t="str">
        <f t="shared" si="93"/>
        <v>1</v>
      </c>
      <c r="R94" s="19" t="str">
        <f t="shared" si="94"/>
        <v>11</v>
      </c>
      <c r="S94" s="19" t="str">
        <f t="shared" si="95"/>
        <v>0</v>
      </c>
      <c r="T94" s="19" t="str">
        <f t="shared" si="95"/>
        <v>0</v>
      </c>
      <c r="U94" s="16" t="str">
        <f t="shared" si="96"/>
        <v>001110</v>
      </c>
      <c r="V94" s="10" t="str">
        <f t="shared" si="97"/>
        <v>01</v>
      </c>
      <c r="W94" s="10" t="str">
        <f t="shared" si="98"/>
        <v>11</v>
      </c>
      <c r="X94" s="10" t="str">
        <f t="shared" si="99"/>
        <v>0</v>
      </c>
      <c r="Y94" s="10" t="str">
        <f t="shared" si="100"/>
        <v>00000</v>
      </c>
      <c r="Z94" s="11" t="str">
        <f t="shared" si="101"/>
        <v>0011100111000000</v>
      </c>
      <c r="AA94" s="10">
        <f t="shared" si="102"/>
        <v>16</v>
      </c>
    </row>
    <row r="95" spans="1:28" x14ac:dyDescent="0.25">
      <c r="A95" s="12" t="s">
        <v>132</v>
      </c>
      <c r="B95" s="9" t="str">
        <f t="shared" si="85"/>
        <v>LDA</v>
      </c>
      <c r="C95" s="9">
        <f t="shared" si="86"/>
        <v>3</v>
      </c>
      <c r="D95" s="8">
        <f t="shared" si="87"/>
        <v>6</v>
      </c>
      <c r="E95" s="8">
        <f t="shared" ref="E95:F95" si="131">FIND(",",$A95,D95+1)</f>
        <v>8</v>
      </c>
      <c r="F95" s="8">
        <f t="shared" si="131"/>
        <v>10</v>
      </c>
      <c r="G95" s="9" t="str">
        <f t="shared" si="89"/>
        <v>3</v>
      </c>
      <c r="H95" s="9" t="str">
        <f t="shared" si="90"/>
        <v>0</v>
      </c>
      <c r="I95" s="9" t="str">
        <f t="shared" si="91"/>
        <v>0</v>
      </c>
      <c r="J95" s="9" t="str">
        <f t="shared" si="110"/>
        <v>29</v>
      </c>
      <c r="K95" s="13" t="str">
        <f>VLOOKUP($B95,'Conversion to binary Key'!$D:$I,2,0)</f>
        <v>000011</v>
      </c>
      <c r="L95" s="13" t="str">
        <f>VLOOKUP($B95,'Conversion to binary Key'!$D:$I,3,0)</f>
        <v>00</v>
      </c>
      <c r="M95" s="13" t="str">
        <f>VLOOKUP($B95,'Conversion to binary Key'!$D:$I,4,0)</f>
        <v>00</v>
      </c>
      <c r="N95" s="13" t="str">
        <f>VLOOKUP($B95,'Conversion to binary Key'!$D:$I,5,0)</f>
        <v>0</v>
      </c>
      <c r="O95" s="13" t="str">
        <f>VLOOKUP($B95,'Conversion to binary Key'!$D:$I,6,0)</f>
        <v>00000</v>
      </c>
      <c r="P95" s="19" t="str">
        <f t="shared" si="92"/>
        <v>000011</v>
      </c>
      <c r="Q95" s="19" t="str">
        <f t="shared" si="93"/>
        <v>11</v>
      </c>
      <c r="R95" s="19" t="str">
        <f t="shared" si="94"/>
        <v>0</v>
      </c>
      <c r="S95" s="19" t="str">
        <f t="shared" si="95"/>
        <v>0</v>
      </c>
      <c r="T95" s="19" t="str">
        <f t="shared" si="95"/>
        <v>11101</v>
      </c>
      <c r="U95" s="16" t="str">
        <f t="shared" si="96"/>
        <v>000011</v>
      </c>
      <c r="V95" s="10" t="str">
        <f t="shared" si="97"/>
        <v>11</v>
      </c>
      <c r="W95" s="10" t="str">
        <f t="shared" si="98"/>
        <v>00</v>
      </c>
      <c r="X95" s="10" t="str">
        <f t="shared" si="99"/>
        <v>0</v>
      </c>
      <c r="Y95" s="10" t="str">
        <f t="shared" si="100"/>
        <v>11101</v>
      </c>
      <c r="Z95" s="11" t="str">
        <f t="shared" si="101"/>
        <v>0000111100011101</v>
      </c>
      <c r="AA95" s="10">
        <f t="shared" si="102"/>
        <v>16</v>
      </c>
    </row>
    <row r="96" spans="1:28" x14ac:dyDescent="0.25">
      <c r="A96" s="12" t="s">
        <v>11</v>
      </c>
      <c r="B96" s="9" t="str">
        <f t="shared" si="85"/>
        <v>AIR</v>
      </c>
      <c r="C96" s="9">
        <f t="shared" si="86"/>
        <v>3</v>
      </c>
      <c r="D96" s="8">
        <f t="shared" si="87"/>
        <v>6</v>
      </c>
      <c r="E96" s="8">
        <f t="shared" ref="E96:F96" si="132">FIND(",",$A96,D96+1)</f>
        <v>8</v>
      </c>
      <c r="F96" s="8">
        <f t="shared" si="132"/>
        <v>10</v>
      </c>
      <c r="G96" s="9" t="str">
        <f t="shared" si="89"/>
        <v>3</v>
      </c>
      <c r="H96" s="9" t="str">
        <f t="shared" si="90"/>
        <v>0</v>
      </c>
      <c r="I96" s="9" t="str">
        <f t="shared" si="91"/>
        <v>0</v>
      </c>
      <c r="J96" s="9" t="str">
        <f t="shared" si="110"/>
        <v>30</v>
      </c>
      <c r="K96" s="13" t="str">
        <f>VLOOKUP($B96,'Conversion to binary Key'!$D:$I,2,0)</f>
        <v>000110</v>
      </c>
      <c r="L96" s="13" t="str">
        <f>VLOOKUP($B96,'Conversion to binary Key'!$D:$I,3,0)</f>
        <v>00</v>
      </c>
      <c r="M96" s="13" t="str">
        <f>VLOOKUP($B96,'Conversion to binary Key'!$D:$I,4,0)</f>
        <v>00000000</v>
      </c>
      <c r="N96" s="13" t="str">
        <f>VLOOKUP($B96,'Conversion to binary Key'!$D:$I,5,0)</f>
        <v/>
      </c>
      <c r="O96" s="13" t="str">
        <f>VLOOKUP($B96,'Conversion to binary Key'!$D:$I,6,0)</f>
        <v/>
      </c>
      <c r="P96" s="19" t="str">
        <f t="shared" si="92"/>
        <v>000110</v>
      </c>
      <c r="Q96" s="19" t="str">
        <f t="shared" si="93"/>
        <v>11</v>
      </c>
      <c r="R96" s="19" t="str">
        <f t="shared" si="94"/>
        <v>0</v>
      </c>
      <c r="S96" s="19" t="str">
        <f t="shared" si="95"/>
        <v>0</v>
      </c>
      <c r="T96" s="19" t="str">
        <f t="shared" si="95"/>
        <v>11110</v>
      </c>
      <c r="U96" s="16" t="str">
        <f t="shared" si="96"/>
        <v>000110</v>
      </c>
      <c r="V96" s="10" t="str">
        <f t="shared" si="97"/>
        <v>11</v>
      </c>
      <c r="W96" s="10" t="str">
        <f t="shared" si="98"/>
        <v>00000000</v>
      </c>
      <c r="X96" s="10" t="str">
        <f t="shared" si="99"/>
        <v/>
      </c>
      <c r="Y96" s="10" t="str">
        <f t="shared" si="100"/>
        <v/>
      </c>
      <c r="Z96" s="11" t="str">
        <f t="shared" si="101"/>
        <v>0001101100000000</v>
      </c>
      <c r="AA96" s="10">
        <f t="shared" si="102"/>
        <v>16</v>
      </c>
    </row>
    <row r="97" spans="1:28" x14ac:dyDescent="0.25">
      <c r="A97" s="12" t="s">
        <v>135</v>
      </c>
      <c r="B97" s="9" t="str">
        <f t="shared" si="85"/>
        <v>AIR</v>
      </c>
      <c r="C97" s="9">
        <f t="shared" si="86"/>
        <v>3</v>
      </c>
      <c r="D97" s="8">
        <f t="shared" si="87"/>
        <v>6</v>
      </c>
      <c r="E97" s="8">
        <f t="shared" ref="E97:F97" si="133">FIND(",",$A97,D97+1)</f>
        <v>8</v>
      </c>
      <c r="F97" s="8">
        <f t="shared" si="133"/>
        <v>10</v>
      </c>
      <c r="G97" s="9" t="str">
        <f t="shared" si="89"/>
        <v>3</v>
      </c>
      <c r="H97" s="9" t="str">
        <f t="shared" si="90"/>
        <v>0</v>
      </c>
      <c r="I97" s="9" t="str">
        <f t="shared" si="91"/>
        <v>0</v>
      </c>
      <c r="J97" s="9" t="str">
        <f t="shared" si="110"/>
        <v>10</v>
      </c>
      <c r="K97" s="13" t="str">
        <f>VLOOKUP($B97,'Conversion to binary Key'!$D:$I,2,0)</f>
        <v>000110</v>
      </c>
      <c r="L97" s="13" t="str">
        <f>VLOOKUP($B97,'Conversion to binary Key'!$D:$I,3,0)</f>
        <v>00</v>
      </c>
      <c r="M97" s="13" t="str">
        <f>VLOOKUP($B97,'Conversion to binary Key'!$D:$I,4,0)</f>
        <v>00000000</v>
      </c>
      <c r="N97" s="13" t="str">
        <f>VLOOKUP($B97,'Conversion to binary Key'!$D:$I,5,0)</f>
        <v/>
      </c>
      <c r="O97" s="13" t="str">
        <f>VLOOKUP($B97,'Conversion to binary Key'!$D:$I,6,0)</f>
        <v/>
      </c>
      <c r="P97" s="19" t="str">
        <f t="shared" si="92"/>
        <v>000110</v>
      </c>
      <c r="Q97" s="19" t="str">
        <f t="shared" si="93"/>
        <v>11</v>
      </c>
      <c r="R97" s="19" t="str">
        <f t="shared" si="94"/>
        <v>0</v>
      </c>
      <c r="S97" s="19" t="str">
        <f t="shared" si="95"/>
        <v>0</v>
      </c>
      <c r="T97" s="19" t="str">
        <f t="shared" si="95"/>
        <v>1010</v>
      </c>
      <c r="U97" s="16" t="str">
        <f t="shared" si="96"/>
        <v>000110</v>
      </c>
      <c r="V97" s="10" t="str">
        <f t="shared" si="97"/>
        <v>11</v>
      </c>
      <c r="W97" s="10" t="str">
        <f t="shared" si="98"/>
        <v>00000000</v>
      </c>
      <c r="X97" s="10" t="str">
        <f t="shared" si="99"/>
        <v/>
      </c>
      <c r="Y97" s="10" t="str">
        <f t="shared" si="100"/>
        <v/>
      </c>
      <c r="Z97" s="11" t="str">
        <f t="shared" si="101"/>
        <v>0001101100000000</v>
      </c>
      <c r="AA97" s="10">
        <f t="shared" si="102"/>
        <v>16</v>
      </c>
    </row>
    <row r="98" spans="1:28" x14ac:dyDescent="0.25">
      <c r="A98" s="12" t="s">
        <v>6</v>
      </c>
      <c r="B98" s="9" t="str">
        <f t="shared" si="85"/>
        <v>STR</v>
      </c>
      <c r="C98" s="9">
        <f t="shared" si="86"/>
        <v>3</v>
      </c>
      <c r="D98" s="8">
        <f t="shared" si="87"/>
        <v>6</v>
      </c>
      <c r="E98" s="8">
        <f t="shared" ref="E98:F98" si="134">FIND(",",$A98,D98+1)</f>
        <v>8</v>
      </c>
      <c r="F98" s="8">
        <f t="shared" si="134"/>
        <v>10</v>
      </c>
      <c r="G98" s="9" t="str">
        <f t="shared" si="89"/>
        <v>3</v>
      </c>
      <c r="H98" s="9" t="str">
        <f t="shared" si="90"/>
        <v>0</v>
      </c>
      <c r="I98" s="9" t="str">
        <f t="shared" si="91"/>
        <v>0</v>
      </c>
      <c r="J98" s="9" t="str">
        <f t="shared" si="110"/>
        <v>29</v>
      </c>
      <c r="K98" s="13" t="str">
        <f>VLOOKUP($B98,'Conversion to binary Key'!$D:$I,2,0)</f>
        <v>000010</v>
      </c>
      <c r="L98" s="13" t="str">
        <f>VLOOKUP($B98,'Conversion to binary Key'!$D:$I,3,0)</f>
        <v>00</v>
      </c>
      <c r="M98" s="13" t="str">
        <f>VLOOKUP($B98,'Conversion to binary Key'!$D:$I,4,0)</f>
        <v>00</v>
      </c>
      <c r="N98" s="13" t="str">
        <f>VLOOKUP($B98,'Conversion to binary Key'!$D:$I,5,0)</f>
        <v>0</v>
      </c>
      <c r="O98" s="13" t="str">
        <f>VLOOKUP($B98,'Conversion to binary Key'!$D:$I,6,0)</f>
        <v>00000</v>
      </c>
      <c r="P98" s="19" t="str">
        <f t="shared" si="92"/>
        <v>000010</v>
      </c>
      <c r="Q98" s="19" t="str">
        <f t="shared" si="93"/>
        <v>11</v>
      </c>
      <c r="R98" s="19" t="str">
        <f t="shared" si="94"/>
        <v>0</v>
      </c>
      <c r="S98" s="19" t="str">
        <f t="shared" si="95"/>
        <v>0</v>
      </c>
      <c r="T98" s="19" t="str">
        <f t="shared" si="95"/>
        <v>11101</v>
      </c>
      <c r="U98" s="16" t="str">
        <f t="shared" si="96"/>
        <v>000010</v>
      </c>
      <c r="V98" s="10" t="str">
        <f t="shared" si="97"/>
        <v>11</v>
      </c>
      <c r="W98" s="10" t="str">
        <f t="shared" si="98"/>
        <v>00</v>
      </c>
      <c r="X98" s="10" t="str">
        <f t="shared" si="99"/>
        <v>0</v>
      </c>
      <c r="Y98" s="10" t="str">
        <f t="shared" si="100"/>
        <v>11101</v>
      </c>
      <c r="Z98" s="11" t="str">
        <f t="shared" si="101"/>
        <v>0000101100011101</v>
      </c>
      <c r="AA98" s="10">
        <f t="shared" si="102"/>
        <v>16</v>
      </c>
    </row>
    <row r="99" spans="1:28" x14ac:dyDescent="0.25">
      <c r="A99" s="12" t="s">
        <v>137</v>
      </c>
      <c r="B99" s="9" t="str">
        <f t="shared" si="85"/>
        <v>LDX</v>
      </c>
      <c r="C99" s="9">
        <f t="shared" si="86"/>
        <v>2</v>
      </c>
      <c r="D99" s="8">
        <f t="shared" si="87"/>
        <v>6</v>
      </c>
      <c r="E99" s="8">
        <f t="shared" ref="E99:F99" si="135">FIND(",",$A99,D99+1)</f>
        <v>8</v>
      </c>
      <c r="F99" s="8" t="e">
        <f t="shared" si="135"/>
        <v>#VALUE!</v>
      </c>
      <c r="G99" s="9">
        <v>0</v>
      </c>
      <c r="H99" s="9">
        <v>3</v>
      </c>
      <c r="I99" s="9">
        <v>29</v>
      </c>
      <c r="K99" s="13" t="str">
        <f>VLOOKUP($B99,'Conversion to binary Key'!$D:$I,2,0)</f>
        <v>100001</v>
      </c>
      <c r="L99" s="13" t="str">
        <f>VLOOKUP($B99,'Conversion to binary Key'!$D:$I,3,0)</f>
        <v>00</v>
      </c>
      <c r="M99" s="13" t="str">
        <f>VLOOKUP($B99,'Conversion to binary Key'!$D:$I,4,0)</f>
        <v>00</v>
      </c>
      <c r="N99" s="13" t="str">
        <f>VLOOKUP($B99,'Conversion to binary Key'!$D:$I,5,0)</f>
        <v>0</v>
      </c>
      <c r="O99" s="13" t="str">
        <f>VLOOKUP($B99,'Conversion to binary Key'!$D:$I,6,0)</f>
        <v>00000</v>
      </c>
      <c r="P99" s="19" t="str">
        <f t="shared" si="92"/>
        <v>100001</v>
      </c>
      <c r="Q99" s="19" t="str">
        <f t="shared" si="93"/>
        <v>0</v>
      </c>
      <c r="R99" s="19" t="str">
        <f t="shared" si="94"/>
        <v>11</v>
      </c>
      <c r="S99" s="19" t="s">
        <v>280</v>
      </c>
      <c r="T99" s="19" t="s">
        <v>297</v>
      </c>
      <c r="U99" s="16" t="str">
        <f t="shared" si="96"/>
        <v>100001</v>
      </c>
      <c r="V99" s="10" t="str">
        <f t="shared" si="97"/>
        <v>00</v>
      </c>
      <c r="W99" s="10" t="str">
        <f t="shared" si="98"/>
        <v>11</v>
      </c>
      <c r="X99" s="10" t="str">
        <f t="shared" si="99"/>
        <v>0</v>
      </c>
      <c r="Y99" s="10" t="str">
        <f t="shared" si="100"/>
        <v>11101</v>
      </c>
      <c r="Z99" s="11" t="str">
        <f t="shared" si="101"/>
        <v>1000010011011101</v>
      </c>
      <c r="AA99" s="10">
        <f t="shared" si="102"/>
        <v>16</v>
      </c>
      <c r="AB99" t="s">
        <v>208</v>
      </c>
    </row>
    <row r="100" spans="1:28" x14ac:dyDescent="0.25">
      <c r="A100" s="12" t="s">
        <v>138</v>
      </c>
      <c r="B100" s="9" t="str">
        <f t="shared" si="85"/>
        <v>STR</v>
      </c>
      <c r="C100" s="9">
        <f t="shared" si="86"/>
        <v>3</v>
      </c>
      <c r="D100" s="8">
        <f t="shared" si="87"/>
        <v>6</v>
      </c>
      <c r="E100" s="8">
        <f t="shared" ref="E100:F100" si="136">FIND(",",$A100,D100+1)</f>
        <v>8</v>
      </c>
      <c r="F100" s="8">
        <f t="shared" si="136"/>
        <v>10</v>
      </c>
      <c r="G100" s="9" t="str">
        <f t="shared" si="89"/>
        <v>2</v>
      </c>
      <c r="H100" s="9" t="str">
        <f t="shared" si="90"/>
        <v>1</v>
      </c>
      <c r="I100" s="9" t="str">
        <f t="shared" si="91"/>
        <v>0</v>
      </c>
      <c r="J100" s="9">
        <v>27</v>
      </c>
      <c r="K100" s="13" t="str">
        <f>VLOOKUP($B100,'Conversion to binary Key'!$D:$I,2,0)</f>
        <v>000010</v>
      </c>
      <c r="L100" s="13" t="str">
        <f>VLOOKUP($B100,'Conversion to binary Key'!$D:$I,3,0)</f>
        <v>00</v>
      </c>
      <c r="M100" s="13" t="str">
        <f>VLOOKUP($B100,'Conversion to binary Key'!$D:$I,4,0)</f>
        <v>00</v>
      </c>
      <c r="N100" s="13" t="str">
        <f>VLOOKUP($B100,'Conversion to binary Key'!$D:$I,5,0)</f>
        <v>0</v>
      </c>
      <c r="O100" s="13" t="str">
        <f>VLOOKUP($B100,'Conversion to binary Key'!$D:$I,6,0)</f>
        <v>00000</v>
      </c>
      <c r="P100" s="19" t="str">
        <f t="shared" si="92"/>
        <v>000010</v>
      </c>
      <c r="Q100" s="19" t="str">
        <f t="shared" si="93"/>
        <v>10</v>
      </c>
      <c r="R100" s="19" t="str">
        <f t="shared" si="94"/>
        <v>1</v>
      </c>
      <c r="S100" s="19" t="str">
        <f t="shared" si="95"/>
        <v>0</v>
      </c>
      <c r="T100" s="19" t="str">
        <f t="shared" si="95"/>
        <v>11011</v>
      </c>
      <c r="U100" s="16" t="str">
        <f t="shared" si="96"/>
        <v>000010</v>
      </c>
      <c r="V100" s="10" t="str">
        <f t="shared" si="97"/>
        <v>10</v>
      </c>
      <c r="W100" s="10" t="str">
        <f t="shared" si="98"/>
        <v>01</v>
      </c>
      <c r="X100" s="10" t="str">
        <f t="shared" si="99"/>
        <v>0</v>
      </c>
      <c r="Y100" s="10" t="str">
        <f t="shared" si="100"/>
        <v>11011</v>
      </c>
      <c r="Z100" s="11" t="str">
        <f t="shared" si="101"/>
        <v>0000101001011011</v>
      </c>
      <c r="AA100" s="10">
        <f t="shared" si="102"/>
        <v>16</v>
      </c>
    </row>
    <row r="101" spans="1:28" x14ac:dyDescent="0.25">
      <c r="A101" s="12" t="s">
        <v>46</v>
      </c>
      <c r="B101" s="9" t="str">
        <f t="shared" si="85"/>
        <v>LDA</v>
      </c>
      <c r="C101" s="9">
        <f t="shared" si="86"/>
        <v>3</v>
      </c>
      <c r="D101" s="8">
        <f t="shared" si="87"/>
        <v>6</v>
      </c>
      <c r="E101" s="8">
        <f t="shared" ref="E101:F101" si="137">FIND(",",$A101,D101+1)</f>
        <v>8</v>
      </c>
      <c r="F101" s="8">
        <f t="shared" si="137"/>
        <v>10</v>
      </c>
      <c r="G101" s="9" t="str">
        <f t="shared" si="89"/>
        <v>2</v>
      </c>
      <c r="H101" s="9" t="str">
        <f t="shared" si="90"/>
        <v>0</v>
      </c>
      <c r="I101" s="9" t="str">
        <f t="shared" si="91"/>
        <v>0</v>
      </c>
      <c r="J101" s="9" t="str">
        <f t="shared" si="110"/>
        <v>10</v>
      </c>
      <c r="K101" s="13" t="str">
        <f>VLOOKUP($B101,'Conversion to binary Key'!$D:$I,2,0)</f>
        <v>000011</v>
      </c>
      <c r="L101" s="13" t="str">
        <f>VLOOKUP($B101,'Conversion to binary Key'!$D:$I,3,0)</f>
        <v>00</v>
      </c>
      <c r="M101" s="13" t="str">
        <f>VLOOKUP($B101,'Conversion to binary Key'!$D:$I,4,0)</f>
        <v>00</v>
      </c>
      <c r="N101" s="13" t="str">
        <f>VLOOKUP($B101,'Conversion to binary Key'!$D:$I,5,0)</f>
        <v>0</v>
      </c>
      <c r="O101" s="13" t="str">
        <f>VLOOKUP($B101,'Conversion to binary Key'!$D:$I,6,0)</f>
        <v>00000</v>
      </c>
      <c r="P101" s="19" t="str">
        <f t="shared" si="92"/>
        <v>000011</v>
      </c>
      <c r="Q101" s="19" t="str">
        <f t="shared" si="93"/>
        <v>10</v>
      </c>
      <c r="R101" s="19" t="str">
        <f t="shared" si="94"/>
        <v>0</v>
      </c>
      <c r="S101" s="19" t="str">
        <f t="shared" si="95"/>
        <v>0</v>
      </c>
      <c r="T101" s="19" t="str">
        <f t="shared" si="95"/>
        <v>1010</v>
      </c>
      <c r="U101" s="16" t="str">
        <f t="shared" si="96"/>
        <v>000011</v>
      </c>
      <c r="V101" s="10" t="str">
        <f t="shared" si="97"/>
        <v>10</v>
      </c>
      <c r="W101" s="10" t="str">
        <f t="shared" si="98"/>
        <v>00</v>
      </c>
      <c r="X101" s="10" t="str">
        <f t="shared" si="99"/>
        <v>0</v>
      </c>
      <c r="Y101" s="10" t="str">
        <f t="shared" si="100"/>
        <v>01010</v>
      </c>
      <c r="Z101" s="11" t="str">
        <f t="shared" si="101"/>
        <v>0000111000001010</v>
      </c>
      <c r="AA101" s="10">
        <f t="shared" si="102"/>
        <v>16</v>
      </c>
    </row>
    <row r="102" spans="1:28" x14ac:dyDescent="0.25">
      <c r="A102" s="12" t="s">
        <v>141</v>
      </c>
      <c r="B102" s="9" t="str">
        <f t="shared" si="85"/>
        <v>LDA</v>
      </c>
      <c r="C102" s="9">
        <f t="shared" si="86"/>
        <v>3</v>
      </c>
      <c r="D102" s="8">
        <f t="shared" si="87"/>
        <v>6</v>
      </c>
      <c r="E102" s="8">
        <f t="shared" ref="E102:F102" si="138">FIND(",",$A102,D102+1)</f>
        <v>8</v>
      </c>
      <c r="F102" s="8">
        <f t="shared" si="138"/>
        <v>10</v>
      </c>
      <c r="G102" s="9" t="str">
        <f t="shared" si="89"/>
        <v>0</v>
      </c>
      <c r="H102" s="9" t="str">
        <f t="shared" si="90"/>
        <v>0</v>
      </c>
      <c r="I102" s="9" t="str">
        <f t="shared" si="91"/>
        <v>0</v>
      </c>
      <c r="J102" s="9" t="str">
        <f t="shared" si="110"/>
        <v>10</v>
      </c>
      <c r="K102" s="13" t="str">
        <f>VLOOKUP($B102,'Conversion to binary Key'!$D:$I,2,0)</f>
        <v>000011</v>
      </c>
      <c r="L102" s="13" t="str">
        <f>VLOOKUP($B102,'Conversion to binary Key'!$D:$I,3,0)</f>
        <v>00</v>
      </c>
      <c r="M102" s="13" t="str">
        <f>VLOOKUP($B102,'Conversion to binary Key'!$D:$I,4,0)</f>
        <v>00</v>
      </c>
      <c r="N102" s="13" t="str">
        <f>VLOOKUP($B102,'Conversion to binary Key'!$D:$I,5,0)</f>
        <v>0</v>
      </c>
      <c r="O102" s="13" t="str">
        <f>VLOOKUP($B102,'Conversion to binary Key'!$D:$I,6,0)</f>
        <v>00000</v>
      </c>
      <c r="P102" s="19" t="str">
        <f t="shared" si="92"/>
        <v>000011</v>
      </c>
      <c r="Q102" s="19" t="str">
        <f t="shared" si="93"/>
        <v>0</v>
      </c>
      <c r="R102" s="19" t="str">
        <f t="shared" si="94"/>
        <v>0</v>
      </c>
      <c r="S102" s="19" t="str">
        <f t="shared" si="95"/>
        <v>0</v>
      </c>
      <c r="T102" s="19" t="str">
        <f t="shared" si="95"/>
        <v>1010</v>
      </c>
      <c r="U102" s="16" t="str">
        <f t="shared" si="96"/>
        <v>000011</v>
      </c>
      <c r="V102" s="10" t="str">
        <f t="shared" si="97"/>
        <v>00</v>
      </c>
      <c r="W102" s="10" t="str">
        <f t="shared" si="98"/>
        <v>00</v>
      </c>
      <c r="X102" s="10" t="str">
        <f t="shared" si="99"/>
        <v>0</v>
      </c>
      <c r="Y102" s="10" t="str">
        <f t="shared" si="100"/>
        <v>01010</v>
      </c>
      <c r="Z102" s="11" t="str">
        <f t="shared" si="101"/>
        <v>0000110000001010</v>
      </c>
      <c r="AA102" s="10">
        <f t="shared" si="102"/>
        <v>16</v>
      </c>
    </row>
    <row r="103" spans="1:28" x14ac:dyDescent="0.25">
      <c r="A103" s="12" t="s">
        <v>69</v>
      </c>
      <c r="B103" s="9" t="str">
        <f t="shared" si="85"/>
        <v>MLT</v>
      </c>
      <c r="C103" s="9">
        <f t="shared" si="86"/>
        <v>1</v>
      </c>
      <c r="D103" s="8">
        <f t="shared" si="87"/>
        <v>6</v>
      </c>
      <c r="E103" s="8" t="e">
        <f t="shared" ref="E103:F103" si="139">FIND(",",$A103,D103+1)</f>
        <v>#VALUE!</v>
      </c>
      <c r="F103" s="8" t="e">
        <f t="shared" si="139"/>
        <v>#VALUE!</v>
      </c>
      <c r="G103" s="9" t="str">
        <f t="shared" si="89"/>
        <v>0</v>
      </c>
      <c r="H103" s="9">
        <v>2</v>
      </c>
      <c r="K103" s="13" t="str">
        <f>VLOOKUP($B103,'Conversion to binary Key'!$D:$I,2,0)</f>
        <v>010000</v>
      </c>
      <c r="L103" s="13" t="str">
        <f>VLOOKUP($B103,'Conversion to binary Key'!$D:$I,3,0)</f>
        <v>00</v>
      </c>
      <c r="M103" s="13" t="str">
        <f>VLOOKUP($B103,'Conversion to binary Key'!$D:$I,4,0)</f>
        <v>00</v>
      </c>
      <c r="N103" s="13" t="str">
        <f>VLOOKUP($B103,'Conversion to binary Key'!$D:$I,5,0)</f>
        <v>000000</v>
      </c>
      <c r="O103" s="13" t="str">
        <f>VLOOKUP($B103,'Conversion to binary Key'!$D:$I,6,0)</f>
        <v/>
      </c>
      <c r="P103" s="19" t="str">
        <f t="shared" si="92"/>
        <v>010000</v>
      </c>
      <c r="Q103" s="19" t="str">
        <f t="shared" si="93"/>
        <v>0</v>
      </c>
      <c r="R103" s="19" t="str">
        <f t="shared" si="94"/>
        <v>10</v>
      </c>
      <c r="S103" s="19" t="str">
        <f t="shared" si="95"/>
        <v>0</v>
      </c>
      <c r="T103" s="19" t="str">
        <f t="shared" si="95"/>
        <v>0</v>
      </c>
      <c r="U103" s="16" t="str">
        <f t="shared" si="96"/>
        <v>010000</v>
      </c>
      <c r="V103" s="10" t="str">
        <f t="shared" si="97"/>
        <v>00</v>
      </c>
      <c r="W103" s="10" t="str">
        <f t="shared" si="98"/>
        <v>10</v>
      </c>
      <c r="X103" s="10" t="str">
        <f t="shared" si="99"/>
        <v>000000</v>
      </c>
      <c r="Y103" s="10" t="str">
        <f t="shared" si="100"/>
        <v/>
      </c>
      <c r="Z103" s="11" t="str">
        <f t="shared" si="101"/>
        <v>0100000010000000</v>
      </c>
      <c r="AA103" s="10">
        <f t="shared" si="102"/>
        <v>16</v>
      </c>
    </row>
    <row r="104" spans="1:28" x14ac:dyDescent="0.25">
      <c r="A104" s="12" t="s">
        <v>144</v>
      </c>
      <c r="B104" s="9" t="str">
        <f t="shared" si="85"/>
        <v>LDR</v>
      </c>
      <c r="C104" s="9">
        <f t="shared" si="86"/>
        <v>3</v>
      </c>
      <c r="D104" s="8">
        <f t="shared" si="87"/>
        <v>6</v>
      </c>
      <c r="E104" s="8">
        <f t="shared" ref="E104:F104" si="140">FIND(",",$A104,D104+1)</f>
        <v>8</v>
      </c>
      <c r="F104" s="8">
        <f t="shared" si="140"/>
        <v>10</v>
      </c>
      <c r="G104" s="9" t="str">
        <f t="shared" si="89"/>
        <v>1</v>
      </c>
      <c r="H104" s="9" t="str">
        <f t="shared" si="90"/>
        <v>1</v>
      </c>
      <c r="I104" s="9" t="str">
        <f t="shared" si="91"/>
        <v>0</v>
      </c>
      <c r="J104" s="9">
        <v>26</v>
      </c>
      <c r="K104" s="13" t="str">
        <f>VLOOKUP($B104,'Conversion to binary Key'!$D:$I,2,0)</f>
        <v>000001</v>
      </c>
      <c r="L104" s="13" t="str">
        <f>VLOOKUP($B104,'Conversion to binary Key'!$D:$I,3,0)</f>
        <v>00</v>
      </c>
      <c r="M104" s="13" t="str">
        <f>VLOOKUP($B104,'Conversion to binary Key'!$D:$I,4,0)</f>
        <v>00</v>
      </c>
      <c r="N104" s="13" t="str">
        <f>VLOOKUP($B104,'Conversion to binary Key'!$D:$I,5,0)</f>
        <v>0</v>
      </c>
      <c r="O104" s="13" t="str">
        <f>VLOOKUP($B104,'Conversion to binary Key'!$D:$I,6,0)</f>
        <v>00000</v>
      </c>
      <c r="P104" s="19" t="str">
        <f t="shared" si="92"/>
        <v>000001</v>
      </c>
      <c r="Q104" s="19" t="str">
        <f t="shared" si="93"/>
        <v>1</v>
      </c>
      <c r="R104" s="19" t="str">
        <f t="shared" si="94"/>
        <v>1</v>
      </c>
      <c r="S104" s="19" t="str">
        <f t="shared" si="95"/>
        <v>0</v>
      </c>
      <c r="T104" s="19" t="str">
        <f t="shared" si="95"/>
        <v>11010</v>
      </c>
      <c r="U104" s="16" t="str">
        <f t="shared" si="96"/>
        <v>000001</v>
      </c>
      <c r="V104" s="10" t="str">
        <f t="shared" si="97"/>
        <v>01</v>
      </c>
      <c r="W104" s="10" t="str">
        <f t="shared" si="98"/>
        <v>01</v>
      </c>
      <c r="X104" s="10" t="str">
        <f t="shared" si="99"/>
        <v>0</v>
      </c>
      <c r="Y104" s="10" t="str">
        <f t="shared" si="100"/>
        <v>11010</v>
      </c>
      <c r="Z104" s="11" t="str">
        <f t="shared" si="101"/>
        <v>0000010101011010</v>
      </c>
      <c r="AA104" s="10">
        <f t="shared" si="102"/>
        <v>16</v>
      </c>
    </row>
    <row r="105" spans="1:28" x14ac:dyDescent="0.25">
      <c r="A105" s="12" t="s">
        <v>71</v>
      </c>
      <c r="B105" s="9" t="str">
        <f t="shared" si="85"/>
        <v>STR</v>
      </c>
      <c r="C105" s="9">
        <f t="shared" si="86"/>
        <v>3</v>
      </c>
      <c r="D105" s="8">
        <f t="shared" si="87"/>
        <v>6</v>
      </c>
      <c r="E105" s="8">
        <f t="shared" ref="E105:F105" si="141">FIND(",",$A105,D105+1)</f>
        <v>8</v>
      </c>
      <c r="F105" s="8">
        <f t="shared" si="141"/>
        <v>10</v>
      </c>
      <c r="G105" s="9" t="str">
        <f t="shared" si="89"/>
        <v>1</v>
      </c>
      <c r="H105" s="9" t="str">
        <f t="shared" si="90"/>
        <v>1</v>
      </c>
      <c r="I105" s="9" t="str">
        <f t="shared" si="91"/>
        <v>0</v>
      </c>
      <c r="J105" s="9">
        <v>23</v>
      </c>
      <c r="K105" s="13" t="str">
        <f>VLOOKUP($B105,'Conversion to binary Key'!$D:$I,2,0)</f>
        <v>000010</v>
      </c>
      <c r="L105" s="13" t="str">
        <f>VLOOKUP($B105,'Conversion to binary Key'!$D:$I,3,0)</f>
        <v>00</v>
      </c>
      <c r="M105" s="13" t="str">
        <f>VLOOKUP($B105,'Conversion to binary Key'!$D:$I,4,0)</f>
        <v>00</v>
      </c>
      <c r="N105" s="13" t="str">
        <f>VLOOKUP($B105,'Conversion to binary Key'!$D:$I,5,0)</f>
        <v>0</v>
      </c>
      <c r="O105" s="13" t="str">
        <f>VLOOKUP($B105,'Conversion to binary Key'!$D:$I,6,0)</f>
        <v>00000</v>
      </c>
      <c r="P105" s="19" t="str">
        <f t="shared" si="92"/>
        <v>000010</v>
      </c>
      <c r="Q105" s="19" t="str">
        <f t="shared" si="93"/>
        <v>1</v>
      </c>
      <c r="R105" s="19" t="str">
        <f t="shared" si="94"/>
        <v>1</v>
      </c>
      <c r="S105" s="19" t="str">
        <f t="shared" si="95"/>
        <v>0</v>
      </c>
      <c r="T105" s="19" t="str">
        <f t="shared" si="95"/>
        <v>10111</v>
      </c>
      <c r="U105" s="16" t="str">
        <f t="shared" si="96"/>
        <v>000010</v>
      </c>
      <c r="V105" s="10" t="str">
        <f t="shared" si="97"/>
        <v>01</v>
      </c>
      <c r="W105" s="10" t="str">
        <f t="shared" si="98"/>
        <v>01</v>
      </c>
      <c r="X105" s="10" t="str">
        <f t="shared" si="99"/>
        <v>0</v>
      </c>
      <c r="Y105" s="10" t="str">
        <f t="shared" si="100"/>
        <v>10111</v>
      </c>
      <c r="Z105" s="11" t="str">
        <f t="shared" si="101"/>
        <v>0000100101010111</v>
      </c>
      <c r="AA105" s="10">
        <f t="shared" si="102"/>
        <v>16</v>
      </c>
    </row>
    <row r="106" spans="1:28" x14ac:dyDescent="0.25">
      <c r="A106" s="12" t="s">
        <v>73</v>
      </c>
      <c r="B106" s="9" t="str">
        <f t="shared" si="85"/>
        <v>LDR</v>
      </c>
      <c r="C106" s="9">
        <f t="shared" si="86"/>
        <v>3</v>
      </c>
      <c r="D106" s="8">
        <f t="shared" si="87"/>
        <v>6</v>
      </c>
      <c r="E106" s="8">
        <f t="shared" ref="E106:F106" si="142">FIND(",",$A106,D106+1)</f>
        <v>8</v>
      </c>
      <c r="F106" s="8">
        <f t="shared" si="142"/>
        <v>10</v>
      </c>
      <c r="G106" s="9" t="str">
        <f t="shared" si="89"/>
        <v>0</v>
      </c>
      <c r="H106" s="9" t="str">
        <f t="shared" si="90"/>
        <v>1</v>
      </c>
      <c r="I106" s="9" t="str">
        <f t="shared" si="91"/>
        <v>0</v>
      </c>
      <c r="J106" s="9">
        <v>23</v>
      </c>
      <c r="K106" s="13" t="str">
        <f>VLOOKUP($B106,'Conversion to binary Key'!$D:$I,2,0)</f>
        <v>000001</v>
      </c>
      <c r="L106" s="13" t="str">
        <f>VLOOKUP($B106,'Conversion to binary Key'!$D:$I,3,0)</f>
        <v>00</v>
      </c>
      <c r="M106" s="13" t="str">
        <f>VLOOKUP($B106,'Conversion to binary Key'!$D:$I,4,0)</f>
        <v>00</v>
      </c>
      <c r="N106" s="13" t="str">
        <f>VLOOKUP($B106,'Conversion to binary Key'!$D:$I,5,0)</f>
        <v>0</v>
      </c>
      <c r="O106" s="13" t="str">
        <f>VLOOKUP($B106,'Conversion to binary Key'!$D:$I,6,0)</f>
        <v>00000</v>
      </c>
      <c r="P106" s="19" t="str">
        <f t="shared" si="92"/>
        <v>000001</v>
      </c>
      <c r="Q106" s="19" t="str">
        <f t="shared" si="93"/>
        <v>0</v>
      </c>
      <c r="R106" s="19" t="str">
        <f t="shared" si="94"/>
        <v>1</v>
      </c>
      <c r="S106" s="19" t="str">
        <f t="shared" si="95"/>
        <v>0</v>
      </c>
      <c r="T106" s="19" t="str">
        <f t="shared" si="95"/>
        <v>10111</v>
      </c>
      <c r="U106" s="16" t="str">
        <f t="shared" si="96"/>
        <v>000001</v>
      </c>
      <c r="V106" s="10" t="str">
        <f t="shared" si="97"/>
        <v>00</v>
      </c>
      <c r="W106" s="10" t="str">
        <f t="shared" si="98"/>
        <v>01</v>
      </c>
      <c r="X106" s="10" t="str">
        <f t="shared" si="99"/>
        <v>0</v>
      </c>
      <c r="Y106" s="10" t="str">
        <f t="shared" si="100"/>
        <v>10111</v>
      </c>
      <c r="Z106" s="11" t="str">
        <f t="shared" si="101"/>
        <v>0000010001010111</v>
      </c>
      <c r="AA106" s="10">
        <f t="shared" si="102"/>
        <v>16</v>
      </c>
    </row>
    <row r="107" spans="1:28" x14ac:dyDescent="0.25">
      <c r="A107" s="12" t="s">
        <v>69</v>
      </c>
      <c r="B107" s="9" t="str">
        <f t="shared" si="85"/>
        <v>MLT</v>
      </c>
      <c r="C107" s="9">
        <f t="shared" si="86"/>
        <v>1</v>
      </c>
      <c r="D107" s="8">
        <f t="shared" si="87"/>
        <v>6</v>
      </c>
      <c r="E107" s="8" t="e">
        <f t="shared" ref="E107:F107" si="143">FIND(",",$A107,D107+1)</f>
        <v>#VALUE!</v>
      </c>
      <c r="F107" s="8" t="e">
        <f t="shared" si="143"/>
        <v>#VALUE!</v>
      </c>
      <c r="G107" s="9" t="str">
        <f t="shared" si="89"/>
        <v>0</v>
      </c>
      <c r="H107" s="9">
        <v>2</v>
      </c>
      <c r="K107" s="13" t="str">
        <f>VLOOKUP($B107,'Conversion to binary Key'!$D:$I,2,0)</f>
        <v>010000</v>
      </c>
      <c r="L107" s="13" t="str">
        <f>VLOOKUP($B107,'Conversion to binary Key'!$D:$I,3,0)</f>
        <v>00</v>
      </c>
      <c r="M107" s="13" t="str">
        <f>VLOOKUP($B107,'Conversion to binary Key'!$D:$I,4,0)</f>
        <v>00</v>
      </c>
      <c r="N107" s="13" t="str">
        <f>VLOOKUP($B107,'Conversion to binary Key'!$D:$I,5,0)</f>
        <v>000000</v>
      </c>
      <c r="O107" s="13" t="str">
        <f>VLOOKUP($B107,'Conversion to binary Key'!$D:$I,6,0)</f>
        <v/>
      </c>
      <c r="P107" s="19" t="str">
        <f t="shared" si="92"/>
        <v>010000</v>
      </c>
      <c r="Q107" s="19" t="str">
        <f t="shared" si="93"/>
        <v>0</v>
      </c>
      <c r="R107" s="19" t="str">
        <f t="shared" si="94"/>
        <v>10</v>
      </c>
      <c r="S107" s="19" t="str">
        <f t="shared" si="95"/>
        <v>0</v>
      </c>
      <c r="T107" s="19" t="str">
        <f t="shared" si="95"/>
        <v>0</v>
      </c>
      <c r="U107" s="16" t="str">
        <f t="shared" si="96"/>
        <v>010000</v>
      </c>
      <c r="V107" s="10" t="str">
        <f t="shared" si="97"/>
        <v>00</v>
      </c>
      <c r="W107" s="10" t="str">
        <f t="shared" si="98"/>
        <v>10</v>
      </c>
      <c r="X107" s="10" t="str">
        <f t="shared" si="99"/>
        <v>000000</v>
      </c>
      <c r="Y107" s="10" t="str">
        <f t="shared" si="100"/>
        <v/>
      </c>
      <c r="Z107" s="11" t="str">
        <f t="shared" si="101"/>
        <v>0100000010000000</v>
      </c>
      <c r="AA107" s="10">
        <f t="shared" si="102"/>
        <v>16</v>
      </c>
    </row>
    <row r="108" spans="1:28" x14ac:dyDescent="0.25">
      <c r="A108" s="12" t="s">
        <v>148</v>
      </c>
      <c r="B108" s="9" t="str">
        <f t="shared" si="85"/>
        <v>LDR</v>
      </c>
      <c r="C108" s="9">
        <f t="shared" si="86"/>
        <v>3</v>
      </c>
      <c r="D108" s="8">
        <f t="shared" si="87"/>
        <v>6</v>
      </c>
      <c r="E108" s="8">
        <f t="shared" ref="E108:F108" si="144">FIND(",",$A108,D108+1)</f>
        <v>8</v>
      </c>
      <c r="F108" s="8">
        <f t="shared" si="144"/>
        <v>10</v>
      </c>
      <c r="G108" s="9" t="str">
        <f t="shared" si="89"/>
        <v>1</v>
      </c>
      <c r="H108" s="9" t="str">
        <f t="shared" si="90"/>
        <v>1</v>
      </c>
      <c r="I108" s="9" t="str">
        <f t="shared" si="91"/>
        <v>0</v>
      </c>
      <c r="J108" s="9">
        <v>29</v>
      </c>
      <c r="K108" s="13" t="str">
        <f>VLOOKUP($B108,'Conversion to binary Key'!$D:$I,2,0)</f>
        <v>000001</v>
      </c>
      <c r="L108" s="13" t="str">
        <f>VLOOKUP($B108,'Conversion to binary Key'!$D:$I,3,0)</f>
        <v>00</v>
      </c>
      <c r="M108" s="13" t="str">
        <f>VLOOKUP($B108,'Conversion to binary Key'!$D:$I,4,0)</f>
        <v>00</v>
      </c>
      <c r="N108" s="13" t="str">
        <f>VLOOKUP($B108,'Conversion to binary Key'!$D:$I,5,0)</f>
        <v>0</v>
      </c>
      <c r="O108" s="13" t="str">
        <f>VLOOKUP($B108,'Conversion to binary Key'!$D:$I,6,0)</f>
        <v>00000</v>
      </c>
      <c r="P108" s="19" t="str">
        <f t="shared" si="92"/>
        <v>000001</v>
      </c>
      <c r="Q108" s="19" t="str">
        <f t="shared" si="93"/>
        <v>1</v>
      </c>
      <c r="R108" s="19" t="str">
        <f t="shared" si="94"/>
        <v>1</v>
      </c>
      <c r="S108" s="19" t="str">
        <f t="shared" si="95"/>
        <v>0</v>
      </c>
      <c r="T108" s="19" t="str">
        <f t="shared" si="95"/>
        <v>11101</v>
      </c>
      <c r="U108" s="16" t="str">
        <f t="shared" si="96"/>
        <v>000001</v>
      </c>
      <c r="V108" s="10" t="str">
        <f t="shared" si="97"/>
        <v>01</v>
      </c>
      <c r="W108" s="10" t="str">
        <f t="shared" si="98"/>
        <v>01</v>
      </c>
      <c r="X108" s="10" t="str">
        <f t="shared" si="99"/>
        <v>0</v>
      </c>
      <c r="Y108" s="10" t="str">
        <f t="shared" si="100"/>
        <v>11101</v>
      </c>
      <c r="Z108" s="11" t="str">
        <f t="shared" si="101"/>
        <v>0000010101011101</v>
      </c>
      <c r="AA108" s="10">
        <f t="shared" si="102"/>
        <v>16</v>
      </c>
    </row>
    <row r="109" spans="1:28" x14ac:dyDescent="0.25">
      <c r="A109" s="12" t="s">
        <v>71</v>
      </c>
      <c r="B109" s="9" t="str">
        <f t="shared" si="85"/>
        <v>STR</v>
      </c>
      <c r="C109" s="9">
        <f t="shared" si="86"/>
        <v>3</v>
      </c>
      <c r="D109" s="8">
        <f t="shared" si="87"/>
        <v>6</v>
      </c>
      <c r="E109" s="8">
        <f t="shared" ref="E109:F109" si="145">FIND(",",$A109,D109+1)</f>
        <v>8</v>
      </c>
      <c r="F109" s="8">
        <f t="shared" si="145"/>
        <v>10</v>
      </c>
      <c r="G109" s="9" t="str">
        <f t="shared" si="89"/>
        <v>1</v>
      </c>
      <c r="H109" s="9" t="str">
        <f t="shared" si="90"/>
        <v>1</v>
      </c>
      <c r="I109" s="9" t="str">
        <f t="shared" si="91"/>
        <v>0</v>
      </c>
      <c r="J109" s="9">
        <v>23</v>
      </c>
      <c r="K109" s="13" t="str">
        <f>VLOOKUP($B109,'Conversion to binary Key'!$D:$I,2,0)</f>
        <v>000010</v>
      </c>
      <c r="L109" s="13" t="str">
        <f>VLOOKUP($B109,'Conversion to binary Key'!$D:$I,3,0)</f>
        <v>00</v>
      </c>
      <c r="M109" s="13" t="str">
        <f>VLOOKUP($B109,'Conversion to binary Key'!$D:$I,4,0)</f>
        <v>00</v>
      </c>
      <c r="N109" s="13" t="str">
        <f>VLOOKUP($B109,'Conversion to binary Key'!$D:$I,5,0)</f>
        <v>0</v>
      </c>
      <c r="O109" s="13" t="str">
        <f>VLOOKUP($B109,'Conversion to binary Key'!$D:$I,6,0)</f>
        <v>00000</v>
      </c>
      <c r="P109" s="19" t="str">
        <f t="shared" si="92"/>
        <v>000010</v>
      </c>
      <c r="Q109" s="19" t="str">
        <f t="shared" si="93"/>
        <v>1</v>
      </c>
      <c r="R109" s="19" t="str">
        <f t="shared" si="94"/>
        <v>1</v>
      </c>
      <c r="S109" s="19" t="str">
        <f t="shared" si="95"/>
        <v>0</v>
      </c>
      <c r="T109" s="19" t="str">
        <f t="shared" si="95"/>
        <v>10111</v>
      </c>
      <c r="U109" s="16" t="str">
        <f t="shared" si="96"/>
        <v>000010</v>
      </c>
      <c r="V109" s="10" t="str">
        <f t="shared" si="97"/>
        <v>01</v>
      </c>
      <c r="W109" s="10" t="str">
        <f t="shared" si="98"/>
        <v>01</v>
      </c>
      <c r="X109" s="10" t="str">
        <f t="shared" si="99"/>
        <v>0</v>
      </c>
      <c r="Y109" s="10" t="str">
        <f t="shared" si="100"/>
        <v>10111</v>
      </c>
      <c r="Z109" s="11" t="str">
        <f t="shared" si="101"/>
        <v>0000100101010111</v>
      </c>
      <c r="AA109" s="10">
        <f t="shared" si="102"/>
        <v>16</v>
      </c>
    </row>
    <row r="110" spans="1:28" x14ac:dyDescent="0.25">
      <c r="A110" s="12" t="s">
        <v>73</v>
      </c>
      <c r="B110" s="9" t="str">
        <f t="shared" si="85"/>
        <v>LDR</v>
      </c>
      <c r="C110" s="9">
        <f t="shared" si="86"/>
        <v>3</v>
      </c>
      <c r="D110" s="8">
        <f t="shared" si="87"/>
        <v>6</v>
      </c>
      <c r="E110" s="8">
        <f t="shared" ref="E110:F110" si="146">FIND(",",$A110,D110+1)</f>
        <v>8</v>
      </c>
      <c r="F110" s="8">
        <f t="shared" si="146"/>
        <v>10</v>
      </c>
      <c r="G110" s="9" t="str">
        <f t="shared" si="89"/>
        <v>0</v>
      </c>
      <c r="H110" s="9" t="str">
        <f t="shared" si="90"/>
        <v>1</v>
      </c>
      <c r="I110" s="9" t="str">
        <f t="shared" si="91"/>
        <v>0</v>
      </c>
      <c r="J110" s="9">
        <v>23</v>
      </c>
      <c r="K110" s="13" t="str">
        <f>VLOOKUP($B110,'Conversion to binary Key'!$D:$I,2,0)</f>
        <v>000001</v>
      </c>
      <c r="L110" s="13" t="str">
        <f>VLOOKUP($B110,'Conversion to binary Key'!$D:$I,3,0)</f>
        <v>00</v>
      </c>
      <c r="M110" s="13" t="str">
        <f>VLOOKUP($B110,'Conversion to binary Key'!$D:$I,4,0)</f>
        <v>00</v>
      </c>
      <c r="N110" s="13" t="str">
        <f>VLOOKUP($B110,'Conversion to binary Key'!$D:$I,5,0)</f>
        <v>0</v>
      </c>
      <c r="O110" s="13" t="str">
        <f>VLOOKUP($B110,'Conversion to binary Key'!$D:$I,6,0)</f>
        <v>00000</v>
      </c>
      <c r="P110" s="19" t="str">
        <f t="shared" si="92"/>
        <v>000001</v>
      </c>
      <c r="Q110" s="19" t="str">
        <f t="shared" si="93"/>
        <v>0</v>
      </c>
      <c r="R110" s="19" t="str">
        <f t="shared" si="94"/>
        <v>1</v>
      </c>
      <c r="S110" s="19" t="str">
        <f t="shared" si="95"/>
        <v>0</v>
      </c>
      <c r="T110" s="19" t="str">
        <f t="shared" si="95"/>
        <v>10111</v>
      </c>
      <c r="U110" s="16" t="str">
        <f t="shared" si="96"/>
        <v>000001</v>
      </c>
      <c r="V110" s="10" t="str">
        <f t="shared" si="97"/>
        <v>00</v>
      </c>
      <c r="W110" s="10" t="str">
        <f t="shared" si="98"/>
        <v>01</v>
      </c>
      <c r="X110" s="10" t="str">
        <f t="shared" si="99"/>
        <v>0</v>
      </c>
      <c r="Y110" s="10" t="str">
        <f t="shared" si="100"/>
        <v>10111</v>
      </c>
      <c r="Z110" s="11" t="str">
        <f t="shared" si="101"/>
        <v>0000010001010111</v>
      </c>
      <c r="AA110" s="10">
        <f t="shared" si="102"/>
        <v>16</v>
      </c>
    </row>
    <row r="111" spans="1:28" x14ac:dyDescent="0.25">
      <c r="A111" s="12" t="s">
        <v>69</v>
      </c>
      <c r="B111" s="9" t="str">
        <f t="shared" si="85"/>
        <v>MLT</v>
      </c>
      <c r="C111" s="9">
        <f t="shared" si="86"/>
        <v>1</v>
      </c>
      <c r="D111" s="8">
        <f t="shared" si="87"/>
        <v>6</v>
      </c>
      <c r="E111" s="8" t="e">
        <f t="shared" ref="E111:F111" si="147">FIND(",",$A111,D111+1)</f>
        <v>#VALUE!</v>
      </c>
      <c r="F111" s="8" t="e">
        <f t="shared" si="147"/>
        <v>#VALUE!</v>
      </c>
      <c r="G111" s="9" t="str">
        <f t="shared" si="89"/>
        <v>0</v>
      </c>
      <c r="H111" s="9">
        <v>2</v>
      </c>
      <c r="K111" s="13" t="str">
        <f>VLOOKUP($B111,'Conversion to binary Key'!$D:$I,2,0)</f>
        <v>010000</v>
      </c>
      <c r="L111" s="13" t="str">
        <f>VLOOKUP($B111,'Conversion to binary Key'!$D:$I,3,0)</f>
        <v>00</v>
      </c>
      <c r="M111" s="13" t="str">
        <f>VLOOKUP($B111,'Conversion to binary Key'!$D:$I,4,0)</f>
        <v>00</v>
      </c>
      <c r="N111" s="13" t="str">
        <f>VLOOKUP($B111,'Conversion to binary Key'!$D:$I,5,0)</f>
        <v>000000</v>
      </c>
      <c r="O111" s="13" t="str">
        <f>VLOOKUP($B111,'Conversion to binary Key'!$D:$I,6,0)</f>
        <v/>
      </c>
      <c r="P111" s="19" t="str">
        <f t="shared" si="92"/>
        <v>010000</v>
      </c>
      <c r="Q111" s="19" t="str">
        <f t="shared" si="93"/>
        <v>0</v>
      </c>
      <c r="R111" s="19" t="str">
        <f t="shared" si="94"/>
        <v>10</v>
      </c>
      <c r="S111" s="19" t="str">
        <f t="shared" si="95"/>
        <v>0</v>
      </c>
      <c r="T111" s="19" t="str">
        <f t="shared" si="95"/>
        <v>0</v>
      </c>
      <c r="U111" s="16" t="str">
        <f t="shared" si="96"/>
        <v>010000</v>
      </c>
      <c r="V111" s="10" t="str">
        <f t="shared" si="97"/>
        <v>00</v>
      </c>
      <c r="W111" s="10" t="str">
        <f t="shared" si="98"/>
        <v>10</v>
      </c>
      <c r="X111" s="10" t="str">
        <f t="shared" si="99"/>
        <v>000000</v>
      </c>
      <c r="Y111" s="10" t="str">
        <f t="shared" si="100"/>
        <v/>
      </c>
      <c r="Z111" s="11" t="str">
        <f t="shared" si="101"/>
        <v>0100000010000000</v>
      </c>
      <c r="AA111" s="10">
        <f t="shared" si="102"/>
        <v>16</v>
      </c>
    </row>
    <row r="112" spans="1:28" x14ac:dyDescent="0.25">
      <c r="A112" s="12" t="s">
        <v>71</v>
      </c>
      <c r="B112" s="9" t="str">
        <f t="shared" si="85"/>
        <v>STR</v>
      </c>
      <c r="C112" s="9">
        <f t="shared" si="86"/>
        <v>3</v>
      </c>
      <c r="D112" s="8">
        <f t="shared" si="87"/>
        <v>6</v>
      </c>
      <c r="E112" s="8">
        <f t="shared" ref="E112:F112" si="148">FIND(",",$A112,D112+1)</f>
        <v>8</v>
      </c>
      <c r="F112" s="8">
        <f t="shared" si="148"/>
        <v>10</v>
      </c>
      <c r="G112" s="9" t="str">
        <f t="shared" si="89"/>
        <v>1</v>
      </c>
      <c r="H112" s="9" t="str">
        <f t="shared" si="90"/>
        <v>1</v>
      </c>
      <c r="I112" s="9" t="str">
        <f t="shared" si="91"/>
        <v>0</v>
      </c>
      <c r="J112" s="9">
        <v>23</v>
      </c>
      <c r="K112" s="13" t="str">
        <f>VLOOKUP($B112,'Conversion to binary Key'!$D:$I,2,0)</f>
        <v>000010</v>
      </c>
      <c r="L112" s="13" t="str">
        <f>VLOOKUP($B112,'Conversion to binary Key'!$D:$I,3,0)</f>
        <v>00</v>
      </c>
      <c r="M112" s="13" t="str">
        <f>VLOOKUP($B112,'Conversion to binary Key'!$D:$I,4,0)</f>
        <v>00</v>
      </c>
      <c r="N112" s="13" t="str">
        <f>VLOOKUP($B112,'Conversion to binary Key'!$D:$I,5,0)</f>
        <v>0</v>
      </c>
      <c r="O112" s="13" t="str">
        <f>VLOOKUP($B112,'Conversion to binary Key'!$D:$I,6,0)</f>
        <v>00000</v>
      </c>
      <c r="P112" s="19" t="str">
        <f t="shared" si="92"/>
        <v>000010</v>
      </c>
      <c r="Q112" s="19" t="str">
        <f t="shared" si="93"/>
        <v>1</v>
      </c>
      <c r="R112" s="19" t="str">
        <f t="shared" si="94"/>
        <v>1</v>
      </c>
      <c r="S112" s="19" t="str">
        <f t="shared" si="95"/>
        <v>0</v>
      </c>
      <c r="T112" s="19" t="str">
        <f t="shared" si="95"/>
        <v>10111</v>
      </c>
      <c r="U112" s="16" t="str">
        <f t="shared" si="96"/>
        <v>000010</v>
      </c>
      <c r="V112" s="10" t="str">
        <f t="shared" si="97"/>
        <v>01</v>
      </c>
      <c r="W112" s="10" t="str">
        <f t="shared" si="98"/>
        <v>01</v>
      </c>
      <c r="X112" s="10" t="str">
        <f t="shared" si="99"/>
        <v>0</v>
      </c>
      <c r="Y112" s="10" t="str">
        <f t="shared" si="100"/>
        <v>10111</v>
      </c>
      <c r="Z112" s="11" t="str">
        <f t="shared" si="101"/>
        <v>0000100101010111</v>
      </c>
      <c r="AA112" s="10">
        <f t="shared" si="102"/>
        <v>16</v>
      </c>
    </row>
    <row r="113" spans="1:27" x14ac:dyDescent="0.25">
      <c r="A113" s="12" t="s">
        <v>73</v>
      </c>
      <c r="B113" s="9" t="str">
        <f t="shared" si="85"/>
        <v>LDR</v>
      </c>
      <c r="C113" s="9">
        <f t="shared" si="86"/>
        <v>3</v>
      </c>
      <c r="D113" s="8">
        <f t="shared" si="87"/>
        <v>6</v>
      </c>
      <c r="E113" s="8">
        <f t="shared" ref="E113:F113" si="149">FIND(",",$A113,D113+1)</f>
        <v>8</v>
      </c>
      <c r="F113" s="8">
        <f t="shared" si="149"/>
        <v>10</v>
      </c>
      <c r="G113" s="9" t="str">
        <f t="shared" si="89"/>
        <v>0</v>
      </c>
      <c r="H113" s="9" t="str">
        <f t="shared" si="90"/>
        <v>1</v>
      </c>
      <c r="I113" s="9" t="str">
        <f t="shared" si="91"/>
        <v>0</v>
      </c>
      <c r="J113" s="9">
        <v>23</v>
      </c>
      <c r="K113" s="13" t="str">
        <f>VLOOKUP($B113,'Conversion to binary Key'!$D:$I,2,0)</f>
        <v>000001</v>
      </c>
      <c r="L113" s="13" t="str">
        <f>VLOOKUP($B113,'Conversion to binary Key'!$D:$I,3,0)</f>
        <v>00</v>
      </c>
      <c r="M113" s="13" t="str">
        <f>VLOOKUP($B113,'Conversion to binary Key'!$D:$I,4,0)</f>
        <v>00</v>
      </c>
      <c r="N113" s="13" t="str">
        <f>VLOOKUP($B113,'Conversion to binary Key'!$D:$I,5,0)</f>
        <v>0</v>
      </c>
      <c r="O113" s="13" t="str">
        <f>VLOOKUP($B113,'Conversion to binary Key'!$D:$I,6,0)</f>
        <v>00000</v>
      </c>
      <c r="P113" s="19" t="str">
        <f t="shared" si="92"/>
        <v>000001</v>
      </c>
      <c r="Q113" s="19" t="str">
        <f t="shared" si="93"/>
        <v>0</v>
      </c>
      <c r="R113" s="19" t="str">
        <f t="shared" si="94"/>
        <v>1</v>
      </c>
      <c r="S113" s="19" t="str">
        <f t="shared" si="95"/>
        <v>0</v>
      </c>
      <c r="T113" s="19" t="str">
        <f t="shared" si="95"/>
        <v>10111</v>
      </c>
      <c r="U113" s="16" t="str">
        <f t="shared" si="96"/>
        <v>000001</v>
      </c>
      <c r="V113" s="10" t="str">
        <f t="shared" si="97"/>
        <v>00</v>
      </c>
      <c r="W113" s="10" t="str">
        <f t="shared" si="98"/>
        <v>01</v>
      </c>
      <c r="X113" s="10" t="str">
        <f t="shared" si="99"/>
        <v>0</v>
      </c>
      <c r="Y113" s="10" t="str">
        <f t="shared" si="100"/>
        <v>10111</v>
      </c>
      <c r="Z113" s="11" t="str">
        <f t="shared" si="101"/>
        <v>0000010001010111</v>
      </c>
      <c r="AA113" s="10">
        <f t="shared" si="102"/>
        <v>16</v>
      </c>
    </row>
    <row r="114" spans="1:27" x14ac:dyDescent="0.25">
      <c r="A114" s="12" t="s">
        <v>151</v>
      </c>
      <c r="B114" s="9" t="str">
        <f t="shared" si="85"/>
        <v>LDA</v>
      </c>
      <c r="C114" s="9">
        <f t="shared" si="86"/>
        <v>3</v>
      </c>
      <c r="D114" s="8">
        <f t="shared" si="87"/>
        <v>6</v>
      </c>
      <c r="E114" s="8">
        <f t="shared" ref="E114:F114" si="150">FIND(",",$A114,D114+1)</f>
        <v>8</v>
      </c>
      <c r="F114" s="8">
        <f t="shared" si="150"/>
        <v>10</v>
      </c>
      <c r="G114" s="9" t="str">
        <f t="shared" si="89"/>
        <v>1</v>
      </c>
      <c r="H114" s="9" t="str">
        <f t="shared" si="90"/>
        <v>0</v>
      </c>
      <c r="I114" s="9" t="str">
        <f t="shared" si="91"/>
        <v>0</v>
      </c>
      <c r="J114" s="9" t="str">
        <f t="shared" si="110"/>
        <v>1</v>
      </c>
      <c r="K114" s="13" t="str">
        <f>VLOOKUP($B114,'Conversion to binary Key'!$D:$I,2,0)</f>
        <v>000011</v>
      </c>
      <c r="L114" s="13" t="str">
        <f>VLOOKUP($B114,'Conversion to binary Key'!$D:$I,3,0)</f>
        <v>00</v>
      </c>
      <c r="M114" s="13" t="str">
        <f>VLOOKUP($B114,'Conversion to binary Key'!$D:$I,4,0)</f>
        <v>00</v>
      </c>
      <c r="N114" s="13" t="str">
        <f>VLOOKUP($B114,'Conversion to binary Key'!$D:$I,5,0)</f>
        <v>0</v>
      </c>
      <c r="O114" s="13" t="str">
        <f>VLOOKUP($B114,'Conversion to binary Key'!$D:$I,6,0)</f>
        <v>00000</v>
      </c>
      <c r="P114" s="19" t="str">
        <f t="shared" si="92"/>
        <v>000011</v>
      </c>
      <c r="Q114" s="19" t="str">
        <f t="shared" si="93"/>
        <v>1</v>
      </c>
      <c r="R114" s="19" t="str">
        <f t="shared" si="94"/>
        <v>0</v>
      </c>
      <c r="S114" s="19" t="str">
        <f t="shared" si="95"/>
        <v>0</v>
      </c>
      <c r="T114" s="19" t="str">
        <f t="shared" si="95"/>
        <v>1</v>
      </c>
      <c r="U114" s="16" t="str">
        <f t="shared" si="96"/>
        <v>000011</v>
      </c>
      <c r="V114" s="10" t="str">
        <f t="shared" si="97"/>
        <v>01</v>
      </c>
      <c r="W114" s="10" t="str">
        <f t="shared" si="98"/>
        <v>00</v>
      </c>
      <c r="X114" s="10" t="str">
        <f t="shared" si="99"/>
        <v>0</v>
      </c>
      <c r="Y114" s="10" t="str">
        <f t="shared" si="100"/>
        <v>00001</v>
      </c>
      <c r="Z114" s="11" t="str">
        <f t="shared" si="101"/>
        <v>0000110100000001</v>
      </c>
      <c r="AA114" s="10">
        <f t="shared" si="102"/>
        <v>16</v>
      </c>
    </row>
    <row r="115" spans="1:27" x14ac:dyDescent="0.25">
      <c r="A115" s="12" t="s">
        <v>153</v>
      </c>
      <c r="B115" s="9" t="str">
        <f t="shared" si="85"/>
        <v>LDR</v>
      </c>
      <c r="C115" s="9">
        <f t="shared" si="86"/>
        <v>3</v>
      </c>
      <c r="D115" s="8">
        <f t="shared" si="87"/>
        <v>6</v>
      </c>
      <c r="E115" s="8">
        <f t="shared" ref="E115:F115" si="151">FIND(",",$A115,D115+1)</f>
        <v>8</v>
      </c>
      <c r="F115" s="8">
        <f t="shared" si="151"/>
        <v>10</v>
      </c>
      <c r="G115" s="9" t="str">
        <f t="shared" si="89"/>
        <v>2</v>
      </c>
      <c r="H115" s="9" t="str">
        <f t="shared" si="90"/>
        <v>1</v>
      </c>
      <c r="I115" s="9" t="str">
        <f t="shared" si="91"/>
        <v>0</v>
      </c>
      <c r="J115" s="9">
        <v>27</v>
      </c>
      <c r="K115" s="13" t="str">
        <f>VLOOKUP($B115,'Conversion to binary Key'!$D:$I,2,0)</f>
        <v>000001</v>
      </c>
      <c r="L115" s="13" t="str">
        <f>VLOOKUP($B115,'Conversion to binary Key'!$D:$I,3,0)</f>
        <v>00</v>
      </c>
      <c r="M115" s="13" t="str">
        <f>VLOOKUP($B115,'Conversion to binary Key'!$D:$I,4,0)</f>
        <v>00</v>
      </c>
      <c r="N115" s="13" t="str">
        <f>VLOOKUP($B115,'Conversion to binary Key'!$D:$I,5,0)</f>
        <v>0</v>
      </c>
      <c r="O115" s="13" t="str">
        <f>VLOOKUP($B115,'Conversion to binary Key'!$D:$I,6,0)</f>
        <v>00000</v>
      </c>
      <c r="P115" s="19" t="str">
        <f t="shared" si="92"/>
        <v>000001</v>
      </c>
      <c r="Q115" s="19" t="str">
        <f t="shared" si="93"/>
        <v>10</v>
      </c>
      <c r="R115" s="19" t="str">
        <f t="shared" si="94"/>
        <v>1</v>
      </c>
      <c r="S115" s="19" t="str">
        <f t="shared" si="95"/>
        <v>0</v>
      </c>
      <c r="T115" s="19" t="str">
        <f t="shared" si="95"/>
        <v>11011</v>
      </c>
      <c r="U115" s="16" t="str">
        <f t="shared" si="96"/>
        <v>000001</v>
      </c>
      <c r="V115" s="10" t="str">
        <f t="shared" si="97"/>
        <v>10</v>
      </c>
      <c r="W115" s="10" t="str">
        <f t="shared" si="98"/>
        <v>01</v>
      </c>
      <c r="X115" s="10" t="str">
        <f t="shared" si="99"/>
        <v>0</v>
      </c>
      <c r="Y115" s="10" t="str">
        <f t="shared" si="100"/>
        <v>11011</v>
      </c>
      <c r="Z115" s="11" t="str">
        <f t="shared" si="101"/>
        <v>0000011001011011</v>
      </c>
      <c r="AA115" s="10">
        <f t="shared" si="102"/>
        <v>16</v>
      </c>
    </row>
    <row r="116" spans="1:27" x14ac:dyDescent="0.25">
      <c r="A116" s="12" t="s">
        <v>155</v>
      </c>
      <c r="B116" s="9" t="str">
        <f t="shared" si="85"/>
        <v>DVD</v>
      </c>
      <c r="C116" s="9">
        <f t="shared" si="86"/>
        <v>1</v>
      </c>
      <c r="D116" s="8">
        <f t="shared" si="87"/>
        <v>6</v>
      </c>
      <c r="E116" s="8" t="e">
        <f t="shared" ref="E116:F116" si="152">FIND(",",$A116,D116+1)</f>
        <v>#VALUE!</v>
      </c>
      <c r="F116" s="8" t="e">
        <f t="shared" si="152"/>
        <v>#VALUE!</v>
      </c>
      <c r="G116" s="9" t="str">
        <f t="shared" si="89"/>
        <v>2</v>
      </c>
      <c r="H116" s="9">
        <v>0</v>
      </c>
      <c r="K116" s="13" t="str">
        <f>VLOOKUP($B116,'Conversion to binary Key'!$D:$I,2,0)</f>
        <v>010001</v>
      </c>
      <c r="L116" s="13" t="str">
        <f>VLOOKUP($B116,'Conversion to binary Key'!$D:$I,3,0)</f>
        <v>00</v>
      </c>
      <c r="M116" s="13" t="str">
        <f>VLOOKUP($B116,'Conversion to binary Key'!$D:$I,4,0)</f>
        <v>00</v>
      </c>
      <c r="N116" s="13" t="str">
        <f>VLOOKUP($B116,'Conversion to binary Key'!$D:$I,5,0)</f>
        <v>000000</v>
      </c>
      <c r="O116" s="13" t="str">
        <f>VLOOKUP($B116,'Conversion to binary Key'!$D:$I,6,0)</f>
        <v/>
      </c>
      <c r="P116" s="19" t="str">
        <f t="shared" si="92"/>
        <v>010001</v>
      </c>
      <c r="Q116" s="19" t="str">
        <f t="shared" si="93"/>
        <v>10</v>
      </c>
      <c r="R116" s="19" t="str">
        <f t="shared" si="94"/>
        <v>0</v>
      </c>
      <c r="S116" s="19" t="str">
        <f t="shared" si="95"/>
        <v>0</v>
      </c>
      <c r="T116" s="19" t="str">
        <f t="shared" si="95"/>
        <v>0</v>
      </c>
      <c r="U116" s="16" t="str">
        <f t="shared" si="96"/>
        <v>010001</v>
      </c>
      <c r="V116" s="10" t="str">
        <f t="shared" si="97"/>
        <v>10</v>
      </c>
      <c r="W116" s="10" t="str">
        <f t="shared" si="98"/>
        <v>00</v>
      </c>
      <c r="X116" s="10" t="str">
        <f t="shared" si="99"/>
        <v>000000</v>
      </c>
      <c r="Y116" s="10" t="str">
        <f t="shared" si="100"/>
        <v/>
      </c>
      <c r="Z116" s="11" t="str">
        <f t="shared" si="101"/>
        <v>0100011000000000</v>
      </c>
      <c r="AA116" s="10">
        <f t="shared" si="102"/>
        <v>16</v>
      </c>
    </row>
    <row r="117" spans="1:27" x14ac:dyDescent="0.25">
      <c r="A117" s="12" t="s">
        <v>157</v>
      </c>
      <c r="B117" s="9" t="str">
        <f t="shared" si="85"/>
        <v xml:space="preserve">JZ </v>
      </c>
      <c r="C117" s="9">
        <f t="shared" si="86"/>
        <v>3</v>
      </c>
      <c r="D117" s="8">
        <f t="shared" si="87"/>
        <v>5</v>
      </c>
      <c r="E117" s="8">
        <f t="shared" ref="E117:F117" si="153">FIND(",",$A117,D117+1)</f>
        <v>7</v>
      </c>
      <c r="F117" s="8">
        <f t="shared" si="153"/>
        <v>9</v>
      </c>
      <c r="G117" s="9">
        <v>2</v>
      </c>
      <c r="H117" s="9" t="str">
        <f t="shared" si="90"/>
        <v>3</v>
      </c>
      <c r="I117" s="9" t="str">
        <f t="shared" si="91"/>
        <v>0</v>
      </c>
      <c r="J117" s="9">
        <v>0</v>
      </c>
      <c r="K117" s="13" t="str">
        <f>VLOOKUP($B117,'Conversion to binary Key'!$D:$I,2,0)</f>
        <v>001000</v>
      </c>
      <c r="L117" s="13" t="str">
        <f>VLOOKUP($B117,'Conversion to binary Key'!$D:$I,3,0)</f>
        <v>00</v>
      </c>
      <c r="M117" s="13" t="str">
        <f>VLOOKUP($B117,'Conversion to binary Key'!$D:$I,4,0)</f>
        <v>00</v>
      </c>
      <c r="N117" s="13" t="str">
        <f>VLOOKUP($B117,'Conversion to binary Key'!$D:$I,5,0)</f>
        <v>0</v>
      </c>
      <c r="O117" s="13" t="str">
        <f>VLOOKUP($B117,'Conversion to binary Key'!$D:$I,6,0)</f>
        <v>00000</v>
      </c>
      <c r="P117" s="19" t="str">
        <f t="shared" si="92"/>
        <v>001000</v>
      </c>
      <c r="Q117" s="19" t="str">
        <f t="shared" si="93"/>
        <v>10</v>
      </c>
      <c r="R117" s="19" t="str">
        <f t="shared" si="94"/>
        <v>11</v>
      </c>
      <c r="S117" s="19" t="str">
        <f t="shared" si="95"/>
        <v>0</v>
      </c>
      <c r="T117" s="19" t="str">
        <f t="shared" si="95"/>
        <v>0</v>
      </c>
      <c r="U117" s="16" t="str">
        <f t="shared" si="96"/>
        <v>001000</v>
      </c>
      <c r="V117" s="10" t="str">
        <f t="shared" si="97"/>
        <v>10</v>
      </c>
      <c r="W117" s="10" t="str">
        <f t="shared" si="98"/>
        <v>11</v>
      </c>
      <c r="X117" s="10" t="str">
        <f t="shared" si="99"/>
        <v>0</v>
      </c>
      <c r="Y117" s="10" t="str">
        <f t="shared" si="100"/>
        <v>00000</v>
      </c>
      <c r="Z117" s="11" t="str">
        <f t="shared" si="101"/>
        <v>0010001011000000</v>
      </c>
      <c r="AA117" s="10">
        <f t="shared" si="102"/>
        <v>16</v>
      </c>
    </row>
    <row r="118" spans="1:27" x14ac:dyDescent="0.25">
      <c r="A118" s="12" t="s">
        <v>159</v>
      </c>
      <c r="B118" s="9" t="str">
        <f t="shared" si="85"/>
        <v>OUT</v>
      </c>
      <c r="C118" s="9">
        <f t="shared" si="86"/>
        <v>1</v>
      </c>
      <c r="D118" s="8">
        <f t="shared" si="87"/>
        <v>6</v>
      </c>
      <c r="E118" s="8" t="e">
        <f t="shared" ref="E118:F118" si="154">FIND(",",$A118,D118+1)</f>
        <v>#VALUE!</v>
      </c>
      <c r="F118" s="8" t="e">
        <f t="shared" si="154"/>
        <v>#VALUE!</v>
      </c>
      <c r="G118" s="9" t="str">
        <f t="shared" si="89"/>
        <v>2</v>
      </c>
      <c r="H118" s="9">
        <v>1</v>
      </c>
      <c r="K118" s="13">
        <f>VLOOKUP($B118,'Conversion to binary Key'!$D:$I,2,0)</f>
        <v>110010</v>
      </c>
      <c r="L118" s="13" t="str">
        <f>VLOOKUP($B118,'Conversion to binary Key'!$D:$I,3,0)</f>
        <v>00</v>
      </c>
      <c r="M118" s="13" t="str">
        <f>VLOOKUP($B118,'Conversion to binary Key'!$D:$I,4,0)</f>
        <v>00000000</v>
      </c>
      <c r="N118" s="13" t="str">
        <f>VLOOKUP($B118,'Conversion to binary Key'!$D:$I,5,0)</f>
        <v/>
      </c>
      <c r="O118" s="13" t="str">
        <f>VLOOKUP($B118,'Conversion to binary Key'!$D:$I,6,0)</f>
        <v/>
      </c>
      <c r="P118" s="19">
        <f t="shared" si="92"/>
        <v>110010</v>
      </c>
      <c r="Q118" s="19" t="str">
        <f t="shared" si="93"/>
        <v>10</v>
      </c>
      <c r="R118" s="19" t="str">
        <f t="shared" si="94"/>
        <v>1</v>
      </c>
      <c r="S118" s="19" t="str">
        <f t="shared" si="95"/>
        <v>0</v>
      </c>
      <c r="T118" s="19" t="str">
        <f t="shared" si="95"/>
        <v>0</v>
      </c>
      <c r="U118" s="16">
        <f t="shared" si="96"/>
        <v>110010</v>
      </c>
      <c r="V118" s="10" t="str">
        <f t="shared" si="97"/>
        <v>10</v>
      </c>
      <c r="W118" s="10" t="str">
        <f t="shared" si="98"/>
        <v>00000001</v>
      </c>
      <c r="X118" s="10" t="str">
        <f t="shared" si="99"/>
        <v/>
      </c>
      <c r="Y118" s="10" t="str">
        <f t="shared" si="100"/>
        <v/>
      </c>
      <c r="Z118" s="11" t="str">
        <f t="shared" si="101"/>
        <v>1100101000000001</v>
      </c>
      <c r="AA118" s="10">
        <f t="shared" si="102"/>
        <v>16</v>
      </c>
    </row>
    <row r="119" spans="1:27" x14ac:dyDescent="0.25">
      <c r="A119" s="12" t="s">
        <v>161</v>
      </c>
      <c r="B119" s="9" t="str">
        <f t="shared" si="85"/>
        <v>LDA</v>
      </c>
      <c r="C119" s="9">
        <f t="shared" si="86"/>
        <v>3</v>
      </c>
      <c r="D119" s="8">
        <f t="shared" si="87"/>
        <v>6</v>
      </c>
      <c r="E119" s="8">
        <f t="shared" ref="E119:F119" si="155">FIND(",",$A119,D119+1)</f>
        <v>8</v>
      </c>
      <c r="F119" s="8">
        <f t="shared" si="155"/>
        <v>10</v>
      </c>
      <c r="G119" s="9" t="str">
        <f t="shared" si="89"/>
        <v>1</v>
      </c>
      <c r="H119" s="9" t="str">
        <f t="shared" si="90"/>
        <v>0</v>
      </c>
      <c r="I119" s="9" t="str">
        <f t="shared" si="91"/>
        <v>0</v>
      </c>
      <c r="J119" s="9" t="str">
        <f t="shared" si="110"/>
        <v>0</v>
      </c>
      <c r="K119" s="13" t="str">
        <f>VLOOKUP($B119,'Conversion to binary Key'!$D:$I,2,0)</f>
        <v>000011</v>
      </c>
      <c r="L119" s="13" t="str">
        <f>VLOOKUP($B119,'Conversion to binary Key'!$D:$I,3,0)</f>
        <v>00</v>
      </c>
      <c r="M119" s="13" t="str">
        <f>VLOOKUP($B119,'Conversion to binary Key'!$D:$I,4,0)</f>
        <v>00</v>
      </c>
      <c r="N119" s="13" t="str">
        <f>VLOOKUP($B119,'Conversion to binary Key'!$D:$I,5,0)</f>
        <v>0</v>
      </c>
      <c r="O119" s="13" t="str">
        <f>VLOOKUP($B119,'Conversion to binary Key'!$D:$I,6,0)</f>
        <v>00000</v>
      </c>
      <c r="P119" s="19" t="str">
        <f t="shared" si="92"/>
        <v>000011</v>
      </c>
      <c r="Q119" s="19" t="str">
        <f t="shared" si="93"/>
        <v>1</v>
      </c>
      <c r="R119" s="19" t="str">
        <f t="shared" si="94"/>
        <v>0</v>
      </c>
      <c r="S119" s="19" t="str">
        <f t="shared" si="95"/>
        <v>0</v>
      </c>
      <c r="T119" s="19" t="str">
        <f t="shared" si="95"/>
        <v>0</v>
      </c>
      <c r="U119" s="16" t="str">
        <f t="shared" si="96"/>
        <v>000011</v>
      </c>
      <c r="V119" s="10" t="str">
        <f t="shared" si="97"/>
        <v>01</v>
      </c>
      <c r="W119" s="10" t="str">
        <f t="shared" si="98"/>
        <v>00</v>
      </c>
      <c r="X119" s="10" t="str">
        <f t="shared" si="99"/>
        <v>0</v>
      </c>
      <c r="Y119" s="10" t="str">
        <f t="shared" si="100"/>
        <v>00000</v>
      </c>
      <c r="Z119" s="11" t="str">
        <f t="shared" si="101"/>
        <v>0000110100000000</v>
      </c>
      <c r="AA119" s="10">
        <f t="shared" si="102"/>
        <v>16</v>
      </c>
    </row>
    <row r="120" spans="1:27" x14ac:dyDescent="0.25">
      <c r="A120" s="12" t="s">
        <v>163</v>
      </c>
      <c r="B120" s="9" t="str">
        <f t="shared" si="85"/>
        <v>LDA</v>
      </c>
      <c r="C120" s="9">
        <f t="shared" si="86"/>
        <v>3</v>
      </c>
      <c r="D120" s="8">
        <f t="shared" si="87"/>
        <v>6</v>
      </c>
      <c r="E120" s="8">
        <f t="shared" ref="E120:F120" si="156">FIND(",",$A120,D120+1)</f>
        <v>8</v>
      </c>
      <c r="F120" s="8">
        <f t="shared" si="156"/>
        <v>10</v>
      </c>
      <c r="G120" s="9" t="str">
        <f t="shared" si="89"/>
        <v>0</v>
      </c>
      <c r="H120" s="9" t="str">
        <f t="shared" si="90"/>
        <v>1</v>
      </c>
      <c r="I120" s="9" t="str">
        <f t="shared" si="91"/>
        <v>0</v>
      </c>
      <c r="J120" s="9">
        <v>29</v>
      </c>
      <c r="K120" s="13" t="str">
        <f>VLOOKUP($B120,'Conversion to binary Key'!$D:$I,2,0)</f>
        <v>000011</v>
      </c>
      <c r="L120" s="13" t="str">
        <f>VLOOKUP($B120,'Conversion to binary Key'!$D:$I,3,0)</f>
        <v>00</v>
      </c>
      <c r="M120" s="13" t="str">
        <f>VLOOKUP($B120,'Conversion to binary Key'!$D:$I,4,0)</f>
        <v>00</v>
      </c>
      <c r="N120" s="13" t="str">
        <f>VLOOKUP($B120,'Conversion to binary Key'!$D:$I,5,0)</f>
        <v>0</v>
      </c>
      <c r="O120" s="13" t="str">
        <f>VLOOKUP($B120,'Conversion to binary Key'!$D:$I,6,0)</f>
        <v>00000</v>
      </c>
      <c r="P120" s="19" t="str">
        <f t="shared" si="92"/>
        <v>000011</v>
      </c>
      <c r="Q120" s="19" t="str">
        <f t="shared" si="93"/>
        <v>0</v>
      </c>
      <c r="R120" s="19" t="str">
        <f t="shared" si="94"/>
        <v>1</v>
      </c>
      <c r="S120" s="19" t="str">
        <f t="shared" si="95"/>
        <v>0</v>
      </c>
      <c r="T120" s="19" t="str">
        <f t="shared" si="95"/>
        <v>11101</v>
      </c>
      <c r="U120" s="16" t="str">
        <f t="shared" si="96"/>
        <v>000011</v>
      </c>
      <c r="V120" s="10" t="str">
        <f t="shared" si="97"/>
        <v>00</v>
      </c>
      <c r="W120" s="10" t="str">
        <f t="shared" si="98"/>
        <v>01</v>
      </c>
      <c r="X120" s="10" t="str">
        <f t="shared" si="99"/>
        <v>0</v>
      </c>
      <c r="Y120" s="10" t="str">
        <f t="shared" si="100"/>
        <v>11101</v>
      </c>
      <c r="Z120" s="11" t="str">
        <f t="shared" si="101"/>
        <v>0000110001011101</v>
      </c>
      <c r="AA120" s="10">
        <f t="shared" si="102"/>
        <v>16</v>
      </c>
    </row>
    <row r="121" spans="1:27" x14ac:dyDescent="0.25">
      <c r="A121" s="12" t="s">
        <v>76</v>
      </c>
      <c r="B121" s="9" t="str">
        <f t="shared" si="85"/>
        <v>STR</v>
      </c>
      <c r="C121" s="9">
        <f t="shared" si="86"/>
        <v>3</v>
      </c>
      <c r="D121" s="8">
        <f t="shared" si="87"/>
        <v>6</v>
      </c>
      <c r="E121" s="8">
        <f t="shared" ref="E121:F121" si="157">FIND(",",$A121,D121+1)</f>
        <v>8</v>
      </c>
      <c r="F121" s="8">
        <f t="shared" si="157"/>
        <v>10</v>
      </c>
      <c r="G121" s="9" t="str">
        <f t="shared" si="89"/>
        <v>3</v>
      </c>
      <c r="H121" s="9" t="str">
        <f t="shared" si="90"/>
        <v>1</v>
      </c>
      <c r="I121" s="9" t="str">
        <f t="shared" si="91"/>
        <v>0</v>
      </c>
      <c r="J121" s="9">
        <v>23</v>
      </c>
      <c r="K121" s="13" t="str">
        <f>VLOOKUP($B121,'Conversion to binary Key'!$D:$I,2,0)</f>
        <v>000010</v>
      </c>
      <c r="L121" s="13" t="str">
        <f>VLOOKUP($B121,'Conversion to binary Key'!$D:$I,3,0)</f>
        <v>00</v>
      </c>
      <c r="M121" s="13" t="str">
        <f>VLOOKUP($B121,'Conversion to binary Key'!$D:$I,4,0)</f>
        <v>00</v>
      </c>
      <c r="N121" s="13" t="str">
        <f>VLOOKUP($B121,'Conversion to binary Key'!$D:$I,5,0)</f>
        <v>0</v>
      </c>
      <c r="O121" s="13" t="str">
        <f>VLOOKUP($B121,'Conversion to binary Key'!$D:$I,6,0)</f>
        <v>00000</v>
      </c>
      <c r="P121" s="19" t="str">
        <f t="shared" si="92"/>
        <v>000010</v>
      </c>
      <c r="Q121" s="19" t="str">
        <f t="shared" si="93"/>
        <v>11</v>
      </c>
      <c r="R121" s="19" t="str">
        <f t="shared" si="94"/>
        <v>1</v>
      </c>
      <c r="S121" s="19" t="str">
        <f t="shared" si="95"/>
        <v>0</v>
      </c>
      <c r="T121" s="19" t="str">
        <f t="shared" si="95"/>
        <v>10111</v>
      </c>
      <c r="U121" s="16" t="str">
        <f t="shared" si="96"/>
        <v>000010</v>
      </c>
      <c r="V121" s="10" t="str">
        <f t="shared" si="97"/>
        <v>11</v>
      </c>
      <c r="W121" s="10" t="str">
        <f t="shared" si="98"/>
        <v>01</v>
      </c>
      <c r="X121" s="10" t="str">
        <f t="shared" si="99"/>
        <v>0</v>
      </c>
      <c r="Y121" s="10" t="str">
        <f t="shared" si="100"/>
        <v>10111</v>
      </c>
      <c r="Z121" s="11" t="str">
        <f t="shared" si="101"/>
        <v>0000101101010111</v>
      </c>
      <c r="AA121" s="10">
        <f t="shared" si="102"/>
        <v>16</v>
      </c>
    </row>
    <row r="122" spans="1:27" x14ac:dyDescent="0.25">
      <c r="A122" s="12" t="s">
        <v>166</v>
      </c>
      <c r="B122" s="9" t="str">
        <f t="shared" si="85"/>
        <v>LDR</v>
      </c>
      <c r="C122" s="9">
        <f t="shared" si="86"/>
        <v>3</v>
      </c>
      <c r="D122" s="8">
        <f t="shared" si="87"/>
        <v>6</v>
      </c>
      <c r="E122" s="8">
        <f t="shared" ref="E122:F122" si="158">FIND(",",$A122,D122+1)</f>
        <v>8</v>
      </c>
      <c r="F122" s="8">
        <f t="shared" si="158"/>
        <v>10</v>
      </c>
      <c r="G122" s="9" t="str">
        <f t="shared" si="89"/>
        <v>2</v>
      </c>
      <c r="H122" s="9" t="str">
        <f t="shared" si="90"/>
        <v>1</v>
      </c>
      <c r="I122" s="9" t="str">
        <f t="shared" si="91"/>
        <v>0</v>
      </c>
      <c r="J122" s="9">
        <v>23</v>
      </c>
      <c r="K122" s="13" t="str">
        <f>VLOOKUP($B122,'Conversion to binary Key'!$D:$I,2,0)</f>
        <v>000001</v>
      </c>
      <c r="L122" s="13" t="str">
        <f>VLOOKUP($B122,'Conversion to binary Key'!$D:$I,3,0)</f>
        <v>00</v>
      </c>
      <c r="M122" s="13" t="str">
        <f>VLOOKUP($B122,'Conversion to binary Key'!$D:$I,4,0)</f>
        <v>00</v>
      </c>
      <c r="N122" s="13" t="str">
        <f>VLOOKUP($B122,'Conversion to binary Key'!$D:$I,5,0)</f>
        <v>0</v>
      </c>
      <c r="O122" s="13" t="str">
        <f>VLOOKUP($B122,'Conversion to binary Key'!$D:$I,6,0)</f>
        <v>00000</v>
      </c>
      <c r="P122" s="19" t="str">
        <f t="shared" si="92"/>
        <v>000001</v>
      </c>
      <c r="Q122" s="19" t="str">
        <f t="shared" si="93"/>
        <v>10</v>
      </c>
      <c r="R122" s="19" t="str">
        <f t="shared" si="94"/>
        <v>1</v>
      </c>
      <c r="S122" s="19" t="str">
        <f t="shared" si="95"/>
        <v>0</v>
      </c>
      <c r="T122" s="19" t="str">
        <f t="shared" si="95"/>
        <v>10111</v>
      </c>
      <c r="U122" s="16" t="str">
        <f t="shared" si="96"/>
        <v>000001</v>
      </c>
      <c r="V122" s="10" t="str">
        <f t="shared" si="97"/>
        <v>10</v>
      </c>
      <c r="W122" s="10" t="str">
        <f t="shared" si="98"/>
        <v>01</v>
      </c>
      <c r="X122" s="10" t="str">
        <f t="shared" si="99"/>
        <v>0</v>
      </c>
      <c r="Y122" s="10" t="str">
        <f t="shared" si="100"/>
        <v>10111</v>
      </c>
      <c r="Z122" s="11" t="str">
        <f t="shared" si="101"/>
        <v>0000011001010111</v>
      </c>
      <c r="AA122" s="10">
        <f t="shared" si="102"/>
        <v>16</v>
      </c>
    </row>
    <row r="123" spans="1:27" x14ac:dyDescent="0.25">
      <c r="A123" s="12" t="s">
        <v>155</v>
      </c>
      <c r="B123" s="9" t="str">
        <f t="shared" si="85"/>
        <v>DVD</v>
      </c>
      <c r="C123" s="9">
        <f t="shared" si="86"/>
        <v>1</v>
      </c>
      <c r="D123" s="8">
        <f t="shared" si="87"/>
        <v>6</v>
      </c>
      <c r="E123" s="8" t="e">
        <f t="shared" ref="E123:F123" si="159">FIND(",",$A123,D123+1)</f>
        <v>#VALUE!</v>
      </c>
      <c r="F123" s="8" t="e">
        <f t="shared" si="159"/>
        <v>#VALUE!</v>
      </c>
      <c r="G123" s="9" t="str">
        <f t="shared" si="89"/>
        <v>2</v>
      </c>
      <c r="H123" s="9">
        <v>0</v>
      </c>
      <c r="K123" s="13" t="str">
        <f>VLOOKUP($B123,'Conversion to binary Key'!$D:$I,2,0)</f>
        <v>010001</v>
      </c>
      <c r="L123" s="13" t="str">
        <f>VLOOKUP($B123,'Conversion to binary Key'!$D:$I,3,0)</f>
        <v>00</v>
      </c>
      <c r="M123" s="13" t="str">
        <f>VLOOKUP($B123,'Conversion to binary Key'!$D:$I,4,0)</f>
        <v>00</v>
      </c>
      <c r="N123" s="13" t="str">
        <f>VLOOKUP($B123,'Conversion to binary Key'!$D:$I,5,0)</f>
        <v>000000</v>
      </c>
      <c r="O123" s="13" t="str">
        <f>VLOOKUP($B123,'Conversion to binary Key'!$D:$I,6,0)</f>
        <v/>
      </c>
      <c r="P123" s="19" t="str">
        <f t="shared" si="92"/>
        <v>010001</v>
      </c>
      <c r="Q123" s="19" t="str">
        <f t="shared" si="93"/>
        <v>10</v>
      </c>
      <c r="R123" s="19" t="str">
        <f t="shared" si="94"/>
        <v>0</v>
      </c>
      <c r="S123" s="19" t="str">
        <f t="shared" si="95"/>
        <v>0</v>
      </c>
      <c r="T123" s="19" t="str">
        <f t="shared" si="95"/>
        <v>0</v>
      </c>
      <c r="U123" s="16" t="str">
        <f t="shared" si="96"/>
        <v>010001</v>
      </c>
      <c r="V123" s="10" t="str">
        <f t="shared" si="97"/>
        <v>10</v>
      </c>
      <c r="W123" s="10" t="str">
        <f t="shared" si="98"/>
        <v>00</v>
      </c>
      <c r="X123" s="10" t="str">
        <f t="shared" si="99"/>
        <v>000000</v>
      </c>
      <c r="Y123" s="10" t="str">
        <f t="shared" si="100"/>
        <v/>
      </c>
      <c r="Z123" s="11" t="str">
        <f t="shared" si="101"/>
        <v>0100011000000000</v>
      </c>
      <c r="AA123" s="10">
        <f t="shared" si="102"/>
        <v>16</v>
      </c>
    </row>
    <row r="124" spans="1:27" x14ac:dyDescent="0.25">
      <c r="A124" s="12" t="s">
        <v>168</v>
      </c>
      <c r="B124" s="9" t="str">
        <f t="shared" si="85"/>
        <v xml:space="preserve">JZ </v>
      </c>
      <c r="C124" s="9">
        <f t="shared" si="86"/>
        <v>3</v>
      </c>
      <c r="D124" s="8">
        <f t="shared" si="87"/>
        <v>5</v>
      </c>
      <c r="E124" s="8">
        <f t="shared" ref="E124:F124" si="160">FIND(",",$A124,D124+1)</f>
        <v>7</v>
      </c>
      <c r="F124" s="8">
        <f t="shared" si="160"/>
        <v>9</v>
      </c>
      <c r="G124" s="9">
        <v>1</v>
      </c>
      <c r="H124" s="9" t="str">
        <f t="shared" si="90"/>
        <v>3</v>
      </c>
      <c r="I124" s="9" t="str">
        <f t="shared" si="91"/>
        <v>0</v>
      </c>
      <c r="J124" s="9">
        <v>6</v>
      </c>
      <c r="K124" s="13" t="str">
        <f>VLOOKUP($B124,'Conversion to binary Key'!$D:$I,2,0)</f>
        <v>001000</v>
      </c>
      <c r="L124" s="13" t="str">
        <f>VLOOKUP($B124,'Conversion to binary Key'!$D:$I,3,0)</f>
        <v>00</v>
      </c>
      <c r="M124" s="13" t="str">
        <f>VLOOKUP($B124,'Conversion to binary Key'!$D:$I,4,0)</f>
        <v>00</v>
      </c>
      <c r="N124" s="13" t="str">
        <f>VLOOKUP($B124,'Conversion to binary Key'!$D:$I,5,0)</f>
        <v>0</v>
      </c>
      <c r="O124" s="13" t="str">
        <f>VLOOKUP($B124,'Conversion to binary Key'!$D:$I,6,0)</f>
        <v>00000</v>
      </c>
      <c r="P124" s="19" t="str">
        <f t="shared" si="92"/>
        <v>001000</v>
      </c>
      <c r="Q124" s="19" t="str">
        <f t="shared" si="93"/>
        <v>1</v>
      </c>
      <c r="R124" s="19" t="str">
        <f t="shared" si="94"/>
        <v>11</v>
      </c>
      <c r="S124" s="19" t="str">
        <f t="shared" si="95"/>
        <v>0</v>
      </c>
      <c r="T124" s="19" t="str">
        <f t="shared" si="95"/>
        <v>110</v>
      </c>
      <c r="U124" s="16" t="str">
        <f t="shared" si="96"/>
        <v>001000</v>
      </c>
      <c r="V124" s="10" t="str">
        <f t="shared" si="97"/>
        <v>01</v>
      </c>
      <c r="W124" s="10" t="str">
        <f t="shared" si="98"/>
        <v>11</v>
      </c>
      <c r="X124" s="10" t="str">
        <f t="shared" si="99"/>
        <v>0</v>
      </c>
      <c r="Y124" s="10" t="str">
        <f t="shared" si="100"/>
        <v>00110</v>
      </c>
      <c r="Z124" s="11" t="str">
        <f t="shared" si="101"/>
        <v>0010000111000110</v>
      </c>
      <c r="AA124" s="10">
        <f t="shared" si="102"/>
        <v>16</v>
      </c>
    </row>
    <row r="125" spans="1:27" x14ac:dyDescent="0.25">
      <c r="A125" s="12" t="s">
        <v>170</v>
      </c>
      <c r="B125" s="9" t="str">
        <f t="shared" si="85"/>
        <v xml:space="preserve">JZ </v>
      </c>
      <c r="C125" s="9">
        <f t="shared" si="86"/>
        <v>3</v>
      </c>
      <c r="D125" s="8">
        <f t="shared" si="87"/>
        <v>5</v>
      </c>
      <c r="E125" s="8">
        <f t="shared" ref="E125:F125" si="161">FIND(",",$A125,D125+1)</f>
        <v>7</v>
      </c>
      <c r="F125" s="8">
        <f t="shared" si="161"/>
        <v>9</v>
      </c>
      <c r="G125" s="9">
        <v>2</v>
      </c>
      <c r="H125" s="9" t="str">
        <f t="shared" si="90"/>
        <v>3</v>
      </c>
      <c r="I125" s="9" t="str">
        <f t="shared" si="91"/>
        <v>0</v>
      </c>
      <c r="J125" s="9">
        <v>8</v>
      </c>
      <c r="K125" s="13" t="str">
        <f>VLOOKUP($B125,'Conversion to binary Key'!$D:$I,2,0)</f>
        <v>001000</v>
      </c>
      <c r="L125" s="13" t="str">
        <f>VLOOKUP($B125,'Conversion to binary Key'!$D:$I,3,0)</f>
        <v>00</v>
      </c>
      <c r="M125" s="13" t="str">
        <f>VLOOKUP($B125,'Conversion to binary Key'!$D:$I,4,0)</f>
        <v>00</v>
      </c>
      <c r="N125" s="13" t="str">
        <f>VLOOKUP($B125,'Conversion to binary Key'!$D:$I,5,0)</f>
        <v>0</v>
      </c>
      <c r="O125" s="13" t="str">
        <f>VLOOKUP($B125,'Conversion to binary Key'!$D:$I,6,0)</f>
        <v>00000</v>
      </c>
      <c r="P125" s="19" t="str">
        <f t="shared" si="92"/>
        <v>001000</v>
      </c>
      <c r="Q125" s="19" t="str">
        <f t="shared" si="93"/>
        <v>10</v>
      </c>
      <c r="R125" s="19" t="str">
        <f t="shared" si="94"/>
        <v>11</v>
      </c>
      <c r="S125" s="19" t="str">
        <f t="shared" si="95"/>
        <v>0</v>
      </c>
      <c r="T125" s="19" t="str">
        <f t="shared" si="95"/>
        <v>1000</v>
      </c>
      <c r="U125" s="16" t="str">
        <f t="shared" si="96"/>
        <v>001000</v>
      </c>
      <c r="V125" s="10" t="str">
        <f t="shared" si="97"/>
        <v>10</v>
      </c>
      <c r="W125" s="10" t="str">
        <f t="shared" si="98"/>
        <v>11</v>
      </c>
      <c r="X125" s="10" t="str">
        <f t="shared" si="99"/>
        <v>0</v>
      </c>
      <c r="Y125" s="10" t="str">
        <f t="shared" si="100"/>
        <v>01000</v>
      </c>
      <c r="Z125" s="11" t="str">
        <f t="shared" si="101"/>
        <v>0010001011001000</v>
      </c>
      <c r="AA125" s="10">
        <f t="shared" si="102"/>
        <v>16</v>
      </c>
    </row>
    <row r="126" spans="1:27" x14ac:dyDescent="0.25">
      <c r="A126" s="12" t="s">
        <v>159</v>
      </c>
      <c r="B126" s="9" t="str">
        <f t="shared" si="85"/>
        <v>OUT</v>
      </c>
      <c r="C126" s="9">
        <f t="shared" si="86"/>
        <v>1</v>
      </c>
      <c r="D126" s="8">
        <f t="shared" si="87"/>
        <v>6</v>
      </c>
      <c r="E126" s="8" t="e">
        <f t="shared" ref="E126:F126" si="162">FIND(",",$A126,D126+1)</f>
        <v>#VALUE!</v>
      </c>
      <c r="F126" s="8" t="e">
        <f t="shared" si="162"/>
        <v>#VALUE!</v>
      </c>
      <c r="G126" s="9" t="str">
        <f t="shared" si="89"/>
        <v>2</v>
      </c>
      <c r="H126" s="9">
        <v>1</v>
      </c>
      <c r="K126" s="13">
        <f>VLOOKUP($B126,'Conversion to binary Key'!$D:$I,2,0)</f>
        <v>110010</v>
      </c>
      <c r="L126" s="13" t="str">
        <f>VLOOKUP($B126,'Conversion to binary Key'!$D:$I,3,0)</f>
        <v>00</v>
      </c>
      <c r="M126" s="13" t="str">
        <f>VLOOKUP($B126,'Conversion to binary Key'!$D:$I,4,0)</f>
        <v>00000000</v>
      </c>
      <c r="N126" s="13" t="str">
        <f>VLOOKUP($B126,'Conversion to binary Key'!$D:$I,5,0)</f>
        <v/>
      </c>
      <c r="O126" s="13" t="str">
        <f>VLOOKUP($B126,'Conversion to binary Key'!$D:$I,6,0)</f>
        <v/>
      </c>
      <c r="P126" s="19">
        <f t="shared" si="92"/>
        <v>110010</v>
      </c>
      <c r="Q126" s="19" t="str">
        <f t="shared" si="93"/>
        <v>10</v>
      </c>
      <c r="R126" s="19" t="str">
        <f t="shared" si="94"/>
        <v>1</v>
      </c>
      <c r="S126" s="19" t="str">
        <f t="shared" si="95"/>
        <v>0</v>
      </c>
      <c r="T126" s="19" t="str">
        <f t="shared" si="95"/>
        <v>0</v>
      </c>
      <c r="U126" s="16">
        <f t="shared" si="96"/>
        <v>110010</v>
      </c>
      <c r="V126" s="10" t="str">
        <f t="shared" si="97"/>
        <v>10</v>
      </c>
      <c r="W126" s="10" t="str">
        <f t="shared" si="98"/>
        <v>00000001</v>
      </c>
      <c r="X126" s="10" t="str">
        <f t="shared" si="99"/>
        <v/>
      </c>
      <c r="Y126" s="10" t="str">
        <f t="shared" si="100"/>
        <v/>
      </c>
      <c r="Z126" s="11" t="str">
        <f t="shared" si="101"/>
        <v>1100101000000001</v>
      </c>
      <c r="AA126" s="10">
        <f t="shared" si="102"/>
        <v>16</v>
      </c>
    </row>
    <row r="127" spans="1:27" x14ac:dyDescent="0.25">
      <c r="A127" s="12" t="s">
        <v>161</v>
      </c>
      <c r="B127" s="9" t="str">
        <f t="shared" si="85"/>
        <v>LDA</v>
      </c>
      <c r="C127" s="9">
        <f t="shared" si="86"/>
        <v>3</v>
      </c>
      <c r="D127" s="8">
        <f t="shared" si="87"/>
        <v>6</v>
      </c>
      <c r="E127" s="8">
        <f t="shared" ref="E127:F127" si="163">FIND(",",$A127,D127+1)</f>
        <v>8</v>
      </c>
      <c r="F127" s="8">
        <f t="shared" si="163"/>
        <v>10</v>
      </c>
      <c r="G127" s="9" t="str">
        <f t="shared" si="89"/>
        <v>1</v>
      </c>
      <c r="H127" s="9" t="str">
        <f t="shared" si="90"/>
        <v>0</v>
      </c>
      <c r="I127" s="9" t="str">
        <f t="shared" si="91"/>
        <v>0</v>
      </c>
      <c r="J127" s="9" t="str">
        <f t="shared" si="110"/>
        <v>0</v>
      </c>
      <c r="K127" s="13" t="str">
        <f>VLOOKUP($B127,'Conversion to binary Key'!$D:$I,2,0)</f>
        <v>000011</v>
      </c>
      <c r="L127" s="13" t="str">
        <f>VLOOKUP($B127,'Conversion to binary Key'!$D:$I,3,0)</f>
        <v>00</v>
      </c>
      <c r="M127" s="13" t="str">
        <f>VLOOKUP($B127,'Conversion to binary Key'!$D:$I,4,0)</f>
        <v>00</v>
      </c>
      <c r="N127" s="13" t="str">
        <f>VLOOKUP($B127,'Conversion to binary Key'!$D:$I,5,0)</f>
        <v>0</v>
      </c>
      <c r="O127" s="13" t="str">
        <f>VLOOKUP($B127,'Conversion to binary Key'!$D:$I,6,0)</f>
        <v>00000</v>
      </c>
      <c r="P127" s="19" t="str">
        <f t="shared" si="92"/>
        <v>000011</v>
      </c>
      <c r="Q127" s="19" t="str">
        <f t="shared" si="93"/>
        <v>1</v>
      </c>
      <c r="R127" s="19" t="str">
        <f t="shared" si="94"/>
        <v>0</v>
      </c>
      <c r="S127" s="19" t="str">
        <f t="shared" si="95"/>
        <v>0</v>
      </c>
      <c r="T127" s="19" t="str">
        <f t="shared" si="95"/>
        <v>0</v>
      </c>
      <c r="U127" s="16" t="str">
        <f t="shared" si="96"/>
        <v>000011</v>
      </c>
      <c r="V127" s="10" t="str">
        <f t="shared" si="97"/>
        <v>01</v>
      </c>
      <c r="W127" s="10" t="str">
        <f t="shared" si="98"/>
        <v>00</v>
      </c>
      <c r="X127" s="10" t="str">
        <f t="shared" si="99"/>
        <v>0</v>
      </c>
      <c r="Y127" s="10" t="str">
        <f t="shared" si="100"/>
        <v>00000</v>
      </c>
      <c r="Z127" s="11" t="str">
        <f t="shared" si="101"/>
        <v>0000110100000000</v>
      </c>
      <c r="AA127" s="10">
        <f t="shared" si="102"/>
        <v>16</v>
      </c>
    </row>
    <row r="128" spans="1:27" x14ac:dyDescent="0.25">
      <c r="A128" s="12" t="s">
        <v>173</v>
      </c>
      <c r="B128" s="9" t="str">
        <f t="shared" si="85"/>
        <v>LDR</v>
      </c>
      <c r="C128" s="9">
        <f t="shared" si="86"/>
        <v>3</v>
      </c>
      <c r="D128" s="8">
        <f t="shared" si="87"/>
        <v>6</v>
      </c>
      <c r="E128" s="8">
        <f t="shared" ref="E128:F128" si="164">FIND(",",$A128,D128+1)</f>
        <v>8</v>
      </c>
      <c r="F128" s="8">
        <f t="shared" si="164"/>
        <v>10</v>
      </c>
      <c r="G128" s="9" t="str">
        <f t="shared" si="89"/>
        <v>0</v>
      </c>
      <c r="H128" s="9" t="str">
        <f t="shared" si="90"/>
        <v>1</v>
      </c>
      <c r="I128" s="9" t="str">
        <f t="shared" si="91"/>
        <v>0</v>
      </c>
      <c r="J128" s="9">
        <v>26</v>
      </c>
      <c r="K128" s="13" t="str">
        <f>VLOOKUP($B128,'Conversion to binary Key'!$D:$I,2,0)</f>
        <v>000001</v>
      </c>
      <c r="L128" s="13" t="str">
        <f>VLOOKUP($B128,'Conversion to binary Key'!$D:$I,3,0)</f>
        <v>00</v>
      </c>
      <c r="M128" s="13" t="str">
        <f>VLOOKUP($B128,'Conversion to binary Key'!$D:$I,4,0)</f>
        <v>00</v>
      </c>
      <c r="N128" s="13" t="str">
        <f>VLOOKUP($B128,'Conversion to binary Key'!$D:$I,5,0)</f>
        <v>0</v>
      </c>
      <c r="O128" s="13" t="str">
        <f>VLOOKUP($B128,'Conversion to binary Key'!$D:$I,6,0)</f>
        <v>00000</v>
      </c>
      <c r="P128" s="19" t="str">
        <f t="shared" si="92"/>
        <v>000001</v>
      </c>
      <c r="Q128" s="19" t="str">
        <f t="shared" si="93"/>
        <v>0</v>
      </c>
      <c r="R128" s="19" t="str">
        <f t="shared" si="94"/>
        <v>1</v>
      </c>
      <c r="S128" s="19" t="str">
        <f t="shared" si="95"/>
        <v>0</v>
      </c>
      <c r="T128" s="19" t="str">
        <f t="shared" si="95"/>
        <v>11010</v>
      </c>
      <c r="U128" s="16" t="str">
        <f t="shared" si="96"/>
        <v>000001</v>
      </c>
      <c r="V128" s="10" t="str">
        <f t="shared" si="97"/>
        <v>00</v>
      </c>
      <c r="W128" s="10" t="str">
        <f t="shared" si="98"/>
        <v>01</v>
      </c>
      <c r="X128" s="10" t="str">
        <f t="shared" si="99"/>
        <v>0</v>
      </c>
      <c r="Y128" s="10" t="str">
        <f t="shared" si="100"/>
        <v>11010</v>
      </c>
      <c r="Z128" s="11" t="str">
        <f t="shared" si="101"/>
        <v>0000010001011010</v>
      </c>
      <c r="AA128" s="10">
        <f t="shared" si="102"/>
        <v>16</v>
      </c>
    </row>
    <row r="129" spans="1:27" x14ac:dyDescent="0.25">
      <c r="A129" s="12" t="s">
        <v>76</v>
      </c>
      <c r="B129" s="9" t="str">
        <f t="shared" si="85"/>
        <v>STR</v>
      </c>
      <c r="C129" s="9">
        <f t="shared" si="86"/>
        <v>3</v>
      </c>
      <c r="D129" s="8">
        <f t="shared" si="87"/>
        <v>6</v>
      </c>
      <c r="E129" s="8">
        <f t="shared" ref="E129:F129" si="165">FIND(",",$A129,D129+1)</f>
        <v>8</v>
      </c>
      <c r="F129" s="8">
        <f t="shared" si="165"/>
        <v>10</v>
      </c>
      <c r="G129" s="9" t="str">
        <f t="shared" si="89"/>
        <v>3</v>
      </c>
      <c r="H129" s="9" t="str">
        <f t="shared" si="90"/>
        <v>1</v>
      </c>
      <c r="I129" s="9" t="str">
        <f t="shared" si="91"/>
        <v>0</v>
      </c>
      <c r="J129" s="9">
        <v>23</v>
      </c>
      <c r="K129" s="13" t="str">
        <f>VLOOKUP($B129,'Conversion to binary Key'!$D:$I,2,0)</f>
        <v>000010</v>
      </c>
      <c r="L129" s="13" t="str">
        <f>VLOOKUP($B129,'Conversion to binary Key'!$D:$I,3,0)</f>
        <v>00</v>
      </c>
      <c r="M129" s="13" t="str">
        <f>VLOOKUP($B129,'Conversion to binary Key'!$D:$I,4,0)</f>
        <v>00</v>
      </c>
      <c r="N129" s="13" t="str">
        <f>VLOOKUP($B129,'Conversion to binary Key'!$D:$I,5,0)</f>
        <v>0</v>
      </c>
      <c r="O129" s="13" t="str">
        <f>VLOOKUP($B129,'Conversion to binary Key'!$D:$I,6,0)</f>
        <v>00000</v>
      </c>
      <c r="P129" s="19" t="str">
        <f t="shared" si="92"/>
        <v>000010</v>
      </c>
      <c r="Q129" s="19" t="str">
        <f t="shared" si="93"/>
        <v>11</v>
      </c>
      <c r="R129" s="19" t="str">
        <f t="shared" si="94"/>
        <v>1</v>
      </c>
      <c r="S129" s="19" t="str">
        <f t="shared" si="95"/>
        <v>0</v>
      </c>
      <c r="T129" s="19" t="str">
        <f t="shared" si="95"/>
        <v>10111</v>
      </c>
      <c r="U129" s="16" t="str">
        <f t="shared" si="96"/>
        <v>000010</v>
      </c>
      <c r="V129" s="10" t="str">
        <f t="shared" si="97"/>
        <v>11</v>
      </c>
      <c r="W129" s="10" t="str">
        <f t="shared" si="98"/>
        <v>01</v>
      </c>
      <c r="X129" s="10" t="str">
        <f t="shared" si="99"/>
        <v>0</v>
      </c>
      <c r="Y129" s="10" t="str">
        <f t="shared" si="100"/>
        <v>10111</v>
      </c>
      <c r="Z129" s="11" t="str">
        <f t="shared" si="101"/>
        <v>0000101101010111</v>
      </c>
      <c r="AA129" s="10">
        <f t="shared" si="102"/>
        <v>16</v>
      </c>
    </row>
    <row r="130" spans="1:27" x14ac:dyDescent="0.25">
      <c r="A130" s="12" t="s">
        <v>166</v>
      </c>
      <c r="B130" s="9" t="str">
        <f t="shared" si="85"/>
        <v>LDR</v>
      </c>
      <c r="C130" s="9">
        <f t="shared" si="86"/>
        <v>3</v>
      </c>
      <c r="D130" s="8">
        <f t="shared" si="87"/>
        <v>6</v>
      </c>
      <c r="E130" s="8">
        <f t="shared" ref="E130:F130" si="166">FIND(",",$A130,D130+1)</f>
        <v>8</v>
      </c>
      <c r="F130" s="8">
        <f t="shared" si="166"/>
        <v>10</v>
      </c>
      <c r="G130" s="9" t="str">
        <f t="shared" si="89"/>
        <v>2</v>
      </c>
      <c r="H130" s="9" t="str">
        <f t="shared" si="90"/>
        <v>1</v>
      </c>
      <c r="I130" s="9" t="str">
        <f t="shared" si="91"/>
        <v>0</v>
      </c>
      <c r="J130" s="9">
        <v>23</v>
      </c>
      <c r="K130" s="13" t="str">
        <f>VLOOKUP($B130,'Conversion to binary Key'!$D:$I,2,0)</f>
        <v>000001</v>
      </c>
      <c r="L130" s="13" t="str">
        <f>VLOOKUP($B130,'Conversion to binary Key'!$D:$I,3,0)</f>
        <v>00</v>
      </c>
      <c r="M130" s="13" t="str">
        <f>VLOOKUP($B130,'Conversion to binary Key'!$D:$I,4,0)</f>
        <v>00</v>
      </c>
      <c r="N130" s="13" t="str">
        <f>VLOOKUP($B130,'Conversion to binary Key'!$D:$I,5,0)</f>
        <v>0</v>
      </c>
      <c r="O130" s="13" t="str">
        <f>VLOOKUP($B130,'Conversion to binary Key'!$D:$I,6,0)</f>
        <v>00000</v>
      </c>
      <c r="P130" s="19" t="str">
        <f t="shared" si="92"/>
        <v>000001</v>
      </c>
      <c r="Q130" s="19" t="str">
        <f t="shared" si="93"/>
        <v>10</v>
      </c>
      <c r="R130" s="19" t="str">
        <f t="shared" si="94"/>
        <v>1</v>
      </c>
      <c r="S130" s="19" t="str">
        <f t="shared" si="95"/>
        <v>0</v>
      </c>
      <c r="T130" s="19" t="str">
        <f t="shared" si="95"/>
        <v>10111</v>
      </c>
      <c r="U130" s="16" t="str">
        <f t="shared" si="96"/>
        <v>000001</v>
      </c>
      <c r="V130" s="10" t="str">
        <f t="shared" si="97"/>
        <v>10</v>
      </c>
      <c r="W130" s="10" t="str">
        <f t="shared" si="98"/>
        <v>01</v>
      </c>
      <c r="X130" s="10" t="str">
        <f t="shared" si="99"/>
        <v>0</v>
      </c>
      <c r="Y130" s="10" t="str">
        <f t="shared" si="100"/>
        <v>10111</v>
      </c>
      <c r="Z130" s="11" t="str">
        <f t="shared" si="101"/>
        <v>0000011001010111</v>
      </c>
      <c r="AA130" s="10">
        <f t="shared" si="102"/>
        <v>16</v>
      </c>
    </row>
    <row r="131" spans="1:27" x14ac:dyDescent="0.25">
      <c r="A131" s="12" t="s">
        <v>155</v>
      </c>
      <c r="B131" s="9" t="str">
        <f t="shared" ref="B131:B146" si="167">LEFT(A131,3)</f>
        <v>DVD</v>
      </c>
      <c r="C131" s="9">
        <f t="shared" ref="C131:C146" si="168">LEN(A131)-LEN(SUBSTITUTE(A131,",",""))</f>
        <v>1</v>
      </c>
      <c r="D131" s="8">
        <f t="shared" ref="D131:D146" si="169">FIND(",",A131,1)</f>
        <v>6</v>
      </c>
      <c r="E131" s="8" t="e">
        <f t="shared" ref="E131:F131" si="170">FIND(",",$A131,D131+1)</f>
        <v>#VALUE!</v>
      </c>
      <c r="F131" s="8" t="e">
        <f t="shared" si="170"/>
        <v>#VALUE!</v>
      </c>
      <c r="G131" s="9" t="str">
        <f t="shared" ref="G131:G146" si="171">MID(A131,5,1)</f>
        <v>2</v>
      </c>
      <c r="H131" s="9">
        <v>0</v>
      </c>
      <c r="K131" s="13" t="str">
        <f>VLOOKUP($B131,'Conversion to binary Key'!$D:$I,2,0)</f>
        <v>010001</v>
      </c>
      <c r="L131" s="13" t="str">
        <f>VLOOKUP($B131,'Conversion to binary Key'!$D:$I,3,0)</f>
        <v>00</v>
      </c>
      <c r="M131" s="13" t="str">
        <f>VLOOKUP($B131,'Conversion to binary Key'!$D:$I,4,0)</f>
        <v>00</v>
      </c>
      <c r="N131" s="13" t="str">
        <f>VLOOKUP($B131,'Conversion to binary Key'!$D:$I,5,0)</f>
        <v>000000</v>
      </c>
      <c r="O131" s="13" t="str">
        <f>VLOOKUP($B131,'Conversion to binary Key'!$D:$I,6,0)</f>
        <v/>
      </c>
      <c r="P131" s="19" t="str">
        <f t="shared" ref="P131:P146" si="172">K131</f>
        <v>010001</v>
      </c>
      <c r="Q131" s="19" t="str">
        <f t="shared" ref="Q131:Q145" si="173">DEC2BIN(G131)</f>
        <v>10</v>
      </c>
      <c r="R131" s="19" t="str">
        <f t="shared" ref="R131:R145" si="174">DEC2BIN(H131)</f>
        <v>0</v>
      </c>
      <c r="S131" s="19" t="str">
        <f t="shared" ref="S131:T145" si="175">DEC2BIN(I131)</f>
        <v>0</v>
      </c>
      <c r="T131" s="19" t="str">
        <f t="shared" si="175"/>
        <v>0</v>
      </c>
      <c r="U131" s="16" t="str">
        <f t="shared" ref="U131:U146" si="176">P131</f>
        <v>010001</v>
      </c>
      <c r="V131" s="10" t="str">
        <f t="shared" ref="V131:V146" si="177">TEXT(Q131,L131)</f>
        <v>10</v>
      </c>
      <c r="W131" s="10" t="str">
        <f t="shared" ref="W131:W146" si="178">TEXT(R131,M131)</f>
        <v>00</v>
      </c>
      <c r="X131" s="10" t="str">
        <f t="shared" ref="X131:X146" si="179">TEXT(S131,N131)</f>
        <v>000000</v>
      </c>
      <c r="Y131" s="10" t="str">
        <f t="shared" ref="Y131:Y146" si="180">TEXT(T131,O131)</f>
        <v/>
      </c>
      <c r="Z131" s="11" t="str">
        <f t="shared" ref="Z131:Z146" si="181">U131&amp;V131&amp;W131&amp;X131&amp;Y131</f>
        <v>0100011000000000</v>
      </c>
      <c r="AA131" s="10">
        <f t="shared" ref="AA131:AA146" si="182">LEN(Z131)</f>
        <v>16</v>
      </c>
    </row>
    <row r="132" spans="1:27" x14ac:dyDescent="0.25">
      <c r="A132" s="12" t="s">
        <v>176</v>
      </c>
      <c r="B132" s="9" t="str">
        <f t="shared" si="167"/>
        <v xml:space="preserve">JZ </v>
      </c>
      <c r="C132" s="9">
        <f t="shared" si="168"/>
        <v>3</v>
      </c>
      <c r="D132" s="8">
        <f t="shared" si="169"/>
        <v>5</v>
      </c>
      <c r="E132" s="8">
        <f t="shared" ref="E132:F132" si="183">FIND(",",$A132,D132+1)</f>
        <v>7</v>
      </c>
      <c r="F132" s="8">
        <f t="shared" si="183"/>
        <v>9</v>
      </c>
      <c r="G132" s="9">
        <v>1</v>
      </c>
      <c r="H132" s="9" t="str">
        <f t="shared" ref="H132:H146" si="184">MID($A132,D132+1,E132-(D132+1))</f>
        <v>3</v>
      </c>
      <c r="I132" s="9" t="str">
        <f t="shared" ref="I132:I146" si="185">MID($A132,E132+1,F132-(E132+1))</f>
        <v>0</v>
      </c>
      <c r="J132" s="9">
        <v>14</v>
      </c>
      <c r="K132" s="13" t="str">
        <f>VLOOKUP($B132,'Conversion to binary Key'!$D:$I,2,0)</f>
        <v>001000</v>
      </c>
      <c r="L132" s="13" t="str">
        <f>VLOOKUP($B132,'Conversion to binary Key'!$D:$I,3,0)</f>
        <v>00</v>
      </c>
      <c r="M132" s="13" t="str">
        <f>VLOOKUP($B132,'Conversion to binary Key'!$D:$I,4,0)</f>
        <v>00</v>
      </c>
      <c r="N132" s="13" t="str">
        <f>VLOOKUP($B132,'Conversion to binary Key'!$D:$I,5,0)</f>
        <v>0</v>
      </c>
      <c r="O132" s="13" t="str">
        <f>VLOOKUP($B132,'Conversion to binary Key'!$D:$I,6,0)</f>
        <v>00000</v>
      </c>
      <c r="P132" s="19" t="str">
        <f t="shared" si="172"/>
        <v>001000</v>
      </c>
      <c r="Q132" s="19" t="str">
        <f t="shared" si="173"/>
        <v>1</v>
      </c>
      <c r="R132" s="19" t="str">
        <f t="shared" si="174"/>
        <v>11</v>
      </c>
      <c r="S132" s="19" t="str">
        <f t="shared" si="175"/>
        <v>0</v>
      </c>
      <c r="T132" s="19" t="str">
        <f t="shared" si="175"/>
        <v>1110</v>
      </c>
      <c r="U132" s="16" t="str">
        <f t="shared" si="176"/>
        <v>001000</v>
      </c>
      <c r="V132" s="10" t="str">
        <f t="shared" si="177"/>
        <v>01</v>
      </c>
      <c r="W132" s="10" t="str">
        <f t="shared" si="178"/>
        <v>11</v>
      </c>
      <c r="X132" s="10" t="str">
        <f t="shared" si="179"/>
        <v>0</v>
      </c>
      <c r="Y132" s="10" t="str">
        <f t="shared" si="180"/>
        <v>01110</v>
      </c>
      <c r="Z132" s="11" t="str">
        <f t="shared" si="181"/>
        <v>0010000111001110</v>
      </c>
      <c r="AA132" s="10">
        <f t="shared" si="182"/>
        <v>16</v>
      </c>
    </row>
    <row r="133" spans="1:27" x14ac:dyDescent="0.25">
      <c r="A133" s="12" t="s">
        <v>178</v>
      </c>
      <c r="B133" s="9" t="str">
        <f t="shared" si="167"/>
        <v xml:space="preserve">JZ </v>
      </c>
      <c r="C133" s="9">
        <f t="shared" si="168"/>
        <v>3</v>
      </c>
      <c r="D133" s="8">
        <f t="shared" si="169"/>
        <v>5</v>
      </c>
      <c r="E133" s="8">
        <f t="shared" ref="E133:F133" si="186">FIND(",",$A133,D133+1)</f>
        <v>7</v>
      </c>
      <c r="F133" s="8">
        <f t="shared" si="186"/>
        <v>9</v>
      </c>
      <c r="G133" s="9">
        <v>2</v>
      </c>
      <c r="H133" s="9" t="str">
        <f t="shared" si="184"/>
        <v>3</v>
      </c>
      <c r="I133" s="9" t="str">
        <f t="shared" si="185"/>
        <v>0</v>
      </c>
      <c r="J133" s="9">
        <v>16</v>
      </c>
      <c r="K133" s="13" t="str">
        <f>VLOOKUP($B133,'Conversion to binary Key'!$D:$I,2,0)</f>
        <v>001000</v>
      </c>
      <c r="L133" s="13" t="str">
        <f>VLOOKUP($B133,'Conversion to binary Key'!$D:$I,3,0)</f>
        <v>00</v>
      </c>
      <c r="M133" s="13" t="str">
        <f>VLOOKUP($B133,'Conversion to binary Key'!$D:$I,4,0)</f>
        <v>00</v>
      </c>
      <c r="N133" s="13" t="str">
        <f>VLOOKUP($B133,'Conversion to binary Key'!$D:$I,5,0)</f>
        <v>0</v>
      </c>
      <c r="O133" s="13" t="str">
        <f>VLOOKUP($B133,'Conversion to binary Key'!$D:$I,6,0)</f>
        <v>00000</v>
      </c>
      <c r="P133" s="19" t="str">
        <f t="shared" si="172"/>
        <v>001000</v>
      </c>
      <c r="Q133" s="19" t="str">
        <f t="shared" si="173"/>
        <v>10</v>
      </c>
      <c r="R133" s="19" t="str">
        <f t="shared" si="174"/>
        <v>11</v>
      </c>
      <c r="S133" s="19" t="str">
        <f t="shared" si="175"/>
        <v>0</v>
      </c>
      <c r="T133" s="19" t="str">
        <f t="shared" si="175"/>
        <v>10000</v>
      </c>
      <c r="U133" s="16" t="str">
        <f t="shared" si="176"/>
        <v>001000</v>
      </c>
      <c r="V133" s="10" t="str">
        <f t="shared" si="177"/>
        <v>10</v>
      </c>
      <c r="W133" s="10" t="str">
        <f t="shared" si="178"/>
        <v>11</v>
      </c>
      <c r="X133" s="10" t="str">
        <f t="shared" si="179"/>
        <v>0</v>
      </c>
      <c r="Y133" s="10" t="str">
        <f t="shared" si="180"/>
        <v>10000</v>
      </c>
      <c r="Z133" s="11" t="str">
        <f t="shared" si="181"/>
        <v>0010001011010000</v>
      </c>
      <c r="AA133" s="10">
        <f t="shared" si="182"/>
        <v>16</v>
      </c>
    </row>
    <row r="134" spans="1:27" x14ac:dyDescent="0.25">
      <c r="A134" s="12" t="s">
        <v>159</v>
      </c>
      <c r="B134" s="9" t="str">
        <f t="shared" si="167"/>
        <v>OUT</v>
      </c>
      <c r="C134" s="9">
        <f t="shared" si="168"/>
        <v>1</v>
      </c>
      <c r="D134" s="8">
        <f t="shared" si="169"/>
        <v>6</v>
      </c>
      <c r="E134" s="8" t="e">
        <f t="shared" ref="E134:F134" si="187">FIND(",",$A134,D134+1)</f>
        <v>#VALUE!</v>
      </c>
      <c r="F134" s="8" t="e">
        <f t="shared" si="187"/>
        <v>#VALUE!</v>
      </c>
      <c r="G134" s="9" t="str">
        <f t="shared" si="171"/>
        <v>2</v>
      </c>
      <c r="H134" s="9">
        <v>0</v>
      </c>
      <c r="I134" s="9">
        <v>10</v>
      </c>
      <c r="K134" s="13">
        <f>VLOOKUP($B134,'Conversion to binary Key'!$D:$I,2,0)</f>
        <v>110010</v>
      </c>
      <c r="L134" s="13" t="str">
        <f>VLOOKUP($B134,'Conversion to binary Key'!$D:$I,3,0)</f>
        <v>00</v>
      </c>
      <c r="M134" s="13" t="str">
        <f>VLOOKUP($B134,'Conversion to binary Key'!$D:$I,4,0)</f>
        <v>00000000</v>
      </c>
      <c r="N134" s="13" t="str">
        <f>VLOOKUP($B134,'Conversion to binary Key'!$D:$I,5,0)</f>
        <v/>
      </c>
      <c r="O134" s="13" t="str">
        <f>VLOOKUP($B134,'Conversion to binary Key'!$D:$I,6,0)</f>
        <v/>
      </c>
      <c r="P134" s="19">
        <f t="shared" si="172"/>
        <v>110010</v>
      </c>
      <c r="Q134" s="19" t="str">
        <f t="shared" si="173"/>
        <v>10</v>
      </c>
      <c r="R134" s="19" t="str">
        <f t="shared" si="174"/>
        <v>0</v>
      </c>
      <c r="S134" s="19" t="str">
        <f t="shared" si="175"/>
        <v>1010</v>
      </c>
      <c r="T134" s="19" t="str">
        <f t="shared" si="175"/>
        <v>0</v>
      </c>
      <c r="U134" s="16">
        <f t="shared" si="176"/>
        <v>110010</v>
      </c>
      <c r="V134" s="10" t="str">
        <f t="shared" si="177"/>
        <v>10</v>
      </c>
      <c r="W134" s="10" t="str">
        <f t="shared" si="178"/>
        <v>00000000</v>
      </c>
      <c r="X134" s="10" t="str">
        <f t="shared" si="179"/>
        <v/>
      </c>
      <c r="Y134" s="10" t="str">
        <f t="shared" si="180"/>
        <v/>
      </c>
      <c r="Z134" s="11" t="str">
        <f t="shared" si="181"/>
        <v>1100101000000000</v>
      </c>
      <c r="AA134" s="10">
        <f t="shared" si="182"/>
        <v>16</v>
      </c>
    </row>
    <row r="135" spans="1:27" x14ac:dyDescent="0.25">
      <c r="A135" s="12" t="s">
        <v>161</v>
      </c>
      <c r="B135" s="9" t="str">
        <f t="shared" si="167"/>
        <v>LDA</v>
      </c>
      <c r="C135" s="9">
        <f t="shared" si="168"/>
        <v>3</v>
      </c>
      <c r="D135" s="8">
        <f t="shared" si="169"/>
        <v>6</v>
      </c>
      <c r="E135" s="8">
        <f t="shared" ref="E135:F135" si="188">FIND(",",$A135,D135+1)</f>
        <v>8</v>
      </c>
      <c r="F135" s="8">
        <f t="shared" si="188"/>
        <v>10</v>
      </c>
      <c r="G135" s="9" t="str">
        <f t="shared" si="171"/>
        <v>1</v>
      </c>
      <c r="H135" s="9" t="str">
        <f t="shared" si="184"/>
        <v>0</v>
      </c>
      <c r="I135" s="9" t="str">
        <f t="shared" si="185"/>
        <v>0</v>
      </c>
      <c r="J135" s="9" t="str">
        <f t="shared" ref="J135:J146" si="189">MID($A135,F135+1,20)</f>
        <v>0</v>
      </c>
      <c r="K135" s="13" t="str">
        <f>VLOOKUP($B135,'Conversion to binary Key'!$D:$I,2,0)</f>
        <v>000011</v>
      </c>
      <c r="L135" s="13" t="str">
        <f>VLOOKUP($B135,'Conversion to binary Key'!$D:$I,3,0)</f>
        <v>00</v>
      </c>
      <c r="M135" s="13" t="str">
        <f>VLOOKUP($B135,'Conversion to binary Key'!$D:$I,4,0)</f>
        <v>00</v>
      </c>
      <c r="N135" s="13" t="str">
        <f>VLOOKUP($B135,'Conversion to binary Key'!$D:$I,5,0)</f>
        <v>0</v>
      </c>
      <c r="O135" s="13" t="str">
        <f>VLOOKUP($B135,'Conversion to binary Key'!$D:$I,6,0)</f>
        <v>00000</v>
      </c>
      <c r="P135" s="19" t="str">
        <f t="shared" si="172"/>
        <v>000011</v>
      </c>
      <c r="Q135" s="19" t="str">
        <f t="shared" si="173"/>
        <v>1</v>
      </c>
      <c r="R135" s="19" t="str">
        <f t="shared" si="174"/>
        <v>0</v>
      </c>
      <c r="S135" s="19" t="str">
        <f t="shared" si="175"/>
        <v>0</v>
      </c>
      <c r="T135" s="19" t="str">
        <f t="shared" si="175"/>
        <v>0</v>
      </c>
      <c r="U135" s="16" t="str">
        <f t="shared" si="176"/>
        <v>000011</v>
      </c>
      <c r="V135" s="10" t="str">
        <f t="shared" si="177"/>
        <v>01</v>
      </c>
      <c r="W135" s="10" t="str">
        <f t="shared" si="178"/>
        <v>00</v>
      </c>
      <c r="X135" s="10" t="str">
        <f t="shared" si="179"/>
        <v>0</v>
      </c>
      <c r="Y135" s="10" t="str">
        <f t="shared" si="180"/>
        <v>00000</v>
      </c>
      <c r="Z135" s="11" t="str">
        <f t="shared" si="181"/>
        <v>0000110100000000</v>
      </c>
      <c r="AA135" s="10">
        <f t="shared" si="182"/>
        <v>16</v>
      </c>
    </row>
    <row r="136" spans="1:27" x14ac:dyDescent="0.25">
      <c r="A136" s="12" t="s">
        <v>46</v>
      </c>
      <c r="B136" s="9" t="str">
        <f t="shared" si="167"/>
        <v>LDA</v>
      </c>
      <c r="C136" s="9">
        <f t="shared" si="168"/>
        <v>3</v>
      </c>
      <c r="D136" s="8">
        <f t="shared" si="169"/>
        <v>6</v>
      </c>
      <c r="E136" s="8">
        <f t="shared" ref="E136:F136" si="190">FIND(",",$A136,D136+1)</f>
        <v>8</v>
      </c>
      <c r="F136" s="8">
        <f t="shared" si="190"/>
        <v>10</v>
      </c>
      <c r="G136" s="9" t="str">
        <f t="shared" si="171"/>
        <v>2</v>
      </c>
      <c r="H136" s="9" t="str">
        <f t="shared" si="184"/>
        <v>0</v>
      </c>
      <c r="I136" s="9" t="str">
        <f t="shared" si="185"/>
        <v>0</v>
      </c>
      <c r="J136" s="9" t="str">
        <f t="shared" si="189"/>
        <v>10</v>
      </c>
      <c r="K136" s="13" t="str">
        <f>VLOOKUP($B136,'Conversion to binary Key'!$D:$I,2,0)</f>
        <v>000011</v>
      </c>
      <c r="L136" s="13" t="str">
        <f>VLOOKUP($B136,'Conversion to binary Key'!$D:$I,3,0)</f>
        <v>00</v>
      </c>
      <c r="M136" s="13" t="str">
        <f>VLOOKUP($B136,'Conversion to binary Key'!$D:$I,4,0)</f>
        <v>00</v>
      </c>
      <c r="N136" s="13" t="str">
        <f>VLOOKUP($B136,'Conversion to binary Key'!$D:$I,5,0)</f>
        <v>0</v>
      </c>
      <c r="O136" s="13" t="str">
        <f>VLOOKUP($B136,'Conversion to binary Key'!$D:$I,6,0)</f>
        <v>00000</v>
      </c>
      <c r="P136" s="19" t="str">
        <f t="shared" si="172"/>
        <v>000011</v>
      </c>
      <c r="Q136" s="19" t="str">
        <f t="shared" si="173"/>
        <v>10</v>
      </c>
      <c r="R136" s="19" t="str">
        <f t="shared" si="174"/>
        <v>0</v>
      </c>
      <c r="S136" s="19" t="str">
        <f t="shared" si="175"/>
        <v>0</v>
      </c>
      <c r="T136" s="19" t="str">
        <f t="shared" si="175"/>
        <v>1010</v>
      </c>
      <c r="U136" s="16" t="str">
        <f t="shared" si="176"/>
        <v>000011</v>
      </c>
      <c r="V136" s="10" t="str">
        <f t="shared" si="177"/>
        <v>10</v>
      </c>
      <c r="W136" s="10" t="str">
        <f t="shared" si="178"/>
        <v>00</v>
      </c>
      <c r="X136" s="10" t="str">
        <f t="shared" si="179"/>
        <v>0</v>
      </c>
      <c r="Y136" s="10" t="str">
        <f t="shared" si="180"/>
        <v>01010</v>
      </c>
      <c r="Z136" s="11" t="str">
        <f t="shared" si="181"/>
        <v>0000111000001010</v>
      </c>
      <c r="AA136" s="10">
        <f t="shared" si="182"/>
        <v>16</v>
      </c>
    </row>
    <row r="137" spans="1:27" x14ac:dyDescent="0.25">
      <c r="A137" s="12" t="s">
        <v>76</v>
      </c>
      <c r="B137" s="9" t="str">
        <f t="shared" si="167"/>
        <v>STR</v>
      </c>
      <c r="C137" s="9">
        <f t="shared" si="168"/>
        <v>3</v>
      </c>
      <c r="D137" s="8">
        <f t="shared" si="169"/>
        <v>6</v>
      </c>
      <c r="E137" s="8">
        <f t="shared" ref="E137:F137" si="191">FIND(",",$A137,D137+1)</f>
        <v>8</v>
      </c>
      <c r="F137" s="8">
        <f t="shared" si="191"/>
        <v>10</v>
      </c>
      <c r="G137" s="9" t="str">
        <f t="shared" si="171"/>
        <v>3</v>
      </c>
      <c r="H137" s="9" t="str">
        <f t="shared" si="184"/>
        <v>1</v>
      </c>
      <c r="I137" s="9" t="str">
        <f t="shared" si="185"/>
        <v>0</v>
      </c>
      <c r="J137" s="9">
        <v>23</v>
      </c>
      <c r="K137" s="13" t="str">
        <f>VLOOKUP($B137,'Conversion to binary Key'!$D:$I,2,0)</f>
        <v>000010</v>
      </c>
      <c r="L137" s="13" t="str">
        <f>VLOOKUP($B137,'Conversion to binary Key'!$D:$I,3,0)</f>
        <v>00</v>
      </c>
      <c r="M137" s="13" t="str">
        <f>VLOOKUP($B137,'Conversion to binary Key'!$D:$I,4,0)</f>
        <v>00</v>
      </c>
      <c r="N137" s="13" t="str">
        <f>VLOOKUP($B137,'Conversion to binary Key'!$D:$I,5,0)</f>
        <v>0</v>
      </c>
      <c r="O137" s="13" t="str">
        <f>VLOOKUP($B137,'Conversion to binary Key'!$D:$I,6,0)</f>
        <v>00000</v>
      </c>
      <c r="P137" s="19" t="str">
        <f t="shared" si="172"/>
        <v>000010</v>
      </c>
      <c r="Q137" s="19" t="str">
        <f t="shared" si="173"/>
        <v>11</v>
      </c>
      <c r="R137" s="19" t="str">
        <f t="shared" si="174"/>
        <v>1</v>
      </c>
      <c r="S137" s="19" t="str">
        <f t="shared" si="175"/>
        <v>0</v>
      </c>
      <c r="T137" s="19" t="str">
        <f t="shared" si="175"/>
        <v>10111</v>
      </c>
      <c r="U137" s="16" t="str">
        <f t="shared" si="176"/>
        <v>000010</v>
      </c>
      <c r="V137" s="10" t="str">
        <f t="shared" si="177"/>
        <v>11</v>
      </c>
      <c r="W137" s="10" t="str">
        <f t="shared" si="178"/>
        <v>01</v>
      </c>
      <c r="X137" s="10" t="str">
        <f t="shared" si="179"/>
        <v>0</v>
      </c>
      <c r="Y137" s="10" t="str">
        <f t="shared" si="180"/>
        <v>10111</v>
      </c>
      <c r="Z137" s="11" t="str">
        <f t="shared" si="181"/>
        <v>0000101101010111</v>
      </c>
      <c r="AA137" s="10">
        <f t="shared" si="182"/>
        <v>16</v>
      </c>
    </row>
    <row r="138" spans="1:27" x14ac:dyDescent="0.25">
      <c r="A138" s="12" t="s">
        <v>166</v>
      </c>
      <c r="B138" s="9" t="str">
        <f t="shared" si="167"/>
        <v>LDR</v>
      </c>
      <c r="C138" s="9">
        <f t="shared" si="168"/>
        <v>3</v>
      </c>
      <c r="D138" s="8">
        <f t="shared" si="169"/>
        <v>6</v>
      </c>
      <c r="E138" s="8">
        <f t="shared" ref="E138:F138" si="192">FIND(",",$A138,D138+1)</f>
        <v>8</v>
      </c>
      <c r="F138" s="8">
        <f t="shared" si="192"/>
        <v>10</v>
      </c>
      <c r="G138" s="9" t="str">
        <f t="shared" si="171"/>
        <v>2</v>
      </c>
      <c r="H138" s="9" t="str">
        <f t="shared" si="184"/>
        <v>1</v>
      </c>
      <c r="I138" s="9" t="str">
        <f t="shared" si="185"/>
        <v>0</v>
      </c>
      <c r="J138" s="9">
        <v>23</v>
      </c>
      <c r="K138" s="13" t="str">
        <f>VLOOKUP($B138,'Conversion to binary Key'!$D:$I,2,0)</f>
        <v>000001</v>
      </c>
      <c r="L138" s="13" t="str">
        <f>VLOOKUP($B138,'Conversion to binary Key'!$D:$I,3,0)</f>
        <v>00</v>
      </c>
      <c r="M138" s="13" t="str">
        <f>VLOOKUP($B138,'Conversion to binary Key'!$D:$I,4,0)</f>
        <v>00</v>
      </c>
      <c r="N138" s="13" t="str">
        <f>VLOOKUP($B138,'Conversion to binary Key'!$D:$I,5,0)</f>
        <v>0</v>
      </c>
      <c r="O138" s="13" t="str">
        <f>VLOOKUP($B138,'Conversion to binary Key'!$D:$I,6,0)</f>
        <v>00000</v>
      </c>
      <c r="P138" s="19" t="str">
        <f t="shared" si="172"/>
        <v>000001</v>
      </c>
      <c r="Q138" s="19" t="str">
        <f t="shared" si="173"/>
        <v>10</v>
      </c>
      <c r="R138" s="19" t="str">
        <f t="shared" si="174"/>
        <v>1</v>
      </c>
      <c r="S138" s="19" t="str">
        <f t="shared" si="175"/>
        <v>0</v>
      </c>
      <c r="T138" s="19" t="str">
        <f t="shared" si="175"/>
        <v>10111</v>
      </c>
      <c r="U138" s="16" t="str">
        <f t="shared" si="176"/>
        <v>000001</v>
      </c>
      <c r="V138" s="10" t="str">
        <f t="shared" si="177"/>
        <v>10</v>
      </c>
      <c r="W138" s="10" t="str">
        <f t="shared" si="178"/>
        <v>01</v>
      </c>
      <c r="X138" s="10" t="str">
        <f t="shared" si="179"/>
        <v>0</v>
      </c>
      <c r="Y138" s="10" t="str">
        <f t="shared" si="180"/>
        <v>10111</v>
      </c>
      <c r="Z138" s="11" t="str">
        <f t="shared" si="181"/>
        <v>0000011001010111</v>
      </c>
      <c r="AA138" s="10">
        <f t="shared" si="182"/>
        <v>16</v>
      </c>
    </row>
    <row r="139" spans="1:27" x14ac:dyDescent="0.25">
      <c r="A139" s="12" t="s">
        <v>155</v>
      </c>
      <c r="B139" s="9" t="str">
        <f t="shared" si="167"/>
        <v>DVD</v>
      </c>
      <c r="C139" s="9">
        <f t="shared" si="168"/>
        <v>1</v>
      </c>
      <c r="D139" s="8">
        <f t="shared" si="169"/>
        <v>6</v>
      </c>
      <c r="E139" s="8" t="e">
        <f t="shared" ref="E139:F139" si="193">FIND(",",$A139,D139+1)</f>
        <v>#VALUE!</v>
      </c>
      <c r="F139" s="8" t="e">
        <f t="shared" si="193"/>
        <v>#VALUE!</v>
      </c>
      <c r="G139" s="9" t="str">
        <f t="shared" si="171"/>
        <v>2</v>
      </c>
      <c r="H139" s="9">
        <v>0</v>
      </c>
      <c r="K139" s="13" t="str">
        <f>VLOOKUP($B139,'Conversion to binary Key'!$D:$I,2,0)</f>
        <v>010001</v>
      </c>
      <c r="L139" s="13" t="str">
        <f>VLOOKUP($B139,'Conversion to binary Key'!$D:$I,3,0)</f>
        <v>00</v>
      </c>
      <c r="M139" s="13" t="str">
        <f>VLOOKUP($B139,'Conversion to binary Key'!$D:$I,4,0)</f>
        <v>00</v>
      </c>
      <c r="N139" s="13" t="str">
        <f>VLOOKUP($B139,'Conversion to binary Key'!$D:$I,5,0)</f>
        <v>000000</v>
      </c>
      <c r="O139" s="13" t="str">
        <f>VLOOKUP($B139,'Conversion to binary Key'!$D:$I,6,0)</f>
        <v/>
      </c>
      <c r="P139" s="19" t="str">
        <f t="shared" si="172"/>
        <v>010001</v>
      </c>
      <c r="Q139" s="19" t="str">
        <f t="shared" si="173"/>
        <v>10</v>
      </c>
      <c r="R139" s="19" t="str">
        <f t="shared" si="174"/>
        <v>0</v>
      </c>
      <c r="S139" s="19" t="str">
        <f t="shared" si="175"/>
        <v>0</v>
      </c>
      <c r="T139" s="19" t="str">
        <f t="shared" si="175"/>
        <v>0</v>
      </c>
      <c r="U139" s="16" t="str">
        <f t="shared" si="176"/>
        <v>010001</v>
      </c>
      <c r="V139" s="10" t="str">
        <f t="shared" si="177"/>
        <v>10</v>
      </c>
      <c r="W139" s="10" t="str">
        <f t="shared" si="178"/>
        <v>00</v>
      </c>
      <c r="X139" s="10" t="str">
        <f t="shared" si="179"/>
        <v>000000</v>
      </c>
      <c r="Y139" s="10" t="str">
        <f t="shared" si="180"/>
        <v/>
      </c>
      <c r="Z139" s="11" t="str">
        <f t="shared" si="181"/>
        <v>0100011000000000</v>
      </c>
      <c r="AA139" s="10">
        <f t="shared" si="182"/>
        <v>16</v>
      </c>
    </row>
    <row r="140" spans="1:27" x14ac:dyDescent="0.25">
      <c r="A140" s="12" t="s">
        <v>183</v>
      </c>
      <c r="B140" s="9" t="str">
        <f t="shared" si="167"/>
        <v xml:space="preserve">JZ </v>
      </c>
      <c r="C140" s="9">
        <f t="shared" si="168"/>
        <v>3</v>
      </c>
      <c r="D140" s="8">
        <f t="shared" si="169"/>
        <v>5</v>
      </c>
      <c r="E140" s="8">
        <f t="shared" ref="E140:F140" si="194">FIND(",",$A140,D140+1)</f>
        <v>7</v>
      </c>
      <c r="F140" s="8">
        <f t="shared" si="194"/>
        <v>9</v>
      </c>
      <c r="G140" s="9">
        <v>1</v>
      </c>
      <c r="H140" s="9" t="str">
        <f t="shared" si="184"/>
        <v>3</v>
      </c>
      <c r="I140" s="9" t="str">
        <f t="shared" si="185"/>
        <v>0</v>
      </c>
      <c r="J140" s="9">
        <v>22</v>
      </c>
      <c r="K140" s="13" t="str">
        <f>VLOOKUP($B140,'Conversion to binary Key'!$D:$I,2,0)</f>
        <v>001000</v>
      </c>
      <c r="L140" s="13" t="str">
        <f>VLOOKUP($B140,'Conversion to binary Key'!$D:$I,3,0)</f>
        <v>00</v>
      </c>
      <c r="M140" s="13" t="str">
        <f>VLOOKUP($B140,'Conversion to binary Key'!$D:$I,4,0)</f>
        <v>00</v>
      </c>
      <c r="N140" s="13" t="str">
        <f>VLOOKUP($B140,'Conversion to binary Key'!$D:$I,5,0)</f>
        <v>0</v>
      </c>
      <c r="O140" s="13" t="str">
        <f>VLOOKUP($B140,'Conversion to binary Key'!$D:$I,6,0)</f>
        <v>00000</v>
      </c>
      <c r="P140" s="19" t="str">
        <f t="shared" si="172"/>
        <v>001000</v>
      </c>
      <c r="Q140" s="19" t="str">
        <f t="shared" si="173"/>
        <v>1</v>
      </c>
      <c r="R140" s="19" t="str">
        <f t="shared" si="174"/>
        <v>11</v>
      </c>
      <c r="S140" s="19" t="str">
        <f t="shared" si="175"/>
        <v>0</v>
      </c>
      <c r="T140" s="19" t="str">
        <f t="shared" si="175"/>
        <v>10110</v>
      </c>
      <c r="U140" s="16" t="str">
        <f t="shared" si="176"/>
        <v>001000</v>
      </c>
      <c r="V140" s="10" t="str">
        <f t="shared" si="177"/>
        <v>01</v>
      </c>
      <c r="W140" s="10" t="str">
        <f t="shared" si="178"/>
        <v>11</v>
      </c>
      <c r="X140" s="10" t="str">
        <f t="shared" si="179"/>
        <v>0</v>
      </c>
      <c r="Y140" s="10" t="str">
        <f t="shared" si="180"/>
        <v>10110</v>
      </c>
      <c r="Z140" s="11" t="str">
        <f t="shared" si="181"/>
        <v>0010000111010110</v>
      </c>
      <c r="AA140" s="10">
        <f t="shared" si="182"/>
        <v>16</v>
      </c>
    </row>
    <row r="141" spans="1:27" x14ac:dyDescent="0.25">
      <c r="A141" s="12" t="s">
        <v>185</v>
      </c>
      <c r="B141" s="9" t="str">
        <f t="shared" si="167"/>
        <v xml:space="preserve">JZ </v>
      </c>
      <c r="C141" s="9">
        <f t="shared" si="168"/>
        <v>2</v>
      </c>
      <c r="D141" s="8">
        <f t="shared" si="169"/>
        <v>5</v>
      </c>
      <c r="E141" s="8">
        <f t="shared" ref="E141:F141" si="195">FIND(",",$A141,D141+1)</f>
        <v>7</v>
      </c>
      <c r="F141" s="8" t="e">
        <f t="shared" si="195"/>
        <v>#VALUE!</v>
      </c>
      <c r="G141" s="9">
        <v>2</v>
      </c>
      <c r="H141" s="9" t="str">
        <f t="shared" si="184"/>
        <v>3</v>
      </c>
      <c r="I141" s="9">
        <v>0</v>
      </c>
      <c r="J141" s="9">
        <v>23</v>
      </c>
      <c r="K141" s="13" t="str">
        <f>VLOOKUP($B141,'Conversion to binary Key'!$D:$I,2,0)</f>
        <v>001000</v>
      </c>
      <c r="L141" s="13" t="str">
        <f>VLOOKUP($B141,'Conversion to binary Key'!$D:$I,3,0)</f>
        <v>00</v>
      </c>
      <c r="M141" s="13" t="str">
        <f>VLOOKUP($B141,'Conversion to binary Key'!$D:$I,4,0)</f>
        <v>00</v>
      </c>
      <c r="N141" s="13" t="str">
        <f>VLOOKUP($B141,'Conversion to binary Key'!$D:$I,5,0)</f>
        <v>0</v>
      </c>
      <c r="O141" s="13" t="str">
        <f>VLOOKUP($B141,'Conversion to binary Key'!$D:$I,6,0)</f>
        <v>00000</v>
      </c>
      <c r="P141" s="19" t="str">
        <f t="shared" si="172"/>
        <v>001000</v>
      </c>
      <c r="Q141" s="19" t="str">
        <f t="shared" si="173"/>
        <v>10</v>
      </c>
      <c r="R141" s="19" t="str">
        <f t="shared" si="174"/>
        <v>11</v>
      </c>
      <c r="S141" s="19" t="str">
        <f t="shared" si="175"/>
        <v>0</v>
      </c>
      <c r="T141" s="19" t="str">
        <f t="shared" si="175"/>
        <v>10111</v>
      </c>
      <c r="U141" s="16" t="str">
        <f t="shared" si="176"/>
        <v>001000</v>
      </c>
      <c r="V141" s="10" t="str">
        <f t="shared" si="177"/>
        <v>10</v>
      </c>
      <c r="W141" s="10" t="str">
        <f t="shared" si="178"/>
        <v>11</v>
      </c>
      <c r="X141" s="10" t="str">
        <f t="shared" si="179"/>
        <v>0</v>
      </c>
      <c r="Y141" s="10" t="str">
        <f t="shared" si="180"/>
        <v>10111</v>
      </c>
      <c r="Z141" s="11" t="str">
        <f t="shared" si="181"/>
        <v>0010001011010111</v>
      </c>
      <c r="AA141" s="10">
        <f t="shared" si="182"/>
        <v>16</v>
      </c>
    </row>
    <row r="142" spans="1:27" x14ac:dyDescent="0.25">
      <c r="A142" s="12" t="s">
        <v>159</v>
      </c>
      <c r="B142" s="9" t="str">
        <f t="shared" si="167"/>
        <v>OUT</v>
      </c>
      <c r="C142" s="9">
        <f t="shared" si="168"/>
        <v>1</v>
      </c>
      <c r="D142" s="8">
        <f t="shared" si="169"/>
        <v>6</v>
      </c>
      <c r="E142" s="8" t="e">
        <f t="shared" ref="E142:F142" si="196">FIND(",",$A142,D142+1)</f>
        <v>#VALUE!</v>
      </c>
      <c r="F142" s="8" t="e">
        <f t="shared" si="196"/>
        <v>#VALUE!</v>
      </c>
      <c r="G142" s="9" t="str">
        <f t="shared" si="171"/>
        <v>2</v>
      </c>
      <c r="H142" s="9">
        <v>1</v>
      </c>
      <c r="K142" s="13">
        <f>VLOOKUP($B142,'Conversion to binary Key'!$D:$I,2,0)</f>
        <v>110010</v>
      </c>
      <c r="L142" s="13" t="str">
        <f>VLOOKUP($B142,'Conversion to binary Key'!$D:$I,3,0)</f>
        <v>00</v>
      </c>
      <c r="M142" s="13" t="str">
        <f>VLOOKUP($B142,'Conversion to binary Key'!$D:$I,4,0)</f>
        <v>00000000</v>
      </c>
      <c r="N142" s="13" t="str">
        <f>VLOOKUP($B142,'Conversion to binary Key'!$D:$I,5,0)</f>
        <v/>
      </c>
      <c r="O142" s="13" t="str">
        <f>VLOOKUP($B142,'Conversion to binary Key'!$D:$I,6,0)</f>
        <v/>
      </c>
      <c r="P142" s="19">
        <f t="shared" si="172"/>
        <v>110010</v>
      </c>
      <c r="Q142" s="19" t="str">
        <f t="shared" si="173"/>
        <v>10</v>
      </c>
      <c r="R142" s="19" t="str">
        <f t="shared" si="174"/>
        <v>1</v>
      </c>
      <c r="S142" s="19" t="str">
        <f t="shared" si="175"/>
        <v>0</v>
      </c>
      <c r="T142" s="19" t="str">
        <f t="shared" si="175"/>
        <v>0</v>
      </c>
      <c r="U142" s="16">
        <f t="shared" si="176"/>
        <v>110010</v>
      </c>
      <c r="V142" s="10" t="str">
        <f t="shared" si="177"/>
        <v>10</v>
      </c>
      <c r="W142" s="10" t="str">
        <f t="shared" si="178"/>
        <v>00000001</v>
      </c>
      <c r="X142" s="10" t="str">
        <f t="shared" si="179"/>
        <v/>
      </c>
      <c r="Y142" s="10" t="str">
        <f t="shared" si="180"/>
        <v/>
      </c>
      <c r="Z142" s="11" t="str">
        <f t="shared" si="181"/>
        <v>1100101000000001</v>
      </c>
      <c r="AA142" s="10">
        <f t="shared" si="182"/>
        <v>16</v>
      </c>
    </row>
    <row r="143" spans="1:27" x14ac:dyDescent="0.25">
      <c r="A143" s="12" t="s">
        <v>79</v>
      </c>
      <c r="B143" s="9" t="str">
        <f t="shared" si="167"/>
        <v>OUT</v>
      </c>
      <c r="C143" s="9">
        <f t="shared" si="168"/>
        <v>1</v>
      </c>
      <c r="D143" s="8">
        <f t="shared" si="169"/>
        <v>6</v>
      </c>
      <c r="E143" s="8" t="e">
        <f t="shared" ref="E143:F143" si="197">FIND(",",$A143,D143+1)</f>
        <v>#VALUE!</v>
      </c>
      <c r="F143" s="8" t="e">
        <f t="shared" si="197"/>
        <v>#VALUE!</v>
      </c>
      <c r="G143" s="9" t="str">
        <f t="shared" si="171"/>
        <v>3</v>
      </c>
      <c r="H143" s="9">
        <v>1</v>
      </c>
      <c r="K143" s="13">
        <f>VLOOKUP($B143,'Conversion to binary Key'!$D:$I,2,0)</f>
        <v>110010</v>
      </c>
      <c r="L143" s="13" t="str">
        <f>VLOOKUP($B143,'Conversion to binary Key'!$D:$I,3,0)</f>
        <v>00</v>
      </c>
      <c r="M143" s="13" t="str">
        <f>VLOOKUP($B143,'Conversion to binary Key'!$D:$I,4,0)</f>
        <v>00000000</v>
      </c>
      <c r="N143" s="13" t="str">
        <f>VLOOKUP($B143,'Conversion to binary Key'!$D:$I,5,0)</f>
        <v/>
      </c>
      <c r="O143" s="13" t="str">
        <f>VLOOKUP($B143,'Conversion to binary Key'!$D:$I,6,0)</f>
        <v/>
      </c>
      <c r="P143" s="19">
        <f t="shared" si="172"/>
        <v>110010</v>
      </c>
      <c r="Q143" s="19" t="str">
        <f t="shared" si="173"/>
        <v>11</v>
      </c>
      <c r="R143" s="19" t="str">
        <f t="shared" si="174"/>
        <v>1</v>
      </c>
      <c r="S143" s="19" t="str">
        <f t="shared" si="175"/>
        <v>0</v>
      </c>
      <c r="T143" s="19" t="str">
        <f t="shared" si="175"/>
        <v>0</v>
      </c>
      <c r="U143" s="16">
        <f t="shared" si="176"/>
        <v>110010</v>
      </c>
      <c r="V143" s="10" t="str">
        <f t="shared" si="177"/>
        <v>11</v>
      </c>
      <c r="W143" s="10" t="str">
        <f t="shared" si="178"/>
        <v>00000001</v>
      </c>
      <c r="X143" s="10" t="str">
        <f t="shared" si="179"/>
        <v/>
      </c>
      <c r="Y143" s="10" t="str">
        <f t="shared" si="180"/>
        <v/>
      </c>
      <c r="Z143" s="11" t="str">
        <f t="shared" si="181"/>
        <v>1100101100000001</v>
      </c>
      <c r="AA143" s="10">
        <f t="shared" si="182"/>
        <v>16</v>
      </c>
    </row>
    <row r="144" spans="1:27" x14ac:dyDescent="0.25">
      <c r="A144" s="12" t="s">
        <v>85</v>
      </c>
      <c r="B144" s="9" t="str">
        <f t="shared" si="167"/>
        <v>LDR</v>
      </c>
      <c r="C144" s="9">
        <f t="shared" si="168"/>
        <v>3</v>
      </c>
      <c r="D144" s="8">
        <f t="shared" si="169"/>
        <v>6</v>
      </c>
      <c r="E144" s="8">
        <f t="shared" ref="E144:F144" si="198">FIND(",",$A144,D144+1)</f>
        <v>8</v>
      </c>
      <c r="F144" s="8">
        <f t="shared" si="198"/>
        <v>10</v>
      </c>
      <c r="G144" s="9" t="str">
        <f t="shared" si="171"/>
        <v>3</v>
      </c>
      <c r="H144" s="9" t="str">
        <f t="shared" si="184"/>
        <v>1</v>
      </c>
      <c r="I144" s="9" t="str">
        <f t="shared" si="185"/>
        <v>0</v>
      </c>
      <c r="J144" s="9">
        <v>25</v>
      </c>
      <c r="K144" s="13" t="str">
        <f>VLOOKUP($B144,'Conversion to binary Key'!$D:$I,2,0)</f>
        <v>000001</v>
      </c>
      <c r="L144" s="13" t="str">
        <f>VLOOKUP($B144,'Conversion to binary Key'!$D:$I,3,0)</f>
        <v>00</v>
      </c>
      <c r="M144" s="13" t="str">
        <f>VLOOKUP($B144,'Conversion to binary Key'!$D:$I,4,0)</f>
        <v>00</v>
      </c>
      <c r="N144" s="13" t="str">
        <f>VLOOKUP($B144,'Conversion to binary Key'!$D:$I,5,0)</f>
        <v>0</v>
      </c>
      <c r="O144" s="13" t="str">
        <f>VLOOKUP($B144,'Conversion to binary Key'!$D:$I,6,0)</f>
        <v>00000</v>
      </c>
      <c r="P144" s="19" t="str">
        <f t="shared" si="172"/>
        <v>000001</v>
      </c>
      <c r="Q144" s="19" t="str">
        <f t="shared" si="173"/>
        <v>11</v>
      </c>
      <c r="R144" s="19" t="str">
        <f t="shared" si="174"/>
        <v>1</v>
      </c>
      <c r="S144" s="19" t="str">
        <f t="shared" si="175"/>
        <v>0</v>
      </c>
      <c r="T144" s="19" t="str">
        <f t="shared" si="175"/>
        <v>11001</v>
      </c>
      <c r="U144" s="16" t="str">
        <f t="shared" si="176"/>
        <v>000001</v>
      </c>
      <c r="V144" s="10" t="str">
        <f t="shared" si="177"/>
        <v>11</v>
      </c>
      <c r="W144" s="10" t="str">
        <f t="shared" si="178"/>
        <v>01</v>
      </c>
      <c r="X144" s="10" t="str">
        <f t="shared" si="179"/>
        <v>0</v>
      </c>
      <c r="Y144" s="10" t="str">
        <f t="shared" si="180"/>
        <v>11001</v>
      </c>
      <c r="Z144" s="11" t="str">
        <f t="shared" si="181"/>
        <v>0000011101011001</v>
      </c>
      <c r="AA144" s="10">
        <f t="shared" si="182"/>
        <v>16</v>
      </c>
    </row>
    <row r="145" spans="1:27" x14ac:dyDescent="0.25">
      <c r="A145" s="12" t="s">
        <v>79</v>
      </c>
      <c r="B145" s="9" t="str">
        <f t="shared" si="167"/>
        <v>OUT</v>
      </c>
      <c r="C145" s="9">
        <f t="shared" si="168"/>
        <v>1</v>
      </c>
      <c r="D145" s="8">
        <f t="shared" si="169"/>
        <v>6</v>
      </c>
      <c r="E145" s="8" t="e">
        <f t="shared" ref="E145:F145" si="199">FIND(",",$A145,D145+1)</f>
        <v>#VALUE!</v>
      </c>
      <c r="F145" s="8" t="e">
        <f t="shared" si="199"/>
        <v>#VALUE!</v>
      </c>
      <c r="G145" s="9" t="str">
        <f t="shared" si="171"/>
        <v>3</v>
      </c>
      <c r="H145" s="9">
        <v>1</v>
      </c>
      <c r="K145" s="13">
        <f>VLOOKUP($B145,'Conversion to binary Key'!$D:$I,2,0)</f>
        <v>110010</v>
      </c>
      <c r="L145" s="13" t="str">
        <f>VLOOKUP($B145,'Conversion to binary Key'!$D:$I,3,0)</f>
        <v>00</v>
      </c>
      <c r="M145" s="13" t="str">
        <f>VLOOKUP($B145,'Conversion to binary Key'!$D:$I,4,0)</f>
        <v>00000000</v>
      </c>
      <c r="N145" s="13" t="str">
        <f>VLOOKUP($B145,'Conversion to binary Key'!$D:$I,5,0)</f>
        <v/>
      </c>
      <c r="O145" s="13" t="str">
        <f>VLOOKUP($B145,'Conversion to binary Key'!$D:$I,6,0)</f>
        <v/>
      </c>
      <c r="P145" s="19">
        <f t="shared" si="172"/>
        <v>110010</v>
      </c>
      <c r="Q145" s="19" t="str">
        <f t="shared" si="173"/>
        <v>11</v>
      </c>
      <c r="R145" s="19" t="str">
        <f t="shared" si="174"/>
        <v>1</v>
      </c>
      <c r="S145" s="19" t="str">
        <f t="shared" si="175"/>
        <v>0</v>
      </c>
      <c r="T145" s="19" t="str">
        <f t="shared" si="175"/>
        <v>0</v>
      </c>
      <c r="U145" s="16">
        <f t="shared" si="176"/>
        <v>110010</v>
      </c>
      <c r="V145" s="10" t="str">
        <f t="shared" si="177"/>
        <v>11</v>
      </c>
      <c r="W145" s="10" t="str">
        <f t="shared" si="178"/>
        <v>00000001</v>
      </c>
      <c r="X145" s="10" t="str">
        <f t="shared" si="179"/>
        <v/>
      </c>
      <c r="Y145" s="10" t="str">
        <f t="shared" si="180"/>
        <v/>
      </c>
      <c r="Z145" s="11" t="str">
        <f t="shared" si="181"/>
        <v>1100101100000001</v>
      </c>
      <c r="AA145" s="10">
        <f t="shared" si="182"/>
        <v>16</v>
      </c>
    </row>
    <row r="146" spans="1:27" x14ac:dyDescent="0.25">
      <c r="A146" s="12" t="s">
        <v>189</v>
      </c>
      <c r="B146" s="9" t="str">
        <f t="shared" si="167"/>
        <v>HLT</v>
      </c>
      <c r="C146" s="9">
        <f t="shared" si="168"/>
        <v>0</v>
      </c>
      <c r="D146" s="8" t="e">
        <f t="shared" si="169"/>
        <v>#VALUE!</v>
      </c>
      <c r="E146" s="8" t="e">
        <f t="shared" ref="E146:F146" si="200">FIND(",",$A146,D146+1)</f>
        <v>#VALUE!</v>
      </c>
      <c r="F146" s="8" t="e">
        <f t="shared" si="200"/>
        <v>#VALUE!</v>
      </c>
      <c r="G146" s="9" t="str">
        <f t="shared" si="171"/>
        <v/>
      </c>
      <c r="H146" s="9" t="e">
        <f t="shared" si="184"/>
        <v>#VALUE!</v>
      </c>
      <c r="I146" s="9" t="e">
        <f t="shared" si="185"/>
        <v>#VALUE!</v>
      </c>
      <c r="J146" s="9" t="e">
        <f t="shared" si="189"/>
        <v>#VALUE!</v>
      </c>
      <c r="K146" s="13" t="str">
        <f>VLOOKUP($B146,'Conversion to binary Key'!$D:$I,2,0)</f>
        <v>000000</v>
      </c>
      <c r="L146" s="13" t="str">
        <f>VLOOKUP($B146,'Conversion to binary Key'!$D:$I,3,0)</f>
        <v>0000</v>
      </c>
      <c r="M146" s="13" t="str">
        <f>VLOOKUP($B146,'Conversion to binary Key'!$D:$I,4,0)</f>
        <v>000000</v>
      </c>
      <c r="N146" s="13" t="str">
        <f>VLOOKUP($B146,'Conversion to binary Key'!$D:$I,5,0)</f>
        <v/>
      </c>
      <c r="O146" s="13" t="str">
        <f>VLOOKUP($B146,'Conversion to binary Key'!$D:$I,6,0)</f>
        <v/>
      </c>
      <c r="P146" s="19" t="str">
        <f t="shared" si="172"/>
        <v>000000</v>
      </c>
      <c r="Q146" s="19" t="s">
        <v>280</v>
      </c>
      <c r="R146" s="19" t="s">
        <v>280</v>
      </c>
      <c r="S146" s="19"/>
      <c r="T146" s="19"/>
      <c r="U146" s="16" t="str">
        <f t="shared" si="176"/>
        <v>000000</v>
      </c>
      <c r="V146" s="10" t="str">
        <f t="shared" si="177"/>
        <v>0000</v>
      </c>
      <c r="W146" s="10" t="str">
        <f t="shared" si="178"/>
        <v>000000</v>
      </c>
      <c r="X146" s="10" t="str">
        <f t="shared" si="179"/>
        <v/>
      </c>
      <c r="Y146" s="10" t="str">
        <f t="shared" si="180"/>
        <v/>
      </c>
      <c r="Z146" s="11" t="str">
        <f t="shared" si="181"/>
        <v>0000000000000000</v>
      </c>
      <c r="AA146" s="10">
        <f t="shared" si="182"/>
        <v>16</v>
      </c>
    </row>
  </sheetData>
  <autoFilter ref="A1:AA14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46"/>
  <sheetViews>
    <sheetView tabSelected="1" topLeftCell="V1" workbookViewId="0">
      <selection activeCell="AH16" sqref="AH16"/>
    </sheetView>
  </sheetViews>
  <sheetFormatPr defaultRowHeight="15" x14ac:dyDescent="0.25"/>
  <cols>
    <col min="1" max="1" width="14.85546875" customWidth="1"/>
    <col min="28" max="28" width="19.140625" style="6" customWidth="1"/>
    <col min="29" max="29" width="9.140625" style="6"/>
    <col min="31" max="31" width="17.28515625" style="6" customWidth="1"/>
    <col min="34" max="34" width="10.5703125" bestFit="1" customWidth="1"/>
    <col min="35" max="35" width="17.42578125" style="6" customWidth="1"/>
    <col min="36" max="36" width="2.28515625" customWidth="1"/>
    <col min="38" max="38" width="17" style="6" customWidth="1"/>
  </cols>
  <sheetData>
    <row r="1" spans="1:40" x14ac:dyDescent="0.25">
      <c r="A1" s="12" t="s">
        <v>191</v>
      </c>
      <c r="B1" s="9" t="s">
        <v>192</v>
      </c>
      <c r="C1" s="9" t="s">
        <v>312</v>
      </c>
      <c r="D1" s="8" t="s">
        <v>193</v>
      </c>
      <c r="E1" s="8" t="s">
        <v>194</v>
      </c>
      <c r="F1" s="8" t="s">
        <v>195</v>
      </c>
      <c r="G1" s="9" t="s">
        <v>196</v>
      </c>
      <c r="H1" s="9" t="s">
        <v>197</v>
      </c>
      <c r="I1" s="9" t="s">
        <v>198</v>
      </c>
      <c r="J1" s="9" t="s">
        <v>199</v>
      </c>
      <c r="K1" s="14" t="s">
        <v>283</v>
      </c>
      <c r="L1" s="14" t="s">
        <v>283</v>
      </c>
      <c r="M1" s="14" t="s">
        <v>283</v>
      </c>
      <c r="N1" s="14" t="s">
        <v>283</v>
      </c>
      <c r="O1" s="14" t="s">
        <v>283</v>
      </c>
      <c r="P1" s="15" t="s">
        <v>289</v>
      </c>
      <c r="Q1" s="15" t="s">
        <v>289</v>
      </c>
      <c r="R1" s="15" t="s">
        <v>289</v>
      </c>
      <c r="S1" s="15" t="s">
        <v>289</v>
      </c>
      <c r="T1" s="15" t="s">
        <v>289</v>
      </c>
      <c r="U1" s="17" t="s">
        <v>293</v>
      </c>
      <c r="V1" s="17" t="s">
        <v>293</v>
      </c>
      <c r="W1" s="17" t="s">
        <v>293</v>
      </c>
      <c r="X1" s="17" t="s">
        <v>293</v>
      </c>
      <c r="Y1" s="17" t="s">
        <v>293</v>
      </c>
      <c r="Z1" s="20" t="s">
        <v>294</v>
      </c>
      <c r="AA1" s="17" t="s">
        <v>295</v>
      </c>
      <c r="AB1" s="6" t="s">
        <v>401</v>
      </c>
      <c r="AC1" s="17" t="s">
        <v>403</v>
      </c>
      <c r="AE1" s="6" t="s">
        <v>406</v>
      </c>
      <c r="AH1" t="s">
        <v>431</v>
      </c>
      <c r="AK1" t="s">
        <v>432</v>
      </c>
      <c r="AM1" t="s">
        <v>434</v>
      </c>
      <c r="AN1" t="s">
        <v>435</v>
      </c>
    </row>
    <row r="2" spans="1:40" x14ac:dyDescent="0.25">
      <c r="A2" s="12" t="s">
        <v>408</v>
      </c>
      <c r="B2" s="9" t="str">
        <f>LEFT(A2,3)</f>
        <v>LDA</v>
      </c>
      <c r="C2" s="9">
        <f>LEN(A2)-LEN(SUBSTITUTE(A2,",",""))</f>
        <v>3</v>
      </c>
      <c r="D2" s="8">
        <f>FIND(",",A2,1)</f>
        <v>6</v>
      </c>
      <c r="E2" s="8">
        <f>FIND(",",$A2,D2+1)</f>
        <v>8</v>
      </c>
      <c r="F2" s="8">
        <f>FIND(",",$A2,E2+1)</f>
        <v>10</v>
      </c>
      <c r="G2" s="9">
        <v>3</v>
      </c>
      <c r="H2" s="9" t="str">
        <f>MID($A2,D2+1,E2-(D2+1))</f>
        <v>0</v>
      </c>
      <c r="I2" s="9" t="str">
        <f t="shared" ref="I2:I65" si="0">MID($A2,E2+1,F2-(E2+1))</f>
        <v>0</v>
      </c>
      <c r="J2" s="9" t="str">
        <f>MID($A2,F2+1,20)</f>
        <v>5</v>
      </c>
      <c r="K2" s="13" t="str">
        <f>VLOOKUP($B2,'Conversion to binary Key'!$D:$I,2,0)</f>
        <v>000011</v>
      </c>
      <c r="L2" s="13" t="str">
        <f>VLOOKUP($B2,'Conversion to binary Key'!$D:$I,3,0)</f>
        <v>00</v>
      </c>
      <c r="M2" s="13" t="str">
        <f>VLOOKUP($B2,'Conversion to binary Key'!$D:$I,4,0)</f>
        <v>00</v>
      </c>
      <c r="N2" s="13" t="str">
        <f>VLOOKUP($B2,'Conversion to binary Key'!$D:$I,5,0)</f>
        <v>0</v>
      </c>
      <c r="O2" s="13" t="str">
        <f>VLOOKUP($B2,'Conversion to binary Key'!$D:$I,6,0)</f>
        <v>00000</v>
      </c>
      <c r="P2" s="19" t="str">
        <f>K2</f>
        <v>000011</v>
      </c>
      <c r="Q2" s="19" t="str">
        <f>DEC2BIN(G2)</f>
        <v>11</v>
      </c>
      <c r="R2" s="19" t="str">
        <f t="shared" ref="R2:T17" si="1">DEC2BIN(H2)</f>
        <v>0</v>
      </c>
      <c r="S2" s="19" t="str">
        <f t="shared" si="1"/>
        <v>0</v>
      </c>
      <c r="T2" s="19" t="str">
        <f t="shared" si="1"/>
        <v>101</v>
      </c>
      <c r="U2" s="16" t="str">
        <f>P2</f>
        <v>000011</v>
      </c>
      <c r="V2" s="10" t="str">
        <f>TEXT(Q2,L2)</f>
        <v>11</v>
      </c>
      <c r="W2" s="10" t="str">
        <f t="shared" ref="W2:Y17" si="2">TEXT(R2,M2)</f>
        <v>00</v>
      </c>
      <c r="X2" s="10" t="str">
        <f t="shared" si="2"/>
        <v>0</v>
      </c>
      <c r="Y2" s="10" t="str">
        <f t="shared" si="2"/>
        <v>00101</v>
      </c>
      <c r="Z2" s="11" t="str">
        <f>U2&amp;V2&amp;W2&amp;X2&amp;Y2</f>
        <v>0000111100000101</v>
      </c>
      <c r="AA2" s="10">
        <f>LEN(Z2)</f>
        <v>16</v>
      </c>
      <c r="AB2" s="6" t="s">
        <v>323</v>
      </c>
      <c r="AC2" s="6" t="s">
        <v>402</v>
      </c>
      <c r="AD2" t="s">
        <v>404</v>
      </c>
      <c r="AE2" s="6" t="s">
        <v>405</v>
      </c>
      <c r="AF2" t="s">
        <v>407</v>
      </c>
      <c r="AH2" s="6" t="s">
        <v>254</v>
      </c>
      <c r="AI2" s="6" t="s">
        <v>324</v>
      </c>
      <c r="AK2" s="24" t="s">
        <v>409</v>
      </c>
      <c r="AL2" s="24" t="s">
        <v>428</v>
      </c>
      <c r="AM2">
        <v>1</v>
      </c>
      <c r="AN2" t="s">
        <v>437</v>
      </c>
    </row>
    <row r="3" spans="1:40" x14ac:dyDescent="0.25">
      <c r="A3" s="12" t="s">
        <v>443</v>
      </c>
      <c r="B3" s="9" t="str">
        <f t="shared" ref="B3:B66" si="3">LEFT(A3,3)</f>
        <v>RRC</v>
      </c>
      <c r="C3" s="9">
        <f t="shared" ref="C3:C66" si="4">LEN(A3)-LEN(SUBSTITUTE(A3,",",""))</f>
        <v>3</v>
      </c>
      <c r="D3" s="8">
        <f t="shared" ref="D3:D66" si="5">FIND(",",A3,1)</f>
        <v>6</v>
      </c>
      <c r="E3" s="8">
        <f t="shared" ref="E3:F18" si="6">FIND(",",$A3,D3+1)</f>
        <v>8</v>
      </c>
      <c r="F3" s="8">
        <f t="shared" si="6"/>
        <v>10</v>
      </c>
      <c r="G3" s="9" t="str">
        <f t="shared" ref="G3:G66" si="7">MID(A3,5,1)</f>
        <v>3</v>
      </c>
      <c r="H3" s="9" t="str">
        <f t="shared" ref="H3:I66" si="8">MID($A3,D3+1,E3-(D3+1))</f>
        <v>1</v>
      </c>
      <c r="I3" s="9" t="str">
        <f t="shared" si="0"/>
        <v>1</v>
      </c>
      <c r="J3" s="9" t="str">
        <f t="shared" ref="J3:J59" si="9">MID($A3,F3+1,20)</f>
        <v>5</v>
      </c>
      <c r="K3" s="13" t="str">
        <f>VLOOKUP($B3,'Conversion to binary Key'!$D:$I,2,0)</f>
        <v>011010</v>
      </c>
      <c r="L3" s="13" t="str">
        <f>VLOOKUP($B3,'Conversion to binary Key'!$D:$I,3,0)</f>
        <v>00</v>
      </c>
      <c r="M3" s="13" t="str">
        <f>VLOOKUP($B3,'Conversion to binary Key'!$D:$I,4,0)</f>
        <v>0</v>
      </c>
      <c r="N3" s="13" t="str">
        <f>VLOOKUP($B3,'Conversion to binary Key'!$D:$I,5,0)</f>
        <v>0</v>
      </c>
      <c r="O3" s="13" t="str">
        <f>VLOOKUP($B3,'Conversion to binary Key'!$D:$I,6,0)</f>
        <v>000000</v>
      </c>
      <c r="P3" s="19" t="str">
        <f t="shared" ref="P3:P66" si="10">K3</f>
        <v>011010</v>
      </c>
      <c r="Q3" s="19" t="str">
        <f t="shared" ref="Q3:T66" si="11">DEC2BIN(G3)</f>
        <v>11</v>
      </c>
      <c r="R3" s="19" t="str">
        <f t="shared" si="1"/>
        <v>1</v>
      </c>
      <c r="S3" s="19" t="str">
        <f t="shared" si="1"/>
        <v>1</v>
      </c>
      <c r="T3" s="19" t="str">
        <f t="shared" si="1"/>
        <v>101</v>
      </c>
      <c r="U3" s="16" t="str">
        <f t="shared" ref="U3:U66" si="12">P3</f>
        <v>011010</v>
      </c>
      <c r="V3" s="10" t="str">
        <f t="shared" ref="V3:Y66" si="13">TEXT(Q3,L3)</f>
        <v>11</v>
      </c>
      <c r="W3" s="10" t="str">
        <f t="shared" si="2"/>
        <v>1</v>
      </c>
      <c r="X3" s="10" t="str">
        <f t="shared" si="2"/>
        <v>1</v>
      </c>
      <c r="Y3" s="10" t="str">
        <f t="shared" si="2"/>
        <v>000101</v>
      </c>
      <c r="Z3" s="11" t="str">
        <f>U3&amp;V3&amp;W3&amp;X3&amp;Y3</f>
        <v>0110101111000101</v>
      </c>
      <c r="AA3" s="10">
        <f>LEN(Z3)</f>
        <v>16</v>
      </c>
      <c r="AB3" s="6" t="s">
        <v>324</v>
      </c>
      <c r="AH3" t="s">
        <v>409</v>
      </c>
      <c r="AI3" s="6" t="s">
        <v>433</v>
      </c>
      <c r="AK3" s="24" t="s">
        <v>410</v>
      </c>
      <c r="AL3" s="24" t="s">
        <v>288</v>
      </c>
    </row>
    <row r="4" spans="1:40" ht="15" customHeight="1" x14ac:dyDescent="0.25">
      <c r="A4" s="12" t="s">
        <v>4</v>
      </c>
      <c r="B4" s="9" t="str">
        <f t="shared" si="3"/>
        <v>AIR</v>
      </c>
      <c r="C4" s="9">
        <f t="shared" si="4"/>
        <v>1</v>
      </c>
      <c r="D4" s="8">
        <f t="shared" si="5"/>
        <v>6</v>
      </c>
      <c r="E4" s="8" t="e">
        <f t="shared" si="6"/>
        <v>#VALUE!</v>
      </c>
      <c r="F4" s="8" t="e">
        <f t="shared" si="6"/>
        <v>#VALUE!</v>
      </c>
      <c r="G4" s="9" t="str">
        <f t="shared" si="7"/>
        <v>3</v>
      </c>
      <c r="H4" s="9">
        <v>0</v>
      </c>
      <c r="I4" s="9">
        <v>0</v>
      </c>
      <c r="J4" s="9">
        <v>0</v>
      </c>
      <c r="K4" s="13" t="str">
        <f>VLOOKUP($B4,'Conversion to binary Key'!$D:$I,2,0)</f>
        <v>000110</v>
      </c>
      <c r="L4" s="13" t="str">
        <f>VLOOKUP($B4,'Conversion to binary Key'!$D:$I,3,0)</f>
        <v>00</v>
      </c>
      <c r="M4" s="13" t="str">
        <f>VLOOKUP($B4,'Conversion to binary Key'!$D:$I,4,0)</f>
        <v>00000000</v>
      </c>
      <c r="N4" s="13" t="str">
        <f>VLOOKUP($B4,'Conversion to binary Key'!$D:$I,5,0)</f>
        <v/>
      </c>
      <c r="O4" s="13" t="str">
        <f>VLOOKUP($B4,'Conversion to binary Key'!$D:$I,6,0)</f>
        <v/>
      </c>
      <c r="P4" s="19" t="str">
        <f t="shared" si="10"/>
        <v>000110</v>
      </c>
      <c r="Q4" s="19" t="str">
        <f t="shared" si="11"/>
        <v>11</v>
      </c>
      <c r="R4" s="19" t="str">
        <f t="shared" si="1"/>
        <v>0</v>
      </c>
      <c r="S4" s="19" t="str">
        <f t="shared" si="1"/>
        <v>0</v>
      </c>
      <c r="T4" s="19" t="str">
        <f t="shared" si="1"/>
        <v>0</v>
      </c>
      <c r="U4" s="16" t="str">
        <f t="shared" si="12"/>
        <v>000110</v>
      </c>
      <c r="V4" s="10" t="str">
        <f t="shared" si="13"/>
        <v>11</v>
      </c>
      <c r="W4" s="10" t="str">
        <f t="shared" si="2"/>
        <v>00000000</v>
      </c>
      <c r="X4" s="10" t="str">
        <f t="shared" si="2"/>
        <v/>
      </c>
      <c r="Y4" s="10" t="str">
        <f t="shared" si="2"/>
        <v/>
      </c>
      <c r="Z4" s="11" t="str">
        <f t="shared" ref="Z4:Z67" si="14">U4&amp;V4&amp;W4&amp;X4&amp;Y4</f>
        <v>0001101100000000</v>
      </c>
      <c r="AA4" s="10">
        <f t="shared" ref="AA4:AA67" si="15">LEN(Z4)</f>
        <v>16</v>
      </c>
      <c r="AB4" s="6" t="s">
        <v>325</v>
      </c>
      <c r="AK4" s="24" t="s">
        <v>411</v>
      </c>
      <c r="AL4" s="24" t="s">
        <v>323</v>
      </c>
      <c r="AM4">
        <v>4</v>
      </c>
      <c r="AN4" t="s">
        <v>445</v>
      </c>
    </row>
    <row r="5" spans="1:40" ht="15" customHeight="1" x14ac:dyDescent="0.25">
      <c r="A5" s="12" t="s">
        <v>6</v>
      </c>
      <c r="B5" s="9" t="str">
        <f t="shared" si="3"/>
        <v>STR</v>
      </c>
      <c r="C5" s="9">
        <f t="shared" si="4"/>
        <v>3</v>
      </c>
      <c r="D5" s="8">
        <f t="shared" si="5"/>
        <v>6</v>
      </c>
      <c r="E5" s="8">
        <f t="shared" si="6"/>
        <v>8</v>
      </c>
      <c r="F5" s="8">
        <f t="shared" si="6"/>
        <v>10</v>
      </c>
      <c r="G5" s="9" t="str">
        <f t="shared" si="7"/>
        <v>3</v>
      </c>
      <c r="H5" s="9" t="str">
        <f t="shared" si="8"/>
        <v>0</v>
      </c>
      <c r="I5" s="9" t="str">
        <f t="shared" si="0"/>
        <v>0</v>
      </c>
      <c r="J5" s="9" t="str">
        <f t="shared" si="9"/>
        <v>29</v>
      </c>
      <c r="K5" s="13" t="str">
        <f>VLOOKUP($B5,'Conversion to binary Key'!$D:$I,2,0)</f>
        <v>000010</v>
      </c>
      <c r="L5" s="13" t="str">
        <f>VLOOKUP($B5,'Conversion to binary Key'!$D:$I,3,0)</f>
        <v>00</v>
      </c>
      <c r="M5" s="13" t="str">
        <f>VLOOKUP($B5,'Conversion to binary Key'!$D:$I,4,0)</f>
        <v>00</v>
      </c>
      <c r="N5" s="13" t="str">
        <f>VLOOKUP($B5,'Conversion to binary Key'!$D:$I,5,0)</f>
        <v>0</v>
      </c>
      <c r="O5" s="13" t="str">
        <f>VLOOKUP($B5,'Conversion to binary Key'!$D:$I,6,0)</f>
        <v>00000</v>
      </c>
      <c r="P5" s="19" t="str">
        <f t="shared" si="10"/>
        <v>000010</v>
      </c>
      <c r="Q5" s="19" t="str">
        <f t="shared" si="11"/>
        <v>11</v>
      </c>
      <c r="R5" s="19" t="str">
        <f t="shared" si="1"/>
        <v>0</v>
      </c>
      <c r="S5" s="19" t="str">
        <f t="shared" si="1"/>
        <v>0</v>
      </c>
      <c r="T5" s="19" t="str">
        <f t="shared" si="1"/>
        <v>11101</v>
      </c>
      <c r="U5" s="16" t="str">
        <f t="shared" si="12"/>
        <v>000010</v>
      </c>
      <c r="V5" s="10" t="str">
        <f t="shared" si="13"/>
        <v>11</v>
      </c>
      <c r="W5" s="10" t="str">
        <f t="shared" si="2"/>
        <v>00</v>
      </c>
      <c r="X5" s="10" t="str">
        <f t="shared" si="2"/>
        <v>0</v>
      </c>
      <c r="Y5" s="10" t="str">
        <f t="shared" si="2"/>
        <v>11101</v>
      </c>
      <c r="Z5" s="11" t="str">
        <f t="shared" si="14"/>
        <v>0000101100011101</v>
      </c>
      <c r="AA5" s="10">
        <f t="shared" si="15"/>
        <v>16</v>
      </c>
      <c r="AB5" s="6" t="s">
        <v>326</v>
      </c>
      <c r="AK5" s="24" t="s">
        <v>412</v>
      </c>
      <c r="AL5" s="24" t="s">
        <v>429</v>
      </c>
      <c r="AM5">
        <v>2</v>
      </c>
      <c r="AN5" t="s">
        <v>436</v>
      </c>
    </row>
    <row r="6" spans="1:40" ht="15" customHeight="1" x14ac:dyDescent="0.25">
      <c r="A6" s="12" t="s">
        <v>8</v>
      </c>
      <c r="B6" s="9" t="str">
        <f t="shared" si="3"/>
        <v>LDX</v>
      </c>
      <c r="C6" s="9">
        <f t="shared" si="4"/>
        <v>2</v>
      </c>
      <c r="D6" s="8">
        <f t="shared" si="5"/>
        <v>6</v>
      </c>
      <c r="E6" s="8">
        <f t="shared" si="6"/>
        <v>8</v>
      </c>
      <c r="F6" s="8" t="e">
        <f t="shared" si="6"/>
        <v>#VALUE!</v>
      </c>
      <c r="G6" s="9">
        <v>0</v>
      </c>
      <c r="H6" s="9">
        <v>1</v>
      </c>
      <c r="I6" s="9">
        <v>29</v>
      </c>
      <c r="J6" s="9"/>
      <c r="K6" s="13" t="str">
        <f>VLOOKUP($B6,'Conversion to binary Key'!$D:$I,2,0)</f>
        <v>100001</v>
      </c>
      <c r="L6" s="13" t="str">
        <f>VLOOKUP($B6,'Conversion to binary Key'!$D:$I,3,0)</f>
        <v>00</v>
      </c>
      <c r="M6" s="13" t="str">
        <f>VLOOKUP($B6,'Conversion to binary Key'!$D:$I,4,0)</f>
        <v>00</v>
      </c>
      <c r="N6" s="13" t="str">
        <f>VLOOKUP($B6,'Conversion to binary Key'!$D:$I,5,0)</f>
        <v>0</v>
      </c>
      <c r="O6" s="13" t="str">
        <f>VLOOKUP($B6,'Conversion to binary Key'!$D:$I,6,0)</f>
        <v>00000</v>
      </c>
      <c r="P6" s="19" t="str">
        <f t="shared" si="10"/>
        <v>100001</v>
      </c>
      <c r="Q6" s="19" t="str">
        <f t="shared" si="11"/>
        <v>0</v>
      </c>
      <c r="R6" s="19" t="str">
        <f t="shared" si="1"/>
        <v>1</v>
      </c>
      <c r="S6" s="19" t="s">
        <v>280</v>
      </c>
      <c r="T6" s="19" t="s">
        <v>297</v>
      </c>
      <c r="U6" s="16" t="str">
        <f t="shared" si="12"/>
        <v>100001</v>
      </c>
      <c r="V6" s="10" t="str">
        <f t="shared" si="13"/>
        <v>00</v>
      </c>
      <c r="W6" s="10" t="str">
        <f t="shared" si="2"/>
        <v>01</v>
      </c>
      <c r="X6" s="10" t="str">
        <f t="shared" si="2"/>
        <v>0</v>
      </c>
      <c r="Y6" s="10" t="str">
        <f t="shared" si="2"/>
        <v>11101</v>
      </c>
      <c r="Z6" s="11" t="str">
        <f t="shared" si="14"/>
        <v>1000010001011101</v>
      </c>
      <c r="AA6" s="10">
        <f t="shared" si="15"/>
        <v>16</v>
      </c>
      <c r="AB6" s="6" t="s">
        <v>327</v>
      </c>
      <c r="AK6" s="24" t="s">
        <v>413</v>
      </c>
      <c r="AL6" s="24" t="s">
        <v>323</v>
      </c>
      <c r="AM6">
        <v>3</v>
      </c>
      <c r="AN6" t="s">
        <v>438</v>
      </c>
    </row>
    <row r="7" spans="1:40" ht="15" customHeight="1" x14ac:dyDescent="0.25">
      <c r="A7" s="12" t="s">
        <v>9</v>
      </c>
      <c r="B7" s="9" t="str">
        <f t="shared" si="3"/>
        <v>LDA</v>
      </c>
      <c r="C7" s="9">
        <f t="shared" si="4"/>
        <v>3</v>
      </c>
      <c r="D7" s="8">
        <f t="shared" si="5"/>
        <v>6</v>
      </c>
      <c r="E7" s="8">
        <f t="shared" si="6"/>
        <v>8</v>
      </c>
      <c r="F7" s="8">
        <f t="shared" si="6"/>
        <v>10</v>
      </c>
      <c r="G7" s="9" t="str">
        <f t="shared" si="7"/>
        <v>3</v>
      </c>
      <c r="H7" s="9" t="str">
        <f t="shared" si="8"/>
        <v>0</v>
      </c>
      <c r="I7" s="9" t="str">
        <f t="shared" si="0"/>
        <v>0</v>
      </c>
      <c r="J7" s="9" t="str">
        <f t="shared" si="9"/>
        <v>30</v>
      </c>
      <c r="K7" s="13" t="str">
        <f>VLOOKUP($B7,'Conversion to binary Key'!$D:$I,2,0)</f>
        <v>000011</v>
      </c>
      <c r="L7" s="13" t="str">
        <f>VLOOKUP($B7,'Conversion to binary Key'!$D:$I,3,0)</f>
        <v>00</v>
      </c>
      <c r="M7" s="13" t="str">
        <f>VLOOKUP($B7,'Conversion to binary Key'!$D:$I,4,0)</f>
        <v>00</v>
      </c>
      <c r="N7" s="13" t="str">
        <f>VLOOKUP($B7,'Conversion to binary Key'!$D:$I,5,0)</f>
        <v>0</v>
      </c>
      <c r="O7" s="13" t="str">
        <f>VLOOKUP($B7,'Conversion to binary Key'!$D:$I,6,0)</f>
        <v>00000</v>
      </c>
      <c r="P7" s="19" t="str">
        <f t="shared" si="10"/>
        <v>000011</v>
      </c>
      <c r="Q7" s="19" t="str">
        <f t="shared" si="11"/>
        <v>11</v>
      </c>
      <c r="R7" s="19" t="str">
        <f t="shared" si="1"/>
        <v>0</v>
      </c>
      <c r="S7" s="19" t="str">
        <f t="shared" si="1"/>
        <v>0</v>
      </c>
      <c r="T7" s="19" t="str">
        <f t="shared" si="1"/>
        <v>11110</v>
      </c>
      <c r="U7" s="16" t="str">
        <f t="shared" si="12"/>
        <v>000011</v>
      </c>
      <c r="V7" s="10" t="str">
        <f t="shared" si="13"/>
        <v>11</v>
      </c>
      <c r="W7" s="10" t="str">
        <f t="shared" si="2"/>
        <v>00</v>
      </c>
      <c r="X7" s="10" t="str">
        <f t="shared" si="2"/>
        <v>0</v>
      </c>
      <c r="Y7" s="10" t="str">
        <f t="shared" si="2"/>
        <v>11110</v>
      </c>
      <c r="Z7" s="11" t="str">
        <f t="shared" si="14"/>
        <v>0000111100011110</v>
      </c>
      <c r="AA7" s="10">
        <f t="shared" si="15"/>
        <v>16</v>
      </c>
      <c r="AB7" s="6" t="s">
        <v>328</v>
      </c>
      <c r="AE7" s="6" t="s">
        <v>324</v>
      </c>
      <c r="AK7" s="24" t="s">
        <v>414</v>
      </c>
      <c r="AL7" s="24" t="s">
        <v>400</v>
      </c>
    </row>
    <row r="8" spans="1:40" ht="15" customHeight="1" x14ac:dyDescent="0.25">
      <c r="A8" s="12" t="s">
        <v>11</v>
      </c>
      <c r="B8" s="9" t="str">
        <f t="shared" si="3"/>
        <v>AIR</v>
      </c>
      <c r="C8" s="9">
        <f t="shared" si="4"/>
        <v>3</v>
      </c>
      <c r="D8" s="8">
        <f t="shared" si="5"/>
        <v>6</v>
      </c>
      <c r="E8" s="8">
        <f t="shared" si="6"/>
        <v>8</v>
      </c>
      <c r="F8" s="8">
        <f t="shared" si="6"/>
        <v>10</v>
      </c>
      <c r="G8" s="9" t="str">
        <f t="shared" si="7"/>
        <v>3</v>
      </c>
      <c r="H8" s="9" t="str">
        <f t="shared" si="8"/>
        <v>0</v>
      </c>
      <c r="I8" s="9" t="str">
        <f t="shared" si="0"/>
        <v>0</v>
      </c>
      <c r="J8" s="9" t="str">
        <f t="shared" si="9"/>
        <v>30</v>
      </c>
      <c r="K8" s="13" t="str">
        <f>VLOOKUP($B8,'Conversion to binary Key'!$D:$I,2,0)</f>
        <v>000110</v>
      </c>
      <c r="L8" s="13" t="str">
        <f>VLOOKUP($B8,'Conversion to binary Key'!$D:$I,3,0)</f>
        <v>00</v>
      </c>
      <c r="M8" s="13" t="str">
        <f>VLOOKUP($B8,'Conversion to binary Key'!$D:$I,4,0)</f>
        <v>00000000</v>
      </c>
      <c r="N8" s="13" t="str">
        <f>VLOOKUP($B8,'Conversion to binary Key'!$D:$I,5,0)</f>
        <v/>
      </c>
      <c r="O8" s="13" t="str">
        <f>VLOOKUP($B8,'Conversion to binary Key'!$D:$I,6,0)</f>
        <v/>
      </c>
      <c r="P8" s="19" t="str">
        <f t="shared" si="10"/>
        <v>000110</v>
      </c>
      <c r="Q8" s="19" t="str">
        <f t="shared" si="11"/>
        <v>11</v>
      </c>
      <c r="R8" s="19" t="str">
        <f t="shared" si="1"/>
        <v>0</v>
      </c>
      <c r="S8" s="19" t="str">
        <f t="shared" si="1"/>
        <v>0</v>
      </c>
      <c r="T8" s="19" t="str">
        <f t="shared" si="1"/>
        <v>11110</v>
      </c>
      <c r="U8" s="16" t="str">
        <f t="shared" si="12"/>
        <v>000110</v>
      </c>
      <c r="V8" s="10" t="str">
        <f t="shared" si="13"/>
        <v>11</v>
      </c>
      <c r="W8" s="10" t="str">
        <f t="shared" si="2"/>
        <v>00000000</v>
      </c>
      <c r="X8" s="10" t="str">
        <f t="shared" si="2"/>
        <v/>
      </c>
      <c r="Y8" s="10" t="str">
        <f t="shared" si="2"/>
        <v/>
      </c>
      <c r="Z8" s="11" t="str">
        <f t="shared" si="14"/>
        <v>0001101100000000</v>
      </c>
      <c r="AA8" s="10">
        <f t="shared" si="15"/>
        <v>16</v>
      </c>
      <c r="AB8" s="6" t="s">
        <v>325</v>
      </c>
      <c r="AE8" s="6" t="s">
        <v>442</v>
      </c>
      <c r="AK8" s="24" t="s">
        <v>415</v>
      </c>
      <c r="AL8" s="24" t="s">
        <v>288</v>
      </c>
    </row>
    <row r="9" spans="1:40" ht="15" customHeight="1" x14ac:dyDescent="0.25">
      <c r="A9" s="12" t="s">
        <v>12</v>
      </c>
      <c r="B9" s="9" t="str">
        <f t="shared" si="3"/>
        <v>AIR</v>
      </c>
      <c r="C9" s="9">
        <f t="shared" si="4"/>
        <v>3</v>
      </c>
      <c r="D9" s="8">
        <f t="shared" si="5"/>
        <v>6</v>
      </c>
      <c r="E9" s="8">
        <f t="shared" si="6"/>
        <v>8</v>
      </c>
      <c r="F9" s="8">
        <f t="shared" si="6"/>
        <v>10</v>
      </c>
      <c r="G9" s="9" t="str">
        <f t="shared" si="7"/>
        <v>3</v>
      </c>
      <c r="H9" s="9" t="str">
        <f t="shared" si="8"/>
        <v>0</v>
      </c>
      <c r="I9" s="9" t="str">
        <f t="shared" si="0"/>
        <v>0</v>
      </c>
      <c r="J9" s="9" t="str">
        <f t="shared" si="9"/>
        <v>9</v>
      </c>
      <c r="K9" s="13" t="str">
        <f>VLOOKUP($B9,'Conversion to binary Key'!$D:$I,2,0)</f>
        <v>000110</v>
      </c>
      <c r="L9" s="13" t="str">
        <f>VLOOKUP($B9,'Conversion to binary Key'!$D:$I,3,0)</f>
        <v>00</v>
      </c>
      <c r="M9" s="13" t="str">
        <f>VLOOKUP($B9,'Conversion to binary Key'!$D:$I,4,0)</f>
        <v>00000000</v>
      </c>
      <c r="N9" s="13" t="str">
        <f>VLOOKUP($B9,'Conversion to binary Key'!$D:$I,5,0)</f>
        <v/>
      </c>
      <c r="O9" s="13" t="str">
        <f>VLOOKUP($B9,'Conversion to binary Key'!$D:$I,6,0)</f>
        <v/>
      </c>
      <c r="P9" s="19" t="str">
        <f t="shared" si="10"/>
        <v>000110</v>
      </c>
      <c r="Q9" s="19" t="str">
        <f t="shared" si="11"/>
        <v>11</v>
      </c>
      <c r="R9" s="19" t="str">
        <f t="shared" si="1"/>
        <v>0</v>
      </c>
      <c r="S9" s="19" t="str">
        <f t="shared" si="1"/>
        <v>0</v>
      </c>
      <c r="T9" s="19" t="str">
        <f t="shared" si="1"/>
        <v>1001</v>
      </c>
      <c r="U9" s="16" t="str">
        <f t="shared" si="12"/>
        <v>000110</v>
      </c>
      <c r="V9" s="10" t="str">
        <f t="shared" si="13"/>
        <v>11</v>
      </c>
      <c r="W9" s="10" t="str">
        <f t="shared" si="2"/>
        <v>00000000</v>
      </c>
      <c r="X9" s="10" t="str">
        <f t="shared" si="2"/>
        <v/>
      </c>
      <c r="Y9" s="10" t="str">
        <f t="shared" si="2"/>
        <v/>
      </c>
      <c r="Z9" s="11" t="str">
        <f t="shared" si="14"/>
        <v>0001101100000000</v>
      </c>
      <c r="AA9" s="10">
        <f t="shared" si="15"/>
        <v>16</v>
      </c>
      <c r="AB9" s="6" t="s">
        <v>325</v>
      </c>
      <c r="AK9" s="24" t="s">
        <v>416</v>
      </c>
      <c r="AL9" s="24" t="s">
        <v>430</v>
      </c>
      <c r="AN9" t="s">
        <v>439</v>
      </c>
    </row>
    <row r="10" spans="1:40" ht="15" customHeight="1" x14ac:dyDescent="0.25">
      <c r="A10" s="12" t="s">
        <v>6</v>
      </c>
      <c r="B10" s="9" t="str">
        <f t="shared" si="3"/>
        <v>STR</v>
      </c>
      <c r="C10" s="9">
        <f t="shared" si="4"/>
        <v>3</v>
      </c>
      <c r="D10" s="8">
        <f t="shared" si="5"/>
        <v>6</v>
      </c>
      <c r="E10" s="8">
        <f t="shared" si="6"/>
        <v>8</v>
      </c>
      <c r="F10" s="8">
        <f t="shared" si="6"/>
        <v>10</v>
      </c>
      <c r="G10" s="9" t="str">
        <f t="shared" si="7"/>
        <v>3</v>
      </c>
      <c r="H10" s="9" t="str">
        <f t="shared" si="8"/>
        <v>0</v>
      </c>
      <c r="I10" s="9" t="str">
        <f t="shared" si="0"/>
        <v>0</v>
      </c>
      <c r="J10" s="9" t="str">
        <f t="shared" si="9"/>
        <v>29</v>
      </c>
      <c r="K10" s="13" t="str">
        <f>VLOOKUP($B10,'Conversion to binary Key'!$D:$I,2,0)</f>
        <v>000010</v>
      </c>
      <c r="L10" s="13" t="str">
        <f>VLOOKUP($B10,'Conversion to binary Key'!$D:$I,3,0)</f>
        <v>00</v>
      </c>
      <c r="M10" s="13" t="str">
        <f>VLOOKUP($B10,'Conversion to binary Key'!$D:$I,4,0)</f>
        <v>00</v>
      </c>
      <c r="N10" s="13" t="str">
        <f>VLOOKUP($B10,'Conversion to binary Key'!$D:$I,5,0)</f>
        <v>0</v>
      </c>
      <c r="O10" s="13" t="str">
        <f>VLOOKUP($B10,'Conversion to binary Key'!$D:$I,6,0)</f>
        <v>00000</v>
      </c>
      <c r="P10" s="19" t="str">
        <f t="shared" si="10"/>
        <v>000010</v>
      </c>
      <c r="Q10" s="19" t="str">
        <f t="shared" si="11"/>
        <v>11</v>
      </c>
      <c r="R10" s="19" t="str">
        <f t="shared" si="1"/>
        <v>0</v>
      </c>
      <c r="S10" s="19" t="str">
        <f t="shared" si="1"/>
        <v>0</v>
      </c>
      <c r="T10" s="19" t="str">
        <f t="shared" si="1"/>
        <v>11101</v>
      </c>
      <c r="U10" s="16" t="str">
        <f t="shared" si="12"/>
        <v>000010</v>
      </c>
      <c r="V10" s="10" t="str">
        <f t="shared" si="13"/>
        <v>11</v>
      </c>
      <c r="W10" s="10" t="str">
        <f t="shared" si="2"/>
        <v>00</v>
      </c>
      <c r="X10" s="10" t="str">
        <f t="shared" si="2"/>
        <v>0</v>
      </c>
      <c r="Y10" s="10" t="str">
        <f t="shared" si="2"/>
        <v>11101</v>
      </c>
      <c r="Z10" s="11" t="str">
        <f t="shared" si="14"/>
        <v>0000101100011101</v>
      </c>
      <c r="AA10" s="10">
        <f t="shared" si="15"/>
        <v>16</v>
      </c>
      <c r="AB10" s="6" t="s">
        <v>326</v>
      </c>
      <c r="AE10" s="6" t="s">
        <v>444</v>
      </c>
      <c r="AK10" s="24" t="s">
        <v>417</v>
      </c>
      <c r="AL10" s="24" t="s">
        <v>430</v>
      </c>
      <c r="AM10">
        <v>5</v>
      </c>
      <c r="AN10" t="s">
        <v>440</v>
      </c>
    </row>
    <row r="11" spans="1:40" ht="15" customHeight="1" x14ac:dyDescent="0.25">
      <c r="A11" s="12" t="s">
        <v>14</v>
      </c>
      <c r="B11" s="9" t="str">
        <f t="shared" si="3"/>
        <v>LDX</v>
      </c>
      <c r="C11" s="9">
        <f t="shared" si="4"/>
        <v>2</v>
      </c>
      <c r="D11" s="8">
        <f t="shared" si="5"/>
        <v>6</v>
      </c>
      <c r="E11" s="8">
        <f t="shared" si="6"/>
        <v>8</v>
      </c>
      <c r="F11" s="8" t="e">
        <f t="shared" si="6"/>
        <v>#VALUE!</v>
      </c>
      <c r="G11" s="9">
        <v>0</v>
      </c>
      <c r="H11" s="9">
        <v>2</v>
      </c>
      <c r="I11" s="9">
        <v>29</v>
      </c>
      <c r="J11" s="9"/>
      <c r="K11" s="13" t="str">
        <f>VLOOKUP($B11,'Conversion to binary Key'!$D:$I,2,0)</f>
        <v>100001</v>
      </c>
      <c r="L11" s="13" t="str">
        <f>VLOOKUP($B11,'Conversion to binary Key'!$D:$I,3,0)</f>
        <v>00</v>
      </c>
      <c r="M11" s="13" t="str">
        <f>VLOOKUP($B11,'Conversion to binary Key'!$D:$I,4,0)</f>
        <v>00</v>
      </c>
      <c r="N11" s="13" t="str">
        <f>VLOOKUP($B11,'Conversion to binary Key'!$D:$I,5,0)</f>
        <v>0</v>
      </c>
      <c r="O11" s="13" t="str">
        <f>VLOOKUP($B11,'Conversion to binary Key'!$D:$I,6,0)</f>
        <v>00000</v>
      </c>
      <c r="P11" s="19" t="str">
        <f t="shared" si="10"/>
        <v>100001</v>
      </c>
      <c r="Q11" s="19" t="str">
        <f t="shared" si="11"/>
        <v>0</v>
      </c>
      <c r="R11" s="19" t="str">
        <f t="shared" si="1"/>
        <v>10</v>
      </c>
      <c r="S11" s="19" t="s">
        <v>280</v>
      </c>
      <c r="T11" s="19" t="s">
        <v>297</v>
      </c>
      <c r="U11" s="16" t="str">
        <f t="shared" si="12"/>
        <v>100001</v>
      </c>
      <c r="V11" s="10" t="str">
        <f t="shared" si="13"/>
        <v>00</v>
      </c>
      <c r="W11" s="10" t="str">
        <f t="shared" si="2"/>
        <v>10</v>
      </c>
      <c r="X11" s="10" t="str">
        <f t="shared" si="2"/>
        <v>0</v>
      </c>
      <c r="Y11" s="10" t="str">
        <f t="shared" si="2"/>
        <v>11101</v>
      </c>
      <c r="Z11" s="11" t="str">
        <f t="shared" si="14"/>
        <v>1000010010011101</v>
      </c>
      <c r="AA11" s="10">
        <f t="shared" si="15"/>
        <v>16</v>
      </c>
      <c r="AB11" s="6" t="s">
        <v>329</v>
      </c>
      <c r="AK11" s="24" t="s">
        <v>418</v>
      </c>
      <c r="AL11" s="24" t="s">
        <v>400</v>
      </c>
    </row>
    <row r="12" spans="1:40" ht="15" customHeight="1" x14ac:dyDescent="0.25">
      <c r="A12" s="12" t="s">
        <v>11</v>
      </c>
      <c r="B12" s="9" t="str">
        <f t="shared" si="3"/>
        <v>AIR</v>
      </c>
      <c r="C12" s="9">
        <f t="shared" si="4"/>
        <v>3</v>
      </c>
      <c r="D12" s="8">
        <f t="shared" si="5"/>
        <v>6</v>
      </c>
      <c r="E12" s="8">
        <f t="shared" si="6"/>
        <v>8</v>
      </c>
      <c r="F12" s="8">
        <f t="shared" si="6"/>
        <v>10</v>
      </c>
      <c r="G12" s="9" t="str">
        <f t="shared" si="7"/>
        <v>3</v>
      </c>
      <c r="H12" s="9" t="str">
        <f t="shared" si="8"/>
        <v>0</v>
      </c>
      <c r="I12" s="9" t="str">
        <f t="shared" si="0"/>
        <v>0</v>
      </c>
      <c r="J12" s="9" t="str">
        <f t="shared" si="9"/>
        <v>30</v>
      </c>
      <c r="K12" s="13" t="str">
        <f>VLOOKUP($B12,'Conversion to binary Key'!$D:$I,2,0)</f>
        <v>000110</v>
      </c>
      <c r="L12" s="13" t="str">
        <f>VLOOKUP($B12,'Conversion to binary Key'!$D:$I,3,0)</f>
        <v>00</v>
      </c>
      <c r="M12" s="13" t="str">
        <f>VLOOKUP($B12,'Conversion to binary Key'!$D:$I,4,0)</f>
        <v>00000000</v>
      </c>
      <c r="N12" s="13" t="str">
        <f>VLOOKUP($B12,'Conversion to binary Key'!$D:$I,5,0)</f>
        <v/>
      </c>
      <c r="O12" s="13" t="str">
        <f>VLOOKUP($B12,'Conversion to binary Key'!$D:$I,6,0)</f>
        <v/>
      </c>
      <c r="P12" s="19" t="str">
        <f t="shared" si="10"/>
        <v>000110</v>
      </c>
      <c r="Q12" s="19" t="str">
        <f t="shared" si="11"/>
        <v>11</v>
      </c>
      <c r="R12" s="19" t="str">
        <f t="shared" si="1"/>
        <v>0</v>
      </c>
      <c r="S12" s="19" t="str">
        <f t="shared" si="1"/>
        <v>0</v>
      </c>
      <c r="T12" s="19" t="str">
        <f t="shared" si="1"/>
        <v>11110</v>
      </c>
      <c r="U12" s="16" t="str">
        <f t="shared" si="12"/>
        <v>000110</v>
      </c>
      <c r="V12" s="10" t="str">
        <f t="shared" si="13"/>
        <v>11</v>
      </c>
      <c r="W12" s="10" t="str">
        <f t="shared" si="2"/>
        <v>00000000</v>
      </c>
      <c r="X12" s="10" t="str">
        <f t="shared" si="2"/>
        <v/>
      </c>
      <c r="Y12" s="10" t="str">
        <f t="shared" si="2"/>
        <v/>
      </c>
      <c r="Z12" s="11" t="str">
        <f t="shared" si="14"/>
        <v>0001101100000000</v>
      </c>
      <c r="AA12" s="10">
        <f t="shared" si="15"/>
        <v>16</v>
      </c>
      <c r="AB12" s="6" t="s">
        <v>325</v>
      </c>
      <c r="AK12" s="24" t="s">
        <v>419</v>
      </c>
      <c r="AL12" s="24" t="s">
        <v>400</v>
      </c>
    </row>
    <row r="13" spans="1:40" ht="15" customHeight="1" x14ac:dyDescent="0.25">
      <c r="A13" s="12" t="s">
        <v>12</v>
      </c>
      <c r="B13" s="9" t="str">
        <f t="shared" si="3"/>
        <v>AIR</v>
      </c>
      <c r="C13" s="9">
        <f t="shared" si="4"/>
        <v>3</v>
      </c>
      <c r="D13" s="8">
        <f t="shared" si="5"/>
        <v>6</v>
      </c>
      <c r="E13" s="8">
        <f t="shared" si="6"/>
        <v>8</v>
      </c>
      <c r="F13" s="8">
        <f t="shared" si="6"/>
        <v>10</v>
      </c>
      <c r="G13" s="9" t="str">
        <f t="shared" si="7"/>
        <v>3</v>
      </c>
      <c r="H13" s="9" t="str">
        <f t="shared" si="8"/>
        <v>0</v>
      </c>
      <c r="I13" s="9" t="str">
        <f t="shared" si="0"/>
        <v>0</v>
      </c>
      <c r="J13" s="9" t="str">
        <f t="shared" si="9"/>
        <v>9</v>
      </c>
      <c r="K13" s="13" t="str">
        <f>VLOOKUP($B13,'Conversion to binary Key'!$D:$I,2,0)</f>
        <v>000110</v>
      </c>
      <c r="L13" s="13" t="str">
        <f>VLOOKUP($B13,'Conversion to binary Key'!$D:$I,3,0)</f>
        <v>00</v>
      </c>
      <c r="M13" s="13" t="str">
        <f>VLOOKUP($B13,'Conversion to binary Key'!$D:$I,4,0)</f>
        <v>00000000</v>
      </c>
      <c r="N13" s="13" t="str">
        <f>VLOOKUP($B13,'Conversion to binary Key'!$D:$I,5,0)</f>
        <v/>
      </c>
      <c r="O13" s="13" t="str">
        <f>VLOOKUP($B13,'Conversion to binary Key'!$D:$I,6,0)</f>
        <v/>
      </c>
      <c r="P13" s="19" t="str">
        <f t="shared" si="10"/>
        <v>000110</v>
      </c>
      <c r="Q13" s="19" t="str">
        <f t="shared" si="11"/>
        <v>11</v>
      </c>
      <c r="R13" s="19" t="str">
        <f t="shared" si="1"/>
        <v>0</v>
      </c>
      <c r="S13" s="19" t="str">
        <f t="shared" si="1"/>
        <v>0</v>
      </c>
      <c r="T13" s="19" t="str">
        <f t="shared" si="1"/>
        <v>1001</v>
      </c>
      <c r="U13" s="16" t="str">
        <f t="shared" si="12"/>
        <v>000110</v>
      </c>
      <c r="V13" s="10" t="str">
        <f t="shared" si="13"/>
        <v>11</v>
      </c>
      <c r="W13" s="10" t="str">
        <f t="shared" si="2"/>
        <v>00000000</v>
      </c>
      <c r="X13" s="10" t="str">
        <f t="shared" si="2"/>
        <v/>
      </c>
      <c r="Y13" s="10" t="str">
        <f t="shared" si="2"/>
        <v/>
      </c>
      <c r="Z13" s="11" t="str">
        <f t="shared" si="14"/>
        <v>0001101100000000</v>
      </c>
      <c r="AA13" s="10">
        <f t="shared" si="15"/>
        <v>16</v>
      </c>
      <c r="AB13" s="6" t="s">
        <v>325</v>
      </c>
      <c r="AK13" s="24" t="s">
        <v>420</v>
      </c>
      <c r="AL13" s="24" t="s">
        <v>400</v>
      </c>
    </row>
    <row r="14" spans="1:40" ht="15" customHeight="1" x14ac:dyDescent="0.25">
      <c r="A14" s="12" t="s">
        <v>6</v>
      </c>
      <c r="B14" s="9" t="str">
        <f t="shared" si="3"/>
        <v>STR</v>
      </c>
      <c r="C14" s="9">
        <f t="shared" si="4"/>
        <v>3</v>
      </c>
      <c r="D14" s="8">
        <f t="shared" si="5"/>
        <v>6</v>
      </c>
      <c r="E14" s="8">
        <f t="shared" si="6"/>
        <v>8</v>
      </c>
      <c r="F14" s="8">
        <f t="shared" si="6"/>
        <v>10</v>
      </c>
      <c r="G14" s="9" t="str">
        <f t="shared" si="7"/>
        <v>3</v>
      </c>
      <c r="H14" s="9" t="str">
        <f t="shared" si="8"/>
        <v>0</v>
      </c>
      <c r="I14" s="9" t="str">
        <f t="shared" si="0"/>
        <v>0</v>
      </c>
      <c r="J14" s="9" t="str">
        <f t="shared" si="9"/>
        <v>29</v>
      </c>
      <c r="K14" s="13" t="str">
        <f>VLOOKUP($B14,'Conversion to binary Key'!$D:$I,2,0)</f>
        <v>000010</v>
      </c>
      <c r="L14" s="13" t="str">
        <f>VLOOKUP($B14,'Conversion to binary Key'!$D:$I,3,0)</f>
        <v>00</v>
      </c>
      <c r="M14" s="13" t="str">
        <f>VLOOKUP($B14,'Conversion to binary Key'!$D:$I,4,0)</f>
        <v>00</v>
      </c>
      <c r="N14" s="13" t="str">
        <f>VLOOKUP($B14,'Conversion to binary Key'!$D:$I,5,0)</f>
        <v>0</v>
      </c>
      <c r="O14" s="13" t="str">
        <f>VLOOKUP($B14,'Conversion to binary Key'!$D:$I,6,0)</f>
        <v>00000</v>
      </c>
      <c r="P14" s="19" t="str">
        <f t="shared" si="10"/>
        <v>000010</v>
      </c>
      <c r="Q14" s="19" t="str">
        <f t="shared" si="11"/>
        <v>11</v>
      </c>
      <c r="R14" s="19" t="str">
        <f t="shared" si="1"/>
        <v>0</v>
      </c>
      <c r="S14" s="19" t="str">
        <f t="shared" si="1"/>
        <v>0</v>
      </c>
      <c r="T14" s="19" t="str">
        <f t="shared" si="1"/>
        <v>11101</v>
      </c>
      <c r="U14" s="16" t="str">
        <f t="shared" si="12"/>
        <v>000010</v>
      </c>
      <c r="V14" s="10" t="str">
        <f t="shared" si="13"/>
        <v>11</v>
      </c>
      <c r="W14" s="10" t="str">
        <f t="shared" si="2"/>
        <v>00</v>
      </c>
      <c r="X14" s="10" t="str">
        <f t="shared" si="2"/>
        <v>0</v>
      </c>
      <c r="Y14" s="10" t="str">
        <f t="shared" si="2"/>
        <v>11101</v>
      </c>
      <c r="Z14" s="11" t="str">
        <f t="shared" si="14"/>
        <v>0000101100011101</v>
      </c>
      <c r="AA14" s="10">
        <f t="shared" si="15"/>
        <v>16</v>
      </c>
      <c r="AB14" s="6" t="s">
        <v>326</v>
      </c>
      <c r="AK14" s="24" t="s">
        <v>421</v>
      </c>
      <c r="AL14" s="24" t="s">
        <v>400</v>
      </c>
    </row>
    <row r="15" spans="1:40" ht="15" customHeight="1" x14ac:dyDescent="0.25">
      <c r="A15" s="12" t="s">
        <v>17</v>
      </c>
      <c r="B15" s="9" t="str">
        <f t="shared" si="3"/>
        <v>LDX</v>
      </c>
      <c r="C15" s="9">
        <f t="shared" si="4"/>
        <v>3</v>
      </c>
      <c r="D15" s="8">
        <f t="shared" si="5"/>
        <v>6</v>
      </c>
      <c r="E15" s="8">
        <f t="shared" si="6"/>
        <v>8</v>
      </c>
      <c r="F15" s="8">
        <f t="shared" si="6"/>
        <v>10</v>
      </c>
      <c r="G15" s="9">
        <v>0</v>
      </c>
      <c r="H15" s="9">
        <v>3</v>
      </c>
      <c r="I15" s="9" t="str">
        <f t="shared" si="0"/>
        <v>0</v>
      </c>
      <c r="J15" s="9" t="str">
        <f t="shared" si="9"/>
        <v>29</v>
      </c>
      <c r="K15" s="13" t="str">
        <f>VLOOKUP($B15,'Conversion to binary Key'!$D:$I,2,0)</f>
        <v>100001</v>
      </c>
      <c r="L15" s="13" t="str">
        <f>VLOOKUP($B15,'Conversion to binary Key'!$D:$I,3,0)</f>
        <v>00</v>
      </c>
      <c r="M15" s="13" t="str">
        <f>VLOOKUP($B15,'Conversion to binary Key'!$D:$I,4,0)</f>
        <v>00</v>
      </c>
      <c r="N15" s="13" t="str">
        <f>VLOOKUP($B15,'Conversion to binary Key'!$D:$I,5,0)</f>
        <v>0</v>
      </c>
      <c r="O15" s="13" t="str">
        <f>VLOOKUP($B15,'Conversion to binary Key'!$D:$I,6,0)</f>
        <v>00000</v>
      </c>
      <c r="P15" s="19" t="str">
        <f t="shared" si="10"/>
        <v>100001</v>
      </c>
      <c r="Q15" s="19" t="str">
        <f t="shared" si="11"/>
        <v>0</v>
      </c>
      <c r="R15" s="19" t="str">
        <f t="shared" si="1"/>
        <v>11</v>
      </c>
      <c r="S15" s="19" t="str">
        <f t="shared" si="1"/>
        <v>0</v>
      </c>
      <c r="T15" s="19" t="str">
        <f t="shared" si="1"/>
        <v>11101</v>
      </c>
      <c r="U15" s="16" t="str">
        <f t="shared" si="12"/>
        <v>100001</v>
      </c>
      <c r="V15" s="10" t="str">
        <f t="shared" si="13"/>
        <v>00</v>
      </c>
      <c r="W15" s="10" t="str">
        <f t="shared" si="2"/>
        <v>11</v>
      </c>
      <c r="X15" s="10" t="str">
        <f t="shared" si="2"/>
        <v>0</v>
      </c>
      <c r="Y15" s="10" t="str">
        <f t="shared" si="2"/>
        <v>11101</v>
      </c>
      <c r="Z15" s="11" t="str">
        <f t="shared" si="14"/>
        <v>1000010011011101</v>
      </c>
      <c r="AA15" s="10">
        <f t="shared" si="15"/>
        <v>16</v>
      </c>
      <c r="AB15" s="6" t="s">
        <v>330</v>
      </c>
      <c r="AC15" s="6" t="s">
        <v>446</v>
      </c>
      <c r="AD15" t="s">
        <v>306</v>
      </c>
      <c r="AE15" t="s">
        <v>279</v>
      </c>
      <c r="AF15" t="s">
        <v>279</v>
      </c>
      <c r="AG15" s="6" t="s">
        <v>282</v>
      </c>
      <c r="AK15" s="24" t="s">
        <v>422</v>
      </c>
      <c r="AL15" s="24" t="s">
        <v>400</v>
      </c>
    </row>
    <row r="16" spans="1:40" ht="15" customHeight="1" x14ac:dyDescent="0.25">
      <c r="A16" s="12" t="s">
        <v>18</v>
      </c>
      <c r="B16" s="9" t="str">
        <f t="shared" si="3"/>
        <v>LDA</v>
      </c>
      <c r="C16" s="9">
        <f t="shared" si="4"/>
        <v>3</v>
      </c>
      <c r="D16" s="8">
        <f t="shared" si="5"/>
        <v>6</v>
      </c>
      <c r="E16" s="8">
        <f t="shared" si="6"/>
        <v>8</v>
      </c>
      <c r="F16" s="8">
        <f t="shared" si="6"/>
        <v>10</v>
      </c>
      <c r="G16" s="9" t="str">
        <f t="shared" si="7"/>
        <v>3</v>
      </c>
      <c r="H16" s="9" t="str">
        <f t="shared" si="8"/>
        <v>0</v>
      </c>
      <c r="I16" s="9" t="str">
        <f t="shared" si="0"/>
        <v>0</v>
      </c>
      <c r="J16" s="9" t="str">
        <f t="shared" si="9"/>
        <v>binary 11111</v>
      </c>
      <c r="K16" s="13" t="str">
        <f>VLOOKUP($B16,'Conversion to binary Key'!$D:$I,2,0)</f>
        <v>000011</v>
      </c>
      <c r="L16" s="13" t="str">
        <f>VLOOKUP($B16,'Conversion to binary Key'!$D:$I,3,0)</f>
        <v>00</v>
      </c>
      <c r="M16" s="13" t="str">
        <f>VLOOKUP($B16,'Conversion to binary Key'!$D:$I,4,0)</f>
        <v>00</v>
      </c>
      <c r="N16" s="13" t="str">
        <f>VLOOKUP($B16,'Conversion to binary Key'!$D:$I,5,0)</f>
        <v>0</v>
      </c>
      <c r="O16" s="13" t="str">
        <f>VLOOKUP($B16,'Conversion to binary Key'!$D:$I,6,0)</f>
        <v>00000</v>
      </c>
      <c r="P16" s="19" t="str">
        <f t="shared" si="10"/>
        <v>000011</v>
      </c>
      <c r="Q16" s="19" t="str">
        <f t="shared" si="11"/>
        <v>11</v>
      </c>
      <c r="R16" s="19" t="str">
        <f t="shared" si="1"/>
        <v>0</v>
      </c>
      <c r="S16" s="19" t="str">
        <f t="shared" si="1"/>
        <v>0</v>
      </c>
      <c r="T16" s="19" t="s">
        <v>290</v>
      </c>
      <c r="U16" s="16" t="str">
        <f t="shared" si="12"/>
        <v>000011</v>
      </c>
      <c r="V16" s="10" t="str">
        <f t="shared" si="13"/>
        <v>11</v>
      </c>
      <c r="W16" s="10" t="str">
        <f t="shared" si="2"/>
        <v>00</v>
      </c>
      <c r="X16" s="10" t="str">
        <f t="shared" si="2"/>
        <v>0</v>
      </c>
      <c r="Y16" s="10" t="str">
        <f t="shared" si="2"/>
        <v>11111</v>
      </c>
      <c r="Z16" s="11" t="str">
        <f t="shared" si="14"/>
        <v>0000111100011111</v>
      </c>
      <c r="AA16" s="10">
        <f t="shared" si="15"/>
        <v>16</v>
      </c>
      <c r="AB16" s="6" t="s">
        <v>331</v>
      </c>
      <c r="AC16" s="6" t="s">
        <v>447</v>
      </c>
      <c r="AD16" t="s">
        <v>307</v>
      </c>
      <c r="AE16" t="s">
        <v>279</v>
      </c>
      <c r="AF16">
        <v>11</v>
      </c>
      <c r="AG16" s="6" t="s">
        <v>282</v>
      </c>
      <c r="AH16" t="str">
        <f>AD16&amp;AE16&amp;AF16&amp;AG16</f>
        <v>0101000011000000</v>
      </c>
      <c r="AK16" s="24" t="s">
        <v>423</v>
      </c>
      <c r="AL16" s="24" t="s">
        <v>400</v>
      </c>
    </row>
    <row r="17" spans="1:40" ht="15" customHeight="1" x14ac:dyDescent="0.25">
      <c r="A17" s="12" t="s">
        <v>2</v>
      </c>
      <c r="B17" s="9" t="str">
        <f t="shared" si="3"/>
        <v>SRC</v>
      </c>
      <c r="C17" s="9">
        <f t="shared" si="4"/>
        <v>3</v>
      </c>
      <c r="D17" s="8">
        <f t="shared" si="5"/>
        <v>6</v>
      </c>
      <c r="E17" s="8">
        <f t="shared" si="6"/>
        <v>8</v>
      </c>
      <c r="F17" s="8">
        <f t="shared" si="6"/>
        <v>10</v>
      </c>
      <c r="G17" s="9" t="str">
        <f t="shared" si="7"/>
        <v>3</v>
      </c>
      <c r="H17" s="9" t="str">
        <f t="shared" si="8"/>
        <v>1</v>
      </c>
      <c r="I17" s="9" t="str">
        <f t="shared" si="0"/>
        <v>1</v>
      </c>
      <c r="J17" s="9" t="str">
        <f t="shared" si="9"/>
        <v>5</v>
      </c>
      <c r="K17" s="13" t="str">
        <f>VLOOKUP($B17,'Conversion to binary Key'!$D:$I,2,0)</f>
        <v>011001</v>
      </c>
      <c r="L17" s="13" t="str">
        <f>VLOOKUP($B17,'Conversion to binary Key'!$D:$I,3,0)</f>
        <v>00</v>
      </c>
      <c r="M17" s="13" t="str">
        <f>VLOOKUP($B17,'Conversion to binary Key'!$D:$I,4,0)</f>
        <v>0</v>
      </c>
      <c r="N17" s="13" t="str">
        <f>VLOOKUP($B17,'Conversion to binary Key'!$D:$I,5,0)</f>
        <v>0</v>
      </c>
      <c r="O17" s="13" t="str">
        <f>VLOOKUP($B17,'Conversion to binary Key'!$D:$I,6,0)</f>
        <v>000000</v>
      </c>
      <c r="P17" s="19" t="str">
        <f t="shared" si="10"/>
        <v>011001</v>
      </c>
      <c r="Q17" s="19" t="str">
        <f t="shared" si="11"/>
        <v>11</v>
      </c>
      <c r="R17" s="19" t="str">
        <f t="shared" si="1"/>
        <v>1</v>
      </c>
      <c r="S17" s="19" t="str">
        <f t="shared" si="1"/>
        <v>1</v>
      </c>
      <c r="T17" s="19" t="str">
        <f t="shared" si="1"/>
        <v>101</v>
      </c>
      <c r="U17" s="16" t="str">
        <f t="shared" si="12"/>
        <v>011001</v>
      </c>
      <c r="V17" s="10" t="str">
        <f t="shared" si="13"/>
        <v>11</v>
      </c>
      <c r="W17" s="10" t="str">
        <f t="shared" si="2"/>
        <v>1</v>
      </c>
      <c r="X17" s="10" t="str">
        <f t="shared" si="2"/>
        <v>1</v>
      </c>
      <c r="Y17" s="10" t="str">
        <f t="shared" si="2"/>
        <v>000101</v>
      </c>
      <c r="Z17" s="11" t="str">
        <f t="shared" si="14"/>
        <v>0110011111000101</v>
      </c>
      <c r="AA17" s="10">
        <f t="shared" si="15"/>
        <v>16</v>
      </c>
      <c r="AB17" s="6" t="s">
        <v>324</v>
      </c>
      <c r="AC17" s="6" t="s">
        <v>448</v>
      </c>
      <c r="AD17" t="s">
        <v>308</v>
      </c>
      <c r="AE17" t="s">
        <v>279</v>
      </c>
      <c r="AF17" t="s">
        <v>279</v>
      </c>
      <c r="AG17" s="6" t="s">
        <v>282</v>
      </c>
      <c r="AK17" s="24" t="s">
        <v>424</v>
      </c>
      <c r="AL17" s="24" t="s">
        <v>430</v>
      </c>
      <c r="AM17">
        <v>6</v>
      </c>
      <c r="AN17" t="s">
        <v>441</v>
      </c>
    </row>
    <row r="18" spans="1:40" ht="15" customHeight="1" x14ac:dyDescent="0.25">
      <c r="A18" s="12" t="s">
        <v>21</v>
      </c>
      <c r="B18" s="9" t="str">
        <f t="shared" si="3"/>
        <v>AIR</v>
      </c>
      <c r="C18" s="9">
        <f t="shared" si="4"/>
        <v>3</v>
      </c>
      <c r="D18" s="8">
        <f t="shared" si="5"/>
        <v>6</v>
      </c>
      <c r="E18" s="8">
        <f t="shared" si="6"/>
        <v>8</v>
      </c>
      <c r="F18" s="8">
        <f t="shared" si="6"/>
        <v>10</v>
      </c>
      <c r="G18" s="9" t="str">
        <f t="shared" si="7"/>
        <v>3</v>
      </c>
      <c r="H18" s="9" t="str">
        <f t="shared" si="8"/>
        <v>0</v>
      </c>
      <c r="I18" s="9" t="str">
        <f t="shared" si="0"/>
        <v>0</v>
      </c>
      <c r="J18" s="9" t="str">
        <f t="shared" si="9"/>
        <v>binary 11111</v>
      </c>
      <c r="K18" s="13" t="str">
        <f>VLOOKUP($B18,'Conversion to binary Key'!$D:$I,2,0)</f>
        <v>000110</v>
      </c>
      <c r="L18" s="13" t="str">
        <f>VLOOKUP($B18,'Conversion to binary Key'!$D:$I,3,0)</f>
        <v>00</v>
      </c>
      <c r="M18" s="13" t="str">
        <f>VLOOKUP($B18,'Conversion to binary Key'!$D:$I,4,0)</f>
        <v>00000000</v>
      </c>
      <c r="N18" s="13" t="str">
        <f>VLOOKUP($B18,'Conversion to binary Key'!$D:$I,5,0)</f>
        <v/>
      </c>
      <c r="O18" s="13" t="str">
        <f>VLOOKUP($B18,'Conversion to binary Key'!$D:$I,6,0)</f>
        <v/>
      </c>
      <c r="P18" s="19" t="str">
        <f t="shared" si="10"/>
        <v>000110</v>
      </c>
      <c r="Q18" s="19" t="str">
        <f t="shared" si="11"/>
        <v>11</v>
      </c>
      <c r="R18" s="19" t="str">
        <f t="shared" si="11"/>
        <v>0</v>
      </c>
      <c r="S18" s="19" t="str">
        <f t="shared" si="11"/>
        <v>0</v>
      </c>
      <c r="T18" s="19" t="s">
        <v>290</v>
      </c>
      <c r="U18" s="16" t="str">
        <f t="shared" si="12"/>
        <v>000110</v>
      </c>
      <c r="V18" s="10" t="str">
        <f t="shared" si="13"/>
        <v>11</v>
      </c>
      <c r="W18" s="10" t="str">
        <f t="shared" si="13"/>
        <v>00000000</v>
      </c>
      <c r="X18" s="10" t="str">
        <f t="shared" si="13"/>
        <v/>
      </c>
      <c r="Y18" s="10" t="str">
        <f t="shared" si="13"/>
        <v/>
      </c>
      <c r="Z18" s="11" t="str">
        <f t="shared" si="14"/>
        <v>0001101100000000</v>
      </c>
      <c r="AA18" s="10">
        <f t="shared" si="15"/>
        <v>16</v>
      </c>
      <c r="AB18" s="6" t="s">
        <v>325</v>
      </c>
      <c r="AK18" s="24" t="s">
        <v>425</v>
      </c>
      <c r="AL18" s="24" t="s">
        <v>400</v>
      </c>
    </row>
    <row r="19" spans="1:40" ht="15" customHeight="1" x14ac:dyDescent="0.25">
      <c r="A19" s="12" t="s">
        <v>2</v>
      </c>
      <c r="B19" s="9" t="str">
        <f t="shared" si="3"/>
        <v>SRC</v>
      </c>
      <c r="C19" s="9">
        <f t="shared" si="4"/>
        <v>3</v>
      </c>
      <c r="D19" s="8">
        <f t="shared" si="5"/>
        <v>6</v>
      </c>
      <c r="E19" s="8">
        <f t="shared" ref="E19:F34" si="16">FIND(",",$A19,D19+1)</f>
        <v>8</v>
      </c>
      <c r="F19" s="8">
        <f t="shared" si="16"/>
        <v>10</v>
      </c>
      <c r="G19" s="9" t="str">
        <f t="shared" si="7"/>
        <v>3</v>
      </c>
      <c r="H19" s="9" t="str">
        <f t="shared" si="8"/>
        <v>1</v>
      </c>
      <c r="I19" s="9" t="str">
        <f t="shared" si="0"/>
        <v>1</v>
      </c>
      <c r="J19" s="9" t="str">
        <f t="shared" si="9"/>
        <v>5</v>
      </c>
      <c r="K19" s="13" t="str">
        <f>VLOOKUP($B19,'Conversion to binary Key'!$D:$I,2,0)</f>
        <v>011001</v>
      </c>
      <c r="L19" s="13" t="str">
        <f>VLOOKUP($B19,'Conversion to binary Key'!$D:$I,3,0)</f>
        <v>00</v>
      </c>
      <c r="M19" s="13" t="str">
        <f>VLOOKUP($B19,'Conversion to binary Key'!$D:$I,4,0)</f>
        <v>0</v>
      </c>
      <c r="N19" s="13" t="str">
        <f>VLOOKUP($B19,'Conversion to binary Key'!$D:$I,5,0)</f>
        <v>0</v>
      </c>
      <c r="O19" s="13" t="str">
        <f>VLOOKUP($B19,'Conversion to binary Key'!$D:$I,6,0)</f>
        <v>000000</v>
      </c>
      <c r="P19" s="19" t="str">
        <f t="shared" si="10"/>
        <v>011001</v>
      </c>
      <c r="Q19" s="19" t="str">
        <f t="shared" si="11"/>
        <v>11</v>
      </c>
      <c r="R19" s="19" t="str">
        <f t="shared" si="11"/>
        <v>1</v>
      </c>
      <c r="S19" s="19" t="str">
        <f t="shared" si="11"/>
        <v>1</v>
      </c>
      <c r="T19" s="19" t="str">
        <f t="shared" si="11"/>
        <v>101</v>
      </c>
      <c r="U19" s="16" t="str">
        <f t="shared" si="12"/>
        <v>011001</v>
      </c>
      <c r="V19" s="10" t="str">
        <f t="shared" si="13"/>
        <v>11</v>
      </c>
      <c r="W19" s="10" t="str">
        <f t="shared" si="13"/>
        <v>1</v>
      </c>
      <c r="X19" s="10" t="str">
        <f t="shared" si="13"/>
        <v>1</v>
      </c>
      <c r="Y19" s="10" t="str">
        <f t="shared" si="13"/>
        <v>000101</v>
      </c>
      <c r="Z19" s="11" t="str">
        <f t="shared" si="14"/>
        <v>0110011111000101</v>
      </c>
      <c r="AA19" s="10">
        <f t="shared" si="15"/>
        <v>16</v>
      </c>
      <c r="AB19" s="6" t="s">
        <v>324</v>
      </c>
      <c r="AK19" s="24" t="s">
        <v>426</v>
      </c>
      <c r="AL19" s="24" t="s">
        <v>400</v>
      </c>
    </row>
    <row r="20" spans="1:40" ht="15" customHeight="1" x14ac:dyDescent="0.25">
      <c r="A20" s="12" t="s">
        <v>21</v>
      </c>
      <c r="B20" s="9" t="str">
        <f t="shared" si="3"/>
        <v>AIR</v>
      </c>
      <c r="C20" s="9">
        <f t="shared" si="4"/>
        <v>3</v>
      </c>
      <c r="D20" s="8">
        <f t="shared" si="5"/>
        <v>6</v>
      </c>
      <c r="E20" s="8">
        <f t="shared" si="16"/>
        <v>8</v>
      </c>
      <c r="F20" s="8">
        <f t="shared" si="16"/>
        <v>10</v>
      </c>
      <c r="G20" s="9" t="str">
        <f t="shared" si="7"/>
        <v>3</v>
      </c>
      <c r="H20" s="9" t="str">
        <f t="shared" si="8"/>
        <v>0</v>
      </c>
      <c r="I20" s="9" t="str">
        <f t="shared" si="0"/>
        <v>0</v>
      </c>
      <c r="J20" s="9" t="str">
        <f t="shared" si="9"/>
        <v>binary 11111</v>
      </c>
      <c r="K20" s="13" t="str">
        <f>VLOOKUP($B20,'Conversion to binary Key'!$D:$I,2,0)</f>
        <v>000110</v>
      </c>
      <c r="L20" s="13" t="str">
        <f>VLOOKUP($B20,'Conversion to binary Key'!$D:$I,3,0)</f>
        <v>00</v>
      </c>
      <c r="M20" s="13" t="str">
        <f>VLOOKUP($B20,'Conversion to binary Key'!$D:$I,4,0)</f>
        <v>00000000</v>
      </c>
      <c r="N20" s="13" t="str">
        <f>VLOOKUP($B20,'Conversion to binary Key'!$D:$I,5,0)</f>
        <v/>
      </c>
      <c r="O20" s="13" t="str">
        <f>VLOOKUP($B20,'Conversion to binary Key'!$D:$I,6,0)</f>
        <v/>
      </c>
      <c r="P20" s="19" t="str">
        <f t="shared" si="10"/>
        <v>000110</v>
      </c>
      <c r="Q20" s="19" t="str">
        <f t="shared" si="11"/>
        <v>11</v>
      </c>
      <c r="R20" s="19" t="str">
        <f t="shared" si="11"/>
        <v>0</v>
      </c>
      <c r="S20" s="19" t="str">
        <f t="shared" si="11"/>
        <v>0</v>
      </c>
      <c r="T20" s="19" t="s">
        <v>290</v>
      </c>
      <c r="U20" s="16" t="str">
        <f t="shared" si="12"/>
        <v>000110</v>
      </c>
      <c r="V20" s="10" t="str">
        <f t="shared" si="13"/>
        <v>11</v>
      </c>
      <c r="W20" s="10" t="str">
        <f t="shared" si="13"/>
        <v>00000000</v>
      </c>
      <c r="X20" s="10" t="str">
        <f t="shared" si="13"/>
        <v/>
      </c>
      <c r="Y20" s="10" t="str">
        <f t="shared" si="13"/>
        <v/>
      </c>
      <c r="Z20" s="11" t="str">
        <f t="shared" si="14"/>
        <v>0001101100000000</v>
      </c>
      <c r="AA20" s="10">
        <f t="shared" si="15"/>
        <v>16</v>
      </c>
      <c r="AB20" s="6" t="s">
        <v>325</v>
      </c>
      <c r="AK20" s="24" t="s">
        <v>427</v>
      </c>
      <c r="AL20" s="24" t="s">
        <v>400</v>
      </c>
    </row>
    <row r="21" spans="1:40" x14ac:dyDescent="0.25">
      <c r="A21" s="12" t="s">
        <v>24</v>
      </c>
      <c r="B21" s="9" t="str">
        <f t="shared" si="3"/>
        <v>SRC</v>
      </c>
      <c r="C21" s="9">
        <f t="shared" si="4"/>
        <v>3</v>
      </c>
      <c r="D21" s="8">
        <f t="shared" si="5"/>
        <v>6</v>
      </c>
      <c r="E21" s="8">
        <f t="shared" si="16"/>
        <v>8</v>
      </c>
      <c r="F21" s="8">
        <f t="shared" si="16"/>
        <v>10</v>
      </c>
      <c r="G21" s="9" t="str">
        <f t="shared" si="7"/>
        <v>3</v>
      </c>
      <c r="H21" s="9" t="str">
        <f t="shared" si="8"/>
        <v>1</v>
      </c>
      <c r="I21" s="9" t="str">
        <f t="shared" si="0"/>
        <v>1</v>
      </c>
      <c r="J21" s="9" t="str">
        <f t="shared" si="9"/>
        <v>1</v>
      </c>
      <c r="K21" s="13" t="str">
        <f>VLOOKUP($B21,'Conversion to binary Key'!$D:$I,2,0)</f>
        <v>011001</v>
      </c>
      <c r="L21" s="13" t="str">
        <f>VLOOKUP($B21,'Conversion to binary Key'!$D:$I,3,0)</f>
        <v>00</v>
      </c>
      <c r="M21" s="13" t="str">
        <f>VLOOKUP($B21,'Conversion to binary Key'!$D:$I,4,0)</f>
        <v>0</v>
      </c>
      <c r="N21" s="13" t="str">
        <f>VLOOKUP($B21,'Conversion to binary Key'!$D:$I,5,0)</f>
        <v>0</v>
      </c>
      <c r="O21" s="13" t="str">
        <f>VLOOKUP($B21,'Conversion to binary Key'!$D:$I,6,0)</f>
        <v>000000</v>
      </c>
      <c r="P21" s="19" t="str">
        <f t="shared" si="10"/>
        <v>011001</v>
      </c>
      <c r="Q21" s="19" t="str">
        <f t="shared" si="11"/>
        <v>11</v>
      </c>
      <c r="R21" s="19" t="str">
        <f t="shared" si="11"/>
        <v>1</v>
      </c>
      <c r="S21" s="19" t="str">
        <f t="shared" si="11"/>
        <v>1</v>
      </c>
      <c r="T21" s="19" t="str">
        <f t="shared" si="11"/>
        <v>1</v>
      </c>
      <c r="U21" s="16" t="str">
        <f t="shared" si="12"/>
        <v>011001</v>
      </c>
      <c r="V21" s="10" t="str">
        <f t="shared" si="13"/>
        <v>11</v>
      </c>
      <c r="W21" s="10" t="str">
        <f t="shared" si="13"/>
        <v>1</v>
      </c>
      <c r="X21" s="10" t="str">
        <f t="shared" si="13"/>
        <v>1</v>
      </c>
      <c r="Y21" s="10" t="str">
        <f t="shared" si="13"/>
        <v>000001</v>
      </c>
      <c r="Z21" s="11" t="str">
        <f t="shared" si="14"/>
        <v>0110011111000001</v>
      </c>
      <c r="AA21" s="10">
        <f t="shared" si="15"/>
        <v>16</v>
      </c>
      <c r="AB21" s="6" t="s">
        <v>332</v>
      </c>
    </row>
    <row r="22" spans="1:40" x14ac:dyDescent="0.25">
      <c r="A22" s="12" t="s">
        <v>25</v>
      </c>
      <c r="B22" s="9" t="str">
        <f t="shared" si="3"/>
        <v>AIR</v>
      </c>
      <c r="C22" s="9">
        <f t="shared" si="4"/>
        <v>3</v>
      </c>
      <c r="D22" s="8">
        <f t="shared" si="5"/>
        <v>6</v>
      </c>
      <c r="E22" s="8">
        <f t="shared" si="16"/>
        <v>8</v>
      </c>
      <c r="F22" s="8">
        <f t="shared" si="16"/>
        <v>10</v>
      </c>
      <c r="G22" s="9" t="str">
        <f t="shared" si="7"/>
        <v>3</v>
      </c>
      <c r="H22" s="9" t="str">
        <f t="shared" si="8"/>
        <v>0</v>
      </c>
      <c r="I22" s="9" t="str">
        <f t="shared" si="0"/>
        <v>0</v>
      </c>
      <c r="J22" s="9" t="str">
        <f t="shared" si="9"/>
        <v xml:space="preserve">1 </v>
      </c>
      <c r="K22" s="13" t="str">
        <f>VLOOKUP($B22,'Conversion to binary Key'!$D:$I,2,0)</f>
        <v>000110</v>
      </c>
      <c r="L22" s="13" t="str">
        <f>VLOOKUP($B22,'Conversion to binary Key'!$D:$I,3,0)</f>
        <v>00</v>
      </c>
      <c r="M22" s="13" t="str">
        <f>VLOOKUP($B22,'Conversion to binary Key'!$D:$I,4,0)</f>
        <v>00000000</v>
      </c>
      <c r="N22" s="13" t="str">
        <f>VLOOKUP($B22,'Conversion to binary Key'!$D:$I,5,0)</f>
        <v/>
      </c>
      <c r="O22" s="13" t="str">
        <f>VLOOKUP($B22,'Conversion to binary Key'!$D:$I,6,0)</f>
        <v/>
      </c>
      <c r="P22" s="19" t="str">
        <f t="shared" si="10"/>
        <v>000110</v>
      </c>
      <c r="Q22" s="19" t="str">
        <f t="shared" si="11"/>
        <v>11</v>
      </c>
      <c r="R22" s="19" t="str">
        <f t="shared" si="11"/>
        <v>0</v>
      </c>
      <c r="S22" s="19" t="str">
        <f t="shared" si="11"/>
        <v>0</v>
      </c>
      <c r="T22" s="19" t="str">
        <f t="shared" si="11"/>
        <v>1</v>
      </c>
      <c r="U22" s="16" t="str">
        <f t="shared" si="12"/>
        <v>000110</v>
      </c>
      <c r="V22" s="10" t="str">
        <f t="shared" si="13"/>
        <v>11</v>
      </c>
      <c r="W22" s="10" t="str">
        <f t="shared" si="13"/>
        <v>00000000</v>
      </c>
      <c r="X22" s="10" t="str">
        <f t="shared" si="13"/>
        <v/>
      </c>
      <c r="Y22" s="10" t="str">
        <f t="shared" si="13"/>
        <v/>
      </c>
      <c r="Z22" s="11" t="str">
        <f t="shared" si="14"/>
        <v>0001101100000000</v>
      </c>
      <c r="AA22" s="10">
        <f t="shared" si="15"/>
        <v>16</v>
      </c>
      <c r="AB22" s="6" t="s">
        <v>325</v>
      </c>
    </row>
    <row r="23" spans="1:40" x14ac:dyDescent="0.25">
      <c r="A23" s="12" t="s">
        <v>27</v>
      </c>
      <c r="B23" s="9" t="str">
        <f t="shared" si="3"/>
        <v>STR</v>
      </c>
      <c r="C23" s="9">
        <f t="shared" si="4"/>
        <v>3</v>
      </c>
      <c r="D23" s="8">
        <f t="shared" si="5"/>
        <v>6</v>
      </c>
      <c r="E23" s="8">
        <f t="shared" si="16"/>
        <v>8</v>
      </c>
      <c r="F23" s="8">
        <f t="shared" si="16"/>
        <v>10</v>
      </c>
      <c r="G23" s="9" t="str">
        <f t="shared" si="7"/>
        <v>3</v>
      </c>
      <c r="H23" s="9" t="str">
        <f t="shared" si="8"/>
        <v>1</v>
      </c>
      <c r="I23" s="9" t="str">
        <f t="shared" si="0"/>
        <v>0</v>
      </c>
      <c r="J23" s="9">
        <v>24</v>
      </c>
      <c r="K23" s="13" t="str">
        <f>VLOOKUP($B23,'Conversion to binary Key'!$D:$I,2,0)</f>
        <v>000010</v>
      </c>
      <c r="L23" s="13" t="str">
        <f>VLOOKUP($B23,'Conversion to binary Key'!$D:$I,3,0)</f>
        <v>00</v>
      </c>
      <c r="M23" s="13" t="str">
        <f>VLOOKUP($B23,'Conversion to binary Key'!$D:$I,4,0)</f>
        <v>00</v>
      </c>
      <c r="N23" s="13" t="str">
        <f>VLOOKUP($B23,'Conversion to binary Key'!$D:$I,5,0)</f>
        <v>0</v>
      </c>
      <c r="O23" s="13" t="str">
        <f>VLOOKUP($B23,'Conversion to binary Key'!$D:$I,6,0)</f>
        <v>00000</v>
      </c>
      <c r="P23" s="19" t="str">
        <f t="shared" si="10"/>
        <v>000010</v>
      </c>
      <c r="Q23" s="19" t="str">
        <f t="shared" si="11"/>
        <v>11</v>
      </c>
      <c r="R23" s="19" t="str">
        <f t="shared" si="11"/>
        <v>1</v>
      </c>
      <c r="S23" s="19" t="str">
        <f t="shared" si="11"/>
        <v>0</v>
      </c>
      <c r="T23" s="19" t="str">
        <f t="shared" si="11"/>
        <v>11000</v>
      </c>
      <c r="U23" s="16" t="str">
        <f t="shared" si="12"/>
        <v>000010</v>
      </c>
      <c r="V23" s="10" t="str">
        <f t="shared" si="13"/>
        <v>11</v>
      </c>
      <c r="W23" s="10" t="str">
        <f t="shared" si="13"/>
        <v>01</v>
      </c>
      <c r="X23" s="10" t="str">
        <f t="shared" si="13"/>
        <v>0</v>
      </c>
      <c r="Y23" s="10" t="str">
        <f t="shared" si="13"/>
        <v>11000</v>
      </c>
      <c r="Z23" s="11" t="str">
        <f t="shared" si="14"/>
        <v>0000101101011000</v>
      </c>
      <c r="AA23" s="10">
        <f t="shared" si="15"/>
        <v>16</v>
      </c>
      <c r="AB23" s="6" t="s">
        <v>333</v>
      </c>
    </row>
    <row r="24" spans="1:40" x14ac:dyDescent="0.25">
      <c r="A24" s="12" t="s">
        <v>29</v>
      </c>
      <c r="B24" s="9" t="str">
        <f t="shared" si="3"/>
        <v>LDA</v>
      </c>
      <c r="C24" s="9">
        <f t="shared" si="4"/>
        <v>3</v>
      </c>
      <c r="D24" s="8">
        <f t="shared" si="5"/>
        <v>6</v>
      </c>
      <c r="E24" s="8">
        <f t="shared" si="16"/>
        <v>8</v>
      </c>
      <c r="F24" s="8">
        <f t="shared" si="16"/>
        <v>10</v>
      </c>
      <c r="G24" s="9" t="str">
        <f t="shared" si="7"/>
        <v>3</v>
      </c>
      <c r="H24" s="9" t="str">
        <f t="shared" si="8"/>
        <v>0</v>
      </c>
      <c r="I24" s="9" t="str">
        <f t="shared" si="0"/>
        <v>0</v>
      </c>
      <c r="J24" s="9" t="str">
        <f t="shared" si="9"/>
        <v>10101</v>
      </c>
      <c r="K24" s="13" t="str">
        <f>VLOOKUP($B24,'Conversion to binary Key'!$D:$I,2,0)</f>
        <v>000011</v>
      </c>
      <c r="L24" s="13" t="str">
        <f>VLOOKUP($B24,'Conversion to binary Key'!$D:$I,3,0)</f>
        <v>00</v>
      </c>
      <c r="M24" s="13" t="str">
        <f>VLOOKUP($B24,'Conversion to binary Key'!$D:$I,4,0)</f>
        <v>00</v>
      </c>
      <c r="N24" s="13" t="str">
        <f>VLOOKUP($B24,'Conversion to binary Key'!$D:$I,5,0)</f>
        <v>0</v>
      </c>
      <c r="O24" s="13" t="str">
        <f>VLOOKUP($B24,'Conversion to binary Key'!$D:$I,6,0)</f>
        <v>00000</v>
      </c>
      <c r="P24" s="19" t="str">
        <f t="shared" si="10"/>
        <v>000011</v>
      </c>
      <c r="Q24" s="19" t="str">
        <f t="shared" si="11"/>
        <v>11</v>
      </c>
      <c r="R24" s="19" t="str">
        <f t="shared" si="11"/>
        <v>0</v>
      </c>
      <c r="S24" s="19" t="str">
        <f t="shared" si="11"/>
        <v>0</v>
      </c>
      <c r="T24" s="19" t="s">
        <v>291</v>
      </c>
      <c r="U24" s="16" t="str">
        <f t="shared" si="12"/>
        <v>000011</v>
      </c>
      <c r="V24" s="10" t="str">
        <f t="shared" si="13"/>
        <v>11</v>
      </c>
      <c r="W24" s="10" t="str">
        <f t="shared" si="13"/>
        <v>00</v>
      </c>
      <c r="X24" s="10" t="str">
        <f t="shared" si="13"/>
        <v>0</v>
      </c>
      <c r="Y24" s="10" t="str">
        <f t="shared" si="13"/>
        <v>10101</v>
      </c>
      <c r="Z24" s="11" t="str">
        <f t="shared" si="14"/>
        <v>0000111100010101</v>
      </c>
      <c r="AA24" s="10">
        <f t="shared" si="15"/>
        <v>16</v>
      </c>
      <c r="AB24" s="6" t="s">
        <v>334</v>
      </c>
    </row>
    <row r="25" spans="1:40" x14ac:dyDescent="0.25">
      <c r="A25" s="12" t="s">
        <v>2</v>
      </c>
      <c r="B25" s="9" t="str">
        <f t="shared" si="3"/>
        <v>SRC</v>
      </c>
      <c r="C25" s="9">
        <f t="shared" si="4"/>
        <v>3</v>
      </c>
      <c r="D25" s="8">
        <f t="shared" si="5"/>
        <v>6</v>
      </c>
      <c r="E25" s="8">
        <f t="shared" si="16"/>
        <v>8</v>
      </c>
      <c r="F25" s="8">
        <f t="shared" si="16"/>
        <v>10</v>
      </c>
      <c r="G25" s="9" t="str">
        <f t="shared" si="7"/>
        <v>3</v>
      </c>
      <c r="H25" s="9" t="str">
        <f t="shared" si="8"/>
        <v>1</v>
      </c>
      <c r="I25" s="9" t="str">
        <f t="shared" si="0"/>
        <v>1</v>
      </c>
      <c r="J25" s="9" t="str">
        <f t="shared" si="9"/>
        <v>5</v>
      </c>
      <c r="K25" s="13" t="str">
        <f>VLOOKUP($B25,'Conversion to binary Key'!$D:$I,2,0)</f>
        <v>011001</v>
      </c>
      <c r="L25" s="13" t="str">
        <f>VLOOKUP($B25,'Conversion to binary Key'!$D:$I,3,0)</f>
        <v>00</v>
      </c>
      <c r="M25" s="13" t="str">
        <f>VLOOKUP($B25,'Conversion to binary Key'!$D:$I,4,0)</f>
        <v>0</v>
      </c>
      <c r="N25" s="13" t="str">
        <f>VLOOKUP($B25,'Conversion to binary Key'!$D:$I,5,0)</f>
        <v>0</v>
      </c>
      <c r="O25" s="13" t="str">
        <f>VLOOKUP($B25,'Conversion to binary Key'!$D:$I,6,0)</f>
        <v>000000</v>
      </c>
      <c r="P25" s="19" t="str">
        <f t="shared" si="10"/>
        <v>011001</v>
      </c>
      <c r="Q25" s="19" t="str">
        <f t="shared" si="11"/>
        <v>11</v>
      </c>
      <c r="R25" s="19" t="str">
        <f t="shared" si="11"/>
        <v>1</v>
      </c>
      <c r="S25" s="19" t="str">
        <f t="shared" si="11"/>
        <v>1</v>
      </c>
      <c r="T25" s="19" t="str">
        <f t="shared" si="11"/>
        <v>101</v>
      </c>
      <c r="U25" s="16" t="str">
        <f t="shared" si="12"/>
        <v>011001</v>
      </c>
      <c r="V25" s="10" t="str">
        <f t="shared" si="13"/>
        <v>11</v>
      </c>
      <c r="W25" s="10" t="str">
        <f t="shared" si="13"/>
        <v>1</v>
      </c>
      <c r="X25" s="10" t="str">
        <f t="shared" si="13"/>
        <v>1</v>
      </c>
      <c r="Y25" s="10" t="str">
        <f t="shared" si="13"/>
        <v>000101</v>
      </c>
      <c r="Z25" s="11" t="str">
        <f t="shared" si="14"/>
        <v>0110011111000101</v>
      </c>
      <c r="AA25" s="10">
        <f t="shared" si="15"/>
        <v>16</v>
      </c>
      <c r="AB25" s="6" t="s">
        <v>324</v>
      </c>
    </row>
    <row r="26" spans="1:40" x14ac:dyDescent="0.25">
      <c r="A26" s="12" t="s">
        <v>32</v>
      </c>
      <c r="B26" s="9" t="str">
        <f t="shared" si="3"/>
        <v>AIR</v>
      </c>
      <c r="C26" s="9">
        <f t="shared" si="4"/>
        <v>3</v>
      </c>
      <c r="D26" s="8">
        <f t="shared" si="5"/>
        <v>6</v>
      </c>
      <c r="E26" s="8">
        <f t="shared" si="16"/>
        <v>8</v>
      </c>
      <c r="F26" s="8">
        <f t="shared" si="16"/>
        <v>10</v>
      </c>
      <c r="G26" s="9" t="str">
        <f t="shared" si="7"/>
        <v>3</v>
      </c>
      <c r="H26" s="9" t="str">
        <f t="shared" si="8"/>
        <v>0</v>
      </c>
      <c r="I26" s="9" t="str">
        <f t="shared" si="0"/>
        <v>0</v>
      </c>
      <c r="J26" s="9" t="str">
        <f t="shared" si="9"/>
        <v>binary 01010</v>
      </c>
      <c r="K26" s="13" t="str">
        <f>VLOOKUP($B26,'Conversion to binary Key'!$D:$I,2,0)</f>
        <v>000110</v>
      </c>
      <c r="L26" s="13" t="str">
        <f>VLOOKUP($B26,'Conversion to binary Key'!$D:$I,3,0)</f>
        <v>00</v>
      </c>
      <c r="M26" s="13" t="str">
        <f>VLOOKUP($B26,'Conversion to binary Key'!$D:$I,4,0)</f>
        <v>00000000</v>
      </c>
      <c r="N26" s="13" t="str">
        <f>VLOOKUP($B26,'Conversion to binary Key'!$D:$I,5,0)</f>
        <v/>
      </c>
      <c r="O26" s="13" t="str">
        <f>VLOOKUP($B26,'Conversion to binary Key'!$D:$I,6,0)</f>
        <v/>
      </c>
      <c r="P26" s="19" t="str">
        <f t="shared" si="10"/>
        <v>000110</v>
      </c>
      <c r="Q26" s="19" t="str">
        <f t="shared" si="11"/>
        <v>11</v>
      </c>
      <c r="R26" s="19" t="str">
        <f t="shared" si="11"/>
        <v>0</v>
      </c>
      <c r="S26" s="19" t="str">
        <f t="shared" si="11"/>
        <v>0</v>
      </c>
      <c r="T26" s="19" t="s">
        <v>292</v>
      </c>
      <c r="U26" s="16" t="str">
        <f t="shared" si="12"/>
        <v>000110</v>
      </c>
      <c r="V26" s="10" t="str">
        <f t="shared" si="13"/>
        <v>11</v>
      </c>
      <c r="W26" s="10" t="str">
        <f t="shared" si="13"/>
        <v>00000000</v>
      </c>
      <c r="X26" s="10" t="str">
        <f t="shared" si="13"/>
        <v/>
      </c>
      <c r="Y26" s="10" t="str">
        <f t="shared" si="13"/>
        <v/>
      </c>
      <c r="Z26" s="11" t="str">
        <f t="shared" si="14"/>
        <v>0001101100000000</v>
      </c>
      <c r="AA26" s="10">
        <f t="shared" si="15"/>
        <v>16</v>
      </c>
      <c r="AB26" s="6" t="s">
        <v>325</v>
      </c>
    </row>
    <row r="27" spans="1:40" x14ac:dyDescent="0.25">
      <c r="A27" s="12" t="s">
        <v>2</v>
      </c>
      <c r="B27" s="9" t="str">
        <f t="shared" si="3"/>
        <v>SRC</v>
      </c>
      <c r="C27" s="9">
        <f t="shared" si="4"/>
        <v>3</v>
      </c>
      <c r="D27" s="8">
        <f t="shared" si="5"/>
        <v>6</v>
      </c>
      <c r="E27" s="8">
        <f t="shared" si="16"/>
        <v>8</v>
      </c>
      <c r="F27" s="8">
        <f t="shared" si="16"/>
        <v>10</v>
      </c>
      <c r="G27" s="9" t="str">
        <f t="shared" si="7"/>
        <v>3</v>
      </c>
      <c r="H27" s="9" t="str">
        <f t="shared" si="8"/>
        <v>1</v>
      </c>
      <c r="I27" s="9" t="str">
        <f t="shared" si="0"/>
        <v>1</v>
      </c>
      <c r="J27" s="9" t="str">
        <f t="shared" si="9"/>
        <v>5</v>
      </c>
      <c r="K27" s="13" t="str">
        <f>VLOOKUP($B27,'Conversion to binary Key'!$D:$I,2,0)</f>
        <v>011001</v>
      </c>
      <c r="L27" s="13" t="str">
        <f>VLOOKUP($B27,'Conversion to binary Key'!$D:$I,3,0)</f>
        <v>00</v>
      </c>
      <c r="M27" s="13" t="str">
        <f>VLOOKUP($B27,'Conversion to binary Key'!$D:$I,4,0)</f>
        <v>0</v>
      </c>
      <c r="N27" s="13" t="str">
        <f>VLOOKUP($B27,'Conversion to binary Key'!$D:$I,5,0)</f>
        <v>0</v>
      </c>
      <c r="O27" s="13" t="str">
        <f>VLOOKUP($B27,'Conversion to binary Key'!$D:$I,6,0)</f>
        <v>000000</v>
      </c>
      <c r="P27" s="19" t="str">
        <f t="shared" si="10"/>
        <v>011001</v>
      </c>
      <c r="Q27" s="19" t="str">
        <f t="shared" si="11"/>
        <v>11</v>
      </c>
      <c r="R27" s="19" t="str">
        <f t="shared" si="11"/>
        <v>1</v>
      </c>
      <c r="S27" s="19" t="str">
        <f t="shared" si="11"/>
        <v>1</v>
      </c>
      <c r="T27" s="19" t="str">
        <f t="shared" si="11"/>
        <v>101</v>
      </c>
      <c r="U27" s="16" t="str">
        <f t="shared" si="12"/>
        <v>011001</v>
      </c>
      <c r="V27" s="10" t="str">
        <f t="shared" si="13"/>
        <v>11</v>
      </c>
      <c r="W27" s="10" t="str">
        <f t="shared" si="13"/>
        <v>1</v>
      </c>
      <c r="X27" s="10" t="str">
        <f t="shared" si="13"/>
        <v>1</v>
      </c>
      <c r="Y27" s="10" t="str">
        <f t="shared" si="13"/>
        <v>000101</v>
      </c>
      <c r="Z27" s="11" t="str">
        <f t="shared" si="14"/>
        <v>0110011111000101</v>
      </c>
      <c r="AA27" s="10">
        <f t="shared" si="15"/>
        <v>16</v>
      </c>
      <c r="AB27" s="6" t="s">
        <v>324</v>
      </c>
    </row>
    <row r="28" spans="1:40" x14ac:dyDescent="0.25">
      <c r="A28" s="12" t="s">
        <v>33</v>
      </c>
      <c r="B28" s="9" t="str">
        <f t="shared" si="3"/>
        <v>AIR</v>
      </c>
      <c r="C28" s="9">
        <f t="shared" si="4"/>
        <v>3</v>
      </c>
      <c r="D28" s="8">
        <f t="shared" si="5"/>
        <v>6</v>
      </c>
      <c r="E28" s="8">
        <f t="shared" si="16"/>
        <v>8</v>
      </c>
      <c r="F28" s="8">
        <f t="shared" si="16"/>
        <v>10</v>
      </c>
      <c r="G28" s="9" t="str">
        <f t="shared" si="7"/>
        <v>3</v>
      </c>
      <c r="H28" s="9" t="str">
        <f t="shared" si="8"/>
        <v>0</v>
      </c>
      <c r="I28" s="9" t="str">
        <f t="shared" si="0"/>
        <v>0</v>
      </c>
      <c r="J28" s="9" t="str">
        <f t="shared" si="9"/>
        <v>binary 10101</v>
      </c>
      <c r="K28" s="13" t="str">
        <f>VLOOKUP($B28,'Conversion to binary Key'!$D:$I,2,0)</f>
        <v>000110</v>
      </c>
      <c r="L28" s="13" t="str">
        <f>VLOOKUP($B28,'Conversion to binary Key'!$D:$I,3,0)</f>
        <v>00</v>
      </c>
      <c r="M28" s="13" t="str">
        <f>VLOOKUP($B28,'Conversion to binary Key'!$D:$I,4,0)</f>
        <v>00000000</v>
      </c>
      <c r="N28" s="13" t="str">
        <f>VLOOKUP($B28,'Conversion to binary Key'!$D:$I,5,0)</f>
        <v/>
      </c>
      <c r="O28" s="13" t="str">
        <f>VLOOKUP($B28,'Conversion to binary Key'!$D:$I,6,0)</f>
        <v/>
      </c>
      <c r="P28" s="19" t="str">
        <f t="shared" si="10"/>
        <v>000110</v>
      </c>
      <c r="Q28" s="19" t="str">
        <f t="shared" si="11"/>
        <v>11</v>
      </c>
      <c r="R28" s="19" t="str">
        <f t="shared" si="11"/>
        <v>0</v>
      </c>
      <c r="S28" s="19" t="str">
        <f t="shared" si="11"/>
        <v>0</v>
      </c>
      <c r="T28" s="19" t="s">
        <v>291</v>
      </c>
      <c r="U28" s="16" t="str">
        <f t="shared" si="12"/>
        <v>000110</v>
      </c>
      <c r="V28" s="10" t="str">
        <f t="shared" si="13"/>
        <v>11</v>
      </c>
      <c r="W28" s="10" t="str">
        <f t="shared" si="13"/>
        <v>00000000</v>
      </c>
      <c r="X28" s="10" t="str">
        <f t="shared" si="13"/>
        <v/>
      </c>
      <c r="Y28" s="10" t="str">
        <f t="shared" si="13"/>
        <v/>
      </c>
      <c r="Z28" s="11" t="str">
        <f t="shared" si="14"/>
        <v>0001101100000000</v>
      </c>
      <c r="AA28" s="10">
        <f t="shared" si="15"/>
        <v>16</v>
      </c>
      <c r="AB28" s="6" t="s">
        <v>325</v>
      </c>
    </row>
    <row r="29" spans="1:40" x14ac:dyDescent="0.25">
      <c r="A29" s="12" t="s">
        <v>24</v>
      </c>
      <c r="B29" s="9" t="str">
        <f t="shared" si="3"/>
        <v>SRC</v>
      </c>
      <c r="C29" s="9">
        <f t="shared" si="4"/>
        <v>3</v>
      </c>
      <c r="D29" s="8">
        <f t="shared" si="5"/>
        <v>6</v>
      </c>
      <c r="E29" s="8">
        <f t="shared" si="16"/>
        <v>8</v>
      </c>
      <c r="F29" s="8">
        <f t="shared" si="16"/>
        <v>10</v>
      </c>
      <c r="G29" s="9" t="str">
        <f t="shared" si="7"/>
        <v>3</v>
      </c>
      <c r="H29" s="9" t="str">
        <f t="shared" si="8"/>
        <v>1</v>
      </c>
      <c r="I29" s="9" t="str">
        <f t="shared" si="0"/>
        <v>1</v>
      </c>
      <c r="J29" s="9" t="str">
        <f t="shared" si="9"/>
        <v>1</v>
      </c>
      <c r="K29" s="13" t="str">
        <f>VLOOKUP($B29,'Conversion to binary Key'!$D:$I,2,0)</f>
        <v>011001</v>
      </c>
      <c r="L29" s="13" t="str">
        <f>VLOOKUP($B29,'Conversion to binary Key'!$D:$I,3,0)</f>
        <v>00</v>
      </c>
      <c r="M29" s="13" t="str">
        <f>VLOOKUP($B29,'Conversion to binary Key'!$D:$I,4,0)</f>
        <v>0</v>
      </c>
      <c r="N29" s="13" t="str">
        <f>VLOOKUP($B29,'Conversion to binary Key'!$D:$I,5,0)</f>
        <v>0</v>
      </c>
      <c r="O29" s="13" t="str">
        <f>VLOOKUP($B29,'Conversion to binary Key'!$D:$I,6,0)</f>
        <v>000000</v>
      </c>
      <c r="P29" s="19" t="str">
        <f t="shared" si="10"/>
        <v>011001</v>
      </c>
      <c r="Q29" s="19" t="str">
        <f t="shared" si="11"/>
        <v>11</v>
      </c>
      <c r="R29" s="19" t="str">
        <f t="shared" si="11"/>
        <v>1</v>
      </c>
      <c r="S29" s="19" t="str">
        <f t="shared" si="11"/>
        <v>1</v>
      </c>
      <c r="T29" s="19" t="str">
        <f t="shared" si="11"/>
        <v>1</v>
      </c>
      <c r="U29" s="16" t="str">
        <f t="shared" si="12"/>
        <v>011001</v>
      </c>
      <c r="V29" s="10" t="str">
        <f t="shared" si="13"/>
        <v>11</v>
      </c>
      <c r="W29" s="10" t="str">
        <f t="shared" si="13"/>
        <v>1</v>
      </c>
      <c r="X29" s="10" t="str">
        <f t="shared" si="13"/>
        <v>1</v>
      </c>
      <c r="Y29" s="10" t="str">
        <f t="shared" si="13"/>
        <v>000001</v>
      </c>
      <c r="Z29" s="11" t="str">
        <f t="shared" si="14"/>
        <v>0110011111000001</v>
      </c>
      <c r="AA29" s="10">
        <f t="shared" si="15"/>
        <v>16</v>
      </c>
      <c r="AB29" s="6" t="s">
        <v>332</v>
      </c>
    </row>
    <row r="30" spans="1:40" x14ac:dyDescent="0.25">
      <c r="A30" s="12" t="s">
        <v>35</v>
      </c>
      <c r="B30" s="9" t="str">
        <f t="shared" si="3"/>
        <v>STR</v>
      </c>
      <c r="C30" s="9">
        <f t="shared" si="4"/>
        <v>3</v>
      </c>
      <c r="D30" s="8">
        <f t="shared" si="5"/>
        <v>6</v>
      </c>
      <c r="E30" s="8">
        <f t="shared" si="16"/>
        <v>8</v>
      </c>
      <c r="F30" s="8">
        <f t="shared" si="16"/>
        <v>10</v>
      </c>
      <c r="G30" s="9" t="str">
        <f t="shared" si="7"/>
        <v>3</v>
      </c>
      <c r="H30" s="9" t="str">
        <f t="shared" si="8"/>
        <v>1</v>
      </c>
      <c r="I30" s="9" t="str">
        <f t="shared" si="0"/>
        <v>0</v>
      </c>
      <c r="J30" s="9">
        <v>25</v>
      </c>
      <c r="K30" s="13" t="str">
        <f>VLOOKUP($B30,'Conversion to binary Key'!$D:$I,2,0)</f>
        <v>000010</v>
      </c>
      <c r="L30" s="13" t="str">
        <f>VLOOKUP($B30,'Conversion to binary Key'!$D:$I,3,0)</f>
        <v>00</v>
      </c>
      <c r="M30" s="13" t="str">
        <f>VLOOKUP($B30,'Conversion to binary Key'!$D:$I,4,0)</f>
        <v>00</v>
      </c>
      <c r="N30" s="13" t="str">
        <f>VLOOKUP($B30,'Conversion to binary Key'!$D:$I,5,0)</f>
        <v>0</v>
      </c>
      <c r="O30" s="13" t="str">
        <f>VLOOKUP($B30,'Conversion to binary Key'!$D:$I,6,0)</f>
        <v>00000</v>
      </c>
      <c r="P30" s="19" t="str">
        <f t="shared" si="10"/>
        <v>000010</v>
      </c>
      <c r="Q30" s="19" t="str">
        <f t="shared" si="11"/>
        <v>11</v>
      </c>
      <c r="R30" s="19" t="str">
        <f t="shared" si="11"/>
        <v>1</v>
      </c>
      <c r="S30" s="19" t="str">
        <f t="shared" si="11"/>
        <v>0</v>
      </c>
      <c r="T30" s="19" t="str">
        <f t="shared" si="11"/>
        <v>11001</v>
      </c>
      <c r="U30" s="16" t="str">
        <f t="shared" si="12"/>
        <v>000010</v>
      </c>
      <c r="V30" s="10" t="str">
        <f t="shared" si="13"/>
        <v>11</v>
      </c>
      <c r="W30" s="10" t="str">
        <f t="shared" si="13"/>
        <v>01</v>
      </c>
      <c r="X30" s="10" t="str">
        <f t="shared" si="13"/>
        <v>0</v>
      </c>
      <c r="Y30" s="10" t="str">
        <f t="shared" si="13"/>
        <v>11001</v>
      </c>
      <c r="Z30" s="11" t="str">
        <f t="shared" si="14"/>
        <v>0000101101011001</v>
      </c>
      <c r="AA30" s="10">
        <f t="shared" si="15"/>
        <v>16</v>
      </c>
      <c r="AB30" s="6" t="s">
        <v>335</v>
      </c>
    </row>
    <row r="31" spans="1:40" x14ac:dyDescent="0.25">
      <c r="A31" s="12" t="s">
        <v>37</v>
      </c>
      <c r="B31" s="9" t="str">
        <f t="shared" si="3"/>
        <v>LDA</v>
      </c>
      <c r="C31" s="9">
        <f t="shared" si="4"/>
        <v>3</v>
      </c>
      <c r="D31" s="8">
        <f t="shared" si="5"/>
        <v>6</v>
      </c>
      <c r="E31" s="8">
        <f t="shared" si="16"/>
        <v>8</v>
      </c>
      <c r="F31" s="8">
        <f t="shared" si="16"/>
        <v>10</v>
      </c>
      <c r="G31" s="9" t="str">
        <f t="shared" si="7"/>
        <v>3</v>
      </c>
      <c r="H31" s="9" t="str">
        <f t="shared" si="8"/>
        <v>1</v>
      </c>
      <c r="I31" s="9" t="str">
        <f t="shared" si="0"/>
        <v>0</v>
      </c>
      <c r="J31" s="9">
        <v>30</v>
      </c>
      <c r="K31" s="13" t="str">
        <f>VLOOKUP($B31,'Conversion to binary Key'!$D:$I,2,0)</f>
        <v>000011</v>
      </c>
      <c r="L31" s="13" t="str">
        <f>VLOOKUP($B31,'Conversion to binary Key'!$D:$I,3,0)</f>
        <v>00</v>
      </c>
      <c r="M31" s="13" t="str">
        <f>VLOOKUP($B31,'Conversion to binary Key'!$D:$I,4,0)</f>
        <v>00</v>
      </c>
      <c r="N31" s="13" t="str">
        <f>VLOOKUP($B31,'Conversion to binary Key'!$D:$I,5,0)</f>
        <v>0</v>
      </c>
      <c r="O31" s="13" t="str">
        <f>VLOOKUP($B31,'Conversion to binary Key'!$D:$I,6,0)</f>
        <v>00000</v>
      </c>
      <c r="P31" s="19" t="str">
        <f t="shared" si="10"/>
        <v>000011</v>
      </c>
      <c r="Q31" s="19" t="str">
        <f t="shared" si="11"/>
        <v>11</v>
      </c>
      <c r="R31" s="19" t="str">
        <f t="shared" si="11"/>
        <v>1</v>
      </c>
      <c r="S31" s="19" t="str">
        <f t="shared" si="11"/>
        <v>0</v>
      </c>
      <c r="T31" s="19" t="str">
        <f t="shared" si="11"/>
        <v>11110</v>
      </c>
      <c r="U31" s="16" t="str">
        <f t="shared" si="12"/>
        <v>000011</v>
      </c>
      <c r="V31" s="10" t="str">
        <f t="shared" si="13"/>
        <v>11</v>
      </c>
      <c r="W31" s="10" t="str">
        <f t="shared" si="13"/>
        <v>01</v>
      </c>
      <c r="X31" s="10" t="str">
        <f t="shared" si="13"/>
        <v>0</v>
      </c>
      <c r="Y31" s="10" t="str">
        <f t="shared" si="13"/>
        <v>11110</v>
      </c>
      <c r="Z31" s="11" t="str">
        <f t="shared" si="14"/>
        <v>0000111101011110</v>
      </c>
      <c r="AA31" s="10">
        <f t="shared" si="15"/>
        <v>16</v>
      </c>
      <c r="AB31" s="6" t="s">
        <v>336</v>
      </c>
    </row>
    <row r="32" spans="1:40" x14ac:dyDescent="0.25">
      <c r="A32" s="12" t="s">
        <v>39</v>
      </c>
      <c r="B32" s="9" t="str">
        <f t="shared" si="3"/>
        <v>SIR</v>
      </c>
      <c r="C32" s="9">
        <f t="shared" si="4"/>
        <v>3</v>
      </c>
      <c r="D32" s="8">
        <f t="shared" si="5"/>
        <v>6</v>
      </c>
      <c r="E32" s="8">
        <f t="shared" si="16"/>
        <v>8</v>
      </c>
      <c r="F32" s="8">
        <f t="shared" si="16"/>
        <v>10</v>
      </c>
      <c r="G32" s="9" t="str">
        <f t="shared" si="7"/>
        <v>3</v>
      </c>
      <c r="H32" s="9" t="str">
        <f t="shared" si="8"/>
        <v>0</v>
      </c>
      <c r="I32" s="9" t="str">
        <f t="shared" si="0"/>
        <v>0</v>
      </c>
      <c r="J32" s="9" t="str">
        <f t="shared" si="9"/>
        <v>1</v>
      </c>
      <c r="K32" s="13" t="str">
        <f>VLOOKUP($B32,'Conversion to binary Key'!$D:$I,2,0)</f>
        <v>000111</v>
      </c>
      <c r="L32" s="13" t="str">
        <f>VLOOKUP($B32,'Conversion to binary Key'!$D:$I,3,0)</f>
        <v>00</v>
      </c>
      <c r="M32" s="13" t="str">
        <f>VLOOKUP($B32,'Conversion to binary Key'!$D:$I,4,0)</f>
        <v>00000000</v>
      </c>
      <c r="N32" s="13" t="str">
        <f>VLOOKUP($B32,'Conversion to binary Key'!$D:$I,5,0)</f>
        <v/>
      </c>
      <c r="O32" s="13" t="str">
        <f>VLOOKUP($B32,'Conversion to binary Key'!$D:$I,6,0)</f>
        <v/>
      </c>
      <c r="P32" s="19" t="str">
        <f t="shared" si="10"/>
        <v>000111</v>
      </c>
      <c r="Q32" s="19" t="str">
        <f t="shared" si="11"/>
        <v>11</v>
      </c>
      <c r="R32" s="19" t="str">
        <f t="shared" si="11"/>
        <v>0</v>
      </c>
      <c r="S32" s="19" t="str">
        <f t="shared" si="11"/>
        <v>0</v>
      </c>
      <c r="T32" s="19" t="str">
        <f t="shared" si="11"/>
        <v>1</v>
      </c>
      <c r="U32" s="16" t="str">
        <f t="shared" si="12"/>
        <v>000111</v>
      </c>
      <c r="V32" s="10" t="str">
        <f t="shared" si="13"/>
        <v>11</v>
      </c>
      <c r="W32" s="10" t="str">
        <f t="shared" si="13"/>
        <v>00000000</v>
      </c>
      <c r="X32" s="10" t="str">
        <f t="shared" si="13"/>
        <v/>
      </c>
      <c r="Y32" s="10" t="str">
        <f t="shared" si="13"/>
        <v/>
      </c>
      <c r="Z32" s="11" t="str">
        <f t="shared" si="14"/>
        <v>0001111100000000</v>
      </c>
      <c r="AA32" s="10">
        <f t="shared" si="15"/>
        <v>16</v>
      </c>
      <c r="AB32" s="6" t="s">
        <v>337</v>
      </c>
    </row>
    <row r="33" spans="1:28" x14ac:dyDescent="0.25">
      <c r="A33" s="12" t="s">
        <v>40</v>
      </c>
      <c r="B33" s="9" t="str">
        <f t="shared" si="3"/>
        <v>STR</v>
      </c>
      <c r="C33" s="9">
        <f t="shared" si="4"/>
        <v>3</v>
      </c>
      <c r="D33" s="8">
        <f t="shared" si="5"/>
        <v>6</v>
      </c>
      <c r="E33" s="8">
        <f t="shared" si="16"/>
        <v>8</v>
      </c>
      <c r="F33" s="8">
        <f t="shared" si="16"/>
        <v>10</v>
      </c>
      <c r="G33" s="9" t="str">
        <f t="shared" si="7"/>
        <v>3</v>
      </c>
      <c r="H33" s="9" t="str">
        <f t="shared" si="8"/>
        <v>1</v>
      </c>
      <c r="I33" s="9" t="str">
        <f t="shared" si="0"/>
        <v>0</v>
      </c>
      <c r="J33" s="9">
        <v>26</v>
      </c>
      <c r="K33" s="13" t="str">
        <f>VLOOKUP($B33,'Conversion to binary Key'!$D:$I,2,0)</f>
        <v>000010</v>
      </c>
      <c r="L33" s="13" t="str">
        <f>VLOOKUP($B33,'Conversion to binary Key'!$D:$I,3,0)</f>
        <v>00</v>
      </c>
      <c r="M33" s="13" t="str">
        <f>VLOOKUP($B33,'Conversion to binary Key'!$D:$I,4,0)</f>
        <v>00</v>
      </c>
      <c r="N33" s="13" t="str">
        <f>VLOOKUP($B33,'Conversion to binary Key'!$D:$I,5,0)</f>
        <v>0</v>
      </c>
      <c r="O33" s="13" t="str">
        <f>VLOOKUP($B33,'Conversion to binary Key'!$D:$I,6,0)</f>
        <v>00000</v>
      </c>
      <c r="P33" s="19" t="str">
        <f t="shared" si="10"/>
        <v>000010</v>
      </c>
      <c r="Q33" s="19" t="str">
        <f t="shared" si="11"/>
        <v>11</v>
      </c>
      <c r="R33" s="19" t="str">
        <f t="shared" si="11"/>
        <v>1</v>
      </c>
      <c r="S33" s="19" t="str">
        <f t="shared" si="11"/>
        <v>0</v>
      </c>
      <c r="T33" s="19" t="str">
        <f t="shared" si="11"/>
        <v>11010</v>
      </c>
      <c r="U33" s="16" t="str">
        <f t="shared" si="12"/>
        <v>000010</v>
      </c>
      <c r="V33" s="10" t="str">
        <f t="shared" si="13"/>
        <v>11</v>
      </c>
      <c r="W33" s="10" t="str">
        <f t="shared" si="13"/>
        <v>01</v>
      </c>
      <c r="X33" s="10" t="str">
        <f t="shared" si="13"/>
        <v>0</v>
      </c>
      <c r="Y33" s="10" t="str">
        <f t="shared" si="13"/>
        <v>11010</v>
      </c>
      <c r="Z33" s="11" t="str">
        <f t="shared" si="14"/>
        <v>0000101101011010</v>
      </c>
      <c r="AA33" s="10">
        <f t="shared" si="15"/>
        <v>16</v>
      </c>
      <c r="AB33" s="6" t="s">
        <v>338</v>
      </c>
    </row>
    <row r="34" spans="1:28" x14ac:dyDescent="0.25">
      <c r="A34" s="12" t="s">
        <v>42</v>
      </c>
      <c r="B34" s="9" t="str">
        <f t="shared" si="3"/>
        <v>LDA</v>
      </c>
      <c r="C34" s="9">
        <f t="shared" si="4"/>
        <v>3</v>
      </c>
      <c r="D34" s="8">
        <f t="shared" si="5"/>
        <v>6</v>
      </c>
      <c r="E34" s="8">
        <f t="shared" si="16"/>
        <v>8</v>
      </c>
      <c r="F34" s="8">
        <f t="shared" si="16"/>
        <v>10</v>
      </c>
      <c r="G34" s="9" t="str">
        <f t="shared" si="7"/>
        <v>1</v>
      </c>
      <c r="H34" s="9" t="str">
        <f t="shared" si="8"/>
        <v>0</v>
      </c>
      <c r="I34" s="9" t="str">
        <f t="shared" si="0"/>
        <v>0</v>
      </c>
      <c r="J34" s="9" t="str">
        <f t="shared" si="9"/>
        <v>20</v>
      </c>
      <c r="K34" s="13" t="str">
        <f>VLOOKUP($B34,'Conversion to binary Key'!$D:$I,2,0)</f>
        <v>000011</v>
      </c>
      <c r="L34" s="13" t="str">
        <f>VLOOKUP($B34,'Conversion to binary Key'!$D:$I,3,0)</f>
        <v>00</v>
      </c>
      <c r="M34" s="13" t="str">
        <f>VLOOKUP($B34,'Conversion to binary Key'!$D:$I,4,0)</f>
        <v>00</v>
      </c>
      <c r="N34" s="13" t="str">
        <f>VLOOKUP($B34,'Conversion to binary Key'!$D:$I,5,0)</f>
        <v>0</v>
      </c>
      <c r="O34" s="13" t="str">
        <f>VLOOKUP($B34,'Conversion to binary Key'!$D:$I,6,0)</f>
        <v>00000</v>
      </c>
      <c r="P34" s="19" t="str">
        <f t="shared" si="10"/>
        <v>000011</v>
      </c>
      <c r="Q34" s="19" t="str">
        <f t="shared" si="11"/>
        <v>1</v>
      </c>
      <c r="R34" s="19" t="str">
        <f t="shared" si="11"/>
        <v>0</v>
      </c>
      <c r="S34" s="19" t="str">
        <f t="shared" si="11"/>
        <v>0</v>
      </c>
      <c r="T34" s="19" t="str">
        <f t="shared" si="11"/>
        <v>10100</v>
      </c>
      <c r="U34" s="16" t="str">
        <f t="shared" si="12"/>
        <v>000011</v>
      </c>
      <c r="V34" s="10" t="str">
        <f t="shared" si="13"/>
        <v>01</v>
      </c>
      <c r="W34" s="10" t="str">
        <f t="shared" si="13"/>
        <v>00</v>
      </c>
      <c r="X34" s="10" t="str">
        <f t="shared" si="13"/>
        <v>0</v>
      </c>
      <c r="Y34" s="10" t="str">
        <f t="shared" si="13"/>
        <v>10100</v>
      </c>
      <c r="Z34" s="11" t="str">
        <f t="shared" si="14"/>
        <v>0000110100010100</v>
      </c>
      <c r="AA34" s="10">
        <f t="shared" si="15"/>
        <v>16</v>
      </c>
      <c r="AB34" s="6" t="s">
        <v>339</v>
      </c>
    </row>
    <row r="35" spans="1:28" x14ac:dyDescent="0.25">
      <c r="A35" s="12" t="s">
        <v>44</v>
      </c>
      <c r="B35" s="9" t="str">
        <f t="shared" si="3"/>
        <v>STR</v>
      </c>
      <c r="C35" s="9">
        <f t="shared" si="4"/>
        <v>3</v>
      </c>
      <c r="D35" s="8">
        <f t="shared" si="5"/>
        <v>6</v>
      </c>
      <c r="E35" s="8">
        <f t="shared" ref="E35:F50" si="17">FIND(",",$A35,D35+1)</f>
        <v>8</v>
      </c>
      <c r="F35" s="8">
        <f t="shared" si="17"/>
        <v>10</v>
      </c>
      <c r="G35" s="9" t="str">
        <f t="shared" si="7"/>
        <v>1</v>
      </c>
      <c r="H35" s="9" t="str">
        <f t="shared" si="8"/>
        <v>1</v>
      </c>
      <c r="I35" s="9" t="str">
        <f t="shared" si="0"/>
        <v>0</v>
      </c>
      <c r="J35" s="9">
        <v>27</v>
      </c>
      <c r="K35" s="13" t="str">
        <f>VLOOKUP($B35,'Conversion to binary Key'!$D:$I,2,0)</f>
        <v>000010</v>
      </c>
      <c r="L35" s="13" t="str">
        <f>VLOOKUP($B35,'Conversion to binary Key'!$D:$I,3,0)</f>
        <v>00</v>
      </c>
      <c r="M35" s="13" t="str">
        <f>VLOOKUP($B35,'Conversion to binary Key'!$D:$I,4,0)</f>
        <v>00</v>
      </c>
      <c r="N35" s="13" t="str">
        <f>VLOOKUP($B35,'Conversion to binary Key'!$D:$I,5,0)</f>
        <v>0</v>
      </c>
      <c r="O35" s="13" t="str">
        <f>VLOOKUP($B35,'Conversion to binary Key'!$D:$I,6,0)</f>
        <v>00000</v>
      </c>
      <c r="P35" s="19" t="str">
        <f t="shared" si="10"/>
        <v>000010</v>
      </c>
      <c r="Q35" s="19" t="str">
        <f t="shared" si="11"/>
        <v>1</v>
      </c>
      <c r="R35" s="19" t="str">
        <f t="shared" si="11"/>
        <v>1</v>
      </c>
      <c r="S35" s="19" t="str">
        <f t="shared" si="11"/>
        <v>0</v>
      </c>
      <c r="T35" s="19" t="str">
        <f t="shared" si="11"/>
        <v>11011</v>
      </c>
      <c r="U35" s="16" t="str">
        <f t="shared" si="12"/>
        <v>000010</v>
      </c>
      <c r="V35" s="10" t="str">
        <f t="shared" si="13"/>
        <v>01</v>
      </c>
      <c r="W35" s="10" t="str">
        <f t="shared" si="13"/>
        <v>01</v>
      </c>
      <c r="X35" s="10" t="str">
        <f t="shared" si="13"/>
        <v>0</v>
      </c>
      <c r="Y35" s="10" t="str">
        <f t="shared" si="13"/>
        <v>11011</v>
      </c>
      <c r="Z35" s="11" t="str">
        <f t="shared" si="14"/>
        <v>0000100101011011</v>
      </c>
      <c r="AA35" s="10">
        <f t="shared" si="15"/>
        <v>16</v>
      </c>
      <c r="AB35" s="6" t="s">
        <v>340</v>
      </c>
    </row>
    <row r="36" spans="1:28" x14ac:dyDescent="0.25">
      <c r="A36" s="12" t="s">
        <v>46</v>
      </c>
      <c r="B36" s="9" t="str">
        <f t="shared" si="3"/>
        <v>LDA</v>
      </c>
      <c r="C36" s="9">
        <f t="shared" si="4"/>
        <v>3</v>
      </c>
      <c r="D36" s="8">
        <f t="shared" si="5"/>
        <v>6</v>
      </c>
      <c r="E36" s="8">
        <f t="shared" si="17"/>
        <v>8</v>
      </c>
      <c r="F36" s="8">
        <f t="shared" si="17"/>
        <v>10</v>
      </c>
      <c r="G36" s="9" t="str">
        <f t="shared" si="7"/>
        <v>2</v>
      </c>
      <c r="H36" s="9" t="str">
        <f t="shared" si="8"/>
        <v>0</v>
      </c>
      <c r="I36" s="9" t="str">
        <f t="shared" si="0"/>
        <v>0</v>
      </c>
      <c r="J36" s="9" t="str">
        <f t="shared" si="9"/>
        <v>10</v>
      </c>
      <c r="K36" s="13" t="str">
        <f>VLOOKUP($B36,'Conversion to binary Key'!$D:$I,2,0)</f>
        <v>000011</v>
      </c>
      <c r="L36" s="13" t="str">
        <f>VLOOKUP($B36,'Conversion to binary Key'!$D:$I,3,0)</f>
        <v>00</v>
      </c>
      <c r="M36" s="13" t="str">
        <f>VLOOKUP($B36,'Conversion to binary Key'!$D:$I,4,0)</f>
        <v>00</v>
      </c>
      <c r="N36" s="13" t="str">
        <f>VLOOKUP($B36,'Conversion to binary Key'!$D:$I,5,0)</f>
        <v>0</v>
      </c>
      <c r="O36" s="13" t="str">
        <f>VLOOKUP($B36,'Conversion to binary Key'!$D:$I,6,0)</f>
        <v>00000</v>
      </c>
      <c r="P36" s="19" t="str">
        <f t="shared" si="10"/>
        <v>000011</v>
      </c>
      <c r="Q36" s="19" t="str">
        <f t="shared" si="11"/>
        <v>10</v>
      </c>
      <c r="R36" s="19" t="str">
        <f t="shared" si="11"/>
        <v>0</v>
      </c>
      <c r="S36" s="19" t="str">
        <f t="shared" si="11"/>
        <v>0</v>
      </c>
      <c r="T36" s="19" t="str">
        <f t="shared" si="11"/>
        <v>1010</v>
      </c>
      <c r="U36" s="16" t="str">
        <f t="shared" si="12"/>
        <v>000011</v>
      </c>
      <c r="V36" s="10" t="str">
        <f t="shared" si="13"/>
        <v>10</v>
      </c>
      <c r="W36" s="10" t="str">
        <f t="shared" si="13"/>
        <v>00</v>
      </c>
      <c r="X36" s="10" t="str">
        <f t="shared" si="13"/>
        <v>0</v>
      </c>
      <c r="Y36" s="10" t="str">
        <f t="shared" si="13"/>
        <v>01010</v>
      </c>
      <c r="Z36" s="11" t="str">
        <f t="shared" si="14"/>
        <v>0000111000001010</v>
      </c>
      <c r="AA36" s="10">
        <f t="shared" si="15"/>
        <v>16</v>
      </c>
      <c r="AB36" s="6" t="s">
        <v>341</v>
      </c>
    </row>
    <row r="37" spans="1:28" x14ac:dyDescent="0.25">
      <c r="A37" s="12" t="s">
        <v>48</v>
      </c>
      <c r="B37" s="9" t="str">
        <f t="shared" si="3"/>
        <v>LDA</v>
      </c>
      <c r="C37" s="9">
        <f t="shared" si="4"/>
        <v>3</v>
      </c>
      <c r="D37" s="8">
        <f t="shared" si="5"/>
        <v>6</v>
      </c>
      <c r="E37" s="8">
        <f t="shared" si="17"/>
        <v>8</v>
      </c>
      <c r="F37" s="8">
        <f t="shared" si="17"/>
        <v>10</v>
      </c>
      <c r="G37" s="9" t="str">
        <f t="shared" si="7"/>
        <v>0</v>
      </c>
      <c r="H37" s="9" t="str">
        <f t="shared" si="8"/>
        <v>0</v>
      </c>
      <c r="I37" s="9" t="str">
        <f t="shared" si="0"/>
        <v>0</v>
      </c>
      <c r="J37" s="9" t="str">
        <f t="shared" si="9"/>
        <v>0</v>
      </c>
      <c r="K37" s="13" t="str">
        <f>VLOOKUP($B37,'Conversion to binary Key'!$D:$I,2,0)</f>
        <v>000011</v>
      </c>
      <c r="L37" s="13" t="str">
        <f>VLOOKUP($B37,'Conversion to binary Key'!$D:$I,3,0)</f>
        <v>00</v>
      </c>
      <c r="M37" s="13" t="str">
        <f>VLOOKUP($B37,'Conversion to binary Key'!$D:$I,4,0)</f>
        <v>00</v>
      </c>
      <c r="N37" s="13" t="str">
        <f>VLOOKUP($B37,'Conversion to binary Key'!$D:$I,5,0)</f>
        <v>0</v>
      </c>
      <c r="O37" s="13" t="str">
        <f>VLOOKUP($B37,'Conversion to binary Key'!$D:$I,6,0)</f>
        <v>00000</v>
      </c>
      <c r="P37" s="19" t="str">
        <f t="shared" si="10"/>
        <v>000011</v>
      </c>
      <c r="Q37" s="19" t="str">
        <f t="shared" si="11"/>
        <v>0</v>
      </c>
      <c r="R37" s="19" t="str">
        <f t="shared" si="11"/>
        <v>0</v>
      </c>
      <c r="S37" s="19" t="str">
        <f t="shared" si="11"/>
        <v>0</v>
      </c>
      <c r="T37" s="19" t="str">
        <f t="shared" si="11"/>
        <v>0</v>
      </c>
      <c r="U37" s="16" t="str">
        <f t="shared" si="12"/>
        <v>000011</v>
      </c>
      <c r="V37" s="10" t="str">
        <f t="shared" si="13"/>
        <v>00</v>
      </c>
      <c r="W37" s="10" t="str">
        <f t="shared" si="13"/>
        <v>00</v>
      </c>
      <c r="X37" s="10" t="str">
        <f t="shared" si="13"/>
        <v>0</v>
      </c>
      <c r="Y37" s="10" t="str">
        <f t="shared" si="13"/>
        <v>00000</v>
      </c>
      <c r="Z37" s="11" t="str">
        <f t="shared" si="14"/>
        <v>0000110000000000</v>
      </c>
      <c r="AA37" s="10">
        <f t="shared" si="15"/>
        <v>16</v>
      </c>
      <c r="AB37" s="6" t="s">
        <v>342</v>
      </c>
    </row>
    <row r="38" spans="1:28" x14ac:dyDescent="0.25">
      <c r="A38" s="12" t="s">
        <v>50</v>
      </c>
      <c r="B38" s="9" t="str">
        <f t="shared" si="3"/>
        <v>LDA</v>
      </c>
      <c r="C38" s="9">
        <f t="shared" si="4"/>
        <v>3</v>
      </c>
      <c r="D38" s="8">
        <f t="shared" si="5"/>
        <v>6</v>
      </c>
      <c r="E38" s="8">
        <f t="shared" si="17"/>
        <v>8</v>
      </c>
      <c r="F38" s="8">
        <f t="shared" si="17"/>
        <v>10</v>
      </c>
      <c r="G38" s="9" t="str">
        <f t="shared" si="7"/>
        <v>3</v>
      </c>
      <c r="H38" s="9" t="str">
        <f t="shared" si="8"/>
        <v>0</v>
      </c>
      <c r="I38" s="9" t="str">
        <f t="shared" si="0"/>
        <v>0</v>
      </c>
      <c r="J38" s="9" t="str">
        <f t="shared" si="9"/>
        <v>0</v>
      </c>
      <c r="K38" s="13" t="str">
        <f>VLOOKUP($B38,'Conversion to binary Key'!$D:$I,2,0)</f>
        <v>000011</v>
      </c>
      <c r="L38" s="13" t="str">
        <f>VLOOKUP($B38,'Conversion to binary Key'!$D:$I,3,0)</f>
        <v>00</v>
      </c>
      <c r="M38" s="13" t="str">
        <f>VLOOKUP($B38,'Conversion to binary Key'!$D:$I,4,0)</f>
        <v>00</v>
      </c>
      <c r="N38" s="13" t="str">
        <f>VLOOKUP($B38,'Conversion to binary Key'!$D:$I,5,0)</f>
        <v>0</v>
      </c>
      <c r="O38" s="13" t="str">
        <f>VLOOKUP($B38,'Conversion to binary Key'!$D:$I,6,0)</f>
        <v>00000</v>
      </c>
      <c r="P38" s="19" t="str">
        <f t="shared" si="10"/>
        <v>000011</v>
      </c>
      <c r="Q38" s="19" t="str">
        <f t="shared" si="11"/>
        <v>11</v>
      </c>
      <c r="R38" s="19" t="str">
        <f t="shared" si="11"/>
        <v>0</v>
      </c>
      <c r="S38" s="19" t="str">
        <f t="shared" si="11"/>
        <v>0</v>
      </c>
      <c r="T38" s="19" t="str">
        <f t="shared" si="11"/>
        <v>0</v>
      </c>
      <c r="U38" s="16" t="str">
        <f t="shared" si="12"/>
        <v>000011</v>
      </c>
      <c r="V38" s="10" t="str">
        <f t="shared" si="13"/>
        <v>11</v>
      </c>
      <c r="W38" s="10" t="str">
        <f t="shared" si="13"/>
        <v>00</v>
      </c>
      <c r="X38" s="10" t="str">
        <f t="shared" si="13"/>
        <v>0</v>
      </c>
      <c r="Y38" s="10" t="str">
        <f t="shared" si="13"/>
        <v>00000</v>
      </c>
      <c r="Z38" s="11" t="str">
        <f t="shared" si="14"/>
        <v>0000111100000000</v>
      </c>
      <c r="AA38" s="10">
        <f t="shared" si="15"/>
        <v>16</v>
      </c>
      <c r="AB38" s="6" t="s">
        <v>343</v>
      </c>
    </row>
    <row r="39" spans="1:28" x14ac:dyDescent="0.25">
      <c r="A39" s="12" t="s">
        <v>51</v>
      </c>
      <c r="B39" s="9" t="str">
        <f t="shared" si="3"/>
        <v>STR</v>
      </c>
      <c r="C39" s="9">
        <f t="shared" si="4"/>
        <v>3</v>
      </c>
      <c r="D39" s="8">
        <f t="shared" si="5"/>
        <v>6</v>
      </c>
      <c r="E39" s="8">
        <f t="shared" si="17"/>
        <v>8</v>
      </c>
      <c r="F39" s="8">
        <f t="shared" si="17"/>
        <v>10</v>
      </c>
      <c r="G39" s="9" t="str">
        <f t="shared" si="7"/>
        <v>3</v>
      </c>
      <c r="H39" s="9" t="str">
        <f t="shared" si="8"/>
        <v>1</v>
      </c>
      <c r="I39" s="9" t="str">
        <f t="shared" si="0"/>
        <v>0</v>
      </c>
      <c r="J39" s="9">
        <v>28</v>
      </c>
      <c r="K39" s="13" t="str">
        <f>VLOOKUP($B39,'Conversion to binary Key'!$D:$I,2,0)</f>
        <v>000010</v>
      </c>
      <c r="L39" s="13" t="str">
        <f>VLOOKUP($B39,'Conversion to binary Key'!$D:$I,3,0)</f>
        <v>00</v>
      </c>
      <c r="M39" s="13" t="str">
        <f>VLOOKUP($B39,'Conversion to binary Key'!$D:$I,4,0)</f>
        <v>00</v>
      </c>
      <c r="N39" s="13" t="str">
        <f>VLOOKUP($B39,'Conversion to binary Key'!$D:$I,5,0)</f>
        <v>0</v>
      </c>
      <c r="O39" s="13" t="str">
        <f>VLOOKUP($B39,'Conversion to binary Key'!$D:$I,6,0)</f>
        <v>00000</v>
      </c>
      <c r="P39" s="19" t="str">
        <f t="shared" si="10"/>
        <v>000010</v>
      </c>
      <c r="Q39" s="19" t="str">
        <f t="shared" si="11"/>
        <v>11</v>
      </c>
      <c r="R39" s="19" t="str">
        <f t="shared" si="11"/>
        <v>1</v>
      </c>
      <c r="S39" s="19" t="str">
        <f t="shared" si="11"/>
        <v>0</v>
      </c>
      <c r="T39" s="19" t="str">
        <f t="shared" si="11"/>
        <v>11100</v>
      </c>
      <c r="U39" s="16" t="str">
        <f t="shared" si="12"/>
        <v>000010</v>
      </c>
      <c r="V39" s="10" t="str">
        <f t="shared" si="13"/>
        <v>11</v>
      </c>
      <c r="W39" s="10" t="str">
        <f t="shared" si="13"/>
        <v>01</v>
      </c>
      <c r="X39" s="10" t="str">
        <f t="shared" si="13"/>
        <v>0</v>
      </c>
      <c r="Y39" s="10" t="str">
        <f t="shared" si="13"/>
        <v>11100</v>
      </c>
      <c r="Z39" s="11" t="str">
        <f t="shared" si="14"/>
        <v>0000101101011100</v>
      </c>
      <c r="AA39" s="10">
        <f t="shared" si="15"/>
        <v>16</v>
      </c>
      <c r="AB39" s="6" t="s">
        <v>344</v>
      </c>
    </row>
    <row r="40" spans="1:28" x14ac:dyDescent="0.25">
      <c r="A40" s="12" t="s">
        <v>53</v>
      </c>
      <c r="B40" s="9" t="str">
        <f t="shared" si="3"/>
        <v>STR</v>
      </c>
      <c r="C40" s="9">
        <f t="shared" si="4"/>
        <v>3</v>
      </c>
      <c r="D40" s="8">
        <f t="shared" si="5"/>
        <v>6</v>
      </c>
      <c r="E40" s="8">
        <f t="shared" si="17"/>
        <v>8</v>
      </c>
      <c r="F40" s="8">
        <f t="shared" si="17"/>
        <v>10</v>
      </c>
      <c r="G40" s="9" t="str">
        <f t="shared" si="7"/>
        <v>3</v>
      </c>
      <c r="H40" s="9" t="str">
        <f t="shared" si="8"/>
        <v>1</v>
      </c>
      <c r="I40" s="9" t="str">
        <f t="shared" si="0"/>
        <v>0</v>
      </c>
      <c r="J40" s="9">
        <v>29</v>
      </c>
      <c r="K40" s="13" t="str">
        <f>VLOOKUP($B40,'Conversion to binary Key'!$D:$I,2,0)</f>
        <v>000010</v>
      </c>
      <c r="L40" s="13" t="str">
        <f>VLOOKUP($B40,'Conversion to binary Key'!$D:$I,3,0)</f>
        <v>00</v>
      </c>
      <c r="M40" s="13" t="str">
        <f>VLOOKUP($B40,'Conversion to binary Key'!$D:$I,4,0)</f>
        <v>00</v>
      </c>
      <c r="N40" s="13" t="str">
        <f>VLOOKUP($B40,'Conversion to binary Key'!$D:$I,5,0)</f>
        <v>0</v>
      </c>
      <c r="O40" s="13" t="str">
        <f>VLOOKUP($B40,'Conversion to binary Key'!$D:$I,6,0)</f>
        <v>00000</v>
      </c>
      <c r="P40" s="19" t="str">
        <f t="shared" si="10"/>
        <v>000010</v>
      </c>
      <c r="Q40" s="19" t="str">
        <f t="shared" si="11"/>
        <v>11</v>
      </c>
      <c r="R40" s="19" t="str">
        <f t="shared" si="11"/>
        <v>1</v>
      </c>
      <c r="S40" s="19" t="str">
        <f t="shared" si="11"/>
        <v>0</v>
      </c>
      <c r="T40" s="19" t="str">
        <f t="shared" si="11"/>
        <v>11101</v>
      </c>
      <c r="U40" s="16" t="str">
        <f t="shared" si="12"/>
        <v>000010</v>
      </c>
      <c r="V40" s="10" t="str">
        <f t="shared" si="13"/>
        <v>11</v>
      </c>
      <c r="W40" s="10" t="str">
        <f t="shared" si="13"/>
        <v>01</v>
      </c>
      <c r="X40" s="10" t="str">
        <f t="shared" si="13"/>
        <v>0</v>
      </c>
      <c r="Y40" s="10" t="str">
        <f t="shared" si="13"/>
        <v>11101</v>
      </c>
      <c r="Z40" s="11" t="str">
        <f t="shared" si="14"/>
        <v>0000101101011101</v>
      </c>
      <c r="AA40" s="10">
        <f t="shared" si="15"/>
        <v>16</v>
      </c>
      <c r="AB40" s="6" t="s">
        <v>345</v>
      </c>
    </row>
    <row r="41" spans="1:28" x14ac:dyDescent="0.25">
      <c r="A41" s="12" t="s">
        <v>55</v>
      </c>
      <c r="B41" s="9" t="str">
        <f t="shared" si="3"/>
        <v>LDR</v>
      </c>
      <c r="C41" s="9">
        <f t="shared" si="4"/>
        <v>3</v>
      </c>
      <c r="D41" s="8">
        <f t="shared" si="5"/>
        <v>6</v>
      </c>
      <c r="E41" s="8">
        <f t="shared" si="17"/>
        <v>8</v>
      </c>
      <c r="F41" s="8">
        <f t="shared" si="17"/>
        <v>10</v>
      </c>
      <c r="G41" s="9" t="str">
        <f t="shared" si="7"/>
        <v>3</v>
      </c>
      <c r="H41" s="9" t="str">
        <f t="shared" si="8"/>
        <v>1</v>
      </c>
      <c r="I41" s="9" t="str">
        <f t="shared" si="0"/>
        <v>1</v>
      </c>
      <c r="J41" s="9">
        <v>26</v>
      </c>
      <c r="K41" s="13" t="str">
        <f>VLOOKUP($B41,'Conversion to binary Key'!$D:$I,2,0)</f>
        <v>000001</v>
      </c>
      <c r="L41" s="13" t="str">
        <f>VLOOKUP($B41,'Conversion to binary Key'!$D:$I,3,0)</f>
        <v>00</v>
      </c>
      <c r="M41" s="13" t="str">
        <f>VLOOKUP($B41,'Conversion to binary Key'!$D:$I,4,0)</f>
        <v>00</v>
      </c>
      <c r="N41" s="13" t="str">
        <f>VLOOKUP($B41,'Conversion to binary Key'!$D:$I,5,0)</f>
        <v>0</v>
      </c>
      <c r="O41" s="13" t="str">
        <f>VLOOKUP($B41,'Conversion to binary Key'!$D:$I,6,0)</f>
        <v>00000</v>
      </c>
      <c r="P41" s="19" t="str">
        <f t="shared" si="10"/>
        <v>000001</v>
      </c>
      <c r="Q41" s="19" t="str">
        <f t="shared" si="11"/>
        <v>11</v>
      </c>
      <c r="R41" s="19" t="str">
        <f t="shared" si="11"/>
        <v>1</v>
      </c>
      <c r="S41" s="19" t="str">
        <f t="shared" si="11"/>
        <v>1</v>
      </c>
      <c r="T41" s="19" t="str">
        <f t="shared" si="11"/>
        <v>11010</v>
      </c>
      <c r="U41" s="16" t="str">
        <f t="shared" si="12"/>
        <v>000001</v>
      </c>
      <c r="V41" s="10" t="str">
        <f t="shared" si="13"/>
        <v>11</v>
      </c>
      <c r="W41" s="10" t="str">
        <f t="shared" si="13"/>
        <v>01</v>
      </c>
      <c r="X41" s="10" t="str">
        <f t="shared" si="13"/>
        <v>1</v>
      </c>
      <c r="Y41" s="10" t="str">
        <f t="shared" si="13"/>
        <v>11010</v>
      </c>
      <c r="Z41" s="11" t="str">
        <f t="shared" si="14"/>
        <v>0000011101111010</v>
      </c>
      <c r="AA41" s="10">
        <f t="shared" si="15"/>
        <v>16</v>
      </c>
      <c r="AB41" s="6" t="s">
        <v>346</v>
      </c>
    </row>
    <row r="42" spans="1:28" x14ac:dyDescent="0.25">
      <c r="A42" s="12" t="s">
        <v>57</v>
      </c>
      <c r="B42" s="9" t="str">
        <f t="shared" si="3"/>
        <v>AIR</v>
      </c>
      <c r="C42" s="9">
        <f t="shared" si="4"/>
        <v>1</v>
      </c>
      <c r="D42" s="8">
        <f t="shared" si="5"/>
        <v>6</v>
      </c>
      <c r="E42" s="8" t="e">
        <f t="shared" si="17"/>
        <v>#VALUE!</v>
      </c>
      <c r="F42" s="8" t="e">
        <f t="shared" si="17"/>
        <v>#VALUE!</v>
      </c>
      <c r="G42" s="9" t="str">
        <f t="shared" si="7"/>
        <v>3</v>
      </c>
      <c r="H42" s="9">
        <v>1</v>
      </c>
      <c r="I42" s="9"/>
      <c r="J42" s="9"/>
      <c r="K42" s="13" t="str">
        <f>VLOOKUP($B42,'Conversion to binary Key'!$D:$I,2,0)</f>
        <v>000110</v>
      </c>
      <c r="L42" s="13" t="str">
        <f>VLOOKUP($B42,'Conversion to binary Key'!$D:$I,3,0)</f>
        <v>00</v>
      </c>
      <c r="M42" s="13" t="str">
        <f>VLOOKUP($B42,'Conversion to binary Key'!$D:$I,4,0)</f>
        <v>00000000</v>
      </c>
      <c r="N42" s="13" t="str">
        <f>VLOOKUP($B42,'Conversion to binary Key'!$D:$I,5,0)</f>
        <v/>
      </c>
      <c r="O42" s="13" t="str">
        <f>VLOOKUP($B42,'Conversion to binary Key'!$D:$I,6,0)</f>
        <v/>
      </c>
      <c r="P42" s="19" t="str">
        <f t="shared" si="10"/>
        <v>000110</v>
      </c>
      <c r="Q42" s="19" t="str">
        <f t="shared" si="11"/>
        <v>11</v>
      </c>
      <c r="R42" s="19" t="str">
        <f t="shared" si="11"/>
        <v>1</v>
      </c>
      <c r="S42" s="19" t="str">
        <f t="shared" si="11"/>
        <v>0</v>
      </c>
      <c r="T42" s="19" t="str">
        <f t="shared" si="11"/>
        <v>0</v>
      </c>
      <c r="U42" s="16" t="str">
        <f t="shared" si="12"/>
        <v>000110</v>
      </c>
      <c r="V42" s="10" t="str">
        <f t="shared" si="13"/>
        <v>11</v>
      </c>
      <c r="W42" s="10" t="str">
        <f t="shared" si="13"/>
        <v>00000001</v>
      </c>
      <c r="X42" s="10" t="str">
        <f t="shared" si="13"/>
        <v/>
      </c>
      <c r="Y42" s="10" t="str">
        <f t="shared" si="13"/>
        <v/>
      </c>
      <c r="Z42" s="11" t="str">
        <f t="shared" si="14"/>
        <v>0001101100000001</v>
      </c>
      <c r="AA42" s="10">
        <f t="shared" si="15"/>
        <v>16</v>
      </c>
      <c r="AB42" s="6" t="s">
        <v>347</v>
      </c>
    </row>
    <row r="43" spans="1:28" x14ac:dyDescent="0.25">
      <c r="A43" s="12" t="s">
        <v>59</v>
      </c>
      <c r="B43" s="9" t="str">
        <f t="shared" si="3"/>
        <v>STR</v>
      </c>
      <c r="C43" s="9">
        <f t="shared" si="4"/>
        <v>3</v>
      </c>
      <c r="D43" s="8">
        <f t="shared" si="5"/>
        <v>6</v>
      </c>
      <c r="E43" s="8">
        <f t="shared" si="17"/>
        <v>8</v>
      </c>
      <c r="F43" s="8">
        <f t="shared" si="17"/>
        <v>10</v>
      </c>
      <c r="G43" s="9" t="str">
        <f t="shared" si="7"/>
        <v>3</v>
      </c>
      <c r="H43" s="9" t="str">
        <f t="shared" si="8"/>
        <v>1</v>
      </c>
      <c r="I43" s="9" t="str">
        <f t="shared" si="0"/>
        <v>1</v>
      </c>
      <c r="J43" s="9">
        <v>26</v>
      </c>
      <c r="K43" s="13" t="str">
        <f>VLOOKUP($B43,'Conversion to binary Key'!$D:$I,2,0)</f>
        <v>000010</v>
      </c>
      <c r="L43" s="13" t="str">
        <f>VLOOKUP($B43,'Conversion to binary Key'!$D:$I,3,0)</f>
        <v>00</v>
      </c>
      <c r="M43" s="13" t="str">
        <f>VLOOKUP($B43,'Conversion to binary Key'!$D:$I,4,0)</f>
        <v>00</v>
      </c>
      <c r="N43" s="13" t="str">
        <f>VLOOKUP($B43,'Conversion to binary Key'!$D:$I,5,0)</f>
        <v>0</v>
      </c>
      <c r="O43" s="13" t="str">
        <f>VLOOKUP($B43,'Conversion to binary Key'!$D:$I,6,0)</f>
        <v>00000</v>
      </c>
      <c r="P43" s="19" t="str">
        <f t="shared" si="10"/>
        <v>000010</v>
      </c>
      <c r="Q43" s="19" t="str">
        <f t="shared" si="11"/>
        <v>11</v>
      </c>
      <c r="R43" s="19" t="str">
        <f t="shared" si="11"/>
        <v>1</v>
      </c>
      <c r="S43" s="19" t="str">
        <f t="shared" si="11"/>
        <v>1</v>
      </c>
      <c r="T43" s="19" t="str">
        <f t="shared" si="11"/>
        <v>11010</v>
      </c>
      <c r="U43" s="16" t="str">
        <f t="shared" si="12"/>
        <v>000010</v>
      </c>
      <c r="V43" s="10" t="str">
        <f t="shared" si="13"/>
        <v>11</v>
      </c>
      <c r="W43" s="10" t="str">
        <f t="shared" si="13"/>
        <v>01</v>
      </c>
      <c r="X43" s="10" t="str">
        <f t="shared" si="13"/>
        <v>1</v>
      </c>
      <c r="Y43" s="10" t="str">
        <f t="shared" si="13"/>
        <v>11010</v>
      </c>
      <c r="Z43" s="11" t="str">
        <f t="shared" si="14"/>
        <v>0000101101111010</v>
      </c>
      <c r="AA43" s="10">
        <f t="shared" si="15"/>
        <v>16</v>
      </c>
      <c r="AB43" s="6" t="s">
        <v>348</v>
      </c>
    </row>
    <row r="44" spans="1:28" x14ac:dyDescent="0.25">
      <c r="A44" s="12" t="s">
        <v>61</v>
      </c>
      <c r="B44" s="9" t="str">
        <f t="shared" si="3"/>
        <v xml:space="preserve">IN </v>
      </c>
      <c r="C44" s="9">
        <f t="shared" si="4"/>
        <v>1</v>
      </c>
      <c r="D44" s="8">
        <f t="shared" si="5"/>
        <v>5</v>
      </c>
      <c r="E44" s="8" t="e">
        <f t="shared" si="17"/>
        <v>#VALUE!</v>
      </c>
      <c r="F44" s="8" t="e">
        <f t="shared" si="17"/>
        <v>#VALUE!</v>
      </c>
      <c r="G44" s="9">
        <v>3</v>
      </c>
      <c r="H44" s="9">
        <v>0</v>
      </c>
      <c r="I44" s="9"/>
      <c r="J44" s="9"/>
      <c r="K44" s="13">
        <f>VLOOKUP($B44,'Conversion to binary Key'!$D:$I,2,0)</f>
        <v>110001</v>
      </c>
      <c r="L44" s="13" t="str">
        <f>VLOOKUP($B44,'Conversion to binary Key'!$D:$I,3,0)</f>
        <v>00</v>
      </c>
      <c r="M44" s="13" t="str">
        <f>VLOOKUP($B44,'Conversion to binary Key'!$D:$I,4,0)</f>
        <v>00000000</v>
      </c>
      <c r="N44" s="13" t="str">
        <f>VLOOKUP($B44,'Conversion to binary Key'!$D:$I,5,0)</f>
        <v/>
      </c>
      <c r="O44" s="13" t="str">
        <f>VLOOKUP($B44,'Conversion to binary Key'!$D:$I,6,0)</f>
        <v/>
      </c>
      <c r="P44" s="19">
        <f t="shared" si="10"/>
        <v>110001</v>
      </c>
      <c r="Q44" s="19" t="str">
        <f t="shared" si="11"/>
        <v>11</v>
      </c>
      <c r="R44" s="19" t="str">
        <f t="shared" si="11"/>
        <v>0</v>
      </c>
      <c r="S44" s="19" t="str">
        <f t="shared" si="11"/>
        <v>0</v>
      </c>
      <c r="T44" s="19" t="str">
        <f t="shared" si="11"/>
        <v>0</v>
      </c>
      <c r="U44" s="16">
        <f t="shared" si="12"/>
        <v>110001</v>
      </c>
      <c r="V44" s="10" t="str">
        <f t="shared" si="13"/>
        <v>11</v>
      </c>
      <c r="W44" s="10" t="str">
        <f t="shared" si="13"/>
        <v>00000000</v>
      </c>
      <c r="X44" s="10" t="str">
        <f t="shared" si="13"/>
        <v/>
      </c>
      <c r="Y44" s="10" t="str">
        <f t="shared" si="13"/>
        <v/>
      </c>
      <c r="Z44" s="11" t="str">
        <f t="shared" si="14"/>
        <v>1100011100000000</v>
      </c>
      <c r="AA44" s="10">
        <f t="shared" si="15"/>
        <v>16</v>
      </c>
      <c r="AB44" s="6" t="s">
        <v>349</v>
      </c>
    </row>
    <row r="45" spans="1:28" x14ac:dyDescent="0.25">
      <c r="A45" s="12" t="s">
        <v>63</v>
      </c>
      <c r="B45" s="9" t="str">
        <f t="shared" si="3"/>
        <v>SMR</v>
      </c>
      <c r="C45" s="9">
        <f t="shared" si="4"/>
        <v>3</v>
      </c>
      <c r="D45" s="8">
        <f t="shared" si="5"/>
        <v>6</v>
      </c>
      <c r="E45" s="8">
        <f t="shared" si="17"/>
        <v>8</v>
      </c>
      <c r="F45" s="8">
        <f t="shared" si="17"/>
        <v>10</v>
      </c>
      <c r="G45" s="9" t="str">
        <f t="shared" si="7"/>
        <v>3</v>
      </c>
      <c r="H45" s="9" t="str">
        <f t="shared" si="8"/>
        <v>1</v>
      </c>
      <c r="I45" s="9" t="str">
        <f t="shared" si="0"/>
        <v>0</v>
      </c>
      <c r="J45" s="9">
        <v>24</v>
      </c>
      <c r="K45" s="13" t="str">
        <f>VLOOKUP($B45,'Conversion to binary Key'!$D:$I,2,0)</f>
        <v>000101</v>
      </c>
      <c r="L45" s="13" t="str">
        <f>VLOOKUP($B45,'Conversion to binary Key'!$D:$I,3,0)</f>
        <v>00</v>
      </c>
      <c r="M45" s="13" t="str">
        <f>VLOOKUP($B45,'Conversion to binary Key'!$D:$I,4,0)</f>
        <v>00</v>
      </c>
      <c r="N45" s="13" t="str">
        <f>VLOOKUP($B45,'Conversion to binary Key'!$D:$I,5,0)</f>
        <v>0</v>
      </c>
      <c r="O45" s="13" t="str">
        <f>VLOOKUP($B45,'Conversion to binary Key'!$D:$I,6,0)</f>
        <v>00000</v>
      </c>
      <c r="P45" s="19" t="str">
        <f t="shared" si="10"/>
        <v>000101</v>
      </c>
      <c r="Q45" s="19" t="str">
        <f t="shared" si="11"/>
        <v>11</v>
      </c>
      <c r="R45" s="19" t="str">
        <f t="shared" si="11"/>
        <v>1</v>
      </c>
      <c r="S45" s="19" t="str">
        <f t="shared" si="11"/>
        <v>0</v>
      </c>
      <c r="T45" s="19" t="str">
        <f t="shared" si="11"/>
        <v>11000</v>
      </c>
      <c r="U45" s="16" t="str">
        <f t="shared" si="12"/>
        <v>000101</v>
      </c>
      <c r="V45" s="10" t="str">
        <f t="shared" si="13"/>
        <v>11</v>
      </c>
      <c r="W45" s="10" t="str">
        <f t="shared" si="13"/>
        <v>01</v>
      </c>
      <c r="X45" s="10" t="str">
        <f t="shared" si="13"/>
        <v>0</v>
      </c>
      <c r="Y45" s="10" t="str">
        <f t="shared" si="13"/>
        <v>11000</v>
      </c>
      <c r="Z45" s="11" t="str">
        <f t="shared" si="14"/>
        <v>0001011101011000</v>
      </c>
      <c r="AA45" s="10">
        <f t="shared" si="15"/>
        <v>16</v>
      </c>
      <c r="AB45" s="6" t="s">
        <v>350</v>
      </c>
    </row>
    <row r="46" spans="1:28" x14ac:dyDescent="0.25">
      <c r="A46" s="12" t="s">
        <v>65</v>
      </c>
      <c r="B46" s="9" t="str">
        <f t="shared" si="3"/>
        <v xml:space="preserve">JZ </v>
      </c>
      <c r="C46" s="9">
        <f t="shared" si="4"/>
        <v>3</v>
      </c>
      <c r="D46" s="8">
        <f t="shared" si="5"/>
        <v>5</v>
      </c>
      <c r="E46" s="8">
        <f t="shared" si="17"/>
        <v>7</v>
      </c>
      <c r="F46" s="8">
        <f t="shared" si="17"/>
        <v>9</v>
      </c>
      <c r="G46" s="9">
        <v>3</v>
      </c>
      <c r="H46" s="9" t="str">
        <f t="shared" si="8"/>
        <v>2</v>
      </c>
      <c r="I46" s="9" t="str">
        <f t="shared" si="0"/>
        <v>0</v>
      </c>
      <c r="J46" s="9">
        <v>15</v>
      </c>
      <c r="K46" s="13" t="str">
        <f>VLOOKUP($B46,'Conversion to binary Key'!$D:$I,2,0)</f>
        <v>001000</v>
      </c>
      <c r="L46" s="13" t="str">
        <f>VLOOKUP($B46,'Conversion to binary Key'!$D:$I,3,0)</f>
        <v>00</v>
      </c>
      <c r="M46" s="13" t="str">
        <f>VLOOKUP($B46,'Conversion to binary Key'!$D:$I,4,0)</f>
        <v>00</v>
      </c>
      <c r="N46" s="13" t="str">
        <f>VLOOKUP($B46,'Conversion to binary Key'!$D:$I,5,0)</f>
        <v>0</v>
      </c>
      <c r="O46" s="13" t="str">
        <f>VLOOKUP($B46,'Conversion to binary Key'!$D:$I,6,0)</f>
        <v>00000</v>
      </c>
      <c r="P46" s="19" t="str">
        <f t="shared" si="10"/>
        <v>001000</v>
      </c>
      <c r="Q46" s="19" t="str">
        <f t="shared" si="11"/>
        <v>11</v>
      </c>
      <c r="R46" s="19" t="str">
        <f t="shared" si="11"/>
        <v>10</v>
      </c>
      <c r="S46" s="19" t="str">
        <f t="shared" si="11"/>
        <v>0</v>
      </c>
      <c r="T46" s="19" t="str">
        <f t="shared" si="11"/>
        <v>1111</v>
      </c>
      <c r="U46" s="16" t="str">
        <f t="shared" si="12"/>
        <v>001000</v>
      </c>
      <c r="V46" s="10" t="str">
        <f t="shared" si="13"/>
        <v>11</v>
      </c>
      <c r="W46" s="10" t="str">
        <f t="shared" si="13"/>
        <v>10</v>
      </c>
      <c r="X46" s="10" t="str">
        <f t="shared" si="13"/>
        <v>0</v>
      </c>
      <c r="Y46" s="10" t="str">
        <f t="shared" si="13"/>
        <v>01111</v>
      </c>
      <c r="Z46" s="11" t="str">
        <f t="shared" si="14"/>
        <v>0010001110001111</v>
      </c>
      <c r="AA46" s="10">
        <f t="shared" si="15"/>
        <v>16</v>
      </c>
      <c r="AB46" s="6" t="s">
        <v>351</v>
      </c>
    </row>
    <row r="47" spans="1:28" x14ac:dyDescent="0.25">
      <c r="A47" s="12" t="s">
        <v>67</v>
      </c>
      <c r="B47" s="9" t="str">
        <f t="shared" si="3"/>
        <v>STR</v>
      </c>
      <c r="C47" s="9">
        <f t="shared" si="4"/>
        <v>3</v>
      </c>
      <c r="D47" s="8">
        <f t="shared" si="5"/>
        <v>6</v>
      </c>
      <c r="E47" s="8">
        <f t="shared" si="17"/>
        <v>8</v>
      </c>
      <c r="F47" s="8">
        <f t="shared" si="17"/>
        <v>10</v>
      </c>
      <c r="G47" s="9" t="str">
        <f t="shared" si="7"/>
        <v>1</v>
      </c>
      <c r="H47" s="9" t="str">
        <f t="shared" si="8"/>
        <v>1</v>
      </c>
      <c r="I47" s="9" t="str">
        <f t="shared" si="0"/>
        <v>0</v>
      </c>
      <c r="J47" s="9">
        <v>7</v>
      </c>
      <c r="K47" s="13" t="str">
        <f>VLOOKUP($B47,'Conversion to binary Key'!$D:$I,2,0)</f>
        <v>000010</v>
      </c>
      <c r="L47" s="13" t="str">
        <f>VLOOKUP($B47,'Conversion to binary Key'!$D:$I,3,0)</f>
        <v>00</v>
      </c>
      <c r="M47" s="13" t="str">
        <f>VLOOKUP($B47,'Conversion to binary Key'!$D:$I,4,0)</f>
        <v>00</v>
      </c>
      <c r="N47" s="13" t="str">
        <f>VLOOKUP($B47,'Conversion to binary Key'!$D:$I,5,0)</f>
        <v>0</v>
      </c>
      <c r="O47" s="13" t="str">
        <f>VLOOKUP($B47,'Conversion to binary Key'!$D:$I,6,0)</f>
        <v>00000</v>
      </c>
      <c r="P47" s="19" t="str">
        <f t="shared" si="10"/>
        <v>000010</v>
      </c>
      <c r="Q47" s="19" t="str">
        <f t="shared" si="11"/>
        <v>1</v>
      </c>
      <c r="R47" s="19" t="str">
        <f t="shared" si="11"/>
        <v>1</v>
      </c>
      <c r="S47" s="19" t="str">
        <f t="shared" si="11"/>
        <v>0</v>
      </c>
      <c r="T47" s="19" t="str">
        <f t="shared" si="11"/>
        <v>111</v>
      </c>
      <c r="U47" s="16" t="str">
        <f t="shared" si="12"/>
        <v>000010</v>
      </c>
      <c r="V47" s="10" t="str">
        <f t="shared" si="13"/>
        <v>01</v>
      </c>
      <c r="W47" s="10" t="str">
        <f t="shared" si="13"/>
        <v>01</v>
      </c>
      <c r="X47" s="10" t="str">
        <f t="shared" si="13"/>
        <v>0</v>
      </c>
      <c r="Y47" s="10" t="str">
        <f t="shared" si="13"/>
        <v>00111</v>
      </c>
      <c r="Z47" s="11" t="str">
        <f t="shared" si="14"/>
        <v>0000100101000111</v>
      </c>
      <c r="AA47" s="10">
        <f t="shared" si="15"/>
        <v>16</v>
      </c>
      <c r="AB47" s="6" t="s">
        <v>352</v>
      </c>
    </row>
    <row r="48" spans="1:28" x14ac:dyDescent="0.25">
      <c r="A48" s="12" t="s">
        <v>69</v>
      </c>
      <c r="B48" s="9" t="str">
        <f t="shared" si="3"/>
        <v>MLT</v>
      </c>
      <c r="C48" s="9">
        <f t="shared" si="4"/>
        <v>1</v>
      </c>
      <c r="D48" s="8">
        <f t="shared" si="5"/>
        <v>6</v>
      </c>
      <c r="E48" s="8" t="e">
        <f t="shared" si="17"/>
        <v>#VALUE!</v>
      </c>
      <c r="F48" s="8" t="e">
        <f t="shared" si="17"/>
        <v>#VALUE!</v>
      </c>
      <c r="G48" s="9" t="str">
        <f t="shared" si="7"/>
        <v>0</v>
      </c>
      <c r="H48" s="9">
        <v>2</v>
      </c>
      <c r="I48" s="9"/>
      <c r="J48" s="9"/>
      <c r="K48" s="13" t="str">
        <f>VLOOKUP($B48,'Conversion to binary Key'!$D:$I,2,0)</f>
        <v>010000</v>
      </c>
      <c r="L48" s="13" t="str">
        <f>VLOOKUP($B48,'Conversion to binary Key'!$D:$I,3,0)</f>
        <v>00</v>
      </c>
      <c r="M48" s="13" t="str">
        <f>VLOOKUP($B48,'Conversion to binary Key'!$D:$I,4,0)</f>
        <v>00</v>
      </c>
      <c r="N48" s="13" t="str">
        <f>VLOOKUP($B48,'Conversion to binary Key'!$D:$I,5,0)</f>
        <v>000000</v>
      </c>
      <c r="O48" s="13" t="str">
        <f>VLOOKUP($B48,'Conversion to binary Key'!$D:$I,6,0)</f>
        <v/>
      </c>
      <c r="P48" s="19" t="str">
        <f t="shared" si="10"/>
        <v>010000</v>
      </c>
      <c r="Q48" s="19" t="str">
        <f t="shared" si="11"/>
        <v>0</v>
      </c>
      <c r="R48" s="19" t="str">
        <f t="shared" si="11"/>
        <v>10</v>
      </c>
      <c r="S48" s="19" t="str">
        <f t="shared" si="11"/>
        <v>0</v>
      </c>
      <c r="T48" s="19" t="str">
        <f t="shared" si="11"/>
        <v>0</v>
      </c>
      <c r="U48" s="16" t="str">
        <f t="shared" si="12"/>
        <v>010000</v>
      </c>
      <c r="V48" s="10" t="str">
        <f t="shared" si="13"/>
        <v>00</v>
      </c>
      <c r="W48" s="10" t="str">
        <f t="shared" si="13"/>
        <v>10</v>
      </c>
      <c r="X48" s="10" t="str">
        <f t="shared" si="13"/>
        <v>000000</v>
      </c>
      <c r="Y48" s="10" t="str">
        <f t="shared" si="13"/>
        <v/>
      </c>
      <c r="Z48" s="11" t="str">
        <f t="shared" si="14"/>
        <v>0100000010000000</v>
      </c>
      <c r="AA48" s="10">
        <f t="shared" si="15"/>
        <v>16</v>
      </c>
      <c r="AB48" s="6" t="s">
        <v>353</v>
      </c>
    </row>
    <row r="49" spans="1:28" x14ac:dyDescent="0.25">
      <c r="A49" s="12" t="s">
        <v>71</v>
      </c>
      <c r="B49" s="9" t="str">
        <f t="shared" si="3"/>
        <v>STR</v>
      </c>
      <c r="C49" s="9">
        <f t="shared" si="4"/>
        <v>3</v>
      </c>
      <c r="D49" s="8">
        <f t="shared" si="5"/>
        <v>6</v>
      </c>
      <c r="E49" s="8">
        <f t="shared" si="17"/>
        <v>8</v>
      </c>
      <c r="F49" s="8">
        <f t="shared" si="17"/>
        <v>10</v>
      </c>
      <c r="G49" s="9" t="str">
        <f t="shared" si="7"/>
        <v>1</v>
      </c>
      <c r="H49" s="9" t="str">
        <f t="shared" si="8"/>
        <v>1</v>
      </c>
      <c r="I49" s="9" t="str">
        <f t="shared" si="0"/>
        <v>0</v>
      </c>
      <c r="J49" s="9">
        <v>23</v>
      </c>
      <c r="K49" s="13" t="str">
        <f>VLOOKUP($B49,'Conversion to binary Key'!$D:$I,2,0)</f>
        <v>000010</v>
      </c>
      <c r="L49" s="13" t="str">
        <f>VLOOKUP($B49,'Conversion to binary Key'!$D:$I,3,0)</f>
        <v>00</v>
      </c>
      <c r="M49" s="13" t="str">
        <f>VLOOKUP($B49,'Conversion to binary Key'!$D:$I,4,0)</f>
        <v>00</v>
      </c>
      <c r="N49" s="13" t="str">
        <f>VLOOKUP($B49,'Conversion to binary Key'!$D:$I,5,0)</f>
        <v>0</v>
      </c>
      <c r="O49" s="13" t="str">
        <f>VLOOKUP($B49,'Conversion to binary Key'!$D:$I,6,0)</f>
        <v>00000</v>
      </c>
      <c r="P49" s="19" t="str">
        <f t="shared" si="10"/>
        <v>000010</v>
      </c>
      <c r="Q49" s="19" t="str">
        <f t="shared" si="11"/>
        <v>1</v>
      </c>
      <c r="R49" s="19" t="str">
        <f t="shared" si="11"/>
        <v>1</v>
      </c>
      <c r="S49" s="19" t="str">
        <f t="shared" si="11"/>
        <v>0</v>
      </c>
      <c r="T49" s="19" t="str">
        <f t="shared" si="11"/>
        <v>10111</v>
      </c>
      <c r="U49" s="16" t="str">
        <f t="shared" si="12"/>
        <v>000010</v>
      </c>
      <c r="V49" s="10" t="str">
        <f t="shared" si="13"/>
        <v>01</v>
      </c>
      <c r="W49" s="10" t="str">
        <f t="shared" si="13"/>
        <v>01</v>
      </c>
      <c r="X49" s="10" t="str">
        <f t="shared" si="13"/>
        <v>0</v>
      </c>
      <c r="Y49" s="10" t="str">
        <f t="shared" si="13"/>
        <v>10111</v>
      </c>
      <c r="Z49" s="11" t="str">
        <f t="shared" si="14"/>
        <v>0000100101010111</v>
      </c>
      <c r="AA49" s="10">
        <f t="shared" si="15"/>
        <v>16</v>
      </c>
      <c r="AB49" s="6" t="s">
        <v>354</v>
      </c>
    </row>
    <row r="50" spans="1:28" x14ac:dyDescent="0.25">
      <c r="A50" s="12" t="s">
        <v>73</v>
      </c>
      <c r="B50" s="9" t="str">
        <f t="shared" si="3"/>
        <v>LDR</v>
      </c>
      <c r="C50" s="9">
        <f t="shared" si="4"/>
        <v>3</v>
      </c>
      <c r="D50" s="8">
        <f t="shared" si="5"/>
        <v>6</v>
      </c>
      <c r="E50" s="8">
        <f t="shared" si="17"/>
        <v>8</v>
      </c>
      <c r="F50" s="8">
        <f t="shared" si="17"/>
        <v>10</v>
      </c>
      <c r="G50" s="9" t="str">
        <f t="shared" si="7"/>
        <v>0</v>
      </c>
      <c r="H50" s="9" t="str">
        <f t="shared" si="8"/>
        <v>1</v>
      </c>
      <c r="I50" s="9" t="str">
        <f t="shared" si="0"/>
        <v>0</v>
      </c>
      <c r="J50" s="9">
        <v>23</v>
      </c>
      <c r="K50" s="13" t="str">
        <f>VLOOKUP($B50,'Conversion to binary Key'!$D:$I,2,0)</f>
        <v>000001</v>
      </c>
      <c r="L50" s="13" t="str">
        <f>VLOOKUP($B50,'Conversion to binary Key'!$D:$I,3,0)</f>
        <v>00</v>
      </c>
      <c r="M50" s="13" t="str">
        <f>VLOOKUP($B50,'Conversion to binary Key'!$D:$I,4,0)</f>
        <v>00</v>
      </c>
      <c r="N50" s="13" t="str">
        <f>VLOOKUP($B50,'Conversion to binary Key'!$D:$I,5,0)</f>
        <v>0</v>
      </c>
      <c r="O50" s="13" t="str">
        <f>VLOOKUP($B50,'Conversion to binary Key'!$D:$I,6,0)</f>
        <v>00000</v>
      </c>
      <c r="P50" s="19" t="str">
        <f t="shared" si="10"/>
        <v>000001</v>
      </c>
      <c r="Q50" s="19" t="str">
        <f t="shared" si="11"/>
        <v>0</v>
      </c>
      <c r="R50" s="19" t="str">
        <f t="shared" si="11"/>
        <v>1</v>
      </c>
      <c r="S50" s="19" t="str">
        <f t="shared" si="11"/>
        <v>0</v>
      </c>
      <c r="T50" s="19" t="str">
        <f t="shared" si="11"/>
        <v>10111</v>
      </c>
      <c r="U50" s="16" t="str">
        <f t="shared" si="12"/>
        <v>000001</v>
      </c>
      <c r="V50" s="10" t="str">
        <f t="shared" si="13"/>
        <v>00</v>
      </c>
      <c r="W50" s="10" t="str">
        <f t="shared" si="13"/>
        <v>01</v>
      </c>
      <c r="X50" s="10" t="str">
        <f t="shared" si="13"/>
        <v>0</v>
      </c>
      <c r="Y50" s="10" t="str">
        <f t="shared" si="13"/>
        <v>10111</v>
      </c>
      <c r="Z50" s="11" t="str">
        <f t="shared" si="14"/>
        <v>0000010001010111</v>
      </c>
      <c r="AA50" s="10">
        <f t="shared" si="15"/>
        <v>16</v>
      </c>
      <c r="AB50" s="6" t="s">
        <v>355</v>
      </c>
    </row>
    <row r="51" spans="1:28" x14ac:dyDescent="0.25">
      <c r="A51" s="12" t="s">
        <v>74</v>
      </c>
      <c r="B51" s="9" t="str">
        <f t="shared" si="3"/>
        <v>LDR</v>
      </c>
      <c r="C51" s="9">
        <f t="shared" si="4"/>
        <v>3</v>
      </c>
      <c r="D51" s="8">
        <f t="shared" si="5"/>
        <v>6</v>
      </c>
      <c r="E51" s="8">
        <f t="shared" ref="E51:F66" si="18">FIND(",",$A51,D51+1)</f>
        <v>8</v>
      </c>
      <c r="F51" s="8">
        <f t="shared" si="18"/>
        <v>10</v>
      </c>
      <c r="G51" s="9" t="str">
        <f t="shared" si="7"/>
        <v>1</v>
      </c>
      <c r="H51" s="9" t="str">
        <f t="shared" si="8"/>
        <v>1</v>
      </c>
      <c r="I51" s="9" t="str">
        <f t="shared" si="0"/>
        <v>0</v>
      </c>
      <c r="J51" s="9">
        <v>27</v>
      </c>
      <c r="K51" s="13" t="str">
        <f>VLOOKUP($B51,'Conversion to binary Key'!$D:$I,2,0)</f>
        <v>000001</v>
      </c>
      <c r="L51" s="13" t="str">
        <f>VLOOKUP($B51,'Conversion to binary Key'!$D:$I,3,0)</f>
        <v>00</v>
      </c>
      <c r="M51" s="13" t="str">
        <f>VLOOKUP($B51,'Conversion to binary Key'!$D:$I,4,0)</f>
        <v>00</v>
      </c>
      <c r="N51" s="13" t="str">
        <f>VLOOKUP($B51,'Conversion to binary Key'!$D:$I,5,0)</f>
        <v>0</v>
      </c>
      <c r="O51" s="13" t="str">
        <f>VLOOKUP($B51,'Conversion to binary Key'!$D:$I,6,0)</f>
        <v>00000</v>
      </c>
      <c r="P51" s="19" t="str">
        <f t="shared" si="10"/>
        <v>000001</v>
      </c>
      <c r="Q51" s="19" t="str">
        <f t="shared" si="11"/>
        <v>1</v>
      </c>
      <c r="R51" s="19" t="str">
        <f t="shared" si="11"/>
        <v>1</v>
      </c>
      <c r="S51" s="19" t="str">
        <f t="shared" si="11"/>
        <v>0</v>
      </c>
      <c r="T51" s="19" t="str">
        <f t="shared" si="11"/>
        <v>11011</v>
      </c>
      <c r="U51" s="16" t="str">
        <f t="shared" si="12"/>
        <v>000001</v>
      </c>
      <c r="V51" s="10" t="str">
        <f t="shared" si="13"/>
        <v>01</v>
      </c>
      <c r="W51" s="10" t="str">
        <f t="shared" si="13"/>
        <v>01</v>
      </c>
      <c r="X51" s="10" t="str">
        <f t="shared" si="13"/>
        <v>0</v>
      </c>
      <c r="Y51" s="10" t="str">
        <f t="shared" si="13"/>
        <v>11011</v>
      </c>
      <c r="Z51" s="11" t="str">
        <f t="shared" si="14"/>
        <v>0000010101011011</v>
      </c>
      <c r="AA51" s="10">
        <f t="shared" si="15"/>
        <v>16</v>
      </c>
      <c r="AB51" s="6" t="s">
        <v>356</v>
      </c>
    </row>
    <row r="52" spans="1:28" x14ac:dyDescent="0.25">
      <c r="A52" s="12" t="s">
        <v>76</v>
      </c>
      <c r="B52" s="9" t="str">
        <f t="shared" si="3"/>
        <v>STR</v>
      </c>
      <c r="C52" s="9">
        <f t="shared" si="4"/>
        <v>3</v>
      </c>
      <c r="D52" s="8">
        <f t="shared" si="5"/>
        <v>6</v>
      </c>
      <c r="E52" s="8">
        <f t="shared" si="18"/>
        <v>8</v>
      </c>
      <c r="F52" s="8">
        <f t="shared" si="18"/>
        <v>10</v>
      </c>
      <c r="G52" s="9" t="str">
        <f t="shared" si="7"/>
        <v>3</v>
      </c>
      <c r="H52" s="9" t="str">
        <f t="shared" si="8"/>
        <v>1</v>
      </c>
      <c r="I52" s="9" t="str">
        <f t="shared" si="0"/>
        <v>0</v>
      </c>
      <c r="J52" s="9">
        <v>23</v>
      </c>
      <c r="K52" s="13" t="str">
        <f>VLOOKUP($B52,'Conversion to binary Key'!$D:$I,2,0)</f>
        <v>000010</v>
      </c>
      <c r="L52" s="13" t="str">
        <f>VLOOKUP($B52,'Conversion to binary Key'!$D:$I,3,0)</f>
        <v>00</v>
      </c>
      <c r="M52" s="13" t="str">
        <f>VLOOKUP($B52,'Conversion to binary Key'!$D:$I,4,0)</f>
        <v>00</v>
      </c>
      <c r="N52" s="13" t="str">
        <f>VLOOKUP($B52,'Conversion to binary Key'!$D:$I,5,0)</f>
        <v>0</v>
      </c>
      <c r="O52" s="13" t="str">
        <f>VLOOKUP($B52,'Conversion to binary Key'!$D:$I,6,0)</f>
        <v>00000</v>
      </c>
      <c r="P52" s="19" t="str">
        <f t="shared" si="10"/>
        <v>000010</v>
      </c>
      <c r="Q52" s="19" t="str">
        <f t="shared" si="11"/>
        <v>11</v>
      </c>
      <c r="R52" s="19" t="str">
        <f t="shared" si="11"/>
        <v>1</v>
      </c>
      <c r="S52" s="19" t="str">
        <f t="shared" si="11"/>
        <v>0</v>
      </c>
      <c r="T52" s="19" t="str">
        <f t="shared" si="11"/>
        <v>10111</v>
      </c>
      <c r="U52" s="16" t="str">
        <f t="shared" si="12"/>
        <v>000010</v>
      </c>
      <c r="V52" s="10" t="str">
        <f t="shared" si="13"/>
        <v>11</v>
      </c>
      <c r="W52" s="10" t="str">
        <f t="shared" si="13"/>
        <v>01</v>
      </c>
      <c r="X52" s="10" t="str">
        <f t="shared" si="13"/>
        <v>0</v>
      </c>
      <c r="Y52" s="10" t="str">
        <f t="shared" si="13"/>
        <v>10111</v>
      </c>
      <c r="Z52" s="11" t="str">
        <f t="shared" si="14"/>
        <v>0000101101010111</v>
      </c>
      <c r="AA52" s="10">
        <f t="shared" si="15"/>
        <v>16</v>
      </c>
      <c r="AB52" s="6" t="s">
        <v>357</v>
      </c>
    </row>
    <row r="53" spans="1:28" x14ac:dyDescent="0.25">
      <c r="A53" s="12" t="s">
        <v>78</v>
      </c>
      <c r="B53" s="9" t="str">
        <f t="shared" si="3"/>
        <v>AMR</v>
      </c>
      <c r="C53" s="9">
        <f t="shared" si="4"/>
        <v>3</v>
      </c>
      <c r="D53" s="8">
        <f t="shared" si="5"/>
        <v>6</v>
      </c>
      <c r="E53" s="8">
        <f t="shared" si="18"/>
        <v>8</v>
      </c>
      <c r="F53" s="8">
        <f t="shared" si="18"/>
        <v>10</v>
      </c>
      <c r="G53" s="9" t="str">
        <f t="shared" si="7"/>
        <v>0</v>
      </c>
      <c r="H53" s="9" t="str">
        <f t="shared" si="8"/>
        <v>1</v>
      </c>
      <c r="I53" s="9" t="str">
        <f t="shared" si="0"/>
        <v>0</v>
      </c>
      <c r="J53" s="9">
        <v>23</v>
      </c>
      <c r="K53" s="13" t="str">
        <f>VLOOKUP($B53,'Conversion to binary Key'!$D:$I,2,0)</f>
        <v>000100</v>
      </c>
      <c r="L53" s="13" t="str">
        <f>VLOOKUP($B53,'Conversion to binary Key'!$D:$I,3,0)</f>
        <v>00</v>
      </c>
      <c r="M53" s="13" t="str">
        <f>VLOOKUP($B53,'Conversion to binary Key'!$D:$I,4,0)</f>
        <v>00</v>
      </c>
      <c r="N53" s="13" t="str">
        <f>VLOOKUP($B53,'Conversion to binary Key'!$D:$I,5,0)</f>
        <v>0</v>
      </c>
      <c r="O53" s="13" t="str">
        <f>VLOOKUP($B53,'Conversion to binary Key'!$D:$I,6,0)</f>
        <v>00000</v>
      </c>
      <c r="P53" s="19" t="str">
        <f t="shared" si="10"/>
        <v>000100</v>
      </c>
      <c r="Q53" s="19" t="str">
        <f t="shared" si="11"/>
        <v>0</v>
      </c>
      <c r="R53" s="19" t="str">
        <f t="shared" si="11"/>
        <v>1</v>
      </c>
      <c r="S53" s="19" t="str">
        <f t="shared" si="11"/>
        <v>0</v>
      </c>
      <c r="T53" s="19" t="str">
        <f t="shared" si="11"/>
        <v>10111</v>
      </c>
      <c r="U53" s="16" t="str">
        <f t="shared" si="12"/>
        <v>000100</v>
      </c>
      <c r="V53" s="10" t="str">
        <f t="shared" si="13"/>
        <v>00</v>
      </c>
      <c r="W53" s="10" t="str">
        <f t="shared" si="13"/>
        <v>01</v>
      </c>
      <c r="X53" s="10" t="str">
        <f t="shared" si="13"/>
        <v>0</v>
      </c>
      <c r="Y53" s="10" t="str">
        <f t="shared" si="13"/>
        <v>10111</v>
      </c>
      <c r="Z53" s="11" t="str">
        <f t="shared" si="14"/>
        <v>0001000001010111</v>
      </c>
      <c r="AA53" s="10">
        <f t="shared" si="15"/>
        <v>16</v>
      </c>
      <c r="AB53" s="6" t="s">
        <v>358</v>
      </c>
    </row>
    <row r="54" spans="1:28" x14ac:dyDescent="0.25">
      <c r="A54" s="12" t="s">
        <v>79</v>
      </c>
      <c r="B54" s="9" t="str">
        <f t="shared" si="3"/>
        <v>OUT</v>
      </c>
      <c r="C54" s="9">
        <f t="shared" si="4"/>
        <v>1</v>
      </c>
      <c r="D54" s="8">
        <f t="shared" si="5"/>
        <v>6</v>
      </c>
      <c r="E54" s="8" t="e">
        <f t="shared" si="18"/>
        <v>#VALUE!</v>
      </c>
      <c r="F54" s="8" t="e">
        <f t="shared" si="18"/>
        <v>#VALUE!</v>
      </c>
      <c r="G54" s="9" t="str">
        <f t="shared" si="7"/>
        <v>3</v>
      </c>
      <c r="H54" s="9">
        <v>1</v>
      </c>
      <c r="I54" s="9"/>
      <c r="J54" s="9"/>
      <c r="K54" s="13">
        <f>VLOOKUP($B54,'Conversion to binary Key'!$D:$I,2,0)</f>
        <v>110010</v>
      </c>
      <c r="L54" s="13" t="str">
        <f>VLOOKUP($B54,'Conversion to binary Key'!$D:$I,3,0)</f>
        <v>00</v>
      </c>
      <c r="M54" s="13" t="str">
        <f>VLOOKUP($B54,'Conversion to binary Key'!$D:$I,4,0)</f>
        <v>00000000</v>
      </c>
      <c r="N54" s="13" t="str">
        <f>VLOOKUP($B54,'Conversion to binary Key'!$D:$I,5,0)</f>
        <v/>
      </c>
      <c r="O54" s="13" t="str">
        <f>VLOOKUP($B54,'Conversion to binary Key'!$D:$I,6,0)</f>
        <v/>
      </c>
      <c r="P54" s="19">
        <f t="shared" si="10"/>
        <v>110010</v>
      </c>
      <c r="Q54" s="19" t="str">
        <f t="shared" si="11"/>
        <v>11</v>
      </c>
      <c r="R54" s="19" t="str">
        <f t="shared" si="11"/>
        <v>1</v>
      </c>
      <c r="S54" s="19" t="str">
        <f t="shared" si="11"/>
        <v>0</v>
      </c>
      <c r="T54" s="19" t="str">
        <f t="shared" si="11"/>
        <v>0</v>
      </c>
      <c r="U54" s="16">
        <f t="shared" si="12"/>
        <v>110010</v>
      </c>
      <c r="V54" s="10" t="str">
        <f t="shared" si="13"/>
        <v>11</v>
      </c>
      <c r="W54" s="10" t="str">
        <f t="shared" si="13"/>
        <v>00000001</v>
      </c>
      <c r="X54" s="10" t="str">
        <f t="shared" si="13"/>
        <v/>
      </c>
      <c r="Y54" s="10" t="str">
        <f t="shared" si="13"/>
        <v/>
      </c>
      <c r="Z54" s="11" t="str">
        <f t="shared" si="14"/>
        <v>1100101100000001</v>
      </c>
      <c r="AA54" s="10">
        <f t="shared" si="15"/>
        <v>16</v>
      </c>
      <c r="AB54" s="6" t="s">
        <v>359</v>
      </c>
    </row>
    <row r="55" spans="1:28" x14ac:dyDescent="0.25">
      <c r="A55" s="12" t="s">
        <v>81</v>
      </c>
      <c r="B55" s="9" t="str">
        <f t="shared" si="3"/>
        <v>JMA</v>
      </c>
      <c r="C55" s="9">
        <f t="shared" si="4"/>
        <v>2</v>
      </c>
      <c r="D55" s="8">
        <f t="shared" si="5"/>
        <v>6</v>
      </c>
      <c r="E55" s="8">
        <f t="shared" si="18"/>
        <v>8</v>
      </c>
      <c r="F55" s="8" t="e">
        <f t="shared" si="18"/>
        <v>#VALUE!</v>
      </c>
      <c r="G55" s="9">
        <v>0</v>
      </c>
      <c r="H55" s="9">
        <v>2</v>
      </c>
      <c r="I55" s="9">
        <v>3</v>
      </c>
      <c r="J55" s="9"/>
      <c r="K55" s="13" t="str">
        <f>VLOOKUP($B55,'Conversion to binary Key'!$D:$I,2,0)</f>
        <v>001011</v>
      </c>
      <c r="L55" s="13" t="str">
        <f>VLOOKUP($B55,'Conversion to binary Key'!$D:$I,3,0)</f>
        <v>0000</v>
      </c>
      <c r="M55" s="13" t="str">
        <f>VLOOKUP($B55,'Conversion to binary Key'!$D:$I,4,0)</f>
        <v>000000</v>
      </c>
      <c r="N55" s="13" t="str">
        <f>VLOOKUP($B55,'Conversion to binary Key'!$D:$I,5,0)</f>
        <v/>
      </c>
      <c r="O55" s="13" t="str">
        <f>VLOOKUP($B55,'Conversion to binary Key'!$D:$I,6,0)</f>
        <v/>
      </c>
      <c r="P55" s="19" t="str">
        <f t="shared" si="10"/>
        <v>001011</v>
      </c>
      <c r="Q55" s="19" t="str">
        <f t="shared" si="11"/>
        <v>0</v>
      </c>
      <c r="R55" s="19" t="str">
        <f t="shared" si="11"/>
        <v>10</v>
      </c>
      <c r="S55" s="19" t="s">
        <v>280</v>
      </c>
      <c r="T55" s="19" t="s">
        <v>301</v>
      </c>
      <c r="U55" s="16" t="str">
        <f t="shared" si="12"/>
        <v>001011</v>
      </c>
      <c r="V55" s="10" t="str">
        <f t="shared" si="13"/>
        <v>0000</v>
      </c>
      <c r="W55" s="10" t="str">
        <f t="shared" si="13"/>
        <v>000010</v>
      </c>
      <c r="X55" s="10" t="str">
        <f t="shared" si="13"/>
        <v/>
      </c>
      <c r="Y55" s="10" t="str">
        <f t="shared" si="13"/>
        <v/>
      </c>
      <c r="Z55" s="11" t="str">
        <f t="shared" si="14"/>
        <v>0010110000000010</v>
      </c>
      <c r="AA55" s="10">
        <f t="shared" si="15"/>
        <v>16</v>
      </c>
      <c r="AB55" s="6" t="s">
        <v>360</v>
      </c>
    </row>
    <row r="56" spans="1:28" x14ac:dyDescent="0.25">
      <c r="A56" s="12" t="s">
        <v>83</v>
      </c>
      <c r="B56" s="9" t="str">
        <f t="shared" si="3"/>
        <v>STR</v>
      </c>
      <c r="C56" s="9">
        <f t="shared" si="4"/>
        <v>3</v>
      </c>
      <c r="D56" s="8">
        <f t="shared" si="5"/>
        <v>6</v>
      </c>
      <c r="E56" s="8">
        <f t="shared" si="18"/>
        <v>8</v>
      </c>
      <c r="F56" s="8">
        <f t="shared" si="18"/>
        <v>10</v>
      </c>
      <c r="G56" s="9" t="str">
        <f t="shared" si="7"/>
        <v>0</v>
      </c>
      <c r="H56" s="9" t="str">
        <f t="shared" si="8"/>
        <v>1</v>
      </c>
      <c r="I56" s="9" t="str">
        <f t="shared" si="0"/>
        <v>1</v>
      </c>
      <c r="J56" s="9">
        <v>26</v>
      </c>
      <c r="K56" s="13" t="str">
        <f>VLOOKUP($B56,'Conversion to binary Key'!$D:$I,2,0)</f>
        <v>000010</v>
      </c>
      <c r="L56" s="13" t="str">
        <f>VLOOKUP($B56,'Conversion to binary Key'!$D:$I,3,0)</f>
        <v>00</v>
      </c>
      <c r="M56" s="13" t="str">
        <f>VLOOKUP($B56,'Conversion to binary Key'!$D:$I,4,0)</f>
        <v>00</v>
      </c>
      <c r="N56" s="13" t="str">
        <f>VLOOKUP($B56,'Conversion to binary Key'!$D:$I,5,0)</f>
        <v>0</v>
      </c>
      <c r="O56" s="13" t="str">
        <f>VLOOKUP($B56,'Conversion to binary Key'!$D:$I,6,0)</f>
        <v>00000</v>
      </c>
      <c r="P56" s="19" t="str">
        <f t="shared" si="10"/>
        <v>000010</v>
      </c>
      <c r="Q56" s="19" t="str">
        <f t="shared" si="11"/>
        <v>0</v>
      </c>
      <c r="R56" s="19" t="str">
        <f t="shared" si="11"/>
        <v>1</v>
      </c>
      <c r="S56" s="19" t="str">
        <f t="shared" si="11"/>
        <v>1</v>
      </c>
      <c r="T56" s="19" t="str">
        <f t="shared" si="11"/>
        <v>11010</v>
      </c>
      <c r="U56" s="16" t="str">
        <f t="shared" si="12"/>
        <v>000010</v>
      </c>
      <c r="V56" s="10" t="str">
        <f t="shared" si="13"/>
        <v>00</v>
      </c>
      <c r="W56" s="10" t="str">
        <f t="shared" si="13"/>
        <v>01</v>
      </c>
      <c r="X56" s="10" t="str">
        <f t="shared" si="13"/>
        <v>1</v>
      </c>
      <c r="Y56" s="10" t="str">
        <f t="shared" si="13"/>
        <v>11010</v>
      </c>
      <c r="Z56" s="11" t="str">
        <f t="shared" si="14"/>
        <v>0000100001111010</v>
      </c>
      <c r="AA56" s="10">
        <f t="shared" si="15"/>
        <v>16</v>
      </c>
      <c r="AB56" s="6" t="s">
        <v>361</v>
      </c>
    </row>
    <row r="57" spans="1:28" x14ac:dyDescent="0.25">
      <c r="A57" s="12" t="s">
        <v>85</v>
      </c>
      <c r="B57" s="9" t="str">
        <f t="shared" si="3"/>
        <v>LDR</v>
      </c>
      <c r="C57" s="9">
        <f t="shared" si="4"/>
        <v>3</v>
      </c>
      <c r="D57" s="8">
        <f t="shared" si="5"/>
        <v>6</v>
      </c>
      <c r="E57" s="8">
        <f t="shared" si="18"/>
        <v>8</v>
      </c>
      <c r="F57" s="8">
        <f t="shared" si="18"/>
        <v>10</v>
      </c>
      <c r="G57" s="9" t="str">
        <f t="shared" si="7"/>
        <v>3</v>
      </c>
      <c r="H57" s="9" t="str">
        <f t="shared" si="8"/>
        <v>1</v>
      </c>
      <c r="I57" s="9" t="str">
        <f t="shared" si="0"/>
        <v>0</v>
      </c>
      <c r="J57" s="9">
        <v>25</v>
      </c>
      <c r="K57" s="13" t="str">
        <f>VLOOKUP($B57,'Conversion to binary Key'!$D:$I,2,0)</f>
        <v>000001</v>
      </c>
      <c r="L57" s="13" t="str">
        <f>VLOOKUP($B57,'Conversion to binary Key'!$D:$I,3,0)</f>
        <v>00</v>
      </c>
      <c r="M57" s="13" t="str">
        <f>VLOOKUP($B57,'Conversion to binary Key'!$D:$I,4,0)</f>
        <v>00</v>
      </c>
      <c r="N57" s="13" t="str">
        <f>VLOOKUP($B57,'Conversion to binary Key'!$D:$I,5,0)</f>
        <v>0</v>
      </c>
      <c r="O57" s="13" t="str">
        <f>VLOOKUP($B57,'Conversion to binary Key'!$D:$I,6,0)</f>
        <v>00000</v>
      </c>
      <c r="P57" s="19" t="str">
        <f t="shared" si="10"/>
        <v>000001</v>
      </c>
      <c r="Q57" s="19" t="str">
        <f t="shared" si="11"/>
        <v>11</v>
      </c>
      <c r="R57" s="19" t="str">
        <f t="shared" si="11"/>
        <v>1</v>
      </c>
      <c r="S57" s="19" t="str">
        <f t="shared" si="11"/>
        <v>0</v>
      </c>
      <c r="T57" s="19" t="str">
        <f t="shared" si="11"/>
        <v>11001</v>
      </c>
      <c r="U57" s="16" t="str">
        <f t="shared" si="12"/>
        <v>000001</v>
      </c>
      <c r="V57" s="10" t="str">
        <f t="shared" si="13"/>
        <v>11</v>
      </c>
      <c r="W57" s="10" t="str">
        <f t="shared" si="13"/>
        <v>01</v>
      </c>
      <c r="X57" s="10" t="str">
        <f t="shared" si="13"/>
        <v>0</v>
      </c>
      <c r="Y57" s="10" t="str">
        <f t="shared" si="13"/>
        <v>11001</v>
      </c>
      <c r="Z57" s="11" t="str">
        <f t="shared" si="14"/>
        <v>0000011101011001</v>
      </c>
      <c r="AA57" s="10">
        <f t="shared" si="15"/>
        <v>16</v>
      </c>
      <c r="AB57" s="6" t="s">
        <v>362</v>
      </c>
    </row>
    <row r="58" spans="1:28" x14ac:dyDescent="0.25">
      <c r="A58" s="12" t="s">
        <v>79</v>
      </c>
      <c r="B58" s="9" t="str">
        <f t="shared" si="3"/>
        <v>OUT</v>
      </c>
      <c r="C58" s="9">
        <f t="shared" si="4"/>
        <v>1</v>
      </c>
      <c r="D58" s="8">
        <f t="shared" si="5"/>
        <v>6</v>
      </c>
      <c r="E58" s="8" t="e">
        <f t="shared" si="18"/>
        <v>#VALUE!</v>
      </c>
      <c r="F58" s="8" t="e">
        <f t="shared" si="18"/>
        <v>#VALUE!</v>
      </c>
      <c r="G58" s="9" t="str">
        <f t="shared" si="7"/>
        <v>3</v>
      </c>
      <c r="H58" s="9">
        <v>1</v>
      </c>
      <c r="I58" s="9"/>
      <c r="J58" s="9"/>
      <c r="K58" s="13">
        <f>VLOOKUP($B58,'Conversion to binary Key'!$D:$I,2,0)</f>
        <v>110010</v>
      </c>
      <c r="L58" s="13" t="str">
        <f>VLOOKUP($B58,'Conversion to binary Key'!$D:$I,3,0)</f>
        <v>00</v>
      </c>
      <c r="M58" s="13" t="str">
        <f>VLOOKUP($B58,'Conversion to binary Key'!$D:$I,4,0)</f>
        <v>00000000</v>
      </c>
      <c r="N58" s="13" t="str">
        <f>VLOOKUP($B58,'Conversion to binary Key'!$D:$I,5,0)</f>
        <v/>
      </c>
      <c r="O58" s="13" t="str">
        <f>VLOOKUP($B58,'Conversion to binary Key'!$D:$I,6,0)</f>
        <v/>
      </c>
      <c r="P58" s="19">
        <f t="shared" si="10"/>
        <v>110010</v>
      </c>
      <c r="Q58" s="19" t="str">
        <f t="shared" si="11"/>
        <v>11</v>
      </c>
      <c r="R58" s="19" t="str">
        <f t="shared" si="11"/>
        <v>1</v>
      </c>
      <c r="S58" s="19" t="str">
        <f t="shared" si="11"/>
        <v>0</v>
      </c>
      <c r="T58" s="19" t="str">
        <f t="shared" si="11"/>
        <v>0</v>
      </c>
      <c r="U58" s="16">
        <f t="shared" si="12"/>
        <v>110010</v>
      </c>
      <c r="V58" s="10" t="str">
        <f t="shared" si="13"/>
        <v>11</v>
      </c>
      <c r="W58" s="10" t="str">
        <f t="shared" si="13"/>
        <v>00000001</v>
      </c>
      <c r="X58" s="10" t="str">
        <f t="shared" si="13"/>
        <v/>
      </c>
      <c r="Y58" s="10" t="str">
        <f t="shared" si="13"/>
        <v/>
      </c>
      <c r="Z58" s="11" t="str">
        <f t="shared" si="14"/>
        <v>1100101100000001</v>
      </c>
      <c r="AA58" s="10">
        <f t="shared" si="15"/>
        <v>16</v>
      </c>
      <c r="AB58" s="6" t="s">
        <v>359</v>
      </c>
    </row>
    <row r="59" spans="1:28" x14ac:dyDescent="0.25">
      <c r="A59" s="12" t="s">
        <v>48</v>
      </c>
      <c r="B59" s="9" t="str">
        <f t="shared" si="3"/>
        <v>LDA</v>
      </c>
      <c r="C59" s="9">
        <f t="shared" si="4"/>
        <v>3</v>
      </c>
      <c r="D59" s="8">
        <f t="shared" si="5"/>
        <v>6</v>
      </c>
      <c r="E59" s="8">
        <f t="shared" si="18"/>
        <v>8</v>
      </c>
      <c r="F59" s="8">
        <f t="shared" si="18"/>
        <v>10</v>
      </c>
      <c r="G59" s="9" t="str">
        <f t="shared" si="7"/>
        <v>0</v>
      </c>
      <c r="H59" s="9" t="str">
        <f t="shared" si="8"/>
        <v>0</v>
      </c>
      <c r="I59" s="9" t="str">
        <f t="shared" si="0"/>
        <v>0</v>
      </c>
      <c r="J59" s="9" t="str">
        <f t="shared" si="9"/>
        <v>0</v>
      </c>
      <c r="K59" s="13" t="str">
        <f>VLOOKUP($B59,'Conversion to binary Key'!$D:$I,2,0)</f>
        <v>000011</v>
      </c>
      <c r="L59" s="13" t="str">
        <f>VLOOKUP($B59,'Conversion to binary Key'!$D:$I,3,0)</f>
        <v>00</v>
      </c>
      <c r="M59" s="13" t="str">
        <f>VLOOKUP($B59,'Conversion to binary Key'!$D:$I,4,0)</f>
        <v>00</v>
      </c>
      <c r="N59" s="13" t="str">
        <f>VLOOKUP($B59,'Conversion to binary Key'!$D:$I,5,0)</f>
        <v>0</v>
      </c>
      <c r="O59" s="13" t="str">
        <f>VLOOKUP($B59,'Conversion to binary Key'!$D:$I,6,0)</f>
        <v>00000</v>
      </c>
      <c r="P59" s="19" t="str">
        <f t="shared" si="10"/>
        <v>000011</v>
      </c>
      <c r="Q59" s="19" t="str">
        <f t="shared" si="11"/>
        <v>0</v>
      </c>
      <c r="R59" s="19" t="str">
        <f t="shared" si="11"/>
        <v>0</v>
      </c>
      <c r="S59" s="19" t="str">
        <f t="shared" si="11"/>
        <v>0</v>
      </c>
      <c r="T59" s="19" t="str">
        <f t="shared" si="11"/>
        <v>0</v>
      </c>
      <c r="U59" s="16" t="str">
        <f t="shared" si="12"/>
        <v>000011</v>
      </c>
      <c r="V59" s="10" t="str">
        <f t="shared" si="13"/>
        <v>00</v>
      </c>
      <c r="W59" s="10" t="str">
        <f t="shared" si="13"/>
        <v>00</v>
      </c>
      <c r="X59" s="10" t="str">
        <f t="shared" si="13"/>
        <v>0</v>
      </c>
      <c r="Y59" s="10" t="str">
        <f t="shared" si="13"/>
        <v>00000</v>
      </c>
      <c r="Z59" s="11" t="str">
        <f t="shared" si="14"/>
        <v>0000110000000000</v>
      </c>
      <c r="AA59" s="10">
        <f t="shared" si="15"/>
        <v>16</v>
      </c>
      <c r="AB59" s="6" t="s">
        <v>342</v>
      </c>
    </row>
    <row r="60" spans="1:28" x14ac:dyDescent="0.25">
      <c r="A60" s="12" t="s">
        <v>88</v>
      </c>
      <c r="B60" s="9" t="str">
        <f t="shared" si="3"/>
        <v>SOB</v>
      </c>
      <c r="C60" s="9">
        <f t="shared" si="4"/>
        <v>3</v>
      </c>
      <c r="D60" s="8">
        <f t="shared" si="5"/>
        <v>6</v>
      </c>
      <c r="E60" s="8">
        <f t="shared" si="18"/>
        <v>8</v>
      </c>
      <c r="F60" s="8">
        <f t="shared" si="18"/>
        <v>10</v>
      </c>
      <c r="G60" s="9" t="str">
        <f t="shared" si="7"/>
        <v>1</v>
      </c>
      <c r="H60" s="9" t="str">
        <f t="shared" si="8"/>
        <v>2</v>
      </c>
      <c r="I60" s="9" t="str">
        <f t="shared" si="0"/>
        <v>0</v>
      </c>
      <c r="J60" s="9">
        <v>0</v>
      </c>
      <c r="K60" s="13" t="str">
        <f>VLOOKUP($B60,'Conversion to binary Key'!$D:$I,2,0)</f>
        <v>001110</v>
      </c>
      <c r="L60" s="13" t="str">
        <f>VLOOKUP($B60,'Conversion to binary Key'!$D:$I,3,0)</f>
        <v>00</v>
      </c>
      <c r="M60" s="13" t="str">
        <f>VLOOKUP($B60,'Conversion to binary Key'!$D:$I,4,0)</f>
        <v>00</v>
      </c>
      <c r="N60" s="13" t="str">
        <f>VLOOKUP($B60,'Conversion to binary Key'!$D:$I,5,0)</f>
        <v>0</v>
      </c>
      <c r="O60" s="13" t="str">
        <f>VLOOKUP($B60,'Conversion to binary Key'!$D:$I,6,0)</f>
        <v>00000</v>
      </c>
      <c r="P60" s="19" t="str">
        <f t="shared" si="10"/>
        <v>001110</v>
      </c>
      <c r="Q60" s="19" t="str">
        <f t="shared" si="11"/>
        <v>1</v>
      </c>
      <c r="R60" s="19" t="str">
        <f t="shared" si="11"/>
        <v>10</v>
      </c>
      <c r="S60" s="19" t="str">
        <f t="shared" si="11"/>
        <v>0</v>
      </c>
      <c r="T60" s="19" t="str">
        <f t="shared" si="11"/>
        <v>0</v>
      </c>
      <c r="U60" s="16" t="str">
        <f t="shared" si="12"/>
        <v>001110</v>
      </c>
      <c r="V60" s="10" t="str">
        <f t="shared" si="13"/>
        <v>01</v>
      </c>
      <c r="W60" s="10" t="str">
        <f t="shared" si="13"/>
        <v>10</v>
      </c>
      <c r="X60" s="10" t="str">
        <f t="shared" si="13"/>
        <v>0</v>
      </c>
      <c r="Y60" s="10" t="str">
        <f t="shared" si="13"/>
        <v>00000</v>
      </c>
      <c r="Z60" s="11" t="str">
        <f t="shared" si="14"/>
        <v>0011100110000000</v>
      </c>
      <c r="AA60" s="10">
        <f t="shared" si="15"/>
        <v>16</v>
      </c>
      <c r="AB60" s="6" t="s">
        <v>363</v>
      </c>
    </row>
    <row r="61" spans="1:28" x14ac:dyDescent="0.25">
      <c r="A61" s="12" t="s">
        <v>61</v>
      </c>
      <c r="B61" s="9" t="str">
        <f t="shared" si="3"/>
        <v xml:space="preserve">IN </v>
      </c>
      <c r="C61" s="9">
        <f t="shared" si="4"/>
        <v>1</v>
      </c>
      <c r="D61" s="8">
        <f t="shared" si="5"/>
        <v>5</v>
      </c>
      <c r="E61" s="8" t="e">
        <f t="shared" si="18"/>
        <v>#VALUE!</v>
      </c>
      <c r="F61" s="8" t="e">
        <f t="shared" si="18"/>
        <v>#VALUE!</v>
      </c>
      <c r="G61" s="9">
        <v>3</v>
      </c>
      <c r="H61" s="9">
        <v>0</v>
      </c>
      <c r="I61" s="9"/>
      <c r="J61" s="9"/>
      <c r="K61" s="13">
        <f>VLOOKUP($B61,'Conversion to binary Key'!$D:$I,2,0)</f>
        <v>110001</v>
      </c>
      <c r="L61" s="13" t="str">
        <f>VLOOKUP($B61,'Conversion to binary Key'!$D:$I,3,0)</f>
        <v>00</v>
      </c>
      <c r="M61" s="13" t="str">
        <f>VLOOKUP($B61,'Conversion to binary Key'!$D:$I,4,0)</f>
        <v>00000000</v>
      </c>
      <c r="N61" s="13" t="str">
        <f>VLOOKUP($B61,'Conversion to binary Key'!$D:$I,5,0)</f>
        <v/>
      </c>
      <c r="O61" s="13" t="str">
        <f>VLOOKUP($B61,'Conversion to binary Key'!$D:$I,6,0)</f>
        <v/>
      </c>
      <c r="P61" s="19">
        <f t="shared" si="10"/>
        <v>110001</v>
      </c>
      <c r="Q61" s="19" t="str">
        <f t="shared" si="11"/>
        <v>11</v>
      </c>
      <c r="R61" s="19" t="str">
        <f t="shared" si="11"/>
        <v>0</v>
      </c>
      <c r="S61" s="19" t="str">
        <f t="shared" si="11"/>
        <v>0</v>
      </c>
      <c r="T61" s="19" t="str">
        <f t="shared" si="11"/>
        <v>0</v>
      </c>
      <c r="U61" s="16">
        <f t="shared" si="12"/>
        <v>110001</v>
      </c>
      <c r="V61" s="10" t="str">
        <f t="shared" si="13"/>
        <v>11</v>
      </c>
      <c r="W61" s="10" t="str">
        <f t="shared" si="13"/>
        <v>00000000</v>
      </c>
      <c r="X61" s="10" t="str">
        <f t="shared" si="13"/>
        <v/>
      </c>
      <c r="Y61" s="10" t="str">
        <f t="shared" si="13"/>
        <v/>
      </c>
      <c r="Z61" s="11" t="str">
        <f t="shared" si="14"/>
        <v>1100011100000000</v>
      </c>
      <c r="AA61" s="10">
        <f t="shared" si="15"/>
        <v>16</v>
      </c>
      <c r="AB61" s="6" t="s">
        <v>349</v>
      </c>
    </row>
    <row r="62" spans="1:28" x14ac:dyDescent="0.25">
      <c r="A62" s="12" t="s">
        <v>63</v>
      </c>
      <c r="B62" s="9" t="str">
        <f t="shared" si="3"/>
        <v>SMR</v>
      </c>
      <c r="C62" s="9">
        <f t="shared" si="4"/>
        <v>3</v>
      </c>
      <c r="D62" s="8">
        <f t="shared" si="5"/>
        <v>6</v>
      </c>
      <c r="E62" s="8">
        <f t="shared" si="18"/>
        <v>8</v>
      </c>
      <c r="F62" s="8">
        <f t="shared" si="18"/>
        <v>10</v>
      </c>
      <c r="G62" s="9" t="str">
        <f t="shared" si="7"/>
        <v>3</v>
      </c>
      <c r="H62" s="9" t="str">
        <f t="shared" si="8"/>
        <v>1</v>
      </c>
      <c r="I62" s="9" t="str">
        <f t="shared" si="0"/>
        <v>0</v>
      </c>
      <c r="J62" s="9">
        <v>24</v>
      </c>
      <c r="K62" s="13" t="str">
        <f>VLOOKUP($B62,'Conversion to binary Key'!$D:$I,2,0)</f>
        <v>000101</v>
      </c>
      <c r="L62" s="13" t="str">
        <f>VLOOKUP($B62,'Conversion to binary Key'!$D:$I,3,0)</f>
        <v>00</v>
      </c>
      <c r="M62" s="13" t="str">
        <f>VLOOKUP($B62,'Conversion to binary Key'!$D:$I,4,0)</f>
        <v>00</v>
      </c>
      <c r="N62" s="13" t="str">
        <f>VLOOKUP($B62,'Conversion to binary Key'!$D:$I,5,0)</f>
        <v>0</v>
      </c>
      <c r="O62" s="13" t="str">
        <f>VLOOKUP($B62,'Conversion to binary Key'!$D:$I,6,0)</f>
        <v>00000</v>
      </c>
      <c r="P62" s="19" t="str">
        <f t="shared" si="10"/>
        <v>000101</v>
      </c>
      <c r="Q62" s="19" t="str">
        <f t="shared" si="11"/>
        <v>11</v>
      </c>
      <c r="R62" s="19" t="str">
        <f t="shared" si="11"/>
        <v>1</v>
      </c>
      <c r="S62" s="19" t="str">
        <f t="shared" si="11"/>
        <v>0</v>
      </c>
      <c r="T62" s="19" t="str">
        <f t="shared" si="11"/>
        <v>11000</v>
      </c>
      <c r="U62" s="16" t="str">
        <f t="shared" si="12"/>
        <v>000101</v>
      </c>
      <c r="V62" s="10" t="str">
        <f t="shared" si="13"/>
        <v>11</v>
      </c>
      <c r="W62" s="10" t="str">
        <f t="shared" si="13"/>
        <v>01</v>
      </c>
      <c r="X62" s="10" t="str">
        <f t="shared" si="13"/>
        <v>0</v>
      </c>
      <c r="Y62" s="10" t="str">
        <f t="shared" si="13"/>
        <v>11000</v>
      </c>
      <c r="Z62" s="11" t="str">
        <f t="shared" si="14"/>
        <v>0001011101011000</v>
      </c>
      <c r="AA62" s="10">
        <f t="shared" si="15"/>
        <v>16</v>
      </c>
      <c r="AB62" s="6" t="s">
        <v>350</v>
      </c>
    </row>
    <row r="63" spans="1:28" x14ac:dyDescent="0.25">
      <c r="A63" s="12" t="s">
        <v>92</v>
      </c>
      <c r="B63" s="9" t="str">
        <f t="shared" si="3"/>
        <v xml:space="preserve">JZ </v>
      </c>
      <c r="C63" s="9">
        <f t="shared" si="4"/>
        <v>3</v>
      </c>
      <c r="D63" s="8">
        <f t="shared" si="5"/>
        <v>5</v>
      </c>
      <c r="E63" s="8">
        <f t="shared" si="18"/>
        <v>7</v>
      </c>
      <c r="F63" s="8">
        <f t="shared" si="18"/>
        <v>9</v>
      </c>
      <c r="G63" s="9">
        <v>3</v>
      </c>
      <c r="H63" s="9" t="str">
        <f t="shared" si="8"/>
        <v>2</v>
      </c>
      <c r="I63" s="9" t="str">
        <f t="shared" si="0"/>
        <v>0</v>
      </c>
      <c r="J63" s="9">
        <v>30</v>
      </c>
      <c r="K63" s="13" t="str">
        <f>VLOOKUP($B63,'Conversion to binary Key'!$D:$I,2,0)</f>
        <v>001000</v>
      </c>
      <c r="L63" s="13" t="str">
        <f>VLOOKUP($B63,'Conversion to binary Key'!$D:$I,3,0)</f>
        <v>00</v>
      </c>
      <c r="M63" s="13" t="str">
        <f>VLOOKUP($B63,'Conversion to binary Key'!$D:$I,4,0)</f>
        <v>00</v>
      </c>
      <c r="N63" s="13" t="str">
        <f>VLOOKUP($B63,'Conversion to binary Key'!$D:$I,5,0)</f>
        <v>0</v>
      </c>
      <c r="O63" s="13" t="str">
        <f>VLOOKUP($B63,'Conversion to binary Key'!$D:$I,6,0)</f>
        <v>00000</v>
      </c>
      <c r="P63" s="19" t="str">
        <f t="shared" si="10"/>
        <v>001000</v>
      </c>
      <c r="Q63" s="19" t="str">
        <f t="shared" si="11"/>
        <v>11</v>
      </c>
      <c r="R63" s="19" t="str">
        <f t="shared" si="11"/>
        <v>10</v>
      </c>
      <c r="S63" s="19" t="str">
        <f t="shared" si="11"/>
        <v>0</v>
      </c>
      <c r="T63" s="19" t="str">
        <f t="shared" si="11"/>
        <v>11110</v>
      </c>
      <c r="U63" s="16" t="str">
        <f t="shared" si="12"/>
        <v>001000</v>
      </c>
      <c r="V63" s="10" t="str">
        <f t="shared" si="13"/>
        <v>11</v>
      </c>
      <c r="W63" s="10" t="str">
        <f t="shared" si="13"/>
        <v>10</v>
      </c>
      <c r="X63" s="10" t="str">
        <f t="shared" si="13"/>
        <v>0</v>
      </c>
      <c r="Y63" s="10" t="str">
        <f t="shared" si="13"/>
        <v>11110</v>
      </c>
      <c r="Z63" s="11" t="str">
        <f t="shared" si="14"/>
        <v>0010001110011110</v>
      </c>
      <c r="AA63" s="10">
        <f t="shared" si="15"/>
        <v>16</v>
      </c>
      <c r="AB63" s="6" t="s">
        <v>364</v>
      </c>
    </row>
    <row r="64" spans="1:28" x14ac:dyDescent="0.25">
      <c r="A64" s="12" t="s">
        <v>69</v>
      </c>
      <c r="B64" s="9" t="str">
        <f t="shared" si="3"/>
        <v>MLT</v>
      </c>
      <c r="C64" s="9">
        <f t="shared" si="4"/>
        <v>1</v>
      </c>
      <c r="D64" s="8">
        <f t="shared" si="5"/>
        <v>6</v>
      </c>
      <c r="E64" s="8" t="e">
        <f t="shared" si="18"/>
        <v>#VALUE!</v>
      </c>
      <c r="F64" s="8" t="e">
        <f t="shared" si="18"/>
        <v>#VALUE!</v>
      </c>
      <c r="G64" s="9" t="str">
        <f t="shared" si="7"/>
        <v>0</v>
      </c>
      <c r="H64" s="9">
        <v>2</v>
      </c>
      <c r="I64" s="9"/>
      <c r="J64" s="9"/>
      <c r="K64" s="13" t="str">
        <f>VLOOKUP($B64,'Conversion to binary Key'!$D:$I,2,0)</f>
        <v>010000</v>
      </c>
      <c r="L64" s="13" t="str">
        <f>VLOOKUP($B64,'Conversion to binary Key'!$D:$I,3,0)</f>
        <v>00</v>
      </c>
      <c r="M64" s="13" t="str">
        <f>VLOOKUP($B64,'Conversion to binary Key'!$D:$I,4,0)</f>
        <v>00</v>
      </c>
      <c r="N64" s="13" t="str">
        <f>VLOOKUP($B64,'Conversion to binary Key'!$D:$I,5,0)</f>
        <v>000000</v>
      </c>
      <c r="O64" s="13" t="str">
        <f>VLOOKUP($B64,'Conversion to binary Key'!$D:$I,6,0)</f>
        <v/>
      </c>
      <c r="P64" s="19" t="str">
        <f t="shared" si="10"/>
        <v>010000</v>
      </c>
      <c r="Q64" s="19" t="str">
        <f t="shared" si="11"/>
        <v>0</v>
      </c>
      <c r="R64" s="19" t="str">
        <f t="shared" si="11"/>
        <v>10</v>
      </c>
      <c r="S64" s="19" t="str">
        <f t="shared" si="11"/>
        <v>0</v>
      </c>
      <c r="T64" s="19" t="str">
        <f t="shared" si="11"/>
        <v>0</v>
      </c>
      <c r="U64" s="16" t="str">
        <f t="shared" si="12"/>
        <v>010000</v>
      </c>
      <c r="V64" s="10" t="str">
        <f t="shared" si="13"/>
        <v>00</v>
      </c>
      <c r="W64" s="10" t="str">
        <f t="shared" si="13"/>
        <v>10</v>
      </c>
      <c r="X64" s="10" t="str">
        <f t="shared" si="13"/>
        <v>000000</v>
      </c>
      <c r="Y64" s="10" t="str">
        <f t="shared" si="13"/>
        <v/>
      </c>
      <c r="Z64" s="11" t="str">
        <f t="shared" si="14"/>
        <v>0100000010000000</v>
      </c>
      <c r="AA64" s="10">
        <f t="shared" si="15"/>
        <v>16</v>
      </c>
      <c r="AB64" s="6" t="s">
        <v>353</v>
      </c>
    </row>
    <row r="65" spans="1:28" x14ac:dyDescent="0.25">
      <c r="A65" s="12" t="s">
        <v>71</v>
      </c>
      <c r="B65" s="9" t="str">
        <f t="shared" si="3"/>
        <v>STR</v>
      </c>
      <c r="C65" s="9">
        <f t="shared" si="4"/>
        <v>3</v>
      </c>
      <c r="D65" s="8">
        <f t="shared" si="5"/>
        <v>6</v>
      </c>
      <c r="E65" s="8">
        <f t="shared" si="18"/>
        <v>8</v>
      </c>
      <c r="F65" s="8">
        <f t="shared" si="18"/>
        <v>10</v>
      </c>
      <c r="G65" s="9" t="str">
        <f t="shared" si="7"/>
        <v>1</v>
      </c>
      <c r="H65" s="9" t="str">
        <f t="shared" si="8"/>
        <v>1</v>
      </c>
      <c r="I65" s="9" t="str">
        <f t="shared" si="0"/>
        <v>0</v>
      </c>
      <c r="J65" s="9">
        <v>23</v>
      </c>
      <c r="K65" s="13" t="str">
        <f>VLOOKUP($B65,'Conversion to binary Key'!$D:$I,2,0)</f>
        <v>000010</v>
      </c>
      <c r="L65" s="13" t="str">
        <f>VLOOKUP($B65,'Conversion to binary Key'!$D:$I,3,0)</f>
        <v>00</v>
      </c>
      <c r="M65" s="13" t="str">
        <f>VLOOKUP($B65,'Conversion to binary Key'!$D:$I,4,0)</f>
        <v>00</v>
      </c>
      <c r="N65" s="13" t="str">
        <f>VLOOKUP($B65,'Conversion to binary Key'!$D:$I,5,0)</f>
        <v>0</v>
      </c>
      <c r="O65" s="13" t="str">
        <f>VLOOKUP($B65,'Conversion to binary Key'!$D:$I,6,0)</f>
        <v>00000</v>
      </c>
      <c r="P65" s="19" t="str">
        <f t="shared" si="10"/>
        <v>000010</v>
      </c>
      <c r="Q65" s="19" t="str">
        <f t="shared" si="11"/>
        <v>1</v>
      </c>
      <c r="R65" s="19" t="str">
        <f t="shared" si="11"/>
        <v>1</v>
      </c>
      <c r="S65" s="19" t="str">
        <f t="shared" si="11"/>
        <v>0</v>
      </c>
      <c r="T65" s="19" t="str">
        <f t="shared" si="11"/>
        <v>10111</v>
      </c>
      <c r="U65" s="16" t="str">
        <f t="shared" si="12"/>
        <v>000010</v>
      </c>
      <c r="V65" s="10" t="str">
        <f t="shared" si="13"/>
        <v>01</v>
      </c>
      <c r="W65" s="10" t="str">
        <f t="shared" si="13"/>
        <v>01</v>
      </c>
      <c r="X65" s="10" t="str">
        <f t="shared" si="13"/>
        <v>0</v>
      </c>
      <c r="Y65" s="10" t="str">
        <f t="shared" si="13"/>
        <v>10111</v>
      </c>
      <c r="Z65" s="11" t="str">
        <f t="shared" si="14"/>
        <v>0000100101010111</v>
      </c>
      <c r="AA65" s="10">
        <f t="shared" si="15"/>
        <v>16</v>
      </c>
      <c r="AB65" s="6" t="s">
        <v>354</v>
      </c>
    </row>
    <row r="66" spans="1:28" x14ac:dyDescent="0.25">
      <c r="A66" s="12" t="s">
        <v>73</v>
      </c>
      <c r="B66" s="9" t="str">
        <f t="shared" si="3"/>
        <v>LDR</v>
      </c>
      <c r="C66" s="9">
        <f t="shared" si="4"/>
        <v>3</v>
      </c>
      <c r="D66" s="8">
        <f t="shared" si="5"/>
        <v>6</v>
      </c>
      <c r="E66" s="8">
        <f t="shared" si="18"/>
        <v>8</v>
      </c>
      <c r="F66" s="8">
        <f t="shared" si="18"/>
        <v>10</v>
      </c>
      <c r="G66" s="9" t="str">
        <f t="shared" si="7"/>
        <v>0</v>
      </c>
      <c r="H66" s="9" t="str">
        <f t="shared" si="8"/>
        <v>1</v>
      </c>
      <c r="I66" s="9" t="str">
        <f t="shared" si="8"/>
        <v>0</v>
      </c>
      <c r="J66" s="9">
        <v>23</v>
      </c>
      <c r="K66" s="13" t="str">
        <f>VLOOKUP($B66,'Conversion to binary Key'!$D:$I,2,0)</f>
        <v>000001</v>
      </c>
      <c r="L66" s="13" t="str">
        <f>VLOOKUP($B66,'Conversion to binary Key'!$D:$I,3,0)</f>
        <v>00</v>
      </c>
      <c r="M66" s="13" t="str">
        <f>VLOOKUP($B66,'Conversion to binary Key'!$D:$I,4,0)</f>
        <v>00</v>
      </c>
      <c r="N66" s="13" t="str">
        <f>VLOOKUP($B66,'Conversion to binary Key'!$D:$I,5,0)</f>
        <v>0</v>
      </c>
      <c r="O66" s="13" t="str">
        <f>VLOOKUP($B66,'Conversion to binary Key'!$D:$I,6,0)</f>
        <v>00000</v>
      </c>
      <c r="P66" s="19" t="str">
        <f t="shared" si="10"/>
        <v>000001</v>
      </c>
      <c r="Q66" s="19" t="str">
        <f t="shared" si="11"/>
        <v>0</v>
      </c>
      <c r="R66" s="19" t="str">
        <f t="shared" si="11"/>
        <v>1</v>
      </c>
      <c r="S66" s="19" t="str">
        <f t="shared" si="11"/>
        <v>0</v>
      </c>
      <c r="T66" s="19" t="str">
        <f t="shared" si="11"/>
        <v>10111</v>
      </c>
      <c r="U66" s="16" t="str">
        <f t="shared" si="12"/>
        <v>000001</v>
      </c>
      <c r="V66" s="10" t="str">
        <f t="shared" si="13"/>
        <v>00</v>
      </c>
      <c r="W66" s="10" t="str">
        <f t="shared" si="13"/>
        <v>01</v>
      </c>
      <c r="X66" s="10" t="str">
        <f t="shared" si="13"/>
        <v>0</v>
      </c>
      <c r="Y66" s="10" t="str">
        <f t="shared" si="13"/>
        <v>10111</v>
      </c>
      <c r="Z66" s="11" t="str">
        <f t="shared" si="14"/>
        <v>0000010001010111</v>
      </c>
      <c r="AA66" s="10">
        <f t="shared" si="15"/>
        <v>16</v>
      </c>
      <c r="AB66" s="6" t="s">
        <v>355</v>
      </c>
    </row>
    <row r="67" spans="1:28" x14ac:dyDescent="0.25">
      <c r="A67" s="12" t="s">
        <v>76</v>
      </c>
      <c r="B67" s="9" t="str">
        <f t="shared" ref="B67:B130" si="19">LEFT(A67,3)</f>
        <v>STR</v>
      </c>
      <c r="C67" s="9">
        <f t="shared" ref="C67:C130" si="20">LEN(A67)-LEN(SUBSTITUTE(A67,",",""))</f>
        <v>3</v>
      </c>
      <c r="D67" s="8">
        <f t="shared" ref="D67:D130" si="21">FIND(",",A67,1)</f>
        <v>6</v>
      </c>
      <c r="E67" s="8">
        <f t="shared" ref="E67:F82" si="22">FIND(",",$A67,D67+1)</f>
        <v>8</v>
      </c>
      <c r="F67" s="8">
        <f t="shared" si="22"/>
        <v>10</v>
      </c>
      <c r="G67" s="9" t="str">
        <f t="shared" ref="G67:G130" si="23">MID(A67,5,1)</f>
        <v>3</v>
      </c>
      <c r="H67" s="9" t="str">
        <f t="shared" ref="H67:I130" si="24">MID($A67,D67+1,E67-(D67+1))</f>
        <v>1</v>
      </c>
      <c r="I67" s="9" t="str">
        <f t="shared" si="24"/>
        <v>0</v>
      </c>
      <c r="J67" s="9">
        <v>23</v>
      </c>
      <c r="K67" s="13" t="str">
        <f>VLOOKUP($B67,'Conversion to binary Key'!$D:$I,2,0)</f>
        <v>000010</v>
      </c>
      <c r="L67" s="13" t="str">
        <f>VLOOKUP($B67,'Conversion to binary Key'!$D:$I,3,0)</f>
        <v>00</v>
      </c>
      <c r="M67" s="13" t="str">
        <f>VLOOKUP($B67,'Conversion to binary Key'!$D:$I,4,0)</f>
        <v>00</v>
      </c>
      <c r="N67" s="13" t="str">
        <f>VLOOKUP($B67,'Conversion to binary Key'!$D:$I,5,0)</f>
        <v>0</v>
      </c>
      <c r="O67" s="13" t="str">
        <f>VLOOKUP($B67,'Conversion to binary Key'!$D:$I,6,0)</f>
        <v>00000</v>
      </c>
      <c r="P67" s="19" t="str">
        <f t="shared" ref="P67:P130" si="25">K67</f>
        <v>000010</v>
      </c>
      <c r="Q67" s="19" t="str">
        <f t="shared" ref="Q67:T130" si="26">DEC2BIN(G67)</f>
        <v>11</v>
      </c>
      <c r="R67" s="19" t="str">
        <f t="shared" si="26"/>
        <v>1</v>
      </c>
      <c r="S67" s="19" t="str">
        <f t="shared" si="26"/>
        <v>0</v>
      </c>
      <c r="T67" s="19" t="str">
        <f t="shared" si="26"/>
        <v>10111</v>
      </c>
      <c r="U67" s="16" t="str">
        <f t="shared" ref="U67:U130" si="27">P67</f>
        <v>000010</v>
      </c>
      <c r="V67" s="10" t="str">
        <f t="shared" ref="V67:Y130" si="28">TEXT(Q67,L67)</f>
        <v>11</v>
      </c>
      <c r="W67" s="10" t="str">
        <f t="shared" si="28"/>
        <v>01</v>
      </c>
      <c r="X67" s="10" t="str">
        <f t="shared" si="28"/>
        <v>0</v>
      </c>
      <c r="Y67" s="10" t="str">
        <f t="shared" si="28"/>
        <v>10111</v>
      </c>
      <c r="Z67" s="11" t="str">
        <f t="shared" si="14"/>
        <v>0000101101010111</v>
      </c>
      <c r="AA67" s="10">
        <f t="shared" si="15"/>
        <v>16</v>
      </c>
      <c r="AB67" s="6" t="s">
        <v>357</v>
      </c>
    </row>
    <row r="68" spans="1:28" x14ac:dyDescent="0.25">
      <c r="A68" s="12" t="s">
        <v>78</v>
      </c>
      <c r="B68" s="9" t="str">
        <f t="shared" si="19"/>
        <v>AMR</v>
      </c>
      <c r="C68" s="9">
        <f t="shared" si="20"/>
        <v>3</v>
      </c>
      <c r="D68" s="8">
        <f t="shared" si="21"/>
        <v>6</v>
      </c>
      <c r="E68" s="8">
        <f t="shared" si="22"/>
        <v>8</v>
      </c>
      <c r="F68" s="8">
        <f t="shared" si="22"/>
        <v>10</v>
      </c>
      <c r="G68" s="9" t="str">
        <f t="shared" si="23"/>
        <v>0</v>
      </c>
      <c r="H68" s="9" t="str">
        <f t="shared" si="24"/>
        <v>1</v>
      </c>
      <c r="I68" s="9" t="str">
        <f t="shared" si="24"/>
        <v>0</v>
      </c>
      <c r="J68" s="9">
        <v>23</v>
      </c>
      <c r="K68" s="13" t="str">
        <f>VLOOKUP($B68,'Conversion to binary Key'!$D:$I,2,0)</f>
        <v>000100</v>
      </c>
      <c r="L68" s="13" t="str">
        <f>VLOOKUP($B68,'Conversion to binary Key'!$D:$I,3,0)</f>
        <v>00</v>
      </c>
      <c r="M68" s="13" t="str">
        <f>VLOOKUP($B68,'Conversion to binary Key'!$D:$I,4,0)</f>
        <v>00</v>
      </c>
      <c r="N68" s="13" t="str">
        <f>VLOOKUP($B68,'Conversion to binary Key'!$D:$I,5,0)</f>
        <v>0</v>
      </c>
      <c r="O68" s="13" t="str">
        <f>VLOOKUP($B68,'Conversion to binary Key'!$D:$I,6,0)</f>
        <v>00000</v>
      </c>
      <c r="P68" s="19" t="str">
        <f t="shared" si="25"/>
        <v>000100</v>
      </c>
      <c r="Q68" s="19" t="str">
        <f t="shared" si="26"/>
        <v>0</v>
      </c>
      <c r="R68" s="19" t="str">
        <f t="shared" si="26"/>
        <v>1</v>
      </c>
      <c r="S68" s="19" t="str">
        <f t="shared" si="26"/>
        <v>0</v>
      </c>
      <c r="T68" s="19" t="str">
        <f t="shared" si="26"/>
        <v>10111</v>
      </c>
      <c r="U68" s="16" t="str">
        <f t="shared" si="27"/>
        <v>000100</v>
      </c>
      <c r="V68" s="10" t="str">
        <f t="shared" si="28"/>
        <v>00</v>
      </c>
      <c r="W68" s="10" t="str">
        <f t="shared" si="28"/>
        <v>01</v>
      </c>
      <c r="X68" s="10" t="str">
        <f t="shared" si="28"/>
        <v>0</v>
      </c>
      <c r="Y68" s="10" t="str">
        <f t="shared" si="28"/>
        <v>10111</v>
      </c>
      <c r="Z68" s="11" t="str">
        <f t="shared" ref="Z68:Z131" si="29">U68&amp;V68&amp;W68&amp;X68&amp;Y68</f>
        <v>0001000001010111</v>
      </c>
      <c r="AA68" s="10">
        <f t="shared" ref="AA68:AA131" si="30">LEN(Z68)</f>
        <v>16</v>
      </c>
      <c r="AB68" s="6" t="s">
        <v>358</v>
      </c>
    </row>
    <row r="69" spans="1:28" x14ac:dyDescent="0.25">
      <c r="A69" s="12" t="s">
        <v>79</v>
      </c>
      <c r="B69" s="9" t="str">
        <f t="shared" si="19"/>
        <v>OUT</v>
      </c>
      <c r="C69" s="9">
        <f t="shared" si="20"/>
        <v>1</v>
      </c>
      <c r="D69" s="8">
        <f t="shared" si="21"/>
        <v>6</v>
      </c>
      <c r="E69" s="8" t="e">
        <f t="shared" si="22"/>
        <v>#VALUE!</v>
      </c>
      <c r="F69" s="8" t="e">
        <f t="shared" si="22"/>
        <v>#VALUE!</v>
      </c>
      <c r="G69" s="9" t="str">
        <f t="shared" si="23"/>
        <v>3</v>
      </c>
      <c r="H69" s="9">
        <v>0</v>
      </c>
      <c r="I69" s="9">
        <v>10</v>
      </c>
      <c r="J69" s="9"/>
      <c r="K69" s="13">
        <f>VLOOKUP($B69,'Conversion to binary Key'!$D:$I,2,0)</f>
        <v>110010</v>
      </c>
      <c r="L69" s="13" t="str">
        <f>VLOOKUP($B69,'Conversion to binary Key'!$D:$I,3,0)</f>
        <v>00</v>
      </c>
      <c r="M69" s="13" t="str">
        <f>VLOOKUP($B69,'Conversion to binary Key'!$D:$I,4,0)</f>
        <v>00000000</v>
      </c>
      <c r="N69" s="13" t="str">
        <f>VLOOKUP($B69,'Conversion to binary Key'!$D:$I,5,0)</f>
        <v/>
      </c>
      <c r="O69" s="13" t="str">
        <f>VLOOKUP($B69,'Conversion to binary Key'!$D:$I,6,0)</f>
        <v/>
      </c>
      <c r="P69" s="19">
        <f t="shared" si="25"/>
        <v>110010</v>
      </c>
      <c r="Q69" s="19" t="str">
        <f t="shared" si="26"/>
        <v>11</v>
      </c>
      <c r="R69" s="19" t="str">
        <f t="shared" si="26"/>
        <v>0</v>
      </c>
      <c r="S69" s="19" t="str">
        <f t="shared" si="26"/>
        <v>1010</v>
      </c>
      <c r="T69" s="19" t="str">
        <f t="shared" si="26"/>
        <v>0</v>
      </c>
      <c r="U69" s="16">
        <f t="shared" si="27"/>
        <v>110010</v>
      </c>
      <c r="V69" s="10" t="str">
        <f t="shared" si="28"/>
        <v>11</v>
      </c>
      <c r="W69" s="10" t="str">
        <f t="shared" si="28"/>
        <v>00000000</v>
      </c>
      <c r="X69" s="10" t="str">
        <f t="shared" si="28"/>
        <v/>
      </c>
      <c r="Y69" s="10" t="str">
        <f t="shared" si="28"/>
        <v/>
      </c>
      <c r="Z69" s="11" t="str">
        <f t="shared" si="29"/>
        <v>1100101100000000</v>
      </c>
      <c r="AA69" s="10">
        <f t="shared" si="30"/>
        <v>16</v>
      </c>
      <c r="AB69" s="6" t="s">
        <v>365</v>
      </c>
    </row>
    <row r="70" spans="1:28" x14ac:dyDescent="0.25">
      <c r="A70" s="12" t="s">
        <v>96</v>
      </c>
      <c r="B70" s="9" t="str">
        <f t="shared" si="19"/>
        <v>JMA</v>
      </c>
      <c r="C70" s="9">
        <f t="shared" si="20"/>
        <v>2</v>
      </c>
      <c r="D70" s="8">
        <f t="shared" si="21"/>
        <v>6</v>
      </c>
      <c r="E70" s="8">
        <f t="shared" si="22"/>
        <v>8</v>
      </c>
      <c r="F70" s="8" t="e">
        <f t="shared" si="22"/>
        <v>#VALUE!</v>
      </c>
      <c r="G70" s="9">
        <v>0</v>
      </c>
      <c r="H70" s="9">
        <v>2</v>
      </c>
      <c r="I70" s="9">
        <v>20</v>
      </c>
      <c r="J70" s="9"/>
      <c r="K70" s="13" t="str">
        <f>VLOOKUP($B70,'Conversion to binary Key'!$D:$I,2,0)</f>
        <v>001011</v>
      </c>
      <c r="L70" s="13" t="str">
        <f>VLOOKUP($B70,'Conversion to binary Key'!$D:$I,3,0)</f>
        <v>0000</v>
      </c>
      <c r="M70" s="13" t="str">
        <f>VLOOKUP($B70,'Conversion to binary Key'!$D:$I,4,0)</f>
        <v>000000</v>
      </c>
      <c r="N70" s="13" t="str">
        <f>VLOOKUP($B70,'Conversion to binary Key'!$D:$I,5,0)</f>
        <v/>
      </c>
      <c r="O70" s="13" t="str">
        <f>VLOOKUP($B70,'Conversion to binary Key'!$D:$I,6,0)</f>
        <v/>
      </c>
      <c r="P70" s="19" t="str">
        <f t="shared" si="25"/>
        <v>001011</v>
      </c>
      <c r="Q70" s="19" t="str">
        <f t="shared" si="26"/>
        <v>0</v>
      </c>
      <c r="R70" s="19" t="str">
        <f t="shared" si="26"/>
        <v>10</v>
      </c>
      <c r="S70" s="19" t="s">
        <v>280</v>
      </c>
      <c r="T70" s="19" t="s">
        <v>298</v>
      </c>
      <c r="U70" s="16" t="str">
        <f t="shared" si="27"/>
        <v>001011</v>
      </c>
      <c r="V70" s="10" t="str">
        <f t="shared" si="28"/>
        <v>0000</v>
      </c>
      <c r="W70" s="10" t="str">
        <f t="shared" si="28"/>
        <v>000010</v>
      </c>
      <c r="X70" s="10" t="str">
        <f t="shared" si="28"/>
        <v/>
      </c>
      <c r="Y70" s="10" t="str">
        <f t="shared" si="28"/>
        <v/>
      </c>
      <c r="Z70" s="11" t="str">
        <f t="shared" si="29"/>
        <v>0010110000000010</v>
      </c>
      <c r="AA70" s="10">
        <f t="shared" si="30"/>
        <v>16</v>
      </c>
      <c r="AB70" s="6" t="s">
        <v>360</v>
      </c>
    </row>
    <row r="71" spans="1:28" x14ac:dyDescent="0.25">
      <c r="A71" s="12" t="s">
        <v>98</v>
      </c>
      <c r="B71" s="9" t="str">
        <f t="shared" si="19"/>
        <v>STR</v>
      </c>
      <c r="C71" s="9">
        <f t="shared" si="20"/>
        <v>3</v>
      </c>
      <c r="D71" s="8">
        <f t="shared" si="21"/>
        <v>6</v>
      </c>
      <c r="E71" s="8">
        <f t="shared" si="22"/>
        <v>8</v>
      </c>
      <c r="F71" s="8">
        <f t="shared" si="22"/>
        <v>10</v>
      </c>
      <c r="G71" s="9" t="str">
        <f t="shared" si="23"/>
        <v>0</v>
      </c>
      <c r="H71" s="9" t="str">
        <f t="shared" si="24"/>
        <v>1</v>
      </c>
      <c r="I71" s="9" t="str">
        <f t="shared" si="24"/>
        <v>0</v>
      </c>
      <c r="J71" s="9">
        <v>28</v>
      </c>
      <c r="K71" s="13" t="str">
        <f>VLOOKUP($B71,'Conversion to binary Key'!$D:$I,2,0)</f>
        <v>000010</v>
      </c>
      <c r="L71" s="13" t="str">
        <f>VLOOKUP($B71,'Conversion to binary Key'!$D:$I,3,0)</f>
        <v>00</v>
      </c>
      <c r="M71" s="13" t="str">
        <f>VLOOKUP($B71,'Conversion to binary Key'!$D:$I,4,0)</f>
        <v>00</v>
      </c>
      <c r="N71" s="13" t="str">
        <f>VLOOKUP($B71,'Conversion to binary Key'!$D:$I,5,0)</f>
        <v>0</v>
      </c>
      <c r="O71" s="13" t="str">
        <f>VLOOKUP($B71,'Conversion to binary Key'!$D:$I,6,0)</f>
        <v>00000</v>
      </c>
      <c r="P71" s="19" t="str">
        <f t="shared" si="25"/>
        <v>000010</v>
      </c>
      <c r="Q71" s="19" t="str">
        <f t="shared" si="26"/>
        <v>0</v>
      </c>
      <c r="R71" s="19" t="str">
        <f t="shared" si="26"/>
        <v>1</v>
      </c>
      <c r="S71" s="19" t="str">
        <f t="shared" si="26"/>
        <v>0</v>
      </c>
      <c r="T71" s="19" t="str">
        <f t="shared" si="26"/>
        <v>11100</v>
      </c>
      <c r="U71" s="16" t="str">
        <f t="shared" si="27"/>
        <v>000010</v>
      </c>
      <c r="V71" s="10" t="str">
        <f t="shared" si="28"/>
        <v>00</v>
      </c>
      <c r="W71" s="10" t="str">
        <f t="shared" si="28"/>
        <v>01</v>
      </c>
      <c r="X71" s="10" t="str">
        <f t="shared" si="28"/>
        <v>0</v>
      </c>
      <c r="Y71" s="10" t="str">
        <f t="shared" si="28"/>
        <v>11100</v>
      </c>
      <c r="Z71" s="11" t="str">
        <f t="shared" si="29"/>
        <v>0000100001011100</v>
      </c>
      <c r="AA71" s="10">
        <f t="shared" si="30"/>
        <v>16</v>
      </c>
      <c r="AB71" s="6" t="s">
        <v>366</v>
      </c>
    </row>
    <row r="72" spans="1:28" x14ac:dyDescent="0.25">
      <c r="A72" s="12" t="s">
        <v>85</v>
      </c>
      <c r="B72" s="9" t="str">
        <f t="shared" si="19"/>
        <v>LDR</v>
      </c>
      <c r="C72" s="9">
        <f t="shared" si="20"/>
        <v>3</v>
      </c>
      <c r="D72" s="8">
        <f t="shared" si="21"/>
        <v>6</v>
      </c>
      <c r="E72" s="8">
        <f t="shared" si="22"/>
        <v>8</v>
      </c>
      <c r="F72" s="8">
        <f t="shared" si="22"/>
        <v>10</v>
      </c>
      <c r="G72" s="9" t="str">
        <f t="shared" si="23"/>
        <v>3</v>
      </c>
      <c r="H72" s="9" t="str">
        <f t="shared" si="24"/>
        <v>1</v>
      </c>
      <c r="I72" s="9" t="str">
        <f t="shared" si="24"/>
        <v>0</v>
      </c>
      <c r="J72" s="9">
        <v>25</v>
      </c>
      <c r="K72" s="13" t="str">
        <f>VLOOKUP($B72,'Conversion to binary Key'!$D:$I,2,0)</f>
        <v>000001</v>
      </c>
      <c r="L72" s="13" t="str">
        <f>VLOOKUP($B72,'Conversion to binary Key'!$D:$I,3,0)</f>
        <v>00</v>
      </c>
      <c r="M72" s="13" t="str">
        <f>VLOOKUP($B72,'Conversion to binary Key'!$D:$I,4,0)</f>
        <v>00</v>
      </c>
      <c r="N72" s="13" t="str">
        <f>VLOOKUP($B72,'Conversion to binary Key'!$D:$I,5,0)</f>
        <v>0</v>
      </c>
      <c r="O72" s="13" t="str">
        <f>VLOOKUP($B72,'Conversion to binary Key'!$D:$I,6,0)</f>
        <v>00000</v>
      </c>
      <c r="P72" s="19" t="str">
        <f t="shared" si="25"/>
        <v>000001</v>
      </c>
      <c r="Q72" s="19" t="str">
        <f t="shared" si="26"/>
        <v>11</v>
      </c>
      <c r="R72" s="19" t="str">
        <f t="shared" si="26"/>
        <v>1</v>
      </c>
      <c r="S72" s="19" t="str">
        <f t="shared" si="26"/>
        <v>0</v>
      </c>
      <c r="T72" s="19" t="str">
        <f t="shared" si="26"/>
        <v>11001</v>
      </c>
      <c r="U72" s="16" t="str">
        <f t="shared" si="27"/>
        <v>000001</v>
      </c>
      <c r="V72" s="10" t="str">
        <f t="shared" si="28"/>
        <v>11</v>
      </c>
      <c r="W72" s="10" t="str">
        <f t="shared" si="28"/>
        <v>01</v>
      </c>
      <c r="X72" s="10" t="str">
        <f t="shared" si="28"/>
        <v>0</v>
      </c>
      <c r="Y72" s="10" t="str">
        <f t="shared" si="28"/>
        <v>11001</v>
      </c>
      <c r="Z72" s="11" t="str">
        <f t="shared" si="29"/>
        <v>0000011101011001</v>
      </c>
      <c r="AA72" s="10">
        <f t="shared" si="30"/>
        <v>16</v>
      </c>
      <c r="AB72" s="6" t="s">
        <v>362</v>
      </c>
    </row>
    <row r="73" spans="1:28" x14ac:dyDescent="0.25">
      <c r="A73" s="12" t="s">
        <v>79</v>
      </c>
      <c r="B73" s="9" t="str">
        <f t="shared" si="19"/>
        <v>OUT</v>
      </c>
      <c r="C73" s="9">
        <f t="shared" si="20"/>
        <v>1</v>
      </c>
      <c r="D73" s="8">
        <f t="shared" si="21"/>
        <v>6</v>
      </c>
      <c r="E73" s="8" t="e">
        <f t="shared" si="22"/>
        <v>#VALUE!</v>
      </c>
      <c r="F73" s="8" t="e">
        <f t="shared" si="22"/>
        <v>#VALUE!</v>
      </c>
      <c r="G73" s="9" t="str">
        <f t="shared" si="23"/>
        <v>3</v>
      </c>
      <c r="H73" s="9">
        <v>1</v>
      </c>
      <c r="I73" s="9"/>
      <c r="J73" s="9"/>
      <c r="K73" s="13">
        <f>VLOOKUP($B73,'Conversion to binary Key'!$D:$I,2,0)</f>
        <v>110010</v>
      </c>
      <c r="L73" s="13" t="str">
        <f>VLOOKUP($B73,'Conversion to binary Key'!$D:$I,3,0)</f>
        <v>00</v>
      </c>
      <c r="M73" s="13" t="str">
        <f>VLOOKUP($B73,'Conversion to binary Key'!$D:$I,4,0)</f>
        <v>00000000</v>
      </c>
      <c r="N73" s="13" t="str">
        <f>VLOOKUP($B73,'Conversion to binary Key'!$D:$I,5,0)</f>
        <v/>
      </c>
      <c r="O73" s="13" t="str">
        <f>VLOOKUP($B73,'Conversion to binary Key'!$D:$I,6,0)</f>
        <v/>
      </c>
      <c r="P73" s="19">
        <f t="shared" si="25"/>
        <v>110010</v>
      </c>
      <c r="Q73" s="19" t="str">
        <f t="shared" si="26"/>
        <v>11</v>
      </c>
      <c r="R73" s="19" t="str">
        <f t="shared" si="26"/>
        <v>1</v>
      </c>
      <c r="S73" s="19" t="str">
        <f t="shared" si="26"/>
        <v>0</v>
      </c>
      <c r="T73" s="19" t="str">
        <f t="shared" si="26"/>
        <v>0</v>
      </c>
      <c r="U73" s="16">
        <f t="shared" si="27"/>
        <v>110010</v>
      </c>
      <c r="V73" s="10" t="str">
        <f t="shared" si="28"/>
        <v>11</v>
      </c>
      <c r="W73" s="10" t="str">
        <f t="shared" si="28"/>
        <v>00000001</v>
      </c>
      <c r="X73" s="10" t="str">
        <f t="shared" si="28"/>
        <v/>
      </c>
      <c r="Y73" s="10" t="str">
        <f t="shared" si="28"/>
        <v/>
      </c>
      <c r="Z73" s="11" t="str">
        <f t="shared" si="29"/>
        <v>1100101100000001</v>
      </c>
      <c r="AA73" s="10">
        <f t="shared" si="30"/>
        <v>16</v>
      </c>
      <c r="AB73" s="6" t="s">
        <v>359</v>
      </c>
    </row>
    <row r="74" spans="1:28" x14ac:dyDescent="0.25">
      <c r="A74" s="12" t="s">
        <v>42</v>
      </c>
      <c r="B74" s="9" t="str">
        <f t="shared" si="19"/>
        <v>LDA</v>
      </c>
      <c r="C74" s="9">
        <f t="shared" si="20"/>
        <v>3</v>
      </c>
      <c r="D74" s="8">
        <f t="shared" si="21"/>
        <v>6</v>
      </c>
      <c r="E74" s="8">
        <f t="shared" si="22"/>
        <v>8</v>
      </c>
      <c r="F74" s="8">
        <f t="shared" si="22"/>
        <v>10</v>
      </c>
      <c r="G74" s="9" t="str">
        <f t="shared" si="23"/>
        <v>1</v>
      </c>
      <c r="H74" s="9" t="str">
        <f t="shared" si="24"/>
        <v>0</v>
      </c>
      <c r="I74" s="9" t="str">
        <f t="shared" si="24"/>
        <v>0</v>
      </c>
      <c r="J74" s="9" t="str">
        <f t="shared" ref="J74:J127" si="31">MID($A74,F74+1,20)</f>
        <v>20</v>
      </c>
      <c r="K74" s="13" t="str">
        <f>VLOOKUP($B74,'Conversion to binary Key'!$D:$I,2,0)</f>
        <v>000011</v>
      </c>
      <c r="L74" s="13" t="str">
        <f>VLOOKUP($B74,'Conversion to binary Key'!$D:$I,3,0)</f>
        <v>00</v>
      </c>
      <c r="M74" s="13" t="str">
        <f>VLOOKUP($B74,'Conversion to binary Key'!$D:$I,4,0)</f>
        <v>00</v>
      </c>
      <c r="N74" s="13" t="str">
        <f>VLOOKUP($B74,'Conversion to binary Key'!$D:$I,5,0)</f>
        <v>0</v>
      </c>
      <c r="O74" s="13" t="str">
        <f>VLOOKUP($B74,'Conversion to binary Key'!$D:$I,6,0)</f>
        <v>00000</v>
      </c>
      <c r="P74" s="19" t="str">
        <f t="shared" si="25"/>
        <v>000011</v>
      </c>
      <c r="Q74" s="19" t="str">
        <f t="shared" si="26"/>
        <v>1</v>
      </c>
      <c r="R74" s="19" t="str">
        <f t="shared" si="26"/>
        <v>0</v>
      </c>
      <c r="S74" s="19" t="str">
        <f t="shared" si="26"/>
        <v>0</v>
      </c>
      <c r="T74" s="19" t="str">
        <f t="shared" si="26"/>
        <v>10100</v>
      </c>
      <c r="U74" s="16" t="str">
        <f t="shared" si="27"/>
        <v>000011</v>
      </c>
      <c r="V74" s="10" t="str">
        <f t="shared" si="28"/>
        <v>01</v>
      </c>
      <c r="W74" s="10" t="str">
        <f t="shared" si="28"/>
        <v>00</v>
      </c>
      <c r="X74" s="10" t="str">
        <f t="shared" si="28"/>
        <v>0</v>
      </c>
      <c r="Y74" s="10" t="str">
        <f t="shared" si="28"/>
        <v>10100</v>
      </c>
      <c r="Z74" s="11" t="str">
        <f t="shared" si="29"/>
        <v>0000110100010100</v>
      </c>
      <c r="AA74" s="10">
        <f t="shared" si="30"/>
        <v>16</v>
      </c>
      <c r="AB74" s="6" t="s">
        <v>339</v>
      </c>
    </row>
    <row r="75" spans="1:28" x14ac:dyDescent="0.25">
      <c r="A75" s="12" t="s">
        <v>37</v>
      </c>
      <c r="B75" s="9" t="str">
        <f t="shared" si="19"/>
        <v>LDA</v>
      </c>
      <c r="C75" s="9">
        <f t="shared" si="20"/>
        <v>3</v>
      </c>
      <c r="D75" s="8">
        <f t="shared" si="21"/>
        <v>6</v>
      </c>
      <c r="E75" s="8">
        <f t="shared" si="22"/>
        <v>8</v>
      </c>
      <c r="F75" s="8">
        <f t="shared" si="22"/>
        <v>10</v>
      </c>
      <c r="G75" s="9" t="str">
        <f t="shared" si="23"/>
        <v>3</v>
      </c>
      <c r="H75" s="9" t="str">
        <f t="shared" si="24"/>
        <v>1</v>
      </c>
      <c r="I75" s="9" t="str">
        <f t="shared" si="24"/>
        <v>0</v>
      </c>
      <c r="J75" s="9">
        <v>30</v>
      </c>
      <c r="K75" s="13" t="str">
        <f>VLOOKUP($B75,'Conversion to binary Key'!$D:$I,2,0)</f>
        <v>000011</v>
      </c>
      <c r="L75" s="13" t="str">
        <f>VLOOKUP($B75,'Conversion to binary Key'!$D:$I,3,0)</f>
        <v>00</v>
      </c>
      <c r="M75" s="13" t="str">
        <f>VLOOKUP($B75,'Conversion to binary Key'!$D:$I,4,0)</f>
        <v>00</v>
      </c>
      <c r="N75" s="13" t="str">
        <f>VLOOKUP($B75,'Conversion to binary Key'!$D:$I,5,0)</f>
        <v>0</v>
      </c>
      <c r="O75" s="13" t="str">
        <f>VLOOKUP($B75,'Conversion to binary Key'!$D:$I,6,0)</f>
        <v>00000</v>
      </c>
      <c r="P75" s="19" t="str">
        <f t="shared" si="25"/>
        <v>000011</v>
      </c>
      <c r="Q75" s="19" t="str">
        <f t="shared" si="26"/>
        <v>11</v>
      </c>
      <c r="R75" s="19" t="str">
        <f t="shared" si="26"/>
        <v>1</v>
      </c>
      <c r="S75" s="19" t="str">
        <f t="shared" si="26"/>
        <v>0</v>
      </c>
      <c r="T75" s="19" t="str">
        <f t="shared" si="26"/>
        <v>11110</v>
      </c>
      <c r="U75" s="16" t="str">
        <f t="shared" si="27"/>
        <v>000011</v>
      </c>
      <c r="V75" s="10" t="str">
        <f t="shared" si="28"/>
        <v>11</v>
      </c>
      <c r="W75" s="10" t="str">
        <f t="shared" si="28"/>
        <v>01</v>
      </c>
      <c r="X75" s="10" t="str">
        <f t="shared" si="28"/>
        <v>0</v>
      </c>
      <c r="Y75" s="10" t="str">
        <f t="shared" si="28"/>
        <v>11110</v>
      </c>
      <c r="Z75" s="11" t="str">
        <f t="shared" si="29"/>
        <v>0000111101011110</v>
      </c>
      <c r="AA75" s="10">
        <f t="shared" si="30"/>
        <v>16</v>
      </c>
      <c r="AB75" s="6" t="s">
        <v>336</v>
      </c>
    </row>
    <row r="76" spans="1:28" x14ac:dyDescent="0.25">
      <c r="A76" s="12" t="s">
        <v>39</v>
      </c>
      <c r="B76" s="9" t="str">
        <f t="shared" si="19"/>
        <v>SIR</v>
      </c>
      <c r="C76" s="9">
        <f t="shared" si="20"/>
        <v>3</v>
      </c>
      <c r="D76" s="8">
        <f t="shared" si="21"/>
        <v>6</v>
      </c>
      <c r="E76" s="8">
        <f t="shared" si="22"/>
        <v>8</v>
      </c>
      <c r="F76" s="8">
        <f t="shared" si="22"/>
        <v>10</v>
      </c>
      <c r="G76" s="9" t="str">
        <f t="shared" si="23"/>
        <v>3</v>
      </c>
      <c r="H76" s="9" t="str">
        <f t="shared" si="24"/>
        <v>0</v>
      </c>
      <c r="I76" s="9" t="str">
        <f t="shared" si="24"/>
        <v>0</v>
      </c>
      <c r="J76" s="9" t="str">
        <f t="shared" si="31"/>
        <v>1</v>
      </c>
      <c r="K76" s="13" t="str">
        <f>VLOOKUP($B76,'Conversion to binary Key'!$D:$I,2,0)</f>
        <v>000111</v>
      </c>
      <c r="L76" s="13" t="str">
        <f>VLOOKUP($B76,'Conversion to binary Key'!$D:$I,3,0)</f>
        <v>00</v>
      </c>
      <c r="M76" s="13" t="str">
        <f>VLOOKUP($B76,'Conversion to binary Key'!$D:$I,4,0)</f>
        <v>00000000</v>
      </c>
      <c r="N76" s="13" t="str">
        <f>VLOOKUP($B76,'Conversion to binary Key'!$D:$I,5,0)</f>
        <v/>
      </c>
      <c r="O76" s="13" t="str">
        <f>VLOOKUP($B76,'Conversion to binary Key'!$D:$I,6,0)</f>
        <v/>
      </c>
      <c r="P76" s="19" t="str">
        <f t="shared" si="25"/>
        <v>000111</v>
      </c>
      <c r="Q76" s="19" t="str">
        <f t="shared" si="26"/>
        <v>11</v>
      </c>
      <c r="R76" s="19" t="str">
        <f t="shared" si="26"/>
        <v>0</v>
      </c>
      <c r="S76" s="19" t="str">
        <f t="shared" si="26"/>
        <v>0</v>
      </c>
      <c r="T76" s="19" t="str">
        <f t="shared" si="26"/>
        <v>1</v>
      </c>
      <c r="U76" s="16" t="str">
        <f t="shared" si="27"/>
        <v>000111</v>
      </c>
      <c r="V76" s="10" t="str">
        <f t="shared" si="28"/>
        <v>11</v>
      </c>
      <c r="W76" s="10" t="str">
        <f t="shared" si="28"/>
        <v>00000000</v>
      </c>
      <c r="X76" s="10" t="str">
        <f t="shared" si="28"/>
        <v/>
      </c>
      <c r="Y76" s="10" t="str">
        <f t="shared" si="28"/>
        <v/>
      </c>
      <c r="Z76" s="11" t="str">
        <f t="shared" si="29"/>
        <v>0001111100000000</v>
      </c>
      <c r="AA76" s="10">
        <f t="shared" si="30"/>
        <v>16</v>
      </c>
      <c r="AB76" s="6" t="s">
        <v>337</v>
      </c>
    </row>
    <row r="77" spans="1:28" x14ac:dyDescent="0.25">
      <c r="A77" s="12" t="s">
        <v>40</v>
      </c>
      <c r="B77" s="9" t="str">
        <f t="shared" si="19"/>
        <v>STR</v>
      </c>
      <c r="C77" s="9">
        <f t="shared" si="20"/>
        <v>3</v>
      </c>
      <c r="D77" s="8">
        <f t="shared" si="21"/>
        <v>6</v>
      </c>
      <c r="E77" s="8">
        <f t="shared" si="22"/>
        <v>8</v>
      </c>
      <c r="F77" s="8">
        <f t="shared" si="22"/>
        <v>10</v>
      </c>
      <c r="G77" s="9" t="str">
        <f t="shared" si="23"/>
        <v>3</v>
      </c>
      <c r="H77" s="9" t="str">
        <f t="shared" si="24"/>
        <v>1</v>
      </c>
      <c r="I77" s="9" t="str">
        <f t="shared" si="24"/>
        <v>0</v>
      </c>
      <c r="J77" s="9">
        <v>26</v>
      </c>
      <c r="K77" s="13" t="str">
        <f>VLOOKUP($B77,'Conversion to binary Key'!$D:$I,2,0)</f>
        <v>000010</v>
      </c>
      <c r="L77" s="13" t="str">
        <f>VLOOKUP($B77,'Conversion to binary Key'!$D:$I,3,0)</f>
        <v>00</v>
      </c>
      <c r="M77" s="13" t="str">
        <f>VLOOKUP($B77,'Conversion to binary Key'!$D:$I,4,0)</f>
        <v>00</v>
      </c>
      <c r="N77" s="13" t="str">
        <f>VLOOKUP($B77,'Conversion to binary Key'!$D:$I,5,0)</f>
        <v>0</v>
      </c>
      <c r="O77" s="13" t="str">
        <f>VLOOKUP($B77,'Conversion to binary Key'!$D:$I,6,0)</f>
        <v>00000</v>
      </c>
      <c r="P77" s="19" t="str">
        <f t="shared" si="25"/>
        <v>000010</v>
      </c>
      <c r="Q77" s="19" t="str">
        <f t="shared" si="26"/>
        <v>11</v>
      </c>
      <c r="R77" s="19" t="str">
        <f t="shared" si="26"/>
        <v>1</v>
      </c>
      <c r="S77" s="19" t="str">
        <f t="shared" si="26"/>
        <v>0</v>
      </c>
      <c r="T77" s="19" t="str">
        <f t="shared" si="26"/>
        <v>11010</v>
      </c>
      <c r="U77" s="16" t="str">
        <f t="shared" si="27"/>
        <v>000010</v>
      </c>
      <c r="V77" s="10" t="str">
        <f t="shared" si="28"/>
        <v>11</v>
      </c>
      <c r="W77" s="10" t="str">
        <f t="shared" si="28"/>
        <v>01</v>
      </c>
      <c r="X77" s="10" t="str">
        <f t="shared" si="28"/>
        <v>0</v>
      </c>
      <c r="Y77" s="10" t="str">
        <f t="shared" si="28"/>
        <v>11010</v>
      </c>
      <c r="Z77" s="11" t="str">
        <f t="shared" si="29"/>
        <v>0000101101011010</v>
      </c>
      <c r="AA77" s="10">
        <f t="shared" si="30"/>
        <v>16</v>
      </c>
      <c r="AB77" s="6" t="s">
        <v>338</v>
      </c>
    </row>
    <row r="78" spans="1:28" x14ac:dyDescent="0.25">
      <c r="A78" s="12" t="s">
        <v>103</v>
      </c>
      <c r="B78" s="9" t="str">
        <f t="shared" si="19"/>
        <v>LDR</v>
      </c>
      <c r="C78" s="9">
        <f t="shared" si="20"/>
        <v>3</v>
      </c>
      <c r="D78" s="8">
        <f t="shared" si="21"/>
        <v>6</v>
      </c>
      <c r="E78" s="8">
        <f t="shared" si="22"/>
        <v>8</v>
      </c>
      <c r="F78" s="8">
        <f t="shared" si="22"/>
        <v>10</v>
      </c>
      <c r="G78" s="9" t="str">
        <f t="shared" si="23"/>
        <v>2</v>
      </c>
      <c r="H78" s="9" t="str">
        <f t="shared" si="24"/>
        <v>1</v>
      </c>
      <c r="I78" s="9" t="str">
        <f t="shared" si="24"/>
        <v>0</v>
      </c>
      <c r="J78" s="9">
        <v>30</v>
      </c>
      <c r="K78" s="13" t="str">
        <f>VLOOKUP($B78,'Conversion to binary Key'!$D:$I,2,0)</f>
        <v>000001</v>
      </c>
      <c r="L78" s="13" t="str">
        <f>VLOOKUP($B78,'Conversion to binary Key'!$D:$I,3,0)</f>
        <v>00</v>
      </c>
      <c r="M78" s="13" t="str">
        <f>VLOOKUP($B78,'Conversion to binary Key'!$D:$I,4,0)</f>
        <v>00</v>
      </c>
      <c r="N78" s="13" t="str">
        <f>VLOOKUP($B78,'Conversion to binary Key'!$D:$I,5,0)</f>
        <v>0</v>
      </c>
      <c r="O78" s="13" t="str">
        <f>VLOOKUP($B78,'Conversion to binary Key'!$D:$I,6,0)</f>
        <v>00000</v>
      </c>
      <c r="P78" s="19" t="str">
        <f t="shared" si="25"/>
        <v>000001</v>
      </c>
      <c r="Q78" s="19" t="str">
        <f t="shared" si="26"/>
        <v>10</v>
      </c>
      <c r="R78" s="19" t="str">
        <f t="shared" si="26"/>
        <v>1</v>
      </c>
      <c r="S78" s="19" t="str">
        <f t="shared" si="26"/>
        <v>0</v>
      </c>
      <c r="T78" s="19" t="str">
        <f t="shared" si="26"/>
        <v>11110</v>
      </c>
      <c r="U78" s="16" t="str">
        <f t="shared" si="27"/>
        <v>000001</v>
      </c>
      <c r="V78" s="10" t="str">
        <f t="shared" si="28"/>
        <v>10</v>
      </c>
      <c r="W78" s="10" t="str">
        <f t="shared" si="28"/>
        <v>01</v>
      </c>
      <c r="X78" s="10" t="str">
        <f t="shared" si="28"/>
        <v>0</v>
      </c>
      <c r="Y78" s="10" t="str">
        <f t="shared" si="28"/>
        <v>11110</v>
      </c>
      <c r="Z78" s="11" t="str">
        <f t="shared" si="29"/>
        <v>0000011001011110</v>
      </c>
      <c r="AA78" s="10">
        <f t="shared" si="30"/>
        <v>16</v>
      </c>
      <c r="AB78" s="6" t="s">
        <v>367</v>
      </c>
    </row>
    <row r="79" spans="1:28" x14ac:dyDescent="0.25">
      <c r="A79" s="12" t="s">
        <v>105</v>
      </c>
      <c r="B79" s="9" t="str">
        <f t="shared" si="19"/>
        <v>LDR</v>
      </c>
      <c r="C79" s="9">
        <f t="shared" si="20"/>
        <v>3</v>
      </c>
      <c r="D79" s="8">
        <f t="shared" si="21"/>
        <v>6</v>
      </c>
      <c r="E79" s="8">
        <f t="shared" si="22"/>
        <v>8</v>
      </c>
      <c r="F79" s="8">
        <f t="shared" si="22"/>
        <v>10</v>
      </c>
      <c r="G79" s="9" t="str">
        <f t="shared" si="23"/>
        <v>0</v>
      </c>
      <c r="H79" s="9" t="str">
        <f t="shared" si="24"/>
        <v>1</v>
      </c>
      <c r="I79" s="9" t="str">
        <f t="shared" si="24"/>
        <v>0</v>
      </c>
      <c r="J79" s="9">
        <v>28</v>
      </c>
      <c r="K79" s="13" t="str">
        <f>VLOOKUP($B79,'Conversion to binary Key'!$D:$I,2,0)</f>
        <v>000001</v>
      </c>
      <c r="L79" s="13" t="str">
        <f>VLOOKUP($B79,'Conversion to binary Key'!$D:$I,3,0)</f>
        <v>00</v>
      </c>
      <c r="M79" s="13" t="str">
        <f>VLOOKUP($B79,'Conversion to binary Key'!$D:$I,4,0)</f>
        <v>00</v>
      </c>
      <c r="N79" s="13" t="str">
        <f>VLOOKUP($B79,'Conversion to binary Key'!$D:$I,5,0)</f>
        <v>0</v>
      </c>
      <c r="O79" s="13" t="str">
        <f>VLOOKUP($B79,'Conversion to binary Key'!$D:$I,6,0)</f>
        <v>00000</v>
      </c>
      <c r="P79" s="19" t="str">
        <f t="shared" si="25"/>
        <v>000001</v>
      </c>
      <c r="Q79" s="19" t="str">
        <f t="shared" si="26"/>
        <v>0</v>
      </c>
      <c r="R79" s="19" t="str">
        <f t="shared" si="26"/>
        <v>1</v>
      </c>
      <c r="S79" s="19" t="str">
        <f t="shared" si="26"/>
        <v>0</v>
      </c>
      <c r="T79" s="19" t="str">
        <f t="shared" si="26"/>
        <v>11100</v>
      </c>
      <c r="U79" s="16" t="str">
        <f t="shared" si="27"/>
        <v>000001</v>
      </c>
      <c r="V79" s="10" t="str">
        <f t="shared" si="28"/>
        <v>00</v>
      </c>
      <c r="W79" s="10" t="str">
        <f t="shared" si="28"/>
        <v>01</v>
      </c>
      <c r="X79" s="10" t="str">
        <f t="shared" si="28"/>
        <v>0</v>
      </c>
      <c r="Y79" s="10" t="str">
        <f t="shared" si="28"/>
        <v>11100</v>
      </c>
      <c r="Z79" s="11" t="str">
        <f t="shared" si="29"/>
        <v>0000010001011100</v>
      </c>
      <c r="AA79" s="10">
        <f t="shared" si="30"/>
        <v>16</v>
      </c>
      <c r="AB79" s="6" t="s">
        <v>368</v>
      </c>
    </row>
    <row r="80" spans="1:28" x14ac:dyDescent="0.25">
      <c r="A80" s="12" t="s">
        <v>107</v>
      </c>
      <c r="B80" s="9" t="str">
        <f t="shared" si="19"/>
        <v>LDR</v>
      </c>
      <c r="C80" s="9">
        <f t="shared" si="20"/>
        <v>3</v>
      </c>
      <c r="D80" s="8">
        <f t="shared" si="21"/>
        <v>6</v>
      </c>
      <c r="E80" s="8">
        <f t="shared" si="22"/>
        <v>8</v>
      </c>
      <c r="F80" s="8">
        <f t="shared" si="22"/>
        <v>10</v>
      </c>
      <c r="G80" s="9" t="str">
        <f t="shared" si="23"/>
        <v>3</v>
      </c>
      <c r="H80" s="9" t="str">
        <f t="shared" si="24"/>
        <v>1</v>
      </c>
      <c r="I80" s="9" t="str">
        <f t="shared" si="24"/>
        <v>0</v>
      </c>
      <c r="J80" s="9">
        <v>26</v>
      </c>
      <c r="K80" s="13" t="str">
        <f>VLOOKUP($B80,'Conversion to binary Key'!$D:$I,2,0)</f>
        <v>000001</v>
      </c>
      <c r="L80" s="13" t="str">
        <f>VLOOKUP($B80,'Conversion to binary Key'!$D:$I,3,0)</f>
        <v>00</v>
      </c>
      <c r="M80" s="13" t="str">
        <f>VLOOKUP($B80,'Conversion to binary Key'!$D:$I,4,0)</f>
        <v>00</v>
      </c>
      <c r="N80" s="13" t="str">
        <f>VLOOKUP($B80,'Conversion to binary Key'!$D:$I,5,0)</f>
        <v>0</v>
      </c>
      <c r="O80" s="13" t="str">
        <f>VLOOKUP($B80,'Conversion to binary Key'!$D:$I,6,0)</f>
        <v>00000</v>
      </c>
      <c r="P80" s="19" t="str">
        <f t="shared" si="25"/>
        <v>000001</v>
      </c>
      <c r="Q80" s="19" t="str">
        <f t="shared" si="26"/>
        <v>11</v>
      </c>
      <c r="R80" s="19" t="str">
        <f t="shared" si="26"/>
        <v>1</v>
      </c>
      <c r="S80" s="19" t="str">
        <f t="shared" si="26"/>
        <v>0</v>
      </c>
      <c r="T80" s="19" t="str">
        <f t="shared" si="26"/>
        <v>11010</v>
      </c>
      <c r="U80" s="16" t="str">
        <f t="shared" si="27"/>
        <v>000001</v>
      </c>
      <c r="V80" s="10" t="str">
        <f t="shared" si="28"/>
        <v>11</v>
      </c>
      <c r="W80" s="10" t="str">
        <f t="shared" si="28"/>
        <v>01</v>
      </c>
      <c r="X80" s="10" t="str">
        <f t="shared" si="28"/>
        <v>0</v>
      </c>
      <c r="Y80" s="10" t="str">
        <f t="shared" si="28"/>
        <v>11010</v>
      </c>
      <c r="Z80" s="11" t="str">
        <f t="shared" si="29"/>
        <v>0000011101011010</v>
      </c>
      <c r="AA80" s="10">
        <f t="shared" si="30"/>
        <v>16</v>
      </c>
      <c r="AB80" s="6" t="s">
        <v>369</v>
      </c>
    </row>
    <row r="81" spans="1:28" x14ac:dyDescent="0.25">
      <c r="A81" s="12" t="s">
        <v>109</v>
      </c>
      <c r="B81" s="9" t="str">
        <f t="shared" si="19"/>
        <v>AIR</v>
      </c>
      <c r="C81" s="9">
        <f t="shared" si="20"/>
        <v>3</v>
      </c>
      <c r="D81" s="8">
        <f t="shared" si="21"/>
        <v>6</v>
      </c>
      <c r="E81" s="8">
        <f t="shared" si="22"/>
        <v>8</v>
      </c>
      <c r="F81" s="8">
        <f t="shared" si="22"/>
        <v>10</v>
      </c>
      <c r="G81" s="9" t="str">
        <f t="shared" si="23"/>
        <v>3</v>
      </c>
      <c r="H81" s="9" t="str">
        <f t="shared" si="24"/>
        <v>0</v>
      </c>
      <c r="I81" s="9" t="str">
        <f t="shared" si="24"/>
        <v>0</v>
      </c>
      <c r="J81" s="9" t="str">
        <f t="shared" si="31"/>
        <v>1</v>
      </c>
      <c r="K81" s="13" t="str">
        <f>VLOOKUP($B81,'Conversion to binary Key'!$D:$I,2,0)</f>
        <v>000110</v>
      </c>
      <c r="L81" s="13" t="str">
        <f>VLOOKUP($B81,'Conversion to binary Key'!$D:$I,3,0)</f>
        <v>00</v>
      </c>
      <c r="M81" s="13" t="str">
        <f>VLOOKUP($B81,'Conversion to binary Key'!$D:$I,4,0)</f>
        <v>00000000</v>
      </c>
      <c r="N81" s="13" t="str">
        <f>VLOOKUP($B81,'Conversion to binary Key'!$D:$I,5,0)</f>
        <v/>
      </c>
      <c r="O81" s="13" t="str">
        <f>VLOOKUP($B81,'Conversion to binary Key'!$D:$I,6,0)</f>
        <v/>
      </c>
      <c r="P81" s="19" t="str">
        <f t="shared" si="25"/>
        <v>000110</v>
      </c>
      <c r="Q81" s="19" t="str">
        <f t="shared" si="26"/>
        <v>11</v>
      </c>
      <c r="R81" s="19" t="str">
        <f t="shared" si="26"/>
        <v>0</v>
      </c>
      <c r="S81" s="19" t="str">
        <f t="shared" si="26"/>
        <v>0</v>
      </c>
      <c r="T81" s="19" t="str">
        <f t="shared" si="26"/>
        <v>1</v>
      </c>
      <c r="U81" s="16" t="str">
        <f t="shared" si="27"/>
        <v>000110</v>
      </c>
      <c r="V81" s="10" t="str">
        <f t="shared" si="28"/>
        <v>11</v>
      </c>
      <c r="W81" s="10" t="str">
        <f t="shared" si="28"/>
        <v>00000000</v>
      </c>
      <c r="X81" s="10" t="str">
        <f t="shared" si="28"/>
        <v/>
      </c>
      <c r="Y81" s="10" t="str">
        <f t="shared" si="28"/>
        <v/>
      </c>
      <c r="Z81" s="11" t="str">
        <f t="shared" si="29"/>
        <v>0001101100000000</v>
      </c>
      <c r="AA81" s="10">
        <f t="shared" si="30"/>
        <v>16</v>
      </c>
      <c r="AB81" s="6" t="s">
        <v>325</v>
      </c>
    </row>
    <row r="82" spans="1:28" x14ac:dyDescent="0.25">
      <c r="A82" s="12" t="s">
        <v>40</v>
      </c>
      <c r="B82" s="9" t="str">
        <f t="shared" si="19"/>
        <v>STR</v>
      </c>
      <c r="C82" s="9">
        <f t="shared" si="20"/>
        <v>3</v>
      </c>
      <c r="D82" s="8">
        <f t="shared" si="21"/>
        <v>6</v>
      </c>
      <c r="E82" s="8">
        <f t="shared" si="22"/>
        <v>8</v>
      </c>
      <c r="F82" s="8">
        <f t="shared" si="22"/>
        <v>10</v>
      </c>
      <c r="G82" s="9" t="str">
        <f t="shared" si="23"/>
        <v>3</v>
      </c>
      <c r="H82" s="9" t="str">
        <f t="shared" si="24"/>
        <v>1</v>
      </c>
      <c r="I82" s="9" t="str">
        <f t="shared" si="24"/>
        <v>0</v>
      </c>
      <c r="J82" s="9">
        <v>26</v>
      </c>
      <c r="K82" s="13" t="str">
        <f>VLOOKUP($B82,'Conversion to binary Key'!$D:$I,2,0)</f>
        <v>000010</v>
      </c>
      <c r="L82" s="13" t="str">
        <f>VLOOKUP($B82,'Conversion to binary Key'!$D:$I,3,0)</f>
        <v>00</v>
      </c>
      <c r="M82" s="13" t="str">
        <f>VLOOKUP($B82,'Conversion to binary Key'!$D:$I,4,0)</f>
        <v>00</v>
      </c>
      <c r="N82" s="13" t="str">
        <f>VLOOKUP($B82,'Conversion to binary Key'!$D:$I,5,0)</f>
        <v>0</v>
      </c>
      <c r="O82" s="13" t="str">
        <f>VLOOKUP($B82,'Conversion to binary Key'!$D:$I,6,0)</f>
        <v>00000</v>
      </c>
      <c r="P82" s="19" t="str">
        <f t="shared" si="25"/>
        <v>000010</v>
      </c>
      <c r="Q82" s="19" t="str">
        <f t="shared" si="26"/>
        <v>11</v>
      </c>
      <c r="R82" s="19" t="str">
        <f t="shared" si="26"/>
        <v>1</v>
      </c>
      <c r="S82" s="19" t="str">
        <f t="shared" si="26"/>
        <v>0</v>
      </c>
      <c r="T82" s="19" t="str">
        <f t="shared" si="26"/>
        <v>11010</v>
      </c>
      <c r="U82" s="16" t="str">
        <f t="shared" si="27"/>
        <v>000010</v>
      </c>
      <c r="V82" s="10" t="str">
        <f t="shared" si="28"/>
        <v>11</v>
      </c>
      <c r="W82" s="10" t="str">
        <f t="shared" si="28"/>
        <v>01</v>
      </c>
      <c r="X82" s="10" t="str">
        <f t="shared" si="28"/>
        <v>0</v>
      </c>
      <c r="Y82" s="10" t="str">
        <f t="shared" si="28"/>
        <v>11010</v>
      </c>
      <c r="Z82" s="11" t="str">
        <f t="shared" si="29"/>
        <v>0000101101011010</v>
      </c>
      <c r="AA82" s="10">
        <f t="shared" si="30"/>
        <v>16</v>
      </c>
      <c r="AB82" s="6" t="s">
        <v>338</v>
      </c>
    </row>
    <row r="83" spans="1:28" x14ac:dyDescent="0.25">
      <c r="A83" s="12" t="s">
        <v>110</v>
      </c>
      <c r="B83" s="9" t="str">
        <f t="shared" si="19"/>
        <v>LDR</v>
      </c>
      <c r="C83" s="9">
        <f t="shared" si="20"/>
        <v>3</v>
      </c>
      <c r="D83" s="8">
        <f t="shared" si="21"/>
        <v>6</v>
      </c>
      <c r="E83" s="8">
        <f t="shared" ref="E83:F98" si="32">FIND(",",$A83,D83+1)</f>
        <v>8</v>
      </c>
      <c r="F83" s="8">
        <f t="shared" si="32"/>
        <v>10</v>
      </c>
      <c r="G83" s="9" t="str">
        <f t="shared" si="23"/>
        <v>3</v>
      </c>
      <c r="H83" s="9" t="str">
        <f t="shared" si="24"/>
        <v>1</v>
      </c>
      <c r="I83" s="9" t="str">
        <f t="shared" si="24"/>
        <v>0</v>
      </c>
      <c r="J83" s="9">
        <v>28</v>
      </c>
      <c r="K83" s="13" t="str">
        <f>VLOOKUP($B83,'Conversion to binary Key'!$D:$I,2,0)</f>
        <v>000001</v>
      </c>
      <c r="L83" s="13" t="str">
        <f>VLOOKUP($B83,'Conversion to binary Key'!$D:$I,3,0)</f>
        <v>00</v>
      </c>
      <c r="M83" s="13" t="str">
        <f>VLOOKUP($B83,'Conversion to binary Key'!$D:$I,4,0)</f>
        <v>00</v>
      </c>
      <c r="N83" s="13" t="str">
        <f>VLOOKUP($B83,'Conversion to binary Key'!$D:$I,5,0)</f>
        <v>0</v>
      </c>
      <c r="O83" s="13" t="str">
        <f>VLOOKUP($B83,'Conversion to binary Key'!$D:$I,6,0)</f>
        <v>00000</v>
      </c>
      <c r="P83" s="19" t="str">
        <f t="shared" si="25"/>
        <v>000001</v>
      </c>
      <c r="Q83" s="19" t="str">
        <f t="shared" si="26"/>
        <v>11</v>
      </c>
      <c r="R83" s="19" t="str">
        <f t="shared" si="26"/>
        <v>1</v>
      </c>
      <c r="S83" s="19" t="str">
        <f t="shared" si="26"/>
        <v>0</v>
      </c>
      <c r="T83" s="19" t="str">
        <f t="shared" si="26"/>
        <v>11100</v>
      </c>
      <c r="U83" s="16" t="str">
        <f t="shared" si="27"/>
        <v>000001</v>
      </c>
      <c r="V83" s="10" t="str">
        <f t="shared" si="28"/>
        <v>11</v>
      </c>
      <c r="W83" s="10" t="str">
        <f t="shared" si="28"/>
        <v>01</v>
      </c>
      <c r="X83" s="10" t="str">
        <f t="shared" si="28"/>
        <v>0</v>
      </c>
      <c r="Y83" s="10" t="str">
        <f t="shared" si="28"/>
        <v>11100</v>
      </c>
      <c r="Z83" s="11" t="str">
        <f t="shared" si="29"/>
        <v>0000011101011100</v>
      </c>
      <c r="AA83" s="10">
        <f t="shared" si="30"/>
        <v>16</v>
      </c>
      <c r="AB83" s="6" t="s">
        <v>370</v>
      </c>
    </row>
    <row r="84" spans="1:28" x14ac:dyDescent="0.25">
      <c r="A84" s="12" t="s">
        <v>112</v>
      </c>
      <c r="B84" s="9" t="str">
        <f t="shared" si="19"/>
        <v>SMR</v>
      </c>
      <c r="C84" s="9">
        <f t="shared" si="20"/>
        <v>3</v>
      </c>
      <c r="D84" s="8">
        <f t="shared" si="21"/>
        <v>6</v>
      </c>
      <c r="E84" s="8">
        <f t="shared" si="32"/>
        <v>8</v>
      </c>
      <c r="F84" s="8">
        <f t="shared" si="32"/>
        <v>10</v>
      </c>
      <c r="G84" s="9" t="str">
        <f t="shared" si="23"/>
        <v>3</v>
      </c>
      <c r="H84" s="9" t="str">
        <f t="shared" si="24"/>
        <v>1</v>
      </c>
      <c r="I84" s="9" t="str">
        <f t="shared" si="24"/>
        <v>1</v>
      </c>
      <c r="J84" s="9">
        <v>26</v>
      </c>
      <c r="K84" s="13" t="str">
        <f>VLOOKUP($B84,'Conversion to binary Key'!$D:$I,2,0)</f>
        <v>000101</v>
      </c>
      <c r="L84" s="13" t="str">
        <f>VLOOKUP($B84,'Conversion to binary Key'!$D:$I,3,0)</f>
        <v>00</v>
      </c>
      <c r="M84" s="13" t="str">
        <f>VLOOKUP($B84,'Conversion to binary Key'!$D:$I,4,0)</f>
        <v>00</v>
      </c>
      <c r="N84" s="13" t="str">
        <f>VLOOKUP($B84,'Conversion to binary Key'!$D:$I,5,0)</f>
        <v>0</v>
      </c>
      <c r="O84" s="13" t="str">
        <f>VLOOKUP($B84,'Conversion to binary Key'!$D:$I,6,0)</f>
        <v>00000</v>
      </c>
      <c r="P84" s="19" t="str">
        <f t="shared" si="25"/>
        <v>000101</v>
      </c>
      <c r="Q84" s="19" t="str">
        <f t="shared" si="26"/>
        <v>11</v>
      </c>
      <c r="R84" s="19" t="str">
        <f t="shared" si="26"/>
        <v>1</v>
      </c>
      <c r="S84" s="19" t="str">
        <f t="shared" si="26"/>
        <v>1</v>
      </c>
      <c r="T84" s="19" t="str">
        <f t="shared" si="26"/>
        <v>11010</v>
      </c>
      <c r="U84" s="16" t="str">
        <f t="shared" si="27"/>
        <v>000101</v>
      </c>
      <c r="V84" s="10" t="str">
        <f t="shared" si="28"/>
        <v>11</v>
      </c>
      <c r="W84" s="10" t="str">
        <f t="shared" si="28"/>
        <v>01</v>
      </c>
      <c r="X84" s="10" t="str">
        <f t="shared" si="28"/>
        <v>1</v>
      </c>
      <c r="Y84" s="10" t="str">
        <f t="shared" si="28"/>
        <v>11010</v>
      </c>
      <c r="Z84" s="11" t="str">
        <f t="shared" si="29"/>
        <v>0001011101111010</v>
      </c>
      <c r="AA84" s="10">
        <f t="shared" si="30"/>
        <v>16</v>
      </c>
      <c r="AB84" s="6" t="s">
        <v>371</v>
      </c>
    </row>
    <row r="85" spans="1:28" x14ac:dyDescent="0.25">
      <c r="A85" s="12" t="s">
        <v>114</v>
      </c>
      <c r="B85" s="9" t="str">
        <f t="shared" si="19"/>
        <v>JCC</v>
      </c>
      <c r="C85" s="9">
        <f t="shared" si="20"/>
        <v>3</v>
      </c>
      <c r="D85" s="8">
        <f t="shared" si="21"/>
        <v>6</v>
      </c>
      <c r="E85" s="8">
        <f t="shared" si="32"/>
        <v>8</v>
      </c>
      <c r="F85" s="8">
        <f t="shared" si="32"/>
        <v>10</v>
      </c>
      <c r="G85" s="9" t="str">
        <f t="shared" si="23"/>
        <v>1</v>
      </c>
      <c r="H85" s="9" t="str">
        <f t="shared" si="24"/>
        <v>3</v>
      </c>
      <c r="I85" s="9" t="str">
        <f t="shared" si="24"/>
        <v>0</v>
      </c>
      <c r="J85" s="9">
        <v>7</v>
      </c>
      <c r="K85" s="13" t="str">
        <f>VLOOKUP($B85,'Conversion to binary Key'!$D:$I,2,0)</f>
        <v>001010</v>
      </c>
      <c r="L85" s="13" t="str">
        <f>VLOOKUP($B85,'Conversion to binary Key'!$D:$I,3,0)</f>
        <v>00</v>
      </c>
      <c r="M85" s="13" t="str">
        <f>VLOOKUP($B85,'Conversion to binary Key'!$D:$I,4,0)</f>
        <v>00</v>
      </c>
      <c r="N85" s="13" t="str">
        <f>VLOOKUP($B85,'Conversion to binary Key'!$D:$I,5,0)</f>
        <v>0</v>
      </c>
      <c r="O85" s="13" t="str">
        <f>VLOOKUP($B85,'Conversion to binary Key'!$D:$I,6,0)</f>
        <v>00000</v>
      </c>
      <c r="P85" s="19" t="str">
        <f t="shared" si="25"/>
        <v>001010</v>
      </c>
      <c r="Q85" s="19" t="str">
        <f t="shared" si="26"/>
        <v>1</v>
      </c>
      <c r="R85" s="19" t="str">
        <f t="shared" si="26"/>
        <v>11</v>
      </c>
      <c r="S85" s="19" t="str">
        <f t="shared" si="26"/>
        <v>0</v>
      </c>
      <c r="T85" s="19" t="str">
        <f t="shared" si="26"/>
        <v>111</v>
      </c>
      <c r="U85" s="16" t="str">
        <f t="shared" si="27"/>
        <v>001010</v>
      </c>
      <c r="V85" s="10" t="str">
        <f t="shared" si="28"/>
        <v>01</v>
      </c>
      <c r="W85" s="10" t="str">
        <f t="shared" si="28"/>
        <v>11</v>
      </c>
      <c r="X85" s="10" t="str">
        <f t="shared" si="28"/>
        <v>0</v>
      </c>
      <c r="Y85" s="10" t="str">
        <f t="shared" si="28"/>
        <v>00111</v>
      </c>
      <c r="Z85" s="11" t="str">
        <f t="shared" si="29"/>
        <v>0010100111000111</v>
      </c>
      <c r="AA85" s="10">
        <f t="shared" si="30"/>
        <v>16</v>
      </c>
      <c r="AB85" s="6" t="s">
        <v>372</v>
      </c>
    </row>
    <row r="86" spans="1:28" x14ac:dyDescent="0.25">
      <c r="A86" s="12" t="s">
        <v>116</v>
      </c>
      <c r="B86" s="9" t="str">
        <f t="shared" si="19"/>
        <v>JMA</v>
      </c>
      <c r="C86" s="9">
        <f t="shared" si="20"/>
        <v>2</v>
      </c>
      <c r="D86" s="8">
        <f t="shared" si="21"/>
        <v>6</v>
      </c>
      <c r="E86" s="8">
        <f t="shared" si="32"/>
        <v>8</v>
      </c>
      <c r="F86" s="8" t="e">
        <f t="shared" si="32"/>
        <v>#VALUE!</v>
      </c>
      <c r="G86" s="9">
        <v>0</v>
      </c>
      <c r="H86" s="9">
        <v>3</v>
      </c>
      <c r="I86" s="9">
        <v>9</v>
      </c>
      <c r="J86" s="9"/>
      <c r="K86" s="13" t="str">
        <f>VLOOKUP($B86,'Conversion to binary Key'!$D:$I,2,0)</f>
        <v>001011</v>
      </c>
      <c r="L86" s="13" t="str">
        <f>VLOOKUP($B86,'Conversion to binary Key'!$D:$I,3,0)</f>
        <v>0000</v>
      </c>
      <c r="M86" s="13" t="str">
        <f>VLOOKUP($B86,'Conversion to binary Key'!$D:$I,4,0)</f>
        <v>000000</v>
      </c>
      <c r="N86" s="13" t="str">
        <f>VLOOKUP($B86,'Conversion to binary Key'!$D:$I,5,0)</f>
        <v/>
      </c>
      <c r="O86" s="13" t="str">
        <f>VLOOKUP($B86,'Conversion to binary Key'!$D:$I,6,0)</f>
        <v/>
      </c>
      <c r="P86" s="19" t="str">
        <f t="shared" si="25"/>
        <v>001011</v>
      </c>
      <c r="Q86" s="19" t="str">
        <f t="shared" si="26"/>
        <v>0</v>
      </c>
      <c r="R86" s="19" t="str">
        <f t="shared" si="26"/>
        <v>11</v>
      </c>
      <c r="S86" s="19" t="s">
        <v>280</v>
      </c>
      <c r="T86" s="19" t="s">
        <v>299</v>
      </c>
      <c r="U86" s="16" t="str">
        <f t="shared" si="27"/>
        <v>001011</v>
      </c>
      <c r="V86" s="10" t="str">
        <f t="shared" si="28"/>
        <v>0000</v>
      </c>
      <c r="W86" s="10" t="str">
        <f t="shared" si="28"/>
        <v>000011</v>
      </c>
      <c r="X86" s="10" t="str">
        <f t="shared" si="28"/>
        <v/>
      </c>
      <c r="Y86" s="10" t="str">
        <f t="shared" si="28"/>
        <v/>
      </c>
      <c r="Z86" s="11" t="str">
        <f t="shared" si="29"/>
        <v>0010110000000011</v>
      </c>
      <c r="AA86" s="10">
        <f t="shared" si="30"/>
        <v>16</v>
      </c>
      <c r="AB86" s="6" t="s">
        <v>373</v>
      </c>
    </row>
    <row r="87" spans="1:28" x14ac:dyDescent="0.25">
      <c r="A87" s="12" t="s">
        <v>55</v>
      </c>
      <c r="B87" s="9" t="str">
        <f t="shared" si="19"/>
        <v>LDR</v>
      </c>
      <c r="C87" s="9">
        <f t="shared" si="20"/>
        <v>3</v>
      </c>
      <c r="D87" s="8">
        <f t="shared" si="21"/>
        <v>6</v>
      </c>
      <c r="E87" s="8">
        <f t="shared" si="32"/>
        <v>8</v>
      </c>
      <c r="F87" s="8">
        <f t="shared" si="32"/>
        <v>10</v>
      </c>
      <c r="G87" s="9" t="str">
        <f t="shared" si="23"/>
        <v>3</v>
      </c>
      <c r="H87" s="9" t="str">
        <f t="shared" si="24"/>
        <v>1</v>
      </c>
      <c r="I87" s="9" t="str">
        <f t="shared" si="24"/>
        <v>1</v>
      </c>
      <c r="J87" s="9">
        <v>26</v>
      </c>
      <c r="K87" s="13" t="str">
        <f>VLOOKUP($B87,'Conversion to binary Key'!$D:$I,2,0)</f>
        <v>000001</v>
      </c>
      <c r="L87" s="13" t="str">
        <f>VLOOKUP($B87,'Conversion to binary Key'!$D:$I,3,0)</f>
        <v>00</v>
      </c>
      <c r="M87" s="13" t="str">
        <f>VLOOKUP($B87,'Conversion to binary Key'!$D:$I,4,0)</f>
        <v>00</v>
      </c>
      <c r="N87" s="13" t="str">
        <f>VLOOKUP($B87,'Conversion to binary Key'!$D:$I,5,0)</f>
        <v>0</v>
      </c>
      <c r="O87" s="13" t="str">
        <f>VLOOKUP($B87,'Conversion to binary Key'!$D:$I,6,0)</f>
        <v>00000</v>
      </c>
      <c r="P87" s="19" t="str">
        <f t="shared" si="25"/>
        <v>000001</v>
      </c>
      <c r="Q87" s="19" t="str">
        <f t="shared" si="26"/>
        <v>11</v>
      </c>
      <c r="R87" s="19" t="str">
        <f t="shared" si="26"/>
        <v>1</v>
      </c>
      <c r="S87" s="19" t="str">
        <f t="shared" si="26"/>
        <v>1</v>
      </c>
      <c r="T87" s="19" t="str">
        <f t="shared" si="26"/>
        <v>11010</v>
      </c>
      <c r="U87" s="16" t="str">
        <f t="shared" si="27"/>
        <v>000001</v>
      </c>
      <c r="V87" s="10" t="str">
        <f t="shared" si="28"/>
        <v>11</v>
      </c>
      <c r="W87" s="10" t="str">
        <f t="shared" si="28"/>
        <v>01</v>
      </c>
      <c r="X87" s="10" t="str">
        <f t="shared" si="28"/>
        <v>1</v>
      </c>
      <c r="Y87" s="10" t="str">
        <f t="shared" si="28"/>
        <v>11010</v>
      </c>
      <c r="Z87" s="11" t="str">
        <f t="shared" si="29"/>
        <v>0000011101111010</v>
      </c>
      <c r="AA87" s="10">
        <f t="shared" si="30"/>
        <v>16</v>
      </c>
      <c r="AB87" s="6" t="s">
        <v>346</v>
      </c>
    </row>
    <row r="88" spans="1:28" x14ac:dyDescent="0.25">
      <c r="A88" s="12" t="s">
        <v>119</v>
      </c>
      <c r="B88" s="9" t="str">
        <f t="shared" si="19"/>
        <v>SMR</v>
      </c>
      <c r="C88" s="9">
        <f t="shared" si="20"/>
        <v>3</v>
      </c>
      <c r="D88" s="8">
        <f t="shared" si="21"/>
        <v>6</v>
      </c>
      <c r="E88" s="8">
        <f t="shared" si="32"/>
        <v>8</v>
      </c>
      <c r="F88" s="8">
        <f t="shared" si="32"/>
        <v>10</v>
      </c>
      <c r="G88" s="9" t="str">
        <f t="shared" si="23"/>
        <v>3</v>
      </c>
      <c r="H88" s="9" t="str">
        <f t="shared" si="24"/>
        <v>1</v>
      </c>
      <c r="I88" s="9" t="str">
        <f t="shared" si="24"/>
        <v>0</v>
      </c>
      <c r="J88" s="9">
        <v>28</v>
      </c>
      <c r="K88" s="13" t="str">
        <f>VLOOKUP($B88,'Conversion to binary Key'!$D:$I,2,0)</f>
        <v>000101</v>
      </c>
      <c r="L88" s="13" t="str">
        <f>VLOOKUP($B88,'Conversion to binary Key'!$D:$I,3,0)</f>
        <v>00</v>
      </c>
      <c r="M88" s="13" t="str">
        <f>VLOOKUP($B88,'Conversion to binary Key'!$D:$I,4,0)</f>
        <v>00</v>
      </c>
      <c r="N88" s="13" t="str">
        <f>VLOOKUP($B88,'Conversion to binary Key'!$D:$I,5,0)</f>
        <v>0</v>
      </c>
      <c r="O88" s="13" t="str">
        <f>VLOOKUP($B88,'Conversion to binary Key'!$D:$I,6,0)</f>
        <v>00000</v>
      </c>
      <c r="P88" s="19" t="str">
        <f t="shared" si="25"/>
        <v>000101</v>
      </c>
      <c r="Q88" s="19" t="str">
        <f t="shared" si="26"/>
        <v>11</v>
      </c>
      <c r="R88" s="19" t="str">
        <f t="shared" si="26"/>
        <v>1</v>
      </c>
      <c r="S88" s="19" t="str">
        <f t="shared" si="26"/>
        <v>0</v>
      </c>
      <c r="T88" s="19" t="str">
        <f t="shared" si="26"/>
        <v>11100</v>
      </c>
      <c r="U88" s="16" t="str">
        <f t="shared" si="27"/>
        <v>000101</v>
      </c>
      <c r="V88" s="10" t="str">
        <f t="shared" si="28"/>
        <v>11</v>
      </c>
      <c r="W88" s="10" t="str">
        <f t="shared" si="28"/>
        <v>01</v>
      </c>
      <c r="X88" s="10" t="str">
        <f t="shared" si="28"/>
        <v>0</v>
      </c>
      <c r="Y88" s="10" t="str">
        <f t="shared" si="28"/>
        <v>11100</v>
      </c>
      <c r="Z88" s="11" t="str">
        <f t="shared" si="29"/>
        <v>0001011101011100</v>
      </c>
      <c r="AA88" s="10">
        <f t="shared" si="30"/>
        <v>16</v>
      </c>
      <c r="AB88" s="6" t="s">
        <v>374</v>
      </c>
    </row>
    <row r="89" spans="1:28" x14ac:dyDescent="0.25">
      <c r="A89" s="12" t="s">
        <v>121</v>
      </c>
      <c r="B89" s="9" t="str">
        <f t="shared" si="19"/>
        <v>SMR</v>
      </c>
      <c r="C89" s="9">
        <f t="shared" si="20"/>
        <v>3</v>
      </c>
      <c r="D89" s="8">
        <f t="shared" si="21"/>
        <v>6</v>
      </c>
      <c r="E89" s="8">
        <f t="shared" si="32"/>
        <v>8</v>
      </c>
      <c r="F89" s="8">
        <f t="shared" si="32"/>
        <v>10</v>
      </c>
      <c r="G89" s="9" t="str">
        <f t="shared" si="23"/>
        <v>3</v>
      </c>
      <c r="H89" s="9" t="str">
        <f t="shared" si="24"/>
        <v>1</v>
      </c>
      <c r="I89" s="9" t="str">
        <f t="shared" si="24"/>
        <v>0</v>
      </c>
      <c r="J89" s="9">
        <v>29</v>
      </c>
      <c r="K89" s="13" t="str">
        <f>VLOOKUP($B89,'Conversion to binary Key'!$D:$I,2,0)</f>
        <v>000101</v>
      </c>
      <c r="L89" s="13" t="str">
        <f>VLOOKUP($B89,'Conversion to binary Key'!$D:$I,3,0)</f>
        <v>00</v>
      </c>
      <c r="M89" s="13" t="str">
        <f>VLOOKUP($B89,'Conversion to binary Key'!$D:$I,4,0)</f>
        <v>00</v>
      </c>
      <c r="N89" s="13" t="str">
        <f>VLOOKUP($B89,'Conversion to binary Key'!$D:$I,5,0)</f>
        <v>0</v>
      </c>
      <c r="O89" s="13" t="str">
        <f>VLOOKUP($B89,'Conversion to binary Key'!$D:$I,6,0)</f>
        <v>00000</v>
      </c>
      <c r="P89" s="19" t="str">
        <f t="shared" si="25"/>
        <v>000101</v>
      </c>
      <c r="Q89" s="19" t="str">
        <f t="shared" si="26"/>
        <v>11</v>
      </c>
      <c r="R89" s="19" t="str">
        <f t="shared" si="26"/>
        <v>1</v>
      </c>
      <c r="S89" s="19" t="str">
        <f t="shared" si="26"/>
        <v>0</v>
      </c>
      <c r="T89" s="19" t="str">
        <f t="shared" si="26"/>
        <v>11101</v>
      </c>
      <c r="U89" s="16" t="str">
        <f t="shared" si="27"/>
        <v>000101</v>
      </c>
      <c r="V89" s="10" t="str">
        <f t="shared" si="28"/>
        <v>11</v>
      </c>
      <c r="W89" s="10" t="str">
        <f t="shared" si="28"/>
        <v>01</v>
      </c>
      <c r="X89" s="10" t="str">
        <f t="shared" si="28"/>
        <v>0</v>
      </c>
      <c r="Y89" s="10" t="str">
        <f t="shared" si="28"/>
        <v>11101</v>
      </c>
      <c r="Z89" s="11" t="str">
        <f t="shared" si="29"/>
        <v>0001011101011101</v>
      </c>
      <c r="AA89" s="10">
        <f t="shared" si="30"/>
        <v>16</v>
      </c>
      <c r="AB89" s="6" t="s">
        <v>375</v>
      </c>
    </row>
    <row r="90" spans="1:28" x14ac:dyDescent="0.25">
      <c r="A90" s="12" t="s">
        <v>123</v>
      </c>
      <c r="B90" s="9" t="str">
        <f t="shared" si="19"/>
        <v>JCC</v>
      </c>
      <c r="C90" s="9">
        <f t="shared" si="20"/>
        <v>3</v>
      </c>
      <c r="D90" s="8">
        <f t="shared" si="21"/>
        <v>6</v>
      </c>
      <c r="E90" s="8">
        <f t="shared" si="32"/>
        <v>8</v>
      </c>
      <c r="F90" s="8">
        <f t="shared" si="32"/>
        <v>10</v>
      </c>
      <c r="G90" s="9" t="str">
        <f t="shared" si="23"/>
        <v>1</v>
      </c>
      <c r="H90" s="9" t="str">
        <f t="shared" si="24"/>
        <v>3</v>
      </c>
      <c r="I90" s="9" t="str">
        <f t="shared" si="24"/>
        <v>0</v>
      </c>
      <c r="J90" s="9">
        <v>12</v>
      </c>
      <c r="K90" s="13" t="str">
        <f>VLOOKUP($B90,'Conversion to binary Key'!$D:$I,2,0)</f>
        <v>001010</v>
      </c>
      <c r="L90" s="13" t="str">
        <f>VLOOKUP($B90,'Conversion to binary Key'!$D:$I,3,0)</f>
        <v>00</v>
      </c>
      <c r="M90" s="13" t="str">
        <f>VLOOKUP($B90,'Conversion to binary Key'!$D:$I,4,0)</f>
        <v>00</v>
      </c>
      <c r="N90" s="13" t="str">
        <f>VLOOKUP($B90,'Conversion to binary Key'!$D:$I,5,0)</f>
        <v>0</v>
      </c>
      <c r="O90" s="13" t="str">
        <f>VLOOKUP($B90,'Conversion to binary Key'!$D:$I,6,0)</f>
        <v>00000</v>
      </c>
      <c r="P90" s="19" t="str">
        <f t="shared" si="25"/>
        <v>001010</v>
      </c>
      <c r="Q90" s="19" t="str">
        <f t="shared" si="26"/>
        <v>1</v>
      </c>
      <c r="R90" s="19" t="str">
        <f t="shared" si="26"/>
        <v>11</v>
      </c>
      <c r="S90" s="19" t="str">
        <f t="shared" si="26"/>
        <v>0</v>
      </c>
      <c r="T90" s="19" t="str">
        <f t="shared" si="26"/>
        <v>1100</v>
      </c>
      <c r="U90" s="16" t="str">
        <f t="shared" si="27"/>
        <v>001010</v>
      </c>
      <c r="V90" s="10" t="str">
        <f t="shared" si="28"/>
        <v>01</v>
      </c>
      <c r="W90" s="10" t="str">
        <f t="shared" si="28"/>
        <v>11</v>
      </c>
      <c r="X90" s="10" t="str">
        <f t="shared" si="28"/>
        <v>0</v>
      </c>
      <c r="Y90" s="10" t="str">
        <f t="shared" si="28"/>
        <v>01100</v>
      </c>
      <c r="Z90" s="11" t="str">
        <f t="shared" si="29"/>
        <v>0010100111001100</v>
      </c>
      <c r="AA90" s="10">
        <f t="shared" si="30"/>
        <v>16</v>
      </c>
      <c r="AB90" s="6" t="s">
        <v>376</v>
      </c>
    </row>
    <row r="91" spans="1:28" x14ac:dyDescent="0.25">
      <c r="A91" s="12" t="s">
        <v>125</v>
      </c>
      <c r="B91" s="9" t="str">
        <f t="shared" si="19"/>
        <v>JMA</v>
      </c>
      <c r="C91" s="9">
        <f t="shared" si="20"/>
        <v>2</v>
      </c>
      <c r="D91" s="8">
        <f t="shared" si="21"/>
        <v>6</v>
      </c>
      <c r="E91" s="8">
        <f t="shared" si="32"/>
        <v>8</v>
      </c>
      <c r="F91" s="8" t="e">
        <f t="shared" si="32"/>
        <v>#VALUE!</v>
      </c>
      <c r="G91" s="9">
        <v>0</v>
      </c>
      <c r="H91" s="9">
        <v>3</v>
      </c>
      <c r="I91" s="9">
        <v>14</v>
      </c>
      <c r="J91" s="9"/>
      <c r="K91" s="13" t="str">
        <f>VLOOKUP($B91,'Conversion to binary Key'!$D:$I,2,0)</f>
        <v>001011</v>
      </c>
      <c r="L91" s="13" t="str">
        <f>VLOOKUP($B91,'Conversion to binary Key'!$D:$I,3,0)</f>
        <v>0000</v>
      </c>
      <c r="M91" s="13" t="str">
        <f>VLOOKUP($B91,'Conversion to binary Key'!$D:$I,4,0)</f>
        <v>000000</v>
      </c>
      <c r="N91" s="13" t="str">
        <f>VLOOKUP($B91,'Conversion to binary Key'!$D:$I,5,0)</f>
        <v/>
      </c>
      <c r="O91" s="13" t="str">
        <f>VLOOKUP($B91,'Conversion to binary Key'!$D:$I,6,0)</f>
        <v/>
      </c>
      <c r="P91" s="19" t="str">
        <f t="shared" si="25"/>
        <v>001011</v>
      </c>
      <c r="Q91" s="19" t="str">
        <f t="shared" si="26"/>
        <v>0</v>
      </c>
      <c r="R91" s="19" t="str">
        <f t="shared" si="26"/>
        <v>11</v>
      </c>
      <c r="S91" s="19" t="s">
        <v>280</v>
      </c>
      <c r="T91" s="19" t="s">
        <v>300</v>
      </c>
      <c r="U91" s="16" t="str">
        <f t="shared" si="27"/>
        <v>001011</v>
      </c>
      <c r="V91" s="10" t="str">
        <f t="shared" si="28"/>
        <v>0000</v>
      </c>
      <c r="W91" s="10" t="str">
        <f t="shared" si="28"/>
        <v>000011</v>
      </c>
      <c r="X91" s="10" t="str">
        <f t="shared" si="28"/>
        <v/>
      </c>
      <c r="Y91" s="10" t="str">
        <f t="shared" si="28"/>
        <v/>
      </c>
      <c r="Z91" s="11" t="str">
        <f t="shared" si="29"/>
        <v>0010110000000011</v>
      </c>
      <c r="AA91" s="10">
        <f t="shared" si="30"/>
        <v>16</v>
      </c>
      <c r="AB91" s="6" t="s">
        <v>373</v>
      </c>
    </row>
    <row r="92" spans="1:28" x14ac:dyDescent="0.25">
      <c r="A92" s="12" t="s">
        <v>53</v>
      </c>
      <c r="B92" s="9" t="str">
        <f t="shared" si="19"/>
        <v>STR</v>
      </c>
      <c r="C92" s="9">
        <f t="shared" si="20"/>
        <v>3</v>
      </c>
      <c r="D92" s="8">
        <f t="shared" si="21"/>
        <v>6</v>
      </c>
      <c r="E92" s="8">
        <f t="shared" si="32"/>
        <v>8</v>
      </c>
      <c r="F92" s="8">
        <f t="shared" si="32"/>
        <v>10</v>
      </c>
      <c r="G92" s="9" t="str">
        <f t="shared" si="23"/>
        <v>3</v>
      </c>
      <c r="H92" s="9" t="str">
        <f t="shared" si="24"/>
        <v>1</v>
      </c>
      <c r="I92" s="9" t="str">
        <f t="shared" si="24"/>
        <v>0</v>
      </c>
      <c r="J92" s="9">
        <v>29</v>
      </c>
      <c r="K92" s="13" t="str">
        <f>VLOOKUP($B92,'Conversion to binary Key'!$D:$I,2,0)</f>
        <v>000010</v>
      </c>
      <c r="L92" s="13" t="str">
        <f>VLOOKUP($B92,'Conversion to binary Key'!$D:$I,3,0)</f>
        <v>00</v>
      </c>
      <c r="M92" s="13" t="str">
        <f>VLOOKUP($B92,'Conversion to binary Key'!$D:$I,4,0)</f>
        <v>00</v>
      </c>
      <c r="N92" s="13" t="str">
        <f>VLOOKUP($B92,'Conversion to binary Key'!$D:$I,5,0)</f>
        <v>0</v>
      </c>
      <c r="O92" s="13" t="str">
        <f>VLOOKUP($B92,'Conversion to binary Key'!$D:$I,6,0)</f>
        <v>00000</v>
      </c>
      <c r="P92" s="19" t="str">
        <f t="shared" si="25"/>
        <v>000010</v>
      </c>
      <c r="Q92" s="19" t="str">
        <f t="shared" si="26"/>
        <v>11</v>
      </c>
      <c r="R92" s="19" t="str">
        <f t="shared" si="26"/>
        <v>1</v>
      </c>
      <c r="S92" s="19" t="str">
        <f t="shared" si="26"/>
        <v>0</v>
      </c>
      <c r="T92" s="19" t="str">
        <f t="shared" si="26"/>
        <v>11101</v>
      </c>
      <c r="U92" s="16" t="str">
        <f t="shared" si="27"/>
        <v>000010</v>
      </c>
      <c r="V92" s="10" t="str">
        <f t="shared" si="28"/>
        <v>11</v>
      </c>
      <c r="W92" s="10" t="str">
        <f t="shared" si="28"/>
        <v>01</v>
      </c>
      <c r="X92" s="10" t="str">
        <f t="shared" si="28"/>
        <v>0</v>
      </c>
      <c r="Y92" s="10" t="str">
        <f t="shared" si="28"/>
        <v>11101</v>
      </c>
      <c r="Z92" s="11" t="str">
        <f t="shared" si="29"/>
        <v>0000101101011101</v>
      </c>
      <c r="AA92" s="10">
        <f t="shared" si="30"/>
        <v>16</v>
      </c>
      <c r="AB92" s="6" t="s">
        <v>345</v>
      </c>
    </row>
    <row r="93" spans="1:28" x14ac:dyDescent="0.25">
      <c r="A93" s="12" t="s">
        <v>128</v>
      </c>
      <c r="B93" s="9" t="str">
        <f t="shared" si="19"/>
        <v>LDR</v>
      </c>
      <c r="C93" s="9">
        <f t="shared" si="20"/>
        <v>3</v>
      </c>
      <c r="D93" s="8">
        <f t="shared" si="21"/>
        <v>6</v>
      </c>
      <c r="E93" s="8">
        <f t="shared" si="32"/>
        <v>8</v>
      </c>
      <c r="F93" s="8">
        <f t="shared" si="32"/>
        <v>10</v>
      </c>
      <c r="G93" s="9" t="str">
        <f t="shared" si="23"/>
        <v>2</v>
      </c>
      <c r="H93" s="9" t="str">
        <f t="shared" si="24"/>
        <v>1</v>
      </c>
      <c r="I93" s="9" t="str">
        <f t="shared" si="24"/>
        <v>1</v>
      </c>
      <c r="J93" s="9">
        <v>26</v>
      </c>
      <c r="K93" s="13" t="str">
        <f>VLOOKUP($B93,'Conversion to binary Key'!$D:$I,2,0)</f>
        <v>000001</v>
      </c>
      <c r="L93" s="13" t="str">
        <f>VLOOKUP($B93,'Conversion to binary Key'!$D:$I,3,0)</f>
        <v>00</v>
      </c>
      <c r="M93" s="13" t="str">
        <f>VLOOKUP($B93,'Conversion to binary Key'!$D:$I,4,0)</f>
        <v>00</v>
      </c>
      <c r="N93" s="13" t="str">
        <f>VLOOKUP($B93,'Conversion to binary Key'!$D:$I,5,0)</f>
        <v>0</v>
      </c>
      <c r="O93" s="13" t="str">
        <f>VLOOKUP($B93,'Conversion to binary Key'!$D:$I,6,0)</f>
        <v>00000</v>
      </c>
      <c r="P93" s="19" t="str">
        <f t="shared" si="25"/>
        <v>000001</v>
      </c>
      <c r="Q93" s="19" t="str">
        <f t="shared" si="26"/>
        <v>10</v>
      </c>
      <c r="R93" s="19" t="str">
        <f t="shared" si="26"/>
        <v>1</v>
      </c>
      <c r="S93" s="19" t="str">
        <f t="shared" si="26"/>
        <v>1</v>
      </c>
      <c r="T93" s="19" t="str">
        <f t="shared" si="26"/>
        <v>11010</v>
      </c>
      <c r="U93" s="16" t="str">
        <f t="shared" si="27"/>
        <v>000001</v>
      </c>
      <c r="V93" s="10" t="str">
        <f t="shared" si="28"/>
        <v>10</v>
      </c>
      <c r="W93" s="10" t="str">
        <f t="shared" si="28"/>
        <v>01</v>
      </c>
      <c r="X93" s="10" t="str">
        <f t="shared" si="28"/>
        <v>1</v>
      </c>
      <c r="Y93" s="10" t="str">
        <f t="shared" si="28"/>
        <v>11010</v>
      </c>
      <c r="Z93" s="11" t="str">
        <f t="shared" si="29"/>
        <v>0000011001111010</v>
      </c>
      <c r="AA93" s="10">
        <f t="shared" si="30"/>
        <v>16</v>
      </c>
      <c r="AB93" s="6" t="s">
        <v>377</v>
      </c>
    </row>
    <row r="94" spans="1:28" x14ac:dyDescent="0.25">
      <c r="A94" s="12" t="s">
        <v>130</v>
      </c>
      <c r="B94" s="9" t="str">
        <f t="shared" si="19"/>
        <v>SOB</v>
      </c>
      <c r="C94" s="9">
        <f t="shared" si="20"/>
        <v>3</v>
      </c>
      <c r="D94" s="8">
        <f t="shared" si="21"/>
        <v>6</v>
      </c>
      <c r="E94" s="8">
        <f t="shared" si="32"/>
        <v>8</v>
      </c>
      <c r="F94" s="8">
        <f t="shared" si="32"/>
        <v>10</v>
      </c>
      <c r="G94" s="9" t="str">
        <f t="shared" si="23"/>
        <v>1</v>
      </c>
      <c r="H94" s="9" t="str">
        <f t="shared" si="24"/>
        <v>3</v>
      </c>
      <c r="I94" s="9" t="str">
        <f t="shared" si="24"/>
        <v>0</v>
      </c>
      <c r="J94" s="9">
        <v>0</v>
      </c>
      <c r="K94" s="13" t="str">
        <f>VLOOKUP($B94,'Conversion to binary Key'!$D:$I,2,0)</f>
        <v>001110</v>
      </c>
      <c r="L94" s="13" t="str">
        <f>VLOOKUP($B94,'Conversion to binary Key'!$D:$I,3,0)</f>
        <v>00</v>
      </c>
      <c r="M94" s="13" t="str">
        <f>VLOOKUP($B94,'Conversion to binary Key'!$D:$I,4,0)</f>
        <v>00</v>
      </c>
      <c r="N94" s="13" t="str">
        <f>VLOOKUP($B94,'Conversion to binary Key'!$D:$I,5,0)</f>
        <v>0</v>
      </c>
      <c r="O94" s="13" t="str">
        <f>VLOOKUP($B94,'Conversion to binary Key'!$D:$I,6,0)</f>
        <v>00000</v>
      </c>
      <c r="P94" s="19" t="str">
        <f t="shared" si="25"/>
        <v>001110</v>
      </c>
      <c r="Q94" s="19" t="str">
        <f t="shared" si="26"/>
        <v>1</v>
      </c>
      <c r="R94" s="19" t="str">
        <f t="shared" si="26"/>
        <v>11</v>
      </c>
      <c r="S94" s="19" t="str">
        <f t="shared" si="26"/>
        <v>0</v>
      </c>
      <c r="T94" s="19" t="str">
        <f t="shared" si="26"/>
        <v>0</v>
      </c>
      <c r="U94" s="16" t="str">
        <f t="shared" si="27"/>
        <v>001110</v>
      </c>
      <c r="V94" s="10" t="str">
        <f t="shared" si="28"/>
        <v>01</v>
      </c>
      <c r="W94" s="10" t="str">
        <f t="shared" si="28"/>
        <v>11</v>
      </c>
      <c r="X94" s="10" t="str">
        <f t="shared" si="28"/>
        <v>0</v>
      </c>
      <c r="Y94" s="10" t="str">
        <f t="shared" si="28"/>
        <v>00000</v>
      </c>
      <c r="Z94" s="11" t="str">
        <f t="shared" si="29"/>
        <v>0011100111000000</v>
      </c>
      <c r="AA94" s="10">
        <f t="shared" si="30"/>
        <v>16</v>
      </c>
      <c r="AB94" s="6" t="s">
        <v>378</v>
      </c>
    </row>
    <row r="95" spans="1:28" x14ac:dyDescent="0.25">
      <c r="A95" s="12" t="s">
        <v>132</v>
      </c>
      <c r="B95" s="9" t="str">
        <f t="shared" si="19"/>
        <v>LDA</v>
      </c>
      <c r="C95" s="9">
        <f t="shared" si="20"/>
        <v>3</v>
      </c>
      <c r="D95" s="8">
        <f t="shared" si="21"/>
        <v>6</v>
      </c>
      <c r="E95" s="8">
        <f t="shared" si="32"/>
        <v>8</v>
      </c>
      <c r="F95" s="8">
        <f t="shared" si="32"/>
        <v>10</v>
      </c>
      <c r="G95" s="9" t="str">
        <f t="shared" si="23"/>
        <v>3</v>
      </c>
      <c r="H95" s="9" t="str">
        <f t="shared" si="24"/>
        <v>0</v>
      </c>
      <c r="I95" s="9" t="str">
        <f t="shared" si="24"/>
        <v>0</v>
      </c>
      <c r="J95" s="9" t="str">
        <f t="shared" si="31"/>
        <v>29</v>
      </c>
      <c r="K95" s="13" t="str">
        <f>VLOOKUP($B95,'Conversion to binary Key'!$D:$I,2,0)</f>
        <v>000011</v>
      </c>
      <c r="L95" s="13" t="str">
        <f>VLOOKUP($B95,'Conversion to binary Key'!$D:$I,3,0)</f>
        <v>00</v>
      </c>
      <c r="M95" s="13" t="str">
        <f>VLOOKUP($B95,'Conversion to binary Key'!$D:$I,4,0)</f>
        <v>00</v>
      </c>
      <c r="N95" s="13" t="str">
        <f>VLOOKUP($B95,'Conversion to binary Key'!$D:$I,5,0)</f>
        <v>0</v>
      </c>
      <c r="O95" s="13" t="str">
        <f>VLOOKUP($B95,'Conversion to binary Key'!$D:$I,6,0)</f>
        <v>00000</v>
      </c>
      <c r="P95" s="19" t="str">
        <f t="shared" si="25"/>
        <v>000011</v>
      </c>
      <c r="Q95" s="19" t="str">
        <f t="shared" si="26"/>
        <v>11</v>
      </c>
      <c r="R95" s="19" t="str">
        <f t="shared" si="26"/>
        <v>0</v>
      </c>
      <c r="S95" s="19" t="str">
        <f t="shared" si="26"/>
        <v>0</v>
      </c>
      <c r="T95" s="19" t="str">
        <f t="shared" si="26"/>
        <v>11101</v>
      </c>
      <c r="U95" s="16" t="str">
        <f t="shared" si="27"/>
        <v>000011</v>
      </c>
      <c r="V95" s="10" t="str">
        <f t="shared" si="28"/>
        <v>11</v>
      </c>
      <c r="W95" s="10" t="str">
        <f t="shared" si="28"/>
        <v>00</v>
      </c>
      <c r="X95" s="10" t="str">
        <f t="shared" si="28"/>
        <v>0</v>
      </c>
      <c r="Y95" s="10" t="str">
        <f t="shared" si="28"/>
        <v>11101</v>
      </c>
      <c r="Z95" s="11" t="str">
        <f t="shared" si="29"/>
        <v>0000111100011101</v>
      </c>
      <c r="AA95" s="10">
        <f t="shared" si="30"/>
        <v>16</v>
      </c>
      <c r="AB95" s="6" t="s">
        <v>379</v>
      </c>
    </row>
    <row r="96" spans="1:28" x14ac:dyDescent="0.25">
      <c r="A96" s="12" t="s">
        <v>11</v>
      </c>
      <c r="B96" s="9" t="str">
        <f t="shared" si="19"/>
        <v>AIR</v>
      </c>
      <c r="C96" s="9">
        <f t="shared" si="20"/>
        <v>3</v>
      </c>
      <c r="D96" s="8">
        <f t="shared" si="21"/>
        <v>6</v>
      </c>
      <c r="E96" s="8">
        <f t="shared" si="32"/>
        <v>8</v>
      </c>
      <c r="F96" s="8">
        <f t="shared" si="32"/>
        <v>10</v>
      </c>
      <c r="G96" s="9" t="str">
        <f t="shared" si="23"/>
        <v>3</v>
      </c>
      <c r="H96" s="9" t="str">
        <f t="shared" si="24"/>
        <v>0</v>
      </c>
      <c r="I96" s="9" t="str">
        <f t="shared" si="24"/>
        <v>0</v>
      </c>
      <c r="J96" s="9" t="str">
        <f t="shared" si="31"/>
        <v>30</v>
      </c>
      <c r="K96" s="13" t="str">
        <f>VLOOKUP($B96,'Conversion to binary Key'!$D:$I,2,0)</f>
        <v>000110</v>
      </c>
      <c r="L96" s="13" t="str">
        <f>VLOOKUP($B96,'Conversion to binary Key'!$D:$I,3,0)</f>
        <v>00</v>
      </c>
      <c r="M96" s="13" t="str">
        <f>VLOOKUP($B96,'Conversion to binary Key'!$D:$I,4,0)</f>
        <v>00000000</v>
      </c>
      <c r="N96" s="13" t="str">
        <f>VLOOKUP($B96,'Conversion to binary Key'!$D:$I,5,0)</f>
        <v/>
      </c>
      <c r="O96" s="13" t="str">
        <f>VLOOKUP($B96,'Conversion to binary Key'!$D:$I,6,0)</f>
        <v/>
      </c>
      <c r="P96" s="19" t="str">
        <f t="shared" si="25"/>
        <v>000110</v>
      </c>
      <c r="Q96" s="19" t="str">
        <f t="shared" si="26"/>
        <v>11</v>
      </c>
      <c r="R96" s="19" t="str">
        <f t="shared" si="26"/>
        <v>0</v>
      </c>
      <c r="S96" s="19" t="str">
        <f t="shared" si="26"/>
        <v>0</v>
      </c>
      <c r="T96" s="19" t="str">
        <f t="shared" si="26"/>
        <v>11110</v>
      </c>
      <c r="U96" s="16" t="str">
        <f t="shared" si="27"/>
        <v>000110</v>
      </c>
      <c r="V96" s="10" t="str">
        <f t="shared" si="28"/>
        <v>11</v>
      </c>
      <c r="W96" s="10" t="str">
        <f t="shared" si="28"/>
        <v>00000000</v>
      </c>
      <c r="X96" s="10" t="str">
        <f t="shared" si="28"/>
        <v/>
      </c>
      <c r="Y96" s="10" t="str">
        <f t="shared" si="28"/>
        <v/>
      </c>
      <c r="Z96" s="11" t="str">
        <f t="shared" si="29"/>
        <v>0001101100000000</v>
      </c>
      <c r="AA96" s="10">
        <f t="shared" si="30"/>
        <v>16</v>
      </c>
      <c r="AB96" s="6" t="s">
        <v>325</v>
      </c>
    </row>
    <row r="97" spans="1:28" x14ac:dyDescent="0.25">
      <c r="A97" s="12" t="s">
        <v>135</v>
      </c>
      <c r="B97" s="9" t="str">
        <f t="shared" si="19"/>
        <v>AIR</v>
      </c>
      <c r="C97" s="9">
        <f t="shared" si="20"/>
        <v>3</v>
      </c>
      <c r="D97" s="8">
        <f t="shared" si="21"/>
        <v>6</v>
      </c>
      <c r="E97" s="8">
        <f t="shared" si="32"/>
        <v>8</v>
      </c>
      <c r="F97" s="8">
        <f t="shared" si="32"/>
        <v>10</v>
      </c>
      <c r="G97" s="9" t="str">
        <f t="shared" si="23"/>
        <v>3</v>
      </c>
      <c r="H97" s="9" t="str">
        <f t="shared" si="24"/>
        <v>0</v>
      </c>
      <c r="I97" s="9" t="str">
        <f t="shared" si="24"/>
        <v>0</v>
      </c>
      <c r="J97" s="9" t="str">
        <f t="shared" si="31"/>
        <v>10</v>
      </c>
      <c r="K97" s="13" t="str">
        <f>VLOOKUP($B97,'Conversion to binary Key'!$D:$I,2,0)</f>
        <v>000110</v>
      </c>
      <c r="L97" s="13" t="str">
        <f>VLOOKUP($B97,'Conversion to binary Key'!$D:$I,3,0)</f>
        <v>00</v>
      </c>
      <c r="M97" s="13" t="str">
        <f>VLOOKUP($B97,'Conversion to binary Key'!$D:$I,4,0)</f>
        <v>00000000</v>
      </c>
      <c r="N97" s="13" t="str">
        <f>VLOOKUP($B97,'Conversion to binary Key'!$D:$I,5,0)</f>
        <v/>
      </c>
      <c r="O97" s="13" t="str">
        <f>VLOOKUP($B97,'Conversion to binary Key'!$D:$I,6,0)</f>
        <v/>
      </c>
      <c r="P97" s="19" t="str">
        <f t="shared" si="25"/>
        <v>000110</v>
      </c>
      <c r="Q97" s="19" t="str">
        <f t="shared" si="26"/>
        <v>11</v>
      </c>
      <c r="R97" s="19" t="str">
        <f t="shared" si="26"/>
        <v>0</v>
      </c>
      <c r="S97" s="19" t="str">
        <f t="shared" si="26"/>
        <v>0</v>
      </c>
      <c r="T97" s="19" t="str">
        <f t="shared" si="26"/>
        <v>1010</v>
      </c>
      <c r="U97" s="16" t="str">
        <f t="shared" si="27"/>
        <v>000110</v>
      </c>
      <c r="V97" s="10" t="str">
        <f t="shared" si="28"/>
        <v>11</v>
      </c>
      <c r="W97" s="10" t="str">
        <f t="shared" si="28"/>
        <v>00000000</v>
      </c>
      <c r="X97" s="10" t="str">
        <f t="shared" si="28"/>
        <v/>
      </c>
      <c r="Y97" s="10" t="str">
        <f t="shared" si="28"/>
        <v/>
      </c>
      <c r="Z97" s="11" t="str">
        <f t="shared" si="29"/>
        <v>0001101100000000</v>
      </c>
      <c r="AA97" s="10">
        <f t="shared" si="30"/>
        <v>16</v>
      </c>
      <c r="AB97" s="6" t="s">
        <v>325</v>
      </c>
    </row>
    <row r="98" spans="1:28" x14ac:dyDescent="0.25">
      <c r="A98" s="12" t="s">
        <v>6</v>
      </c>
      <c r="B98" s="9" t="str">
        <f t="shared" si="19"/>
        <v>STR</v>
      </c>
      <c r="C98" s="9">
        <f t="shared" si="20"/>
        <v>3</v>
      </c>
      <c r="D98" s="8">
        <f t="shared" si="21"/>
        <v>6</v>
      </c>
      <c r="E98" s="8">
        <f t="shared" si="32"/>
        <v>8</v>
      </c>
      <c r="F98" s="8">
        <f t="shared" si="32"/>
        <v>10</v>
      </c>
      <c r="G98" s="9" t="str">
        <f t="shared" si="23"/>
        <v>3</v>
      </c>
      <c r="H98" s="9" t="str">
        <f t="shared" si="24"/>
        <v>0</v>
      </c>
      <c r="I98" s="9" t="str">
        <f t="shared" si="24"/>
        <v>0</v>
      </c>
      <c r="J98" s="9" t="str">
        <f t="shared" si="31"/>
        <v>29</v>
      </c>
      <c r="K98" s="13" t="str">
        <f>VLOOKUP($B98,'Conversion to binary Key'!$D:$I,2,0)</f>
        <v>000010</v>
      </c>
      <c r="L98" s="13" t="str">
        <f>VLOOKUP($B98,'Conversion to binary Key'!$D:$I,3,0)</f>
        <v>00</v>
      </c>
      <c r="M98" s="13" t="str">
        <f>VLOOKUP($B98,'Conversion to binary Key'!$D:$I,4,0)</f>
        <v>00</v>
      </c>
      <c r="N98" s="13" t="str">
        <f>VLOOKUP($B98,'Conversion to binary Key'!$D:$I,5,0)</f>
        <v>0</v>
      </c>
      <c r="O98" s="13" t="str">
        <f>VLOOKUP($B98,'Conversion to binary Key'!$D:$I,6,0)</f>
        <v>00000</v>
      </c>
      <c r="P98" s="19" t="str">
        <f t="shared" si="25"/>
        <v>000010</v>
      </c>
      <c r="Q98" s="19" t="str">
        <f t="shared" si="26"/>
        <v>11</v>
      </c>
      <c r="R98" s="19" t="str">
        <f t="shared" si="26"/>
        <v>0</v>
      </c>
      <c r="S98" s="19" t="str">
        <f t="shared" si="26"/>
        <v>0</v>
      </c>
      <c r="T98" s="19" t="str">
        <f t="shared" si="26"/>
        <v>11101</v>
      </c>
      <c r="U98" s="16" t="str">
        <f t="shared" si="27"/>
        <v>000010</v>
      </c>
      <c r="V98" s="10" t="str">
        <f t="shared" si="28"/>
        <v>11</v>
      </c>
      <c r="W98" s="10" t="str">
        <f t="shared" si="28"/>
        <v>00</v>
      </c>
      <c r="X98" s="10" t="str">
        <f t="shared" si="28"/>
        <v>0</v>
      </c>
      <c r="Y98" s="10" t="str">
        <f t="shared" si="28"/>
        <v>11101</v>
      </c>
      <c r="Z98" s="11" t="str">
        <f t="shared" si="29"/>
        <v>0000101100011101</v>
      </c>
      <c r="AA98" s="10">
        <f t="shared" si="30"/>
        <v>16</v>
      </c>
      <c r="AB98" s="6" t="s">
        <v>326</v>
      </c>
    </row>
    <row r="99" spans="1:28" x14ac:dyDescent="0.25">
      <c r="A99" s="12" t="s">
        <v>137</v>
      </c>
      <c r="B99" s="9" t="str">
        <f t="shared" si="19"/>
        <v>LDX</v>
      </c>
      <c r="C99" s="9">
        <f t="shared" si="20"/>
        <v>2</v>
      </c>
      <c r="D99" s="8">
        <f t="shared" si="21"/>
        <v>6</v>
      </c>
      <c r="E99" s="8">
        <f t="shared" ref="E99:F114" si="33">FIND(",",$A99,D99+1)</f>
        <v>8</v>
      </c>
      <c r="F99" s="8" t="e">
        <f t="shared" si="33"/>
        <v>#VALUE!</v>
      </c>
      <c r="G99" s="9">
        <v>0</v>
      </c>
      <c r="H99" s="9">
        <v>3</v>
      </c>
      <c r="I99" s="9">
        <v>29</v>
      </c>
      <c r="J99" s="9"/>
      <c r="K99" s="13" t="str">
        <f>VLOOKUP($B99,'Conversion to binary Key'!$D:$I,2,0)</f>
        <v>100001</v>
      </c>
      <c r="L99" s="13" t="str">
        <f>VLOOKUP($B99,'Conversion to binary Key'!$D:$I,3,0)</f>
        <v>00</v>
      </c>
      <c r="M99" s="13" t="str">
        <f>VLOOKUP($B99,'Conversion to binary Key'!$D:$I,4,0)</f>
        <v>00</v>
      </c>
      <c r="N99" s="13" t="str">
        <f>VLOOKUP($B99,'Conversion to binary Key'!$D:$I,5,0)</f>
        <v>0</v>
      </c>
      <c r="O99" s="13" t="str">
        <f>VLOOKUP($B99,'Conversion to binary Key'!$D:$I,6,0)</f>
        <v>00000</v>
      </c>
      <c r="P99" s="19" t="str">
        <f t="shared" si="25"/>
        <v>100001</v>
      </c>
      <c r="Q99" s="19" t="str">
        <f t="shared" si="26"/>
        <v>0</v>
      </c>
      <c r="R99" s="19" t="str">
        <f t="shared" si="26"/>
        <v>11</v>
      </c>
      <c r="S99" s="19" t="s">
        <v>280</v>
      </c>
      <c r="T99" s="19" t="s">
        <v>297</v>
      </c>
      <c r="U99" s="16" t="str">
        <f t="shared" si="27"/>
        <v>100001</v>
      </c>
      <c r="V99" s="10" t="str">
        <f t="shared" si="28"/>
        <v>00</v>
      </c>
      <c r="W99" s="10" t="str">
        <f t="shared" si="28"/>
        <v>11</v>
      </c>
      <c r="X99" s="10" t="str">
        <f t="shared" si="28"/>
        <v>0</v>
      </c>
      <c r="Y99" s="10" t="str">
        <f t="shared" si="28"/>
        <v>11101</v>
      </c>
      <c r="Z99" s="11" t="str">
        <f t="shared" si="29"/>
        <v>1000010011011101</v>
      </c>
      <c r="AA99" s="10">
        <f t="shared" si="30"/>
        <v>16</v>
      </c>
      <c r="AB99" s="6" t="s">
        <v>330</v>
      </c>
    </row>
    <row r="100" spans="1:28" x14ac:dyDescent="0.25">
      <c r="A100" s="12" t="s">
        <v>138</v>
      </c>
      <c r="B100" s="9" t="str">
        <f t="shared" si="19"/>
        <v>STR</v>
      </c>
      <c r="C100" s="9">
        <f t="shared" si="20"/>
        <v>3</v>
      </c>
      <c r="D100" s="8">
        <f t="shared" si="21"/>
        <v>6</v>
      </c>
      <c r="E100" s="8">
        <f t="shared" si="33"/>
        <v>8</v>
      </c>
      <c r="F100" s="8">
        <f t="shared" si="33"/>
        <v>10</v>
      </c>
      <c r="G100" s="9" t="str">
        <f t="shared" si="23"/>
        <v>2</v>
      </c>
      <c r="H100" s="9" t="str">
        <f t="shared" si="24"/>
        <v>1</v>
      </c>
      <c r="I100" s="9" t="str">
        <f t="shared" si="24"/>
        <v>0</v>
      </c>
      <c r="J100" s="9">
        <v>27</v>
      </c>
      <c r="K100" s="13" t="str">
        <f>VLOOKUP($B100,'Conversion to binary Key'!$D:$I,2,0)</f>
        <v>000010</v>
      </c>
      <c r="L100" s="13" t="str">
        <f>VLOOKUP($B100,'Conversion to binary Key'!$D:$I,3,0)</f>
        <v>00</v>
      </c>
      <c r="M100" s="13" t="str">
        <f>VLOOKUP($B100,'Conversion to binary Key'!$D:$I,4,0)</f>
        <v>00</v>
      </c>
      <c r="N100" s="13" t="str">
        <f>VLOOKUP($B100,'Conversion to binary Key'!$D:$I,5,0)</f>
        <v>0</v>
      </c>
      <c r="O100" s="13" t="str">
        <f>VLOOKUP($B100,'Conversion to binary Key'!$D:$I,6,0)</f>
        <v>00000</v>
      </c>
      <c r="P100" s="19" t="str">
        <f t="shared" si="25"/>
        <v>000010</v>
      </c>
      <c r="Q100" s="19" t="str">
        <f t="shared" si="26"/>
        <v>10</v>
      </c>
      <c r="R100" s="19" t="str">
        <f t="shared" si="26"/>
        <v>1</v>
      </c>
      <c r="S100" s="19" t="str">
        <f t="shared" si="26"/>
        <v>0</v>
      </c>
      <c r="T100" s="19" t="str">
        <f t="shared" si="26"/>
        <v>11011</v>
      </c>
      <c r="U100" s="16" t="str">
        <f t="shared" si="27"/>
        <v>000010</v>
      </c>
      <c r="V100" s="10" t="str">
        <f t="shared" si="28"/>
        <v>10</v>
      </c>
      <c r="W100" s="10" t="str">
        <f t="shared" si="28"/>
        <v>01</v>
      </c>
      <c r="X100" s="10" t="str">
        <f t="shared" si="28"/>
        <v>0</v>
      </c>
      <c r="Y100" s="10" t="str">
        <f t="shared" si="28"/>
        <v>11011</v>
      </c>
      <c r="Z100" s="11" t="str">
        <f t="shared" si="29"/>
        <v>0000101001011011</v>
      </c>
      <c r="AA100" s="10">
        <f t="shared" si="30"/>
        <v>16</v>
      </c>
      <c r="AB100" s="6" t="s">
        <v>380</v>
      </c>
    </row>
    <row r="101" spans="1:28" x14ac:dyDescent="0.25">
      <c r="A101" s="12" t="s">
        <v>46</v>
      </c>
      <c r="B101" s="9" t="str">
        <f t="shared" si="19"/>
        <v>LDA</v>
      </c>
      <c r="C101" s="9">
        <f t="shared" si="20"/>
        <v>3</v>
      </c>
      <c r="D101" s="8">
        <f t="shared" si="21"/>
        <v>6</v>
      </c>
      <c r="E101" s="8">
        <f t="shared" si="33"/>
        <v>8</v>
      </c>
      <c r="F101" s="8">
        <f t="shared" si="33"/>
        <v>10</v>
      </c>
      <c r="G101" s="9" t="str">
        <f t="shared" si="23"/>
        <v>2</v>
      </c>
      <c r="H101" s="9" t="str">
        <f t="shared" si="24"/>
        <v>0</v>
      </c>
      <c r="I101" s="9" t="str">
        <f t="shared" si="24"/>
        <v>0</v>
      </c>
      <c r="J101" s="9" t="str">
        <f t="shared" si="31"/>
        <v>10</v>
      </c>
      <c r="K101" s="13" t="str">
        <f>VLOOKUP($B101,'Conversion to binary Key'!$D:$I,2,0)</f>
        <v>000011</v>
      </c>
      <c r="L101" s="13" t="str">
        <f>VLOOKUP($B101,'Conversion to binary Key'!$D:$I,3,0)</f>
        <v>00</v>
      </c>
      <c r="M101" s="13" t="str">
        <f>VLOOKUP($B101,'Conversion to binary Key'!$D:$I,4,0)</f>
        <v>00</v>
      </c>
      <c r="N101" s="13" t="str">
        <f>VLOOKUP($B101,'Conversion to binary Key'!$D:$I,5,0)</f>
        <v>0</v>
      </c>
      <c r="O101" s="13" t="str">
        <f>VLOOKUP($B101,'Conversion to binary Key'!$D:$I,6,0)</f>
        <v>00000</v>
      </c>
      <c r="P101" s="19" t="str">
        <f t="shared" si="25"/>
        <v>000011</v>
      </c>
      <c r="Q101" s="19" t="str">
        <f t="shared" si="26"/>
        <v>10</v>
      </c>
      <c r="R101" s="19" t="str">
        <f t="shared" si="26"/>
        <v>0</v>
      </c>
      <c r="S101" s="19" t="str">
        <f t="shared" si="26"/>
        <v>0</v>
      </c>
      <c r="T101" s="19" t="str">
        <f t="shared" si="26"/>
        <v>1010</v>
      </c>
      <c r="U101" s="16" t="str">
        <f t="shared" si="27"/>
        <v>000011</v>
      </c>
      <c r="V101" s="10" t="str">
        <f t="shared" si="28"/>
        <v>10</v>
      </c>
      <c r="W101" s="10" t="str">
        <f t="shared" si="28"/>
        <v>00</v>
      </c>
      <c r="X101" s="10" t="str">
        <f t="shared" si="28"/>
        <v>0</v>
      </c>
      <c r="Y101" s="10" t="str">
        <f t="shared" si="28"/>
        <v>01010</v>
      </c>
      <c r="Z101" s="11" t="str">
        <f t="shared" si="29"/>
        <v>0000111000001010</v>
      </c>
      <c r="AA101" s="10">
        <f t="shared" si="30"/>
        <v>16</v>
      </c>
      <c r="AB101" s="6" t="s">
        <v>341</v>
      </c>
    </row>
    <row r="102" spans="1:28" x14ac:dyDescent="0.25">
      <c r="A102" s="12" t="s">
        <v>141</v>
      </c>
      <c r="B102" s="9" t="str">
        <f t="shared" si="19"/>
        <v>LDA</v>
      </c>
      <c r="C102" s="9">
        <f t="shared" si="20"/>
        <v>3</v>
      </c>
      <c r="D102" s="8">
        <f t="shared" si="21"/>
        <v>6</v>
      </c>
      <c r="E102" s="8">
        <f t="shared" si="33"/>
        <v>8</v>
      </c>
      <c r="F102" s="8">
        <f t="shared" si="33"/>
        <v>10</v>
      </c>
      <c r="G102" s="9" t="str">
        <f t="shared" si="23"/>
        <v>0</v>
      </c>
      <c r="H102" s="9" t="str">
        <f t="shared" si="24"/>
        <v>0</v>
      </c>
      <c r="I102" s="9" t="str">
        <f t="shared" si="24"/>
        <v>0</v>
      </c>
      <c r="J102" s="9" t="str">
        <f t="shared" si="31"/>
        <v>10</v>
      </c>
      <c r="K102" s="13" t="str">
        <f>VLOOKUP($B102,'Conversion to binary Key'!$D:$I,2,0)</f>
        <v>000011</v>
      </c>
      <c r="L102" s="13" t="str">
        <f>VLOOKUP($B102,'Conversion to binary Key'!$D:$I,3,0)</f>
        <v>00</v>
      </c>
      <c r="M102" s="13" t="str">
        <f>VLOOKUP($B102,'Conversion to binary Key'!$D:$I,4,0)</f>
        <v>00</v>
      </c>
      <c r="N102" s="13" t="str">
        <f>VLOOKUP($B102,'Conversion to binary Key'!$D:$I,5,0)</f>
        <v>0</v>
      </c>
      <c r="O102" s="13" t="str">
        <f>VLOOKUP($B102,'Conversion to binary Key'!$D:$I,6,0)</f>
        <v>00000</v>
      </c>
      <c r="P102" s="19" t="str">
        <f t="shared" si="25"/>
        <v>000011</v>
      </c>
      <c r="Q102" s="19" t="str">
        <f t="shared" si="26"/>
        <v>0</v>
      </c>
      <c r="R102" s="19" t="str">
        <f t="shared" si="26"/>
        <v>0</v>
      </c>
      <c r="S102" s="19" t="str">
        <f t="shared" si="26"/>
        <v>0</v>
      </c>
      <c r="T102" s="19" t="str">
        <f t="shared" si="26"/>
        <v>1010</v>
      </c>
      <c r="U102" s="16" t="str">
        <f t="shared" si="27"/>
        <v>000011</v>
      </c>
      <c r="V102" s="10" t="str">
        <f t="shared" si="28"/>
        <v>00</v>
      </c>
      <c r="W102" s="10" t="str">
        <f t="shared" si="28"/>
        <v>00</v>
      </c>
      <c r="X102" s="10" t="str">
        <f t="shared" si="28"/>
        <v>0</v>
      </c>
      <c r="Y102" s="10" t="str">
        <f t="shared" si="28"/>
        <v>01010</v>
      </c>
      <c r="Z102" s="11" t="str">
        <f t="shared" si="29"/>
        <v>0000110000001010</v>
      </c>
      <c r="AA102" s="10">
        <f t="shared" si="30"/>
        <v>16</v>
      </c>
      <c r="AB102" s="6" t="s">
        <v>381</v>
      </c>
    </row>
    <row r="103" spans="1:28" x14ac:dyDescent="0.25">
      <c r="A103" s="12" t="s">
        <v>69</v>
      </c>
      <c r="B103" s="9" t="str">
        <f t="shared" si="19"/>
        <v>MLT</v>
      </c>
      <c r="C103" s="9">
        <f t="shared" si="20"/>
        <v>1</v>
      </c>
      <c r="D103" s="8">
        <f t="shared" si="21"/>
        <v>6</v>
      </c>
      <c r="E103" s="8" t="e">
        <f t="shared" si="33"/>
        <v>#VALUE!</v>
      </c>
      <c r="F103" s="8" t="e">
        <f t="shared" si="33"/>
        <v>#VALUE!</v>
      </c>
      <c r="G103" s="9" t="str">
        <f t="shared" si="23"/>
        <v>0</v>
      </c>
      <c r="H103" s="9">
        <v>2</v>
      </c>
      <c r="I103" s="9"/>
      <c r="J103" s="9"/>
      <c r="K103" s="13" t="str">
        <f>VLOOKUP($B103,'Conversion to binary Key'!$D:$I,2,0)</f>
        <v>010000</v>
      </c>
      <c r="L103" s="13" t="str">
        <f>VLOOKUP($B103,'Conversion to binary Key'!$D:$I,3,0)</f>
        <v>00</v>
      </c>
      <c r="M103" s="13" t="str">
        <f>VLOOKUP($B103,'Conversion to binary Key'!$D:$I,4,0)</f>
        <v>00</v>
      </c>
      <c r="N103" s="13" t="str">
        <f>VLOOKUP($B103,'Conversion to binary Key'!$D:$I,5,0)</f>
        <v>000000</v>
      </c>
      <c r="O103" s="13" t="str">
        <f>VLOOKUP($B103,'Conversion to binary Key'!$D:$I,6,0)</f>
        <v/>
      </c>
      <c r="P103" s="19" t="str">
        <f t="shared" si="25"/>
        <v>010000</v>
      </c>
      <c r="Q103" s="19" t="str">
        <f t="shared" si="26"/>
        <v>0</v>
      </c>
      <c r="R103" s="19" t="str">
        <f t="shared" si="26"/>
        <v>10</v>
      </c>
      <c r="S103" s="19" t="str">
        <f t="shared" si="26"/>
        <v>0</v>
      </c>
      <c r="T103" s="19" t="str">
        <f t="shared" si="26"/>
        <v>0</v>
      </c>
      <c r="U103" s="16" t="str">
        <f t="shared" si="27"/>
        <v>010000</v>
      </c>
      <c r="V103" s="10" t="str">
        <f t="shared" si="28"/>
        <v>00</v>
      </c>
      <c r="W103" s="10" t="str">
        <f t="shared" si="28"/>
        <v>10</v>
      </c>
      <c r="X103" s="10" t="str">
        <f t="shared" si="28"/>
        <v>000000</v>
      </c>
      <c r="Y103" s="10" t="str">
        <f t="shared" si="28"/>
        <v/>
      </c>
      <c r="Z103" s="11" t="str">
        <f t="shared" si="29"/>
        <v>0100000010000000</v>
      </c>
      <c r="AA103" s="10">
        <f t="shared" si="30"/>
        <v>16</v>
      </c>
      <c r="AB103" s="6" t="s">
        <v>353</v>
      </c>
    </row>
    <row r="104" spans="1:28" x14ac:dyDescent="0.25">
      <c r="A104" s="12" t="s">
        <v>144</v>
      </c>
      <c r="B104" s="9" t="str">
        <f t="shared" si="19"/>
        <v>LDR</v>
      </c>
      <c r="C104" s="9">
        <f t="shared" si="20"/>
        <v>3</v>
      </c>
      <c r="D104" s="8">
        <f t="shared" si="21"/>
        <v>6</v>
      </c>
      <c r="E104" s="8">
        <f t="shared" si="33"/>
        <v>8</v>
      </c>
      <c r="F104" s="8">
        <f t="shared" si="33"/>
        <v>10</v>
      </c>
      <c r="G104" s="9" t="str">
        <f t="shared" si="23"/>
        <v>1</v>
      </c>
      <c r="H104" s="9" t="str">
        <f t="shared" si="24"/>
        <v>1</v>
      </c>
      <c r="I104" s="9" t="str">
        <f t="shared" si="24"/>
        <v>0</v>
      </c>
      <c r="J104" s="9">
        <v>26</v>
      </c>
      <c r="K104" s="13" t="str">
        <f>VLOOKUP($B104,'Conversion to binary Key'!$D:$I,2,0)</f>
        <v>000001</v>
      </c>
      <c r="L104" s="13" t="str">
        <f>VLOOKUP($B104,'Conversion to binary Key'!$D:$I,3,0)</f>
        <v>00</v>
      </c>
      <c r="M104" s="13" t="str">
        <f>VLOOKUP($B104,'Conversion to binary Key'!$D:$I,4,0)</f>
        <v>00</v>
      </c>
      <c r="N104" s="13" t="str">
        <f>VLOOKUP($B104,'Conversion to binary Key'!$D:$I,5,0)</f>
        <v>0</v>
      </c>
      <c r="O104" s="13" t="str">
        <f>VLOOKUP($B104,'Conversion to binary Key'!$D:$I,6,0)</f>
        <v>00000</v>
      </c>
      <c r="P104" s="19" t="str">
        <f t="shared" si="25"/>
        <v>000001</v>
      </c>
      <c r="Q104" s="19" t="str">
        <f t="shared" si="26"/>
        <v>1</v>
      </c>
      <c r="R104" s="19" t="str">
        <f t="shared" si="26"/>
        <v>1</v>
      </c>
      <c r="S104" s="19" t="str">
        <f t="shared" si="26"/>
        <v>0</v>
      </c>
      <c r="T104" s="19" t="str">
        <f t="shared" si="26"/>
        <v>11010</v>
      </c>
      <c r="U104" s="16" t="str">
        <f t="shared" si="27"/>
        <v>000001</v>
      </c>
      <c r="V104" s="10" t="str">
        <f t="shared" si="28"/>
        <v>01</v>
      </c>
      <c r="W104" s="10" t="str">
        <f t="shared" si="28"/>
        <v>01</v>
      </c>
      <c r="X104" s="10" t="str">
        <f t="shared" si="28"/>
        <v>0</v>
      </c>
      <c r="Y104" s="10" t="str">
        <f t="shared" si="28"/>
        <v>11010</v>
      </c>
      <c r="Z104" s="11" t="str">
        <f t="shared" si="29"/>
        <v>0000010101011010</v>
      </c>
      <c r="AA104" s="10">
        <f t="shared" si="30"/>
        <v>16</v>
      </c>
      <c r="AB104" s="6" t="s">
        <v>382</v>
      </c>
    </row>
    <row r="105" spans="1:28" x14ac:dyDescent="0.25">
      <c r="A105" s="12" t="s">
        <v>71</v>
      </c>
      <c r="B105" s="9" t="str">
        <f t="shared" si="19"/>
        <v>STR</v>
      </c>
      <c r="C105" s="9">
        <f t="shared" si="20"/>
        <v>3</v>
      </c>
      <c r="D105" s="8">
        <f t="shared" si="21"/>
        <v>6</v>
      </c>
      <c r="E105" s="8">
        <f t="shared" si="33"/>
        <v>8</v>
      </c>
      <c r="F105" s="8">
        <f t="shared" si="33"/>
        <v>10</v>
      </c>
      <c r="G105" s="9" t="str">
        <f t="shared" si="23"/>
        <v>1</v>
      </c>
      <c r="H105" s="9" t="str">
        <f t="shared" si="24"/>
        <v>1</v>
      </c>
      <c r="I105" s="9" t="str">
        <f t="shared" si="24"/>
        <v>0</v>
      </c>
      <c r="J105" s="9">
        <v>23</v>
      </c>
      <c r="K105" s="13" t="str">
        <f>VLOOKUP($B105,'Conversion to binary Key'!$D:$I,2,0)</f>
        <v>000010</v>
      </c>
      <c r="L105" s="13" t="str">
        <f>VLOOKUP($B105,'Conversion to binary Key'!$D:$I,3,0)</f>
        <v>00</v>
      </c>
      <c r="M105" s="13" t="str">
        <f>VLOOKUP($B105,'Conversion to binary Key'!$D:$I,4,0)</f>
        <v>00</v>
      </c>
      <c r="N105" s="13" t="str">
        <f>VLOOKUP($B105,'Conversion to binary Key'!$D:$I,5,0)</f>
        <v>0</v>
      </c>
      <c r="O105" s="13" t="str">
        <f>VLOOKUP($B105,'Conversion to binary Key'!$D:$I,6,0)</f>
        <v>00000</v>
      </c>
      <c r="P105" s="19" t="str">
        <f t="shared" si="25"/>
        <v>000010</v>
      </c>
      <c r="Q105" s="19" t="str">
        <f t="shared" si="26"/>
        <v>1</v>
      </c>
      <c r="R105" s="19" t="str">
        <f t="shared" si="26"/>
        <v>1</v>
      </c>
      <c r="S105" s="19" t="str">
        <f t="shared" si="26"/>
        <v>0</v>
      </c>
      <c r="T105" s="19" t="str">
        <f t="shared" si="26"/>
        <v>10111</v>
      </c>
      <c r="U105" s="16" t="str">
        <f t="shared" si="27"/>
        <v>000010</v>
      </c>
      <c r="V105" s="10" t="str">
        <f t="shared" si="28"/>
        <v>01</v>
      </c>
      <c r="W105" s="10" t="str">
        <f t="shared" si="28"/>
        <v>01</v>
      </c>
      <c r="X105" s="10" t="str">
        <f t="shared" si="28"/>
        <v>0</v>
      </c>
      <c r="Y105" s="10" t="str">
        <f t="shared" si="28"/>
        <v>10111</v>
      </c>
      <c r="Z105" s="11" t="str">
        <f t="shared" si="29"/>
        <v>0000100101010111</v>
      </c>
      <c r="AA105" s="10">
        <f t="shared" si="30"/>
        <v>16</v>
      </c>
      <c r="AB105" s="6" t="s">
        <v>354</v>
      </c>
    </row>
    <row r="106" spans="1:28" x14ac:dyDescent="0.25">
      <c r="A106" s="12" t="s">
        <v>73</v>
      </c>
      <c r="B106" s="9" t="str">
        <f t="shared" si="19"/>
        <v>LDR</v>
      </c>
      <c r="C106" s="9">
        <f t="shared" si="20"/>
        <v>3</v>
      </c>
      <c r="D106" s="8">
        <f t="shared" si="21"/>
        <v>6</v>
      </c>
      <c r="E106" s="8">
        <f t="shared" si="33"/>
        <v>8</v>
      </c>
      <c r="F106" s="8">
        <f t="shared" si="33"/>
        <v>10</v>
      </c>
      <c r="G106" s="9" t="str">
        <f t="shared" si="23"/>
        <v>0</v>
      </c>
      <c r="H106" s="9" t="str">
        <f t="shared" si="24"/>
        <v>1</v>
      </c>
      <c r="I106" s="9" t="str">
        <f t="shared" si="24"/>
        <v>0</v>
      </c>
      <c r="J106" s="9">
        <v>23</v>
      </c>
      <c r="K106" s="13" t="str">
        <f>VLOOKUP($B106,'Conversion to binary Key'!$D:$I,2,0)</f>
        <v>000001</v>
      </c>
      <c r="L106" s="13" t="str">
        <f>VLOOKUP($B106,'Conversion to binary Key'!$D:$I,3,0)</f>
        <v>00</v>
      </c>
      <c r="M106" s="13" t="str">
        <f>VLOOKUP($B106,'Conversion to binary Key'!$D:$I,4,0)</f>
        <v>00</v>
      </c>
      <c r="N106" s="13" t="str">
        <f>VLOOKUP($B106,'Conversion to binary Key'!$D:$I,5,0)</f>
        <v>0</v>
      </c>
      <c r="O106" s="13" t="str">
        <f>VLOOKUP($B106,'Conversion to binary Key'!$D:$I,6,0)</f>
        <v>00000</v>
      </c>
      <c r="P106" s="19" t="str">
        <f t="shared" si="25"/>
        <v>000001</v>
      </c>
      <c r="Q106" s="19" t="str">
        <f t="shared" si="26"/>
        <v>0</v>
      </c>
      <c r="R106" s="19" t="str">
        <f t="shared" si="26"/>
        <v>1</v>
      </c>
      <c r="S106" s="19" t="str">
        <f t="shared" si="26"/>
        <v>0</v>
      </c>
      <c r="T106" s="19" t="str">
        <f t="shared" si="26"/>
        <v>10111</v>
      </c>
      <c r="U106" s="16" t="str">
        <f t="shared" si="27"/>
        <v>000001</v>
      </c>
      <c r="V106" s="10" t="str">
        <f t="shared" si="28"/>
        <v>00</v>
      </c>
      <c r="W106" s="10" t="str">
        <f t="shared" si="28"/>
        <v>01</v>
      </c>
      <c r="X106" s="10" t="str">
        <f t="shared" si="28"/>
        <v>0</v>
      </c>
      <c r="Y106" s="10" t="str">
        <f t="shared" si="28"/>
        <v>10111</v>
      </c>
      <c r="Z106" s="11" t="str">
        <f t="shared" si="29"/>
        <v>0000010001010111</v>
      </c>
      <c r="AA106" s="10">
        <f t="shared" si="30"/>
        <v>16</v>
      </c>
      <c r="AB106" s="6" t="s">
        <v>355</v>
      </c>
    </row>
    <row r="107" spans="1:28" x14ac:dyDescent="0.25">
      <c r="A107" s="12" t="s">
        <v>69</v>
      </c>
      <c r="B107" s="9" t="str">
        <f t="shared" si="19"/>
        <v>MLT</v>
      </c>
      <c r="C107" s="9">
        <f t="shared" si="20"/>
        <v>1</v>
      </c>
      <c r="D107" s="8">
        <f t="shared" si="21"/>
        <v>6</v>
      </c>
      <c r="E107" s="8" t="e">
        <f t="shared" si="33"/>
        <v>#VALUE!</v>
      </c>
      <c r="F107" s="8" t="e">
        <f t="shared" si="33"/>
        <v>#VALUE!</v>
      </c>
      <c r="G107" s="9" t="str">
        <f t="shared" si="23"/>
        <v>0</v>
      </c>
      <c r="H107" s="9">
        <v>2</v>
      </c>
      <c r="I107" s="9"/>
      <c r="J107" s="9"/>
      <c r="K107" s="13" t="str">
        <f>VLOOKUP($B107,'Conversion to binary Key'!$D:$I,2,0)</f>
        <v>010000</v>
      </c>
      <c r="L107" s="13" t="str">
        <f>VLOOKUP($B107,'Conversion to binary Key'!$D:$I,3,0)</f>
        <v>00</v>
      </c>
      <c r="M107" s="13" t="str">
        <f>VLOOKUP($B107,'Conversion to binary Key'!$D:$I,4,0)</f>
        <v>00</v>
      </c>
      <c r="N107" s="13" t="str">
        <f>VLOOKUP($B107,'Conversion to binary Key'!$D:$I,5,0)</f>
        <v>000000</v>
      </c>
      <c r="O107" s="13" t="str">
        <f>VLOOKUP($B107,'Conversion to binary Key'!$D:$I,6,0)</f>
        <v/>
      </c>
      <c r="P107" s="19" t="str">
        <f t="shared" si="25"/>
        <v>010000</v>
      </c>
      <c r="Q107" s="19" t="str">
        <f t="shared" si="26"/>
        <v>0</v>
      </c>
      <c r="R107" s="19" t="str">
        <f t="shared" si="26"/>
        <v>10</v>
      </c>
      <c r="S107" s="19" t="str">
        <f t="shared" si="26"/>
        <v>0</v>
      </c>
      <c r="T107" s="19" t="str">
        <f t="shared" si="26"/>
        <v>0</v>
      </c>
      <c r="U107" s="16" t="str">
        <f t="shared" si="27"/>
        <v>010000</v>
      </c>
      <c r="V107" s="10" t="str">
        <f t="shared" si="28"/>
        <v>00</v>
      </c>
      <c r="W107" s="10" t="str">
        <f t="shared" si="28"/>
        <v>10</v>
      </c>
      <c r="X107" s="10" t="str">
        <f t="shared" si="28"/>
        <v>000000</v>
      </c>
      <c r="Y107" s="10" t="str">
        <f t="shared" si="28"/>
        <v/>
      </c>
      <c r="Z107" s="11" t="str">
        <f t="shared" si="29"/>
        <v>0100000010000000</v>
      </c>
      <c r="AA107" s="10">
        <f t="shared" si="30"/>
        <v>16</v>
      </c>
      <c r="AB107" s="6" t="s">
        <v>353</v>
      </c>
    </row>
    <row r="108" spans="1:28" x14ac:dyDescent="0.25">
      <c r="A108" s="12" t="s">
        <v>148</v>
      </c>
      <c r="B108" s="9" t="str">
        <f t="shared" si="19"/>
        <v>LDR</v>
      </c>
      <c r="C108" s="9">
        <f t="shared" si="20"/>
        <v>3</v>
      </c>
      <c r="D108" s="8">
        <f t="shared" si="21"/>
        <v>6</v>
      </c>
      <c r="E108" s="8">
        <f t="shared" si="33"/>
        <v>8</v>
      </c>
      <c r="F108" s="8">
        <f t="shared" si="33"/>
        <v>10</v>
      </c>
      <c r="G108" s="9" t="str">
        <f t="shared" si="23"/>
        <v>1</v>
      </c>
      <c r="H108" s="9" t="str">
        <f t="shared" si="24"/>
        <v>1</v>
      </c>
      <c r="I108" s="9" t="str">
        <f t="shared" si="24"/>
        <v>0</v>
      </c>
      <c r="J108" s="9">
        <v>29</v>
      </c>
      <c r="K108" s="13" t="str">
        <f>VLOOKUP($B108,'Conversion to binary Key'!$D:$I,2,0)</f>
        <v>000001</v>
      </c>
      <c r="L108" s="13" t="str">
        <f>VLOOKUP($B108,'Conversion to binary Key'!$D:$I,3,0)</f>
        <v>00</v>
      </c>
      <c r="M108" s="13" t="str">
        <f>VLOOKUP($B108,'Conversion to binary Key'!$D:$I,4,0)</f>
        <v>00</v>
      </c>
      <c r="N108" s="13" t="str">
        <f>VLOOKUP($B108,'Conversion to binary Key'!$D:$I,5,0)</f>
        <v>0</v>
      </c>
      <c r="O108" s="13" t="str">
        <f>VLOOKUP($B108,'Conversion to binary Key'!$D:$I,6,0)</f>
        <v>00000</v>
      </c>
      <c r="P108" s="19" t="str">
        <f t="shared" si="25"/>
        <v>000001</v>
      </c>
      <c r="Q108" s="19" t="str">
        <f t="shared" si="26"/>
        <v>1</v>
      </c>
      <c r="R108" s="19" t="str">
        <f t="shared" si="26"/>
        <v>1</v>
      </c>
      <c r="S108" s="19" t="str">
        <f t="shared" si="26"/>
        <v>0</v>
      </c>
      <c r="T108" s="19" t="str">
        <f t="shared" si="26"/>
        <v>11101</v>
      </c>
      <c r="U108" s="16" t="str">
        <f t="shared" si="27"/>
        <v>000001</v>
      </c>
      <c r="V108" s="10" t="str">
        <f t="shared" si="28"/>
        <v>01</v>
      </c>
      <c r="W108" s="10" t="str">
        <f t="shared" si="28"/>
        <v>01</v>
      </c>
      <c r="X108" s="10" t="str">
        <f t="shared" si="28"/>
        <v>0</v>
      </c>
      <c r="Y108" s="10" t="str">
        <f t="shared" si="28"/>
        <v>11101</v>
      </c>
      <c r="Z108" s="11" t="str">
        <f t="shared" si="29"/>
        <v>0000010101011101</v>
      </c>
      <c r="AA108" s="10">
        <f t="shared" si="30"/>
        <v>16</v>
      </c>
      <c r="AB108" s="6" t="s">
        <v>383</v>
      </c>
    </row>
    <row r="109" spans="1:28" x14ac:dyDescent="0.25">
      <c r="A109" s="12" t="s">
        <v>71</v>
      </c>
      <c r="B109" s="9" t="str">
        <f t="shared" si="19"/>
        <v>STR</v>
      </c>
      <c r="C109" s="9">
        <f t="shared" si="20"/>
        <v>3</v>
      </c>
      <c r="D109" s="8">
        <f t="shared" si="21"/>
        <v>6</v>
      </c>
      <c r="E109" s="8">
        <f t="shared" si="33"/>
        <v>8</v>
      </c>
      <c r="F109" s="8">
        <f t="shared" si="33"/>
        <v>10</v>
      </c>
      <c r="G109" s="9" t="str">
        <f t="shared" si="23"/>
        <v>1</v>
      </c>
      <c r="H109" s="9" t="str">
        <f t="shared" si="24"/>
        <v>1</v>
      </c>
      <c r="I109" s="9" t="str">
        <f t="shared" si="24"/>
        <v>0</v>
      </c>
      <c r="J109" s="9">
        <v>23</v>
      </c>
      <c r="K109" s="13" t="str">
        <f>VLOOKUP($B109,'Conversion to binary Key'!$D:$I,2,0)</f>
        <v>000010</v>
      </c>
      <c r="L109" s="13" t="str">
        <f>VLOOKUP($B109,'Conversion to binary Key'!$D:$I,3,0)</f>
        <v>00</v>
      </c>
      <c r="M109" s="13" t="str">
        <f>VLOOKUP($B109,'Conversion to binary Key'!$D:$I,4,0)</f>
        <v>00</v>
      </c>
      <c r="N109" s="13" t="str">
        <f>VLOOKUP($B109,'Conversion to binary Key'!$D:$I,5,0)</f>
        <v>0</v>
      </c>
      <c r="O109" s="13" t="str">
        <f>VLOOKUP($B109,'Conversion to binary Key'!$D:$I,6,0)</f>
        <v>00000</v>
      </c>
      <c r="P109" s="19" t="str">
        <f t="shared" si="25"/>
        <v>000010</v>
      </c>
      <c r="Q109" s="19" t="str">
        <f t="shared" si="26"/>
        <v>1</v>
      </c>
      <c r="R109" s="19" t="str">
        <f t="shared" si="26"/>
        <v>1</v>
      </c>
      <c r="S109" s="19" t="str">
        <f t="shared" si="26"/>
        <v>0</v>
      </c>
      <c r="T109" s="19" t="str">
        <f t="shared" si="26"/>
        <v>10111</v>
      </c>
      <c r="U109" s="16" t="str">
        <f t="shared" si="27"/>
        <v>000010</v>
      </c>
      <c r="V109" s="10" t="str">
        <f t="shared" si="28"/>
        <v>01</v>
      </c>
      <c r="W109" s="10" t="str">
        <f t="shared" si="28"/>
        <v>01</v>
      </c>
      <c r="X109" s="10" t="str">
        <f t="shared" si="28"/>
        <v>0</v>
      </c>
      <c r="Y109" s="10" t="str">
        <f t="shared" si="28"/>
        <v>10111</v>
      </c>
      <c r="Z109" s="11" t="str">
        <f t="shared" si="29"/>
        <v>0000100101010111</v>
      </c>
      <c r="AA109" s="10">
        <f t="shared" si="30"/>
        <v>16</v>
      </c>
      <c r="AB109" s="6" t="s">
        <v>354</v>
      </c>
    </row>
    <row r="110" spans="1:28" x14ac:dyDescent="0.25">
      <c r="A110" s="12" t="s">
        <v>73</v>
      </c>
      <c r="B110" s="9" t="str">
        <f t="shared" si="19"/>
        <v>LDR</v>
      </c>
      <c r="C110" s="9">
        <f t="shared" si="20"/>
        <v>3</v>
      </c>
      <c r="D110" s="8">
        <f t="shared" si="21"/>
        <v>6</v>
      </c>
      <c r="E110" s="8">
        <f t="shared" si="33"/>
        <v>8</v>
      </c>
      <c r="F110" s="8">
        <f t="shared" si="33"/>
        <v>10</v>
      </c>
      <c r="G110" s="9" t="str">
        <f t="shared" si="23"/>
        <v>0</v>
      </c>
      <c r="H110" s="9" t="str">
        <f t="shared" si="24"/>
        <v>1</v>
      </c>
      <c r="I110" s="9" t="str">
        <f t="shared" si="24"/>
        <v>0</v>
      </c>
      <c r="J110" s="9">
        <v>23</v>
      </c>
      <c r="K110" s="13" t="str">
        <f>VLOOKUP($B110,'Conversion to binary Key'!$D:$I,2,0)</f>
        <v>000001</v>
      </c>
      <c r="L110" s="13" t="str">
        <f>VLOOKUP($B110,'Conversion to binary Key'!$D:$I,3,0)</f>
        <v>00</v>
      </c>
      <c r="M110" s="13" t="str">
        <f>VLOOKUP($B110,'Conversion to binary Key'!$D:$I,4,0)</f>
        <v>00</v>
      </c>
      <c r="N110" s="13" t="str">
        <f>VLOOKUP($B110,'Conversion to binary Key'!$D:$I,5,0)</f>
        <v>0</v>
      </c>
      <c r="O110" s="13" t="str">
        <f>VLOOKUP($B110,'Conversion to binary Key'!$D:$I,6,0)</f>
        <v>00000</v>
      </c>
      <c r="P110" s="19" t="str">
        <f t="shared" si="25"/>
        <v>000001</v>
      </c>
      <c r="Q110" s="19" t="str">
        <f t="shared" si="26"/>
        <v>0</v>
      </c>
      <c r="R110" s="19" t="str">
        <f t="shared" si="26"/>
        <v>1</v>
      </c>
      <c r="S110" s="19" t="str">
        <f t="shared" si="26"/>
        <v>0</v>
      </c>
      <c r="T110" s="19" t="str">
        <f t="shared" si="26"/>
        <v>10111</v>
      </c>
      <c r="U110" s="16" t="str">
        <f t="shared" si="27"/>
        <v>000001</v>
      </c>
      <c r="V110" s="10" t="str">
        <f t="shared" si="28"/>
        <v>00</v>
      </c>
      <c r="W110" s="10" t="str">
        <f t="shared" si="28"/>
        <v>01</v>
      </c>
      <c r="X110" s="10" t="str">
        <f t="shared" si="28"/>
        <v>0</v>
      </c>
      <c r="Y110" s="10" t="str">
        <f t="shared" si="28"/>
        <v>10111</v>
      </c>
      <c r="Z110" s="11" t="str">
        <f t="shared" si="29"/>
        <v>0000010001010111</v>
      </c>
      <c r="AA110" s="10">
        <f t="shared" si="30"/>
        <v>16</v>
      </c>
      <c r="AB110" s="6" t="s">
        <v>355</v>
      </c>
    </row>
    <row r="111" spans="1:28" x14ac:dyDescent="0.25">
      <c r="A111" s="12" t="s">
        <v>69</v>
      </c>
      <c r="B111" s="9" t="str">
        <f t="shared" si="19"/>
        <v>MLT</v>
      </c>
      <c r="C111" s="9">
        <f t="shared" si="20"/>
        <v>1</v>
      </c>
      <c r="D111" s="8">
        <f t="shared" si="21"/>
        <v>6</v>
      </c>
      <c r="E111" s="8" t="e">
        <f t="shared" si="33"/>
        <v>#VALUE!</v>
      </c>
      <c r="F111" s="8" t="e">
        <f t="shared" si="33"/>
        <v>#VALUE!</v>
      </c>
      <c r="G111" s="9" t="str">
        <f t="shared" si="23"/>
        <v>0</v>
      </c>
      <c r="H111" s="9">
        <v>2</v>
      </c>
      <c r="I111" s="9"/>
      <c r="J111" s="9"/>
      <c r="K111" s="13" t="str">
        <f>VLOOKUP($B111,'Conversion to binary Key'!$D:$I,2,0)</f>
        <v>010000</v>
      </c>
      <c r="L111" s="13" t="str">
        <f>VLOOKUP($B111,'Conversion to binary Key'!$D:$I,3,0)</f>
        <v>00</v>
      </c>
      <c r="M111" s="13" t="str">
        <f>VLOOKUP($B111,'Conversion to binary Key'!$D:$I,4,0)</f>
        <v>00</v>
      </c>
      <c r="N111" s="13" t="str">
        <f>VLOOKUP($B111,'Conversion to binary Key'!$D:$I,5,0)</f>
        <v>000000</v>
      </c>
      <c r="O111" s="13" t="str">
        <f>VLOOKUP($B111,'Conversion to binary Key'!$D:$I,6,0)</f>
        <v/>
      </c>
      <c r="P111" s="19" t="str">
        <f t="shared" si="25"/>
        <v>010000</v>
      </c>
      <c r="Q111" s="19" t="str">
        <f t="shared" si="26"/>
        <v>0</v>
      </c>
      <c r="R111" s="19" t="str">
        <f t="shared" si="26"/>
        <v>10</v>
      </c>
      <c r="S111" s="19" t="str">
        <f t="shared" si="26"/>
        <v>0</v>
      </c>
      <c r="T111" s="19" t="str">
        <f t="shared" si="26"/>
        <v>0</v>
      </c>
      <c r="U111" s="16" t="str">
        <f t="shared" si="27"/>
        <v>010000</v>
      </c>
      <c r="V111" s="10" t="str">
        <f t="shared" si="28"/>
        <v>00</v>
      </c>
      <c r="W111" s="10" t="str">
        <f t="shared" si="28"/>
        <v>10</v>
      </c>
      <c r="X111" s="10" t="str">
        <f t="shared" si="28"/>
        <v>000000</v>
      </c>
      <c r="Y111" s="10" t="str">
        <f t="shared" si="28"/>
        <v/>
      </c>
      <c r="Z111" s="11" t="str">
        <f t="shared" si="29"/>
        <v>0100000010000000</v>
      </c>
      <c r="AA111" s="10">
        <f t="shared" si="30"/>
        <v>16</v>
      </c>
      <c r="AB111" s="6" t="s">
        <v>353</v>
      </c>
    </row>
    <row r="112" spans="1:28" x14ac:dyDescent="0.25">
      <c r="A112" s="12" t="s">
        <v>71</v>
      </c>
      <c r="B112" s="9" t="str">
        <f t="shared" si="19"/>
        <v>STR</v>
      </c>
      <c r="C112" s="9">
        <f t="shared" si="20"/>
        <v>3</v>
      </c>
      <c r="D112" s="8">
        <f t="shared" si="21"/>
        <v>6</v>
      </c>
      <c r="E112" s="8">
        <f t="shared" si="33"/>
        <v>8</v>
      </c>
      <c r="F112" s="8">
        <f t="shared" si="33"/>
        <v>10</v>
      </c>
      <c r="G112" s="9" t="str">
        <f t="shared" si="23"/>
        <v>1</v>
      </c>
      <c r="H112" s="9" t="str">
        <f t="shared" si="24"/>
        <v>1</v>
      </c>
      <c r="I112" s="9" t="str">
        <f t="shared" si="24"/>
        <v>0</v>
      </c>
      <c r="J112" s="9">
        <v>23</v>
      </c>
      <c r="K112" s="13" t="str">
        <f>VLOOKUP($B112,'Conversion to binary Key'!$D:$I,2,0)</f>
        <v>000010</v>
      </c>
      <c r="L112" s="13" t="str">
        <f>VLOOKUP($B112,'Conversion to binary Key'!$D:$I,3,0)</f>
        <v>00</v>
      </c>
      <c r="M112" s="13" t="str">
        <f>VLOOKUP($B112,'Conversion to binary Key'!$D:$I,4,0)</f>
        <v>00</v>
      </c>
      <c r="N112" s="13" t="str">
        <f>VLOOKUP($B112,'Conversion to binary Key'!$D:$I,5,0)</f>
        <v>0</v>
      </c>
      <c r="O112" s="13" t="str">
        <f>VLOOKUP($B112,'Conversion to binary Key'!$D:$I,6,0)</f>
        <v>00000</v>
      </c>
      <c r="P112" s="19" t="str">
        <f t="shared" si="25"/>
        <v>000010</v>
      </c>
      <c r="Q112" s="19" t="str">
        <f t="shared" si="26"/>
        <v>1</v>
      </c>
      <c r="R112" s="19" t="str">
        <f t="shared" si="26"/>
        <v>1</v>
      </c>
      <c r="S112" s="19" t="str">
        <f t="shared" si="26"/>
        <v>0</v>
      </c>
      <c r="T112" s="19" t="str">
        <f t="shared" si="26"/>
        <v>10111</v>
      </c>
      <c r="U112" s="16" t="str">
        <f t="shared" si="27"/>
        <v>000010</v>
      </c>
      <c r="V112" s="10" t="str">
        <f t="shared" si="28"/>
        <v>01</v>
      </c>
      <c r="W112" s="10" t="str">
        <f t="shared" si="28"/>
        <v>01</v>
      </c>
      <c r="X112" s="10" t="str">
        <f t="shared" si="28"/>
        <v>0</v>
      </c>
      <c r="Y112" s="10" t="str">
        <f t="shared" si="28"/>
        <v>10111</v>
      </c>
      <c r="Z112" s="11" t="str">
        <f t="shared" si="29"/>
        <v>0000100101010111</v>
      </c>
      <c r="AA112" s="10">
        <f t="shared" si="30"/>
        <v>16</v>
      </c>
      <c r="AB112" s="6" t="s">
        <v>354</v>
      </c>
    </row>
    <row r="113" spans="1:28" x14ac:dyDescent="0.25">
      <c r="A113" s="12" t="s">
        <v>73</v>
      </c>
      <c r="B113" s="9" t="str">
        <f t="shared" si="19"/>
        <v>LDR</v>
      </c>
      <c r="C113" s="9">
        <f t="shared" si="20"/>
        <v>3</v>
      </c>
      <c r="D113" s="8">
        <f t="shared" si="21"/>
        <v>6</v>
      </c>
      <c r="E113" s="8">
        <f t="shared" si="33"/>
        <v>8</v>
      </c>
      <c r="F113" s="8">
        <f t="shared" si="33"/>
        <v>10</v>
      </c>
      <c r="G113" s="9" t="str">
        <f t="shared" si="23"/>
        <v>0</v>
      </c>
      <c r="H113" s="9" t="str">
        <f t="shared" si="24"/>
        <v>1</v>
      </c>
      <c r="I113" s="9" t="str">
        <f t="shared" si="24"/>
        <v>0</v>
      </c>
      <c r="J113" s="9">
        <v>23</v>
      </c>
      <c r="K113" s="13" t="str">
        <f>VLOOKUP($B113,'Conversion to binary Key'!$D:$I,2,0)</f>
        <v>000001</v>
      </c>
      <c r="L113" s="13" t="str">
        <f>VLOOKUP($B113,'Conversion to binary Key'!$D:$I,3,0)</f>
        <v>00</v>
      </c>
      <c r="M113" s="13" t="str">
        <f>VLOOKUP($B113,'Conversion to binary Key'!$D:$I,4,0)</f>
        <v>00</v>
      </c>
      <c r="N113" s="13" t="str">
        <f>VLOOKUP($B113,'Conversion to binary Key'!$D:$I,5,0)</f>
        <v>0</v>
      </c>
      <c r="O113" s="13" t="str">
        <f>VLOOKUP($B113,'Conversion to binary Key'!$D:$I,6,0)</f>
        <v>00000</v>
      </c>
      <c r="P113" s="19" t="str">
        <f t="shared" si="25"/>
        <v>000001</v>
      </c>
      <c r="Q113" s="19" t="str">
        <f t="shared" si="26"/>
        <v>0</v>
      </c>
      <c r="R113" s="19" t="str">
        <f t="shared" si="26"/>
        <v>1</v>
      </c>
      <c r="S113" s="19" t="str">
        <f t="shared" si="26"/>
        <v>0</v>
      </c>
      <c r="T113" s="19" t="str">
        <f t="shared" si="26"/>
        <v>10111</v>
      </c>
      <c r="U113" s="16" t="str">
        <f t="shared" si="27"/>
        <v>000001</v>
      </c>
      <c r="V113" s="10" t="str">
        <f t="shared" si="28"/>
        <v>00</v>
      </c>
      <c r="W113" s="10" t="str">
        <f t="shared" si="28"/>
        <v>01</v>
      </c>
      <c r="X113" s="10" t="str">
        <f t="shared" si="28"/>
        <v>0</v>
      </c>
      <c r="Y113" s="10" t="str">
        <f t="shared" si="28"/>
        <v>10111</v>
      </c>
      <c r="Z113" s="11" t="str">
        <f t="shared" si="29"/>
        <v>0000010001010111</v>
      </c>
      <c r="AA113" s="10">
        <f t="shared" si="30"/>
        <v>16</v>
      </c>
      <c r="AB113" s="6" t="s">
        <v>355</v>
      </c>
    </row>
    <row r="114" spans="1:28" x14ac:dyDescent="0.25">
      <c r="A114" s="12" t="s">
        <v>151</v>
      </c>
      <c r="B114" s="9" t="str">
        <f t="shared" si="19"/>
        <v>LDA</v>
      </c>
      <c r="C114" s="9">
        <f t="shared" si="20"/>
        <v>3</v>
      </c>
      <c r="D114" s="8">
        <f t="shared" si="21"/>
        <v>6</v>
      </c>
      <c r="E114" s="8">
        <f t="shared" si="33"/>
        <v>8</v>
      </c>
      <c r="F114" s="8">
        <f t="shared" si="33"/>
        <v>10</v>
      </c>
      <c r="G114" s="9" t="str">
        <f t="shared" si="23"/>
        <v>1</v>
      </c>
      <c r="H114" s="9" t="str">
        <f t="shared" si="24"/>
        <v>0</v>
      </c>
      <c r="I114" s="9" t="str">
        <f t="shared" si="24"/>
        <v>0</v>
      </c>
      <c r="J114" s="9" t="str">
        <f t="shared" si="31"/>
        <v>1</v>
      </c>
      <c r="K114" s="13" t="str">
        <f>VLOOKUP($B114,'Conversion to binary Key'!$D:$I,2,0)</f>
        <v>000011</v>
      </c>
      <c r="L114" s="13" t="str">
        <f>VLOOKUP($B114,'Conversion to binary Key'!$D:$I,3,0)</f>
        <v>00</v>
      </c>
      <c r="M114" s="13" t="str">
        <f>VLOOKUP($B114,'Conversion to binary Key'!$D:$I,4,0)</f>
        <v>00</v>
      </c>
      <c r="N114" s="13" t="str">
        <f>VLOOKUP($B114,'Conversion to binary Key'!$D:$I,5,0)</f>
        <v>0</v>
      </c>
      <c r="O114" s="13" t="str">
        <f>VLOOKUP($B114,'Conversion to binary Key'!$D:$I,6,0)</f>
        <v>00000</v>
      </c>
      <c r="P114" s="19" t="str">
        <f t="shared" si="25"/>
        <v>000011</v>
      </c>
      <c r="Q114" s="19" t="str">
        <f t="shared" si="26"/>
        <v>1</v>
      </c>
      <c r="R114" s="19" t="str">
        <f t="shared" si="26"/>
        <v>0</v>
      </c>
      <c r="S114" s="19" t="str">
        <f t="shared" si="26"/>
        <v>0</v>
      </c>
      <c r="T114" s="19" t="str">
        <f t="shared" si="26"/>
        <v>1</v>
      </c>
      <c r="U114" s="16" t="str">
        <f t="shared" si="27"/>
        <v>000011</v>
      </c>
      <c r="V114" s="10" t="str">
        <f t="shared" si="28"/>
        <v>01</v>
      </c>
      <c r="W114" s="10" t="str">
        <f t="shared" si="28"/>
        <v>00</v>
      </c>
      <c r="X114" s="10" t="str">
        <f t="shared" si="28"/>
        <v>0</v>
      </c>
      <c r="Y114" s="10" t="str">
        <f t="shared" si="28"/>
        <v>00001</v>
      </c>
      <c r="Z114" s="11" t="str">
        <f t="shared" si="29"/>
        <v>0000110100000001</v>
      </c>
      <c r="AA114" s="10">
        <f t="shared" si="30"/>
        <v>16</v>
      </c>
      <c r="AB114" s="6" t="s">
        <v>384</v>
      </c>
    </row>
    <row r="115" spans="1:28" x14ac:dyDescent="0.25">
      <c r="A115" s="12" t="s">
        <v>153</v>
      </c>
      <c r="B115" s="9" t="str">
        <f t="shared" si="19"/>
        <v>LDR</v>
      </c>
      <c r="C115" s="9">
        <f t="shared" si="20"/>
        <v>3</v>
      </c>
      <c r="D115" s="8">
        <f t="shared" si="21"/>
        <v>6</v>
      </c>
      <c r="E115" s="8">
        <f t="shared" ref="E115:F130" si="34">FIND(",",$A115,D115+1)</f>
        <v>8</v>
      </c>
      <c r="F115" s="8">
        <f t="shared" si="34"/>
        <v>10</v>
      </c>
      <c r="G115" s="9" t="str">
        <f t="shared" si="23"/>
        <v>2</v>
      </c>
      <c r="H115" s="9" t="str">
        <f t="shared" si="24"/>
        <v>1</v>
      </c>
      <c r="I115" s="9" t="str">
        <f t="shared" si="24"/>
        <v>0</v>
      </c>
      <c r="J115" s="9">
        <v>27</v>
      </c>
      <c r="K115" s="13" t="str">
        <f>VLOOKUP($B115,'Conversion to binary Key'!$D:$I,2,0)</f>
        <v>000001</v>
      </c>
      <c r="L115" s="13" t="str">
        <f>VLOOKUP($B115,'Conversion to binary Key'!$D:$I,3,0)</f>
        <v>00</v>
      </c>
      <c r="M115" s="13" t="str">
        <f>VLOOKUP($B115,'Conversion to binary Key'!$D:$I,4,0)</f>
        <v>00</v>
      </c>
      <c r="N115" s="13" t="str">
        <f>VLOOKUP($B115,'Conversion to binary Key'!$D:$I,5,0)</f>
        <v>0</v>
      </c>
      <c r="O115" s="13" t="str">
        <f>VLOOKUP($B115,'Conversion to binary Key'!$D:$I,6,0)</f>
        <v>00000</v>
      </c>
      <c r="P115" s="19" t="str">
        <f t="shared" si="25"/>
        <v>000001</v>
      </c>
      <c r="Q115" s="19" t="str">
        <f t="shared" si="26"/>
        <v>10</v>
      </c>
      <c r="R115" s="19" t="str">
        <f t="shared" si="26"/>
        <v>1</v>
      </c>
      <c r="S115" s="19" t="str">
        <f t="shared" si="26"/>
        <v>0</v>
      </c>
      <c r="T115" s="19" t="str">
        <f t="shared" si="26"/>
        <v>11011</v>
      </c>
      <c r="U115" s="16" t="str">
        <f t="shared" si="27"/>
        <v>000001</v>
      </c>
      <c r="V115" s="10" t="str">
        <f t="shared" si="28"/>
        <v>10</v>
      </c>
      <c r="W115" s="10" t="str">
        <f t="shared" si="28"/>
        <v>01</v>
      </c>
      <c r="X115" s="10" t="str">
        <f t="shared" si="28"/>
        <v>0</v>
      </c>
      <c r="Y115" s="10" t="str">
        <f t="shared" si="28"/>
        <v>11011</v>
      </c>
      <c r="Z115" s="11" t="str">
        <f t="shared" si="29"/>
        <v>0000011001011011</v>
      </c>
      <c r="AA115" s="10">
        <f t="shared" si="30"/>
        <v>16</v>
      </c>
      <c r="AB115" s="6" t="s">
        <v>385</v>
      </c>
    </row>
    <row r="116" spans="1:28" x14ac:dyDescent="0.25">
      <c r="A116" s="12" t="s">
        <v>155</v>
      </c>
      <c r="B116" s="9" t="str">
        <f t="shared" si="19"/>
        <v>DVD</v>
      </c>
      <c r="C116" s="9">
        <f t="shared" si="20"/>
        <v>1</v>
      </c>
      <c r="D116" s="8">
        <f t="shared" si="21"/>
        <v>6</v>
      </c>
      <c r="E116" s="8" t="e">
        <f t="shared" si="34"/>
        <v>#VALUE!</v>
      </c>
      <c r="F116" s="8" t="e">
        <f t="shared" si="34"/>
        <v>#VALUE!</v>
      </c>
      <c r="G116" s="9" t="str">
        <f t="shared" si="23"/>
        <v>2</v>
      </c>
      <c r="H116" s="9">
        <v>0</v>
      </c>
      <c r="I116" s="9"/>
      <c r="J116" s="9"/>
      <c r="K116" s="13" t="str">
        <f>VLOOKUP($B116,'Conversion to binary Key'!$D:$I,2,0)</f>
        <v>010001</v>
      </c>
      <c r="L116" s="13" t="str">
        <f>VLOOKUP($B116,'Conversion to binary Key'!$D:$I,3,0)</f>
        <v>00</v>
      </c>
      <c r="M116" s="13" t="str">
        <f>VLOOKUP($B116,'Conversion to binary Key'!$D:$I,4,0)</f>
        <v>00</v>
      </c>
      <c r="N116" s="13" t="str">
        <f>VLOOKUP($B116,'Conversion to binary Key'!$D:$I,5,0)</f>
        <v>000000</v>
      </c>
      <c r="O116" s="13" t="str">
        <f>VLOOKUP($B116,'Conversion to binary Key'!$D:$I,6,0)</f>
        <v/>
      </c>
      <c r="P116" s="19" t="str">
        <f t="shared" si="25"/>
        <v>010001</v>
      </c>
      <c r="Q116" s="19" t="str">
        <f t="shared" si="26"/>
        <v>10</v>
      </c>
      <c r="R116" s="19" t="str">
        <f t="shared" si="26"/>
        <v>0</v>
      </c>
      <c r="S116" s="19" t="str">
        <f t="shared" si="26"/>
        <v>0</v>
      </c>
      <c r="T116" s="19" t="str">
        <f t="shared" si="26"/>
        <v>0</v>
      </c>
      <c r="U116" s="16" t="str">
        <f t="shared" si="27"/>
        <v>010001</v>
      </c>
      <c r="V116" s="10" t="str">
        <f t="shared" si="28"/>
        <v>10</v>
      </c>
      <c r="W116" s="10" t="str">
        <f t="shared" si="28"/>
        <v>00</v>
      </c>
      <c r="X116" s="10" t="str">
        <f t="shared" si="28"/>
        <v>000000</v>
      </c>
      <c r="Y116" s="10" t="str">
        <f t="shared" si="28"/>
        <v/>
      </c>
      <c r="Z116" s="11" t="str">
        <f t="shared" si="29"/>
        <v>0100011000000000</v>
      </c>
      <c r="AA116" s="10">
        <f t="shared" si="30"/>
        <v>16</v>
      </c>
      <c r="AB116" s="6" t="s">
        <v>386</v>
      </c>
    </row>
    <row r="117" spans="1:28" x14ac:dyDescent="0.25">
      <c r="A117" s="12" t="s">
        <v>157</v>
      </c>
      <c r="B117" s="9" t="str">
        <f t="shared" si="19"/>
        <v xml:space="preserve">JZ </v>
      </c>
      <c r="C117" s="9">
        <f t="shared" si="20"/>
        <v>3</v>
      </c>
      <c r="D117" s="8">
        <f t="shared" si="21"/>
        <v>5</v>
      </c>
      <c r="E117" s="8">
        <f t="shared" si="34"/>
        <v>7</v>
      </c>
      <c r="F117" s="8">
        <f t="shared" si="34"/>
        <v>9</v>
      </c>
      <c r="G117" s="9">
        <v>2</v>
      </c>
      <c r="H117" s="9" t="str">
        <f t="shared" si="24"/>
        <v>3</v>
      </c>
      <c r="I117" s="9" t="str">
        <f t="shared" si="24"/>
        <v>0</v>
      </c>
      <c r="J117" s="9">
        <v>0</v>
      </c>
      <c r="K117" s="13" t="str">
        <f>VLOOKUP($B117,'Conversion to binary Key'!$D:$I,2,0)</f>
        <v>001000</v>
      </c>
      <c r="L117" s="13" t="str">
        <f>VLOOKUP($B117,'Conversion to binary Key'!$D:$I,3,0)</f>
        <v>00</v>
      </c>
      <c r="M117" s="13" t="str">
        <f>VLOOKUP($B117,'Conversion to binary Key'!$D:$I,4,0)</f>
        <v>00</v>
      </c>
      <c r="N117" s="13" t="str">
        <f>VLOOKUP($B117,'Conversion to binary Key'!$D:$I,5,0)</f>
        <v>0</v>
      </c>
      <c r="O117" s="13" t="str">
        <f>VLOOKUP($B117,'Conversion to binary Key'!$D:$I,6,0)</f>
        <v>00000</v>
      </c>
      <c r="P117" s="19" t="str">
        <f t="shared" si="25"/>
        <v>001000</v>
      </c>
      <c r="Q117" s="19" t="str">
        <f t="shared" si="26"/>
        <v>10</v>
      </c>
      <c r="R117" s="19" t="str">
        <f t="shared" si="26"/>
        <v>11</v>
      </c>
      <c r="S117" s="19" t="str">
        <f t="shared" si="26"/>
        <v>0</v>
      </c>
      <c r="T117" s="19" t="str">
        <f t="shared" si="26"/>
        <v>0</v>
      </c>
      <c r="U117" s="16" t="str">
        <f t="shared" si="27"/>
        <v>001000</v>
      </c>
      <c r="V117" s="10" t="str">
        <f t="shared" si="28"/>
        <v>10</v>
      </c>
      <c r="W117" s="10" t="str">
        <f t="shared" si="28"/>
        <v>11</v>
      </c>
      <c r="X117" s="10" t="str">
        <f t="shared" si="28"/>
        <v>0</v>
      </c>
      <c r="Y117" s="10" t="str">
        <f t="shared" si="28"/>
        <v>00000</v>
      </c>
      <c r="Z117" s="11" t="str">
        <f t="shared" si="29"/>
        <v>0010001011000000</v>
      </c>
      <c r="AA117" s="10">
        <f t="shared" si="30"/>
        <v>16</v>
      </c>
      <c r="AB117" s="6" t="s">
        <v>387</v>
      </c>
    </row>
    <row r="118" spans="1:28" x14ac:dyDescent="0.25">
      <c r="A118" s="12" t="s">
        <v>159</v>
      </c>
      <c r="B118" s="9" t="str">
        <f t="shared" si="19"/>
        <v>OUT</v>
      </c>
      <c r="C118" s="9">
        <f t="shared" si="20"/>
        <v>1</v>
      </c>
      <c r="D118" s="8">
        <f t="shared" si="21"/>
        <v>6</v>
      </c>
      <c r="E118" s="8" t="e">
        <f t="shared" si="34"/>
        <v>#VALUE!</v>
      </c>
      <c r="F118" s="8" t="e">
        <f t="shared" si="34"/>
        <v>#VALUE!</v>
      </c>
      <c r="G118" s="9" t="str">
        <f t="shared" si="23"/>
        <v>2</v>
      </c>
      <c r="H118" s="9">
        <v>1</v>
      </c>
      <c r="I118" s="9"/>
      <c r="J118" s="9"/>
      <c r="K118" s="13">
        <f>VLOOKUP($B118,'Conversion to binary Key'!$D:$I,2,0)</f>
        <v>110010</v>
      </c>
      <c r="L118" s="13" t="str">
        <f>VLOOKUP($B118,'Conversion to binary Key'!$D:$I,3,0)</f>
        <v>00</v>
      </c>
      <c r="M118" s="13" t="str">
        <f>VLOOKUP($B118,'Conversion to binary Key'!$D:$I,4,0)</f>
        <v>00000000</v>
      </c>
      <c r="N118" s="13" t="str">
        <f>VLOOKUP($B118,'Conversion to binary Key'!$D:$I,5,0)</f>
        <v/>
      </c>
      <c r="O118" s="13" t="str">
        <f>VLOOKUP($B118,'Conversion to binary Key'!$D:$I,6,0)</f>
        <v/>
      </c>
      <c r="P118" s="19">
        <f t="shared" si="25"/>
        <v>110010</v>
      </c>
      <c r="Q118" s="19" t="str">
        <f t="shared" si="26"/>
        <v>10</v>
      </c>
      <c r="R118" s="19" t="str">
        <f t="shared" si="26"/>
        <v>1</v>
      </c>
      <c r="S118" s="19" t="str">
        <f t="shared" si="26"/>
        <v>0</v>
      </c>
      <c r="T118" s="19" t="str">
        <f t="shared" si="26"/>
        <v>0</v>
      </c>
      <c r="U118" s="16">
        <f t="shared" si="27"/>
        <v>110010</v>
      </c>
      <c r="V118" s="10" t="str">
        <f t="shared" si="28"/>
        <v>10</v>
      </c>
      <c r="W118" s="10" t="str">
        <f t="shared" si="28"/>
        <v>00000001</v>
      </c>
      <c r="X118" s="10" t="str">
        <f t="shared" si="28"/>
        <v/>
      </c>
      <c r="Y118" s="10" t="str">
        <f t="shared" si="28"/>
        <v/>
      </c>
      <c r="Z118" s="11" t="str">
        <f t="shared" si="29"/>
        <v>1100101000000001</v>
      </c>
      <c r="AA118" s="10">
        <f t="shared" si="30"/>
        <v>16</v>
      </c>
      <c r="AB118" s="6" t="s">
        <v>388</v>
      </c>
    </row>
    <row r="119" spans="1:28" x14ac:dyDescent="0.25">
      <c r="A119" s="12" t="s">
        <v>161</v>
      </c>
      <c r="B119" s="9" t="str">
        <f t="shared" si="19"/>
        <v>LDA</v>
      </c>
      <c r="C119" s="9">
        <f t="shared" si="20"/>
        <v>3</v>
      </c>
      <c r="D119" s="8">
        <f t="shared" si="21"/>
        <v>6</v>
      </c>
      <c r="E119" s="8">
        <f t="shared" si="34"/>
        <v>8</v>
      </c>
      <c r="F119" s="8">
        <f t="shared" si="34"/>
        <v>10</v>
      </c>
      <c r="G119" s="9" t="str">
        <f t="shared" si="23"/>
        <v>1</v>
      </c>
      <c r="H119" s="9" t="str">
        <f t="shared" si="24"/>
        <v>0</v>
      </c>
      <c r="I119" s="9" t="str">
        <f t="shared" si="24"/>
        <v>0</v>
      </c>
      <c r="J119" s="9" t="str">
        <f t="shared" si="31"/>
        <v>0</v>
      </c>
      <c r="K119" s="13" t="str">
        <f>VLOOKUP($B119,'Conversion to binary Key'!$D:$I,2,0)</f>
        <v>000011</v>
      </c>
      <c r="L119" s="13" t="str">
        <f>VLOOKUP($B119,'Conversion to binary Key'!$D:$I,3,0)</f>
        <v>00</v>
      </c>
      <c r="M119" s="13" t="str">
        <f>VLOOKUP($B119,'Conversion to binary Key'!$D:$I,4,0)</f>
        <v>00</v>
      </c>
      <c r="N119" s="13" t="str">
        <f>VLOOKUP($B119,'Conversion to binary Key'!$D:$I,5,0)</f>
        <v>0</v>
      </c>
      <c r="O119" s="13" t="str">
        <f>VLOOKUP($B119,'Conversion to binary Key'!$D:$I,6,0)</f>
        <v>00000</v>
      </c>
      <c r="P119" s="19" t="str">
        <f t="shared" si="25"/>
        <v>000011</v>
      </c>
      <c r="Q119" s="19" t="str">
        <f t="shared" si="26"/>
        <v>1</v>
      </c>
      <c r="R119" s="19" t="str">
        <f t="shared" si="26"/>
        <v>0</v>
      </c>
      <c r="S119" s="19" t="str">
        <f t="shared" si="26"/>
        <v>0</v>
      </c>
      <c r="T119" s="19" t="str">
        <f t="shared" si="26"/>
        <v>0</v>
      </c>
      <c r="U119" s="16" t="str">
        <f t="shared" si="27"/>
        <v>000011</v>
      </c>
      <c r="V119" s="10" t="str">
        <f t="shared" si="28"/>
        <v>01</v>
      </c>
      <c r="W119" s="10" t="str">
        <f t="shared" si="28"/>
        <v>00</v>
      </c>
      <c r="X119" s="10" t="str">
        <f t="shared" si="28"/>
        <v>0</v>
      </c>
      <c r="Y119" s="10" t="str">
        <f t="shared" si="28"/>
        <v>00000</v>
      </c>
      <c r="Z119" s="11" t="str">
        <f t="shared" si="29"/>
        <v>0000110100000000</v>
      </c>
      <c r="AA119" s="10">
        <f t="shared" si="30"/>
        <v>16</v>
      </c>
      <c r="AB119" s="6" t="s">
        <v>389</v>
      </c>
    </row>
    <row r="120" spans="1:28" x14ac:dyDescent="0.25">
      <c r="A120" s="12" t="s">
        <v>163</v>
      </c>
      <c r="B120" s="9" t="str">
        <f t="shared" si="19"/>
        <v>LDA</v>
      </c>
      <c r="C120" s="9">
        <f t="shared" si="20"/>
        <v>3</v>
      </c>
      <c r="D120" s="8">
        <f t="shared" si="21"/>
        <v>6</v>
      </c>
      <c r="E120" s="8">
        <f t="shared" si="34"/>
        <v>8</v>
      </c>
      <c r="F120" s="8">
        <f t="shared" si="34"/>
        <v>10</v>
      </c>
      <c r="G120" s="9" t="str">
        <f t="shared" si="23"/>
        <v>0</v>
      </c>
      <c r="H120" s="9" t="str">
        <f t="shared" si="24"/>
        <v>1</v>
      </c>
      <c r="I120" s="9" t="str">
        <f t="shared" si="24"/>
        <v>0</v>
      </c>
      <c r="J120" s="9">
        <v>29</v>
      </c>
      <c r="K120" s="13" t="str">
        <f>VLOOKUP($B120,'Conversion to binary Key'!$D:$I,2,0)</f>
        <v>000011</v>
      </c>
      <c r="L120" s="13" t="str">
        <f>VLOOKUP($B120,'Conversion to binary Key'!$D:$I,3,0)</f>
        <v>00</v>
      </c>
      <c r="M120" s="13" t="str">
        <f>VLOOKUP($B120,'Conversion to binary Key'!$D:$I,4,0)</f>
        <v>00</v>
      </c>
      <c r="N120" s="13" t="str">
        <f>VLOOKUP($B120,'Conversion to binary Key'!$D:$I,5,0)</f>
        <v>0</v>
      </c>
      <c r="O120" s="13" t="str">
        <f>VLOOKUP($B120,'Conversion to binary Key'!$D:$I,6,0)</f>
        <v>00000</v>
      </c>
      <c r="P120" s="19" t="str">
        <f t="shared" si="25"/>
        <v>000011</v>
      </c>
      <c r="Q120" s="19" t="str">
        <f t="shared" si="26"/>
        <v>0</v>
      </c>
      <c r="R120" s="19" t="str">
        <f t="shared" si="26"/>
        <v>1</v>
      </c>
      <c r="S120" s="19" t="str">
        <f t="shared" si="26"/>
        <v>0</v>
      </c>
      <c r="T120" s="19" t="str">
        <f t="shared" si="26"/>
        <v>11101</v>
      </c>
      <c r="U120" s="16" t="str">
        <f t="shared" si="27"/>
        <v>000011</v>
      </c>
      <c r="V120" s="10" t="str">
        <f t="shared" si="28"/>
        <v>00</v>
      </c>
      <c r="W120" s="10" t="str">
        <f t="shared" si="28"/>
        <v>01</v>
      </c>
      <c r="X120" s="10" t="str">
        <f t="shared" si="28"/>
        <v>0</v>
      </c>
      <c r="Y120" s="10" t="str">
        <f t="shared" si="28"/>
        <v>11101</v>
      </c>
      <c r="Z120" s="11" t="str">
        <f t="shared" si="29"/>
        <v>0000110001011101</v>
      </c>
      <c r="AA120" s="10">
        <f t="shared" si="30"/>
        <v>16</v>
      </c>
      <c r="AB120" s="6" t="s">
        <v>390</v>
      </c>
    </row>
    <row r="121" spans="1:28" x14ac:dyDescent="0.25">
      <c r="A121" s="12" t="s">
        <v>76</v>
      </c>
      <c r="B121" s="9" t="str">
        <f t="shared" si="19"/>
        <v>STR</v>
      </c>
      <c r="C121" s="9">
        <f t="shared" si="20"/>
        <v>3</v>
      </c>
      <c r="D121" s="8">
        <f t="shared" si="21"/>
        <v>6</v>
      </c>
      <c r="E121" s="8">
        <f t="shared" si="34"/>
        <v>8</v>
      </c>
      <c r="F121" s="8">
        <f t="shared" si="34"/>
        <v>10</v>
      </c>
      <c r="G121" s="9" t="str">
        <f t="shared" si="23"/>
        <v>3</v>
      </c>
      <c r="H121" s="9" t="str">
        <f t="shared" si="24"/>
        <v>1</v>
      </c>
      <c r="I121" s="9" t="str">
        <f t="shared" si="24"/>
        <v>0</v>
      </c>
      <c r="J121" s="9">
        <v>23</v>
      </c>
      <c r="K121" s="13" t="str">
        <f>VLOOKUP($B121,'Conversion to binary Key'!$D:$I,2,0)</f>
        <v>000010</v>
      </c>
      <c r="L121" s="13" t="str">
        <f>VLOOKUP($B121,'Conversion to binary Key'!$D:$I,3,0)</f>
        <v>00</v>
      </c>
      <c r="M121" s="13" t="str">
        <f>VLOOKUP($B121,'Conversion to binary Key'!$D:$I,4,0)</f>
        <v>00</v>
      </c>
      <c r="N121" s="13" t="str">
        <f>VLOOKUP($B121,'Conversion to binary Key'!$D:$I,5,0)</f>
        <v>0</v>
      </c>
      <c r="O121" s="13" t="str">
        <f>VLOOKUP($B121,'Conversion to binary Key'!$D:$I,6,0)</f>
        <v>00000</v>
      </c>
      <c r="P121" s="19" t="str">
        <f t="shared" si="25"/>
        <v>000010</v>
      </c>
      <c r="Q121" s="19" t="str">
        <f t="shared" si="26"/>
        <v>11</v>
      </c>
      <c r="R121" s="19" t="str">
        <f t="shared" si="26"/>
        <v>1</v>
      </c>
      <c r="S121" s="19" t="str">
        <f t="shared" si="26"/>
        <v>0</v>
      </c>
      <c r="T121" s="19" t="str">
        <f t="shared" si="26"/>
        <v>10111</v>
      </c>
      <c r="U121" s="16" t="str">
        <f t="shared" si="27"/>
        <v>000010</v>
      </c>
      <c r="V121" s="10" t="str">
        <f t="shared" si="28"/>
        <v>11</v>
      </c>
      <c r="W121" s="10" t="str">
        <f t="shared" si="28"/>
        <v>01</v>
      </c>
      <c r="X121" s="10" t="str">
        <f t="shared" si="28"/>
        <v>0</v>
      </c>
      <c r="Y121" s="10" t="str">
        <f t="shared" si="28"/>
        <v>10111</v>
      </c>
      <c r="Z121" s="11" t="str">
        <f t="shared" si="29"/>
        <v>0000101101010111</v>
      </c>
      <c r="AA121" s="10">
        <f t="shared" si="30"/>
        <v>16</v>
      </c>
      <c r="AB121" s="6" t="s">
        <v>357</v>
      </c>
    </row>
    <row r="122" spans="1:28" x14ac:dyDescent="0.25">
      <c r="A122" s="12" t="s">
        <v>166</v>
      </c>
      <c r="B122" s="9" t="str">
        <f t="shared" si="19"/>
        <v>LDR</v>
      </c>
      <c r="C122" s="9">
        <f t="shared" si="20"/>
        <v>3</v>
      </c>
      <c r="D122" s="8">
        <f t="shared" si="21"/>
        <v>6</v>
      </c>
      <c r="E122" s="8">
        <f t="shared" si="34"/>
        <v>8</v>
      </c>
      <c r="F122" s="8">
        <f t="shared" si="34"/>
        <v>10</v>
      </c>
      <c r="G122" s="9" t="str">
        <f t="shared" si="23"/>
        <v>2</v>
      </c>
      <c r="H122" s="9" t="str">
        <f t="shared" si="24"/>
        <v>1</v>
      </c>
      <c r="I122" s="9" t="str">
        <f t="shared" si="24"/>
        <v>0</v>
      </c>
      <c r="J122" s="9">
        <v>23</v>
      </c>
      <c r="K122" s="13" t="str">
        <f>VLOOKUP($B122,'Conversion to binary Key'!$D:$I,2,0)</f>
        <v>000001</v>
      </c>
      <c r="L122" s="13" t="str">
        <f>VLOOKUP($B122,'Conversion to binary Key'!$D:$I,3,0)</f>
        <v>00</v>
      </c>
      <c r="M122" s="13" t="str">
        <f>VLOOKUP($B122,'Conversion to binary Key'!$D:$I,4,0)</f>
        <v>00</v>
      </c>
      <c r="N122" s="13" t="str">
        <f>VLOOKUP($B122,'Conversion to binary Key'!$D:$I,5,0)</f>
        <v>0</v>
      </c>
      <c r="O122" s="13" t="str">
        <f>VLOOKUP($B122,'Conversion to binary Key'!$D:$I,6,0)</f>
        <v>00000</v>
      </c>
      <c r="P122" s="19" t="str">
        <f t="shared" si="25"/>
        <v>000001</v>
      </c>
      <c r="Q122" s="19" t="str">
        <f t="shared" si="26"/>
        <v>10</v>
      </c>
      <c r="R122" s="19" t="str">
        <f t="shared" si="26"/>
        <v>1</v>
      </c>
      <c r="S122" s="19" t="str">
        <f t="shared" si="26"/>
        <v>0</v>
      </c>
      <c r="T122" s="19" t="str">
        <f t="shared" si="26"/>
        <v>10111</v>
      </c>
      <c r="U122" s="16" t="str">
        <f t="shared" si="27"/>
        <v>000001</v>
      </c>
      <c r="V122" s="10" t="str">
        <f t="shared" si="28"/>
        <v>10</v>
      </c>
      <c r="W122" s="10" t="str">
        <f t="shared" si="28"/>
        <v>01</v>
      </c>
      <c r="X122" s="10" t="str">
        <f t="shared" si="28"/>
        <v>0</v>
      </c>
      <c r="Y122" s="10" t="str">
        <f t="shared" si="28"/>
        <v>10111</v>
      </c>
      <c r="Z122" s="11" t="str">
        <f t="shared" si="29"/>
        <v>0000011001010111</v>
      </c>
      <c r="AA122" s="10">
        <f t="shared" si="30"/>
        <v>16</v>
      </c>
      <c r="AB122" s="6" t="s">
        <v>391</v>
      </c>
    </row>
    <row r="123" spans="1:28" x14ac:dyDescent="0.25">
      <c r="A123" s="12" t="s">
        <v>155</v>
      </c>
      <c r="B123" s="9" t="str">
        <f t="shared" si="19"/>
        <v>DVD</v>
      </c>
      <c r="C123" s="9">
        <f t="shared" si="20"/>
        <v>1</v>
      </c>
      <c r="D123" s="8">
        <f t="shared" si="21"/>
        <v>6</v>
      </c>
      <c r="E123" s="8" t="e">
        <f t="shared" si="34"/>
        <v>#VALUE!</v>
      </c>
      <c r="F123" s="8" t="e">
        <f t="shared" si="34"/>
        <v>#VALUE!</v>
      </c>
      <c r="G123" s="9" t="str">
        <f t="shared" si="23"/>
        <v>2</v>
      </c>
      <c r="H123" s="9">
        <v>0</v>
      </c>
      <c r="I123" s="9"/>
      <c r="J123" s="9"/>
      <c r="K123" s="13" t="str">
        <f>VLOOKUP($B123,'Conversion to binary Key'!$D:$I,2,0)</f>
        <v>010001</v>
      </c>
      <c r="L123" s="13" t="str">
        <f>VLOOKUP($B123,'Conversion to binary Key'!$D:$I,3,0)</f>
        <v>00</v>
      </c>
      <c r="M123" s="13" t="str">
        <f>VLOOKUP($B123,'Conversion to binary Key'!$D:$I,4,0)</f>
        <v>00</v>
      </c>
      <c r="N123" s="13" t="str">
        <f>VLOOKUP($B123,'Conversion to binary Key'!$D:$I,5,0)</f>
        <v>000000</v>
      </c>
      <c r="O123" s="13" t="str">
        <f>VLOOKUP($B123,'Conversion to binary Key'!$D:$I,6,0)</f>
        <v/>
      </c>
      <c r="P123" s="19" t="str">
        <f t="shared" si="25"/>
        <v>010001</v>
      </c>
      <c r="Q123" s="19" t="str">
        <f t="shared" si="26"/>
        <v>10</v>
      </c>
      <c r="R123" s="19" t="str">
        <f t="shared" si="26"/>
        <v>0</v>
      </c>
      <c r="S123" s="19" t="str">
        <f t="shared" si="26"/>
        <v>0</v>
      </c>
      <c r="T123" s="19" t="str">
        <f t="shared" si="26"/>
        <v>0</v>
      </c>
      <c r="U123" s="16" t="str">
        <f t="shared" si="27"/>
        <v>010001</v>
      </c>
      <c r="V123" s="10" t="str">
        <f t="shared" si="28"/>
        <v>10</v>
      </c>
      <c r="W123" s="10" t="str">
        <f t="shared" si="28"/>
        <v>00</v>
      </c>
      <c r="X123" s="10" t="str">
        <f t="shared" si="28"/>
        <v>000000</v>
      </c>
      <c r="Y123" s="10" t="str">
        <f t="shared" si="28"/>
        <v/>
      </c>
      <c r="Z123" s="11" t="str">
        <f t="shared" si="29"/>
        <v>0100011000000000</v>
      </c>
      <c r="AA123" s="10">
        <f t="shared" si="30"/>
        <v>16</v>
      </c>
      <c r="AB123" s="6" t="s">
        <v>386</v>
      </c>
    </row>
    <row r="124" spans="1:28" x14ac:dyDescent="0.25">
      <c r="A124" s="12" t="s">
        <v>168</v>
      </c>
      <c r="B124" s="9" t="str">
        <f t="shared" si="19"/>
        <v xml:space="preserve">JZ </v>
      </c>
      <c r="C124" s="9">
        <f t="shared" si="20"/>
        <v>3</v>
      </c>
      <c r="D124" s="8">
        <f t="shared" si="21"/>
        <v>5</v>
      </c>
      <c r="E124" s="8">
        <f t="shared" si="34"/>
        <v>7</v>
      </c>
      <c r="F124" s="8">
        <f t="shared" si="34"/>
        <v>9</v>
      </c>
      <c r="G124" s="9">
        <v>1</v>
      </c>
      <c r="H124" s="9" t="str">
        <f t="shared" si="24"/>
        <v>3</v>
      </c>
      <c r="I124" s="9" t="str">
        <f t="shared" si="24"/>
        <v>0</v>
      </c>
      <c r="J124" s="9">
        <v>6</v>
      </c>
      <c r="K124" s="13" t="str">
        <f>VLOOKUP($B124,'Conversion to binary Key'!$D:$I,2,0)</f>
        <v>001000</v>
      </c>
      <c r="L124" s="13" t="str">
        <f>VLOOKUP($B124,'Conversion to binary Key'!$D:$I,3,0)</f>
        <v>00</v>
      </c>
      <c r="M124" s="13" t="str">
        <f>VLOOKUP($B124,'Conversion to binary Key'!$D:$I,4,0)</f>
        <v>00</v>
      </c>
      <c r="N124" s="13" t="str">
        <f>VLOOKUP($B124,'Conversion to binary Key'!$D:$I,5,0)</f>
        <v>0</v>
      </c>
      <c r="O124" s="13" t="str">
        <f>VLOOKUP($B124,'Conversion to binary Key'!$D:$I,6,0)</f>
        <v>00000</v>
      </c>
      <c r="P124" s="19" t="str">
        <f t="shared" si="25"/>
        <v>001000</v>
      </c>
      <c r="Q124" s="19" t="str">
        <f t="shared" si="26"/>
        <v>1</v>
      </c>
      <c r="R124" s="19" t="str">
        <f t="shared" si="26"/>
        <v>11</v>
      </c>
      <c r="S124" s="19" t="str">
        <f t="shared" si="26"/>
        <v>0</v>
      </c>
      <c r="T124" s="19" t="str">
        <f t="shared" si="26"/>
        <v>110</v>
      </c>
      <c r="U124" s="16" t="str">
        <f t="shared" si="27"/>
        <v>001000</v>
      </c>
      <c r="V124" s="10" t="str">
        <f t="shared" si="28"/>
        <v>01</v>
      </c>
      <c r="W124" s="10" t="str">
        <f t="shared" si="28"/>
        <v>11</v>
      </c>
      <c r="X124" s="10" t="str">
        <f t="shared" si="28"/>
        <v>0</v>
      </c>
      <c r="Y124" s="10" t="str">
        <f t="shared" si="28"/>
        <v>00110</v>
      </c>
      <c r="Z124" s="11" t="str">
        <f t="shared" si="29"/>
        <v>0010000111000110</v>
      </c>
      <c r="AA124" s="10">
        <f t="shared" si="30"/>
        <v>16</v>
      </c>
      <c r="AB124" s="6" t="s">
        <v>392</v>
      </c>
    </row>
    <row r="125" spans="1:28" x14ac:dyDescent="0.25">
      <c r="A125" s="12" t="s">
        <v>170</v>
      </c>
      <c r="B125" s="9" t="str">
        <f t="shared" si="19"/>
        <v xml:space="preserve">JZ </v>
      </c>
      <c r="C125" s="9">
        <f t="shared" si="20"/>
        <v>3</v>
      </c>
      <c r="D125" s="8">
        <f t="shared" si="21"/>
        <v>5</v>
      </c>
      <c r="E125" s="8">
        <f t="shared" si="34"/>
        <v>7</v>
      </c>
      <c r="F125" s="8">
        <f t="shared" si="34"/>
        <v>9</v>
      </c>
      <c r="G125" s="9">
        <v>2</v>
      </c>
      <c r="H125" s="9" t="str">
        <f t="shared" si="24"/>
        <v>3</v>
      </c>
      <c r="I125" s="9" t="str">
        <f t="shared" si="24"/>
        <v>0</v>
      </c>
      <c r="J125" s="9">
        <v>8</v>
      </c>
      <c r="K125" s="13" t="str">
        <f>VLOOKUP($B125,'Conversion to binary Key'!$D:$I,2,0)</f>
        <v>001000</v>
      </c>
      <c r="L125" s="13" t="str">
        <f>VLOOKUP($B125,'Conversion to binary Key'!$D:$I,3,0)</f>
        <v>00</v>
      </c>
      <c r="M125" s="13" t="str">
        <f>VLOOKUP($B125,'Conversion to binary Key'!$D:$I,4,0)</f>
        <v>00</v>
      </c>
      <c r="N125" s="13" t="str">
        <f>VLOOKUP($B125,'Conversion to binary Key'!$D:$I,5,0)</f>
        <v>0</v>
      </c>
      <c r="O125" s="13" t="str">
        <f>VLOOKUP($B125,'Conversion to binary Key'!$D:$I,6,0)</f>
        <v>00000</v>
      </c>
      <c r="P125" s="19" t="str">
        <f t="shared" si="25"/>
        <v>001000</v>
      </c>
      <c r="Q125" s="19" t="str">
        <f t="shared" si="26"/>
        <v>10</v>
      </c>
      <c r="R125" s="19" t="str">
        <f t="shared" si="26"/>
        <v>11</v>
      </c>
      <c r="S125" s="19" t="str">
        <f t="shared" si="26"/>
        <v>0</v>
      </c>
      <c r="T125" s="19" t="str">
        <f t="shared" si="26"/>
        <v>1000</v>
      </c>
      <c r="U125" s="16" t="str">
        <f t="shared" si="27"/>
        <v>001000</v>
      </c>
      <c r="V125" s="10" t="str">
        <f t="shared" si="28"/>
        <v>10</v>
      </c>
      <c r="W125" s="10" t="str">
        <f t="shared" si="28"/>
        <v>11</v>
      </c>
      <c r="X125" s="10" t="str">
        <f t="shared" si="28"/>
        <v>0</v>
      </c>
      <c r="Y125" s="10" t="str">
        <f t="shared" si="28"/>
        <v>01000</v>
      </c>
      <c r="Z125" s="11" t="str">
        <f t="shared" si="29"/>
        <v>0010001011001000</v>
      </c>
      <c r="AA125" s="10">
        <f t="shared" si="30"/>
        <v>16</v>
      </c>
      <c r="AB125" s="6" t="s">
        <v>393</v>
      </c>
    </row>
    <row r="126" spans="1:28" x14ac:dyDescent="0.25">
      <c r="A126" s="12" t="s">
        <v>159</v>
      </c>
      <c r="B126" s="9" t="str">
        <f t="shared" si="19"/>
        <v>OUT</v>
      </c>
      <c r="C126" s="9">
        <f t="shared" si="20"/>
        <v>1</v>
      </c>
      <c r="D126" s="8">
        <f t="shared" si="21"/>
        <v>6</v>
      </c>
      <c r="E126" s="8" t="e">
        <f t="shared" si="34"/>
        <v>#VALUE!</v>
      </c>
      <c r="F126" s="8" t="e">
        <f t="shared" si="34"/>
        <v>#VALUE!</v>
      </c>
      <c r="G126" s="9" t="str">
        <f t="shared" si="23"/>
        <v>2</v>
      </c>
      <c r="H126" s="9">
        <v>1</v>
      </c>
      <c r="I126" s="9"/>
      <c r="J126" s="9"/>
      <c r="K126" s="13">
        <f>VLOOKUP($B126,'Conversion to binary Key'!$D:$I,2,0)</f>
        <v>110010</v>
      </c>
      <c r="L126" s="13" t="str">
        <f>VLOOKUP($B126,'Conversion to binary Key'!$D:$I,3,0)</f>
        <v>00</v>
      </c>
      <c r="M126" s="13" t="str">
        <f>VLOOKUP($B126,'Conversion to binary Key'!$D:$I,4,0)</f>
        <v>00000000</v>
      </c>
      <c r="N126" s="13" t="str">
        <f>VLOOKUP($B126,'Conversion to binary Key'!$D:$I,5,0)</f>
        <v/>
      </c>
      <c r="O126" s="13" t="str">
        <f>VLOOKUP($B126,'Conversion to binary Key'!$D:$I,6,0)</f>
        <v/>
      </c>
      <c r="P126" s="19">
        <f t="shared" si="25"/>
        <v>110010</v>
      </c>
      <c r="Q126" s="19" t="str">
        <f t="shared" si="26"/>
        <v>10</v>
      </c>
      <c r="R126" s="19" t="str">
        <f t="shared" si="26"/>
        <v>1</v>
      </c>
      <c r="S126" s="19" t="str">
        <f t="shared" si="26"/>
        <v>0</v>
      </c>
      <c r="T126" s="19" t="str">
        <f t="shared" si="26"/>
        <v>0</v>
      </c>
      <c r="U126" s="16">
        <f t="shared" si="27"/>
        <v>110010</v>
      </c>
      <c r="V126" s="10" t="str">
        <f t="shared" si="28"/>
        <v>10</v>
      </c>
      <c r="W126" s="10" t="str">
        <f t="shared" si="28"/>
        <v>00000001</v>
      </c>
      <c r="X126" s="10" t="str">
        <f t="shared" si="28"/>
        <v/>
      </c>
      <c r="Y126" s="10" t="str">
        <f t="shared" si="28"/>
        <v/>
      </c>
      <c r="Z126" s="11" t="str">
        <f t="shared" si="29"/>
        <v>1100101000000001</v>
      </c>
      <c r="AA126" s="10">
        <f t="shared" si="30"/>
        <v>16</v>
      </c>
      <c r="AB126" s="6" t="s">
        <v>388</v>
      </c>
    </row>
    <row r="127" spans="1:28" x14ac:dyDescent="0.25">
      <c r="A127" s="12" t="s">
        <v>161</v>
      </c>
      <c r="B127" s="9" t="str">
        <f t="shared" si="19"/>
        <v>LDA</v>
      </c>
      <c r="C127" s="9">
        <f t="shared" si="20"/>
        <v>3</v>
      </c>
      <c r="D127" s="8">
        <f t="shared" si="21"/>
        <v>6</v>
      </c>
      <c r="E127" s="8">
        <f t="shared" si="34"/>
        <v>8</v>
      </c>
      <c r="F127" s="8">
        <f t="shared" si="34"/>
        <v>10</v>
      </c>
      <c r="G127" s="9" t="str">
        <f t="shared" si="23"/>
        <v>1</v>
      </c>
      <c r="H127" s="9" t="str">
        <f t="shared" si="24"/>
        <v>0</v>
      </c>
      <c r="I127" s="9" t="str">
        <f t="shared" si="24"/>
        <v>0</v>
      </c>
      <c r="J127" s="9" t="str">
        <f t="shared" si="31"/>
        <v>0</v>
      </c>
      <c r="K127" s="13" t="str">
        <f>VLOOKUP($B127,'Conversion to binary Key'!$D:$I,2,0)</f>
        <v>000011</v>
      </c>
      <c r="L127" s="13" t="str">
        <f>VLOOKUP($B127,'Conversion to binary Key'!$D:$I,3,0)</f>
        <v>00</v>
      </c>
      <c r="M127" s="13" t="str">
        <f>VLOOKUP($B127,'Conversion to binary Key'!$D:$I,4,0)</f>
        <v>00</v>
      </c>
      <c r="N127" s="13" t="str">
        <f>VLOOKUP($B127,'Conversion to binary Key'!$D:$I,5,0)</f>
        <v>0</v>
      </c>
      <c r="O127" s="13" t="str">
        <f>VLOOKUP($B127,'Conversion to binary Key'!$D:$I,6,0)</f>
        <v>00000</v>
      </c>
      <c r="P127" s="19" t="str">
        <f t="shared" si="25"/>
        <v>000011</v>
      </c>
      <c r="Q127" s="19" t="str">
        <f t="shared" si="26"/>
        <v>1</v>
      </c>
      <c r="R127" s="19" t="str">
        <f t="shared" si="26"/>
        <v>0</v>
      </c>
      <c r="S127" s="19" t="str">
        <f t="shared" si="26"/>
        <v>0</v>
      </c>
      <c r="T127" s="19" t="str">
        <f t="shared" si="26"/>
        <v>0</v>
      </c>
      <c r="U127" s="16" t="str">
        <f t="shared" si="27"/>
        <v>000011</v>
      </c>
      <c r="V127" s="10" t="str">
        <f t="shared" si="28"/>
        <v>01</v>
      </c>
      <c r="W127" s="10" t="str">
        <f t="shared" si="28"/>
        <v>00</v>
      </c>
      <c r="X127" s="10" t="str">
        <f t="shared" si="28"/>
        <v>0</v>
      </c>
      <c r="Y127" s="10" t="str">
        <f t="shared" si="28"/>
        <v>00000</v>
      </c>
      <c r="Z127" s="11" t="str">
        <f t="shared" si="29"/>
        <v>0000110100000000</v>
      </c>
      <c r="AA127" s="10">
        <f t="shared" si="30"/>
        <v>16</v>
      </c>
      <c r="AB127" s="6" t="s">
        <v>389</v>
      </c>
    </row>
    <row r="128" spans="1:28" x14ac:dyDescent="0.25">
      <c r="A128" s="12" t="s">
        <v>173</v>
      </c>
      <c r="B128" s="9" t="str">
        <f t="shared" si="19"/>
        <v>LDR</v>
      </c>
      <c r="C128" s="9">
        <f t="shared" si="20"/>
        <v>3</v>
      </c>
      <c r="D128" s="8">
        <f t="shared" si="21"/>
        <v>6</v>
      </c>
      <c r="E128" s="8">
        <f t="shared" si="34"/>
        <v>8</v>
      </c>
      <c r="F128" s="8">
        <f t="shared" si="34"/>
        <v>10</v>
      </c>
      <c r="G128" s="9" t="str">
        <f t="shared" si="23"/>
        <v>0</v>
      </c>
      <c r="H128" s="9" t="str">
        <f t="shared" si="24"/>
        <v>1</v>
      </c>
      <c r="I128" s="9" t="str">
        <f t="shared" si="24"/>
        <v>0</v>
      </c>
      <c r="J128" s="9">
        <v>26</v>
      </c>
      <c r="K128" s="13" t="str">
        <f>VLOOKUP($B128,'Conversion to binary Key'!$D:$I,2,0)</f>
        <v>000001</v>
      </c>
      <c r="L128" s="13" t="str">
        <f>VLOOKUP($B128,'Conversion to binary Key'!$D:$I,3,0)</f>
        <v>00</v>
      </c>
      <c r="M128" s="13" t="str">
        <f>VLOOKUP($B128,'Conversion to binary Key'!$D:$I,4,0)</f>
        <v>00</v>
      </c>
      <c r="N128" s="13" t="str">
        <f>VLOOKUP($B128,'Conversion to binary Key'!$D:$I,5,0)</f>
        <v>0</v>
      </c>
      <c r="O128" s="13" t="str">
        <f>VLOOKUP($B128,'Conversion to binary Key'!$D:$I,6,0)</f>
        <v>00000</v>
      </c>
      <c r="P128" s="19" t="str">
        <f t="shared" si="25"/>
        <v>000001</v>
      </c>
      <c r="Q128" s="19" t="str">
        <f t="shared" si="26"/>
        <v>0</v>
      </c>
      <c r="R128" s="19" t="str">
        <f t="shared" si="26"/>
        <v>1</v>
      </c>
      <c r="S128" s="19" t="str">
        <f t="shared" si="26"/>
        <v>0</v>
      </c>
      <c r="T128" s="19" t="str">
        <f t="shared" si="26"/>
        <v>11010</v>
      </c>
      <c r="U128" s="16" t="str">
        <f t="shared" si="27"/>
        <v>000001</v>
      </c>
      <c r="V128" s="10" t="str">
        <f t="shared" si="28"/>
        <v>00</v>
      </c>
      <c r="W128" s="10" t="str">
        <f t="shared" si="28"/>
        <v>01</v>
      </c>
      <c r="X128" s="10" t="str">
        <f t="shared" si="28"/>
        <v>0</v>
      </c>
      <c r="Y128" s="10" t="str">
        <f t="shared" si="28"/>
        <v>11010</v>
      </c>
      <c r="Z128" s="11" t="str">
        <f t="shared" si="29"/>
        <v>0000010001011010</v>
      </c>
      <c r="AA128" s="10">
        <f t="shared" si="30"/>
        <v>16</v>
      </c>
      <c r="AB128" s="6" t="s">
        <v>394</v>
      </c>
    </row>
    <row r="129" spans="1:28" x14ac:dyDescent="0.25">
      <c r="A129" s="12" t="s">
        <v>76</v>
      </c>
      <c r="B129" s="9" t="str">
        <f t="shared" si="19"/>
        <v>STR</v>
      </c>
      <c r="C129" s="9">
        <f t="shared" si="20"/>
        <v>3</v>
      </c>
      <c r="D129" s="8">
        <f t="shared" si="21"/>
        <v>6</v>
      </c>
      <c r="E129" s="8">
        <f t="shared" si="34"/>
        <v>8</v>
      </c>
      <c r="F129" s="8">
        <f t="shared" si="34"/>
        <v>10</v>
      </c>
      <c r="G129" s="9" t="str">
        <f t="shared" si="23"/>
        <v>3</v>
      </c>
      <c r="H129" s="9" t="str">
        <f t="shared" si="24"/>
        <v>1</v>
      </c>
      <c r="I129" s="9" t="str">
        <f t="shared" si="24"/>
        <v>0</v>
      </c>
      <c r="J129" s="9">
        <v>23</v>
      </c>
      <c r="K129" s="13" t="str">
        <f>VLOOKUP($B129,'Conversion to binary Key'!$D:$I,2,0)</f>
        <v>000010</v>
      </c>
      <c r="L129" s="13" t="str">
        <f>VLOOKUP($B129,'Conversion to binary Key'!$D:$I,3,0)</f>
        <v>00</v>
      </c>
      <c r="M129" s="13" t="str">
        <f>VLOOKUP($B129,'Conversion to binary Key'!$D:$I,4,0)</f>
        <v>00</v>
      </c>
      <c r="N129" s="13" t="str">
        <f>VLOOKUP($B129,'Conversion to binary Key'!$D:$I,5,0)</f>
        <v>0</v>
      </c>
      <c r="O129" s="13" t="str">
        <f>VLOOKUP($B129,'Conversion to binary Key'!$D:$I,6,0)</f>
        <v>00000</v>
      </c>
      <c r="P129" s="19" t="str">
        <f t="shared" si="25"/>
        <v>000010</v>
      </c>
      <c r="Q129" s="19" t="str">
        <f t="shared" si="26"/>
        <v>11</v>
      </c>
      <c r="R129" s="19" t="str">
        <f t="shared" si="26"/>
        <v>1</v>
      </c>
      <c r="S129" s="19" t="str">
        <f t="shared" si="26"/>
        <v>0</v>
      </c>
      <c r="T129" s="19" t="str">
        <f t="shared" si="26"/>
        <v>10111</v>
      </c>
      <c r="U129" s="16" t="str">
        <f t="shared" si="27"/>
        <v>000010</v>
      </c>
      <c r="V129" s="10" t="str">
        <f t="shared" si="28"/>
        <v>11</v>
      </c>
      <c r="W129" s="10" t="str">
        <f t="shared" si="28"/>
        <v>01</v>
      </c>
      <c r="X129" s="10" t="str">
        <f t="shared" si="28"/>
        <v>0</v>
      </c>
      <c r="Y129" s="10" t="str">
        <f t="shared" si="28"/>
        <v>10111</v>
      </c>
      <c r="Z129" s="11" t="str">
        <f t="shared" si="29"/>
        <v>0000101101010111</v>
      </c>
      <c r="AA129" s="10">
        <f t="shared" si="30"/>
        <v>16</v>
      </c>
      <c r="AB129" s="6" t="s">
        <v>357</v>
      </c>
    </row>
    <row r="130" spans="1:28" x14ac:dyDescent="0.25">
      <c r="A130" s="12" t="s">
        <v>166</v>
      </c>
      <c r="B130" s="9" t="str">
        <f t="shared" si="19"/>
        <v>LDR</v>
      </c>
      <c r="C130" s="9">
        <f t="shared" si="20"/>
        <v>3</v>
      </c>
      <c r="D130" s="8">
        <f t="shared" si="21"/>
        <v>6</v>
      </c>
      <c r="E130" s="8">
        <f t="shared" si="34"/>
        <v>8</v>
      </c>
      <c r="F130" s="8">
        <f t="shared" si="34"/>
        <v>10</v>
      </c>
      <c r="G130" s="9" t="str">
        <f t="shared" si="23"/>
        <v>2</v>
      </c>
      <c r="H130" s="9" t="str">
        <f t="shared" si="24"/>
        <v>1</v>
      </c>
      <c r="I130" s="9" t="str">
        <f t="shared" si="24"/>
        <v>0</v>
      </c>
      <c r="J130" s="9">
        <v>23</v>
      </c>
      <c r="K130" s="13" t="str">
        <f>VLOOKUP($B130,'Conversion to binary Key'!$D:$I,2,0)</f>
        <v>000001</v>
      </c>
      <c r="L130" s="13" t="str">
        <f>VLOOKUP($B130,'Conversion to binary Key'!$D:$I,3,0)</f>
        <v>00</v>
      </c>
      <c r="M130" s="13" t="str">
        <f>VLOOKUP($B130,'Conversion to binary Key'!$D:$I,4,0)</f>
        <v>00</v>
      </c>
      <c r="N130" s="13" t="str">
        <f>VLOOKUP($B130,'Conversion to binary Key'!$D:$I,5,0)</f>
        <v>0</v>
      </c>
      <c r="O130" s="13" t="str">
        <f>VLOOKUP($B130,'Conversion to binary Key'!$D:$I,6,0)</f>
        <v>00000</v>
      </c>
      <c r="P130" s="19" t="str">
        <f t="shared" si="25"/>
        <v>000001</v>
      </c>
      <c r="Q130" s="19" t="str">
        <f t="shared" si="26"/>
        <v>10</v>
      </c>
      <c r="R130" s="19" t="str">
        <f t="shared" si="26"/>
        <v>1</v>
      </c>
      <c r="S130" s="19" t="str">
        <f t="shared" si="26"/>
        <v>0</v>
      </c>
      <c r="T130" s="19" t="str">
        <f t="shared" si="26"/>
        <v>10111</v>
      </c>
      <c r="U130" s="16" t="str">
        <f t="shared" si="27"/>
        <v>000001</v>
      </c>
      <c r="V130" s="10" t="str">
        <f t="shared" si="28"/>
        <v>10</v>
      </c>
      <c r="W130" s="10" t="str">
        <f t="shared" si="28"/>
        <v>01</v>
      </c>
      <c r="X130" s="10" t="str">
        <f t="shared" si="28"/>
        <v>0</v>
      </c>
      <c r="Y130" s="10" t="str">
        <f t="shared" ref="Y130:Y146" si="35">TEXT(T130,O130)</f>
        <v>10111</v>
      </c>
      <c r="Z130" s="11" t="str">
        <f t="shared" si="29"/>
        <v>0000011001010111</v>
      </c>
      <c r="AA130" s="10">
        <f t="shared" si="30"/>
        <v>16</v>
      </c>
      <c r="AB130" s="6" t="s">
        <v>391</v>
      </c>
    </row>
    <row r="131" spans="1:28" x14ac:dyDescent="0.25">
      <c r="A131" s="12" t="s">
        <v>155</v>
      </c>
      <c r="B131" s="9" t="str">
        <f t="shared" ref="B131:B146" si="36">LEFT(A131,3)</f>
        <v>DVD</v>
      </c>
      <c r="C131" s="9">
        <f t="shared" ref="C131:C146" si="37">LEN(A131)-LEN(SUBSTITUTE(A131,",",""))</f>
        <v>1</v>
      </c>
      <c r="D131" s="8">
        <f t="shared" ref="D131:D146" si="38">FIND(",",A131,1)</f>
        <v>6</v>
      </c>
      <c r="E131" s="8" t="e">
        <f t="shared" ref="E131:F146" si="39">FIND(",",$A131,D131+1)</f>
        <v>#VALUE!</v>
      </c>
      <c r="F131" s="8" t="e">
        <f t="shared" si="39"/>
        <v>#VALUE!</v>
      </c>
      <c r="G131" s="9" t="str">
        <f t="shared" ref="G131:G146" si="40">MID(A131,5,1)</f>
        <v>2</v>
      </c>
      <c r="H131" s="9">
        <v>0</v>
      </c>
      <c r="I131" s="9"/>
      <c r="J131" s="9"/>
      <c r="K131" s="13" t="str">
        <f>VLOOKUP($B131,'Conversion to binary Key'!$D:$I,2,0)</f>
        <v>010001</v>
      </c>
      <c r="L131" s="13" t="str">
        <f>VLOOKUP($B131,'Conversion to binary Key'!$D:$I,3,0)</f>
        <v>00</v>
      </c>
      <c r="M131" s="13" t="str">
        <f>VLOOKUP($B131,'Conversion to binary Key'!$D:$I,4,0)</f>
        <v>00</v>
      </c>
      <c r="N131" s="13" t="str">
        <f>VLOOKUP($B131,'Conversion to binary Key'!$D:$I,5,0)</f>
        <v>000000</v>
      </c>
      <c r="O131" s="13" t="str">
        <f>VLOOKUP($B131,'Conversion to binary Key'!$D:$I,6,0)</f>
        <v/>
      </c>
      <c r="P131" s="19" t="str">
        <f t="shared" ref="P131:P146" si="41">K131</f>
        <v>010001</v>
      </c>
      <c r="Q131" s="19" t="str">
        <f t="shared" ref="Q131:T145" si="42">DEC2BIN(G131)</f>
        <v>10</v>
      </c>
      <c r="R131" s="19" t="str">
        <f t="shared" si="42"/>
        <v>0</v>
      </c>
      <c r="S131" s="19" t="str">
        <f t="shared" si="42"/>
        <v>0</v>
      </c>
      <c r="T131" s="19" t="str">
        <f t="shared" si="42"/>
        <v>0</v>
      </c>
      <c r="U131" s="16" t="str">
        <f t="shared" ref="U131:U146" si="43">P131</f>
        <v>010001</v>
      </c>
      <c r="V131" s="10" t="str">
        <f t="shared" ref="V131:X146" si="44">TEXT(Q131,L131)</f>
        <v>10</v>
      </c>
      <c r="W131" s="10" t="str">
        <f t="shared" si="44"/>
        <v>00</v>
      </c>
      <c r="X131" s="10" t="str">
        <f t="shared" si="44"/>
        <v>000000</v>
      </c>
      <c r="Y131" s="10" t="str">
        <f t="shared" si="35"/>
        <v/>
      </c>
      <c r="Z131" s="11" t="str">
        <f t="shared" si="29"/>
        <v>0100011000000000</v>
      </c>
      <c r="AA131" s="10">
        <f t="shared" si="30"/>
        <v>16</v>
      </c>
      <c r="AB131" s="6" t="s">
        <v>386</v>
      </c>
    </row>
    <row r="132" spans="1:28" x14ac:dyDescent="0.25">
      <c r="A132" s="12" t="s">
        <v>176</v>
      </c>
      <c r="B132" s="9" t="str">
        <f t="shared" si="36"/>
        <v xml:space="preserve">JZ </v>
      </c>
      <c r="C132" s="9">
        <f t="shared" si="37"/>
        <v>3</v>
      </c>
      <c r="D132" s="8">
        <f t="shared" si="38"/>
        <v>5</v>
      </c>
      <c r="E132" s="8">
        <f t="shared" si="39"/>
        <v>7</v>
      </c>
      <c r="F132" s="8">
        <f t="shared" si="39"/>
        <v>9</v>
      </c>
      <c r="G132" s="9">
        <v>1</v>
      </c>
      <c r="H132" s="9" t="str">
        <f t="shared" ref="H132:I146" si="45">MID($A132,D132+1,E132-(D132+1))</f>
        <v>3</v>
      </c>
      <c r="I132" s="9" t="str">
        <f t="shared" si="45"/>
        <v>0</v>
      </c>
      <c r="J132" s="9">
        <v>14</v>
      </c>
      <c r="K132" s="13" t="str">
        <f>VLOOKUP($B132,'Conversion to binary Key'!$D:$I,2,0)</f>
        <v>001000</v>
      </c>
      <c r="L132" s="13" t="str">
        <f>VLOOKUP($B132,'Conversion to binary Key'!$D:$I,3,0)</f>
        <v>00</v>
      </c>
      <c r="M132" s="13" t="str">
        <f>VLOOKUP($B132,'Conversion to binary Key'!$D:$I,4,0)</f>
        <v>00</v>
      </c>
      <c r="N132" s="13" t="str">
        <f>VLOOKUP($B132,'Conversion to binary Key'!$D:$I,5,0)</f>
        <v>0</v>
      </c>
      <c r="O132" s="13" t="str">
        <f>VLOOKUP($B132,'Conversion to binary Key'!$D:$I,6,0)</f>
        <v>00000</v>
      </c>
      <c r="P132" s="19" t="str">
        <f t="shared" si="41"/>
        <v>001000</v>
      </c>
      <c r="Q132" s="19" t="str">
        <f t="shared" si="42"/>
        <v>1</v>
      </c>
      <c r="R132" s="19" t="str">
        <f t="shared" si="42"/>
        <v>11</v>
      </c>
      <c r="S132" s="19" t="str">
        <f t="shared" si="42"/>
        <v>0</v>
      </c>
      <c r="T132" s="19" t="str">
        <f t="shared" si="42"/>
        <v>1110</v>
      </c>
      <c r="U132" s="16" t="str">
        <f t="shared" si="43"/>
        <v>001000</v>
      </c>
      <c r="V132" s="10" t="str">
        <f t="shared" si="44"/>
        <v>01</v>
      </c>
      <c r="W132" s="10" t="str">
        <f t="shared" si="44"/>
        <v>11</v>
      </c>
      <c r="X132" s="10" t="str">
        <f t="shared" si="44"/>
        <v>0</v>
      </c>
      <c r="Y132" s="10" t="str">
        <f t="shared" si="35"/>
        <v>01110</v>
      </c>
      <c r="Z132" s="11" t="str">
        <f t="shared" ref="Z132:Z146" si="46">U132&amp;V132&amp;W132&amp;X132&amp;Y132</f>
        <v>0010000111001110</v>
      </c>
      <c r="AA132" s="10">
        <f t="shared" ref="AA132:AA146" si="47">LEN(Z132)</f>
        <v>16</v>
      </c>
      <c r="AB132" s="6" t="s">
        <v>395</v>
      </c>
    </row>
    <row r="133" spans="1:28" x14ac:dyDescent="0.25">
      <c r="A133" s="12" t="s">
        <v>178</v>
      </c>
      <c r="B133" s="9" t="str">
        <f t="shared" si="36"/>
        <v xml:space="preserve">JZ </v>
      </c>
      <c r="C133" s="9">
        <f t="shared" si="37"/>
        <v>3</v>
      </c>
      <c r="D133" s="8">
        <f t="shared" si="38"/>
        <v>5</v>
      </c>
      <c r="E133" s="8">
        <f t="shared" si="39"/>
        <v>7</v>
      </c>
      <c r="F133" s="8">
        <f t="shared" si="39"/>
        <v>9</v>
      </c>
      <c r="G133" s="9">
        <v>2</v>
      </c>
      <c r="H133" s="9" t="str">
        <f t="shared" si="45"/>
        <v>3</v>
      </c>
      <c r="I133" s="9" t="str">
        <f t="shared" si="45"/>
        <v>0</v>
      </c>
      <c r="J133" s="9">
        <v>16</v>
      </c>
      <c r="K133" s="13" t="str">
        <f>VLOOKUP($B133,'Conversion to binary Key'!$D:$I,2,0)</f>
        <v>001000</v>
      </c>
      <c r="L133" s="13" t="str">
        <f>VLOOKUP($B133,'Conversion to binary Key'!$D:$I,3,0)</f>
        <v>00</v>
      </c>
      <c r="M133" s="13" t="str">
        <f>VLOOKUP($B133,'Conversion to binary Key'!$D:$I,4,0)</f>
        <v>00</v>
      </c>
      <c r="N133" s="13" t="str">
        <f>VLOOKUP($B133,'Conversion to binary Key'!$D:$I,5,0)</f>
        <v>0</v>
      </c>
      <c r="O133" s="13" t="str">
        <f>VLOOKUP($B133,'Conversion to binary Key'!$D:$I,6,0)</f>
        <v>00000</v>
      </c>
      <c r="P133" s="19" t="str">
        <f t="shared" si="41"/>
        <v>001000</v>
      </c>
      <c r="Q133" s="19" t="str">
        <f t="shared" si="42"/>
        <v>10</v>
      </c>
      <c r="R133" s="19" t="str">
        <f t="shared" si="42"/>
        <v>11</v>
      </c>
      <c r="S133" s="19" t="str">
        <f t="shared" si="42"/>
        <v>0</v>
      </c>
      <c r="T133" s="19" t="str">
        <f t="shared" si="42"/>
        <v>10000</v>
      </c>
      <c r="U133" s="16" t="str">
        <f t="shared" si="43"/>
        <v>001000</v>
      </c>
      <c r="V133" s="10" t="str">
        <f t="shared" si="44"/>
        <v>10</v>
      </c>
      <c r="W133" s="10" t="str">
        <f t="shared" si="44"/>
        <v>11</v>
      </c>
      <c r="X133" s="10" t="str">
        <f t="shared" si="44"/>
        <v>0</v>
      </c>
      <c r="Y133" s="10" t="str">
        <f t="shared" si="35"/>
        <v>10000</v>
      </c>
      <c r="Z133" s="11" t="str">
        <f t="shared" si="46"/>
        <v>0010001011010000</v>
      </c>
      <c r="AA133" s="10">
        <f t="shared" si="47"/>
        <v>16</v>
      </c>
      <c r="AB133" s="6" t="s">
        <v>396</v>
      </c>
    </row>
    <row r="134" spans="1:28" x14ac:dyDescent="0.25">
      <c r="A134" s="12" t="s">
        <v>159</v>
      </c>
      <c r="B134" s="9" t="str">
        <f t="shared" si="36"/>
        <v>OUT</v>
      </c>
      <c r="C134" s="9">
        <f t="shared" si="37"/>
        <v>1</v>
      </c>
      <c r="D134" s="8">
        <f t="shared" si="38"/>
        <v>6</v>
      </c>
      <c r="E134" s="8" t="e">
        <f t="shared" si="39"/>
        <v>#VALUE!</v>
      </c>
      <c r="F134" s="8" t="e">
        <f t="shared" si="39"/>
        <v>#VALUE!</v>
      </c>
      <c r="G134" s="9" t="str">
        <f t="shared" si="40"/>
        <v>2</v>
      </c>
      <c r="H134" s="9">
        <v>0</v>
      </c>
      <c r="I134" s="9">
        <v>10</v>
      </c>
      <c r="J134" s="9"/>
      <c r="K134" s="13">
        <f>VLOOKUP($B134,'Conversion to binary Key'!$D:$I,2,0)</f>
        <v>110010</v>
      </c>
      <c r="L134" s="13" t="str">
        <f>VLOOKUP($B134,'Conversion to binary Key'!$D:$I,3,0)</f>
        <v>00</v>
      </c>
      <c r="M134" s="13" t="str">
        <f>VLOOKUP($B134,'Conversion to binary Key'!$D:$I,4,0)</f>
        <v>00000000</v>
      </c>
      <c r="N134" s="13" t="str">
        <f>VLOOKUP($B134,'Conversion to binary Key'!$D:$I,5,0)</f>
        <v/>
      </c>
      <c r="O134" s="13" t="str">
        <f>VLOOKUP($B134,'Conversion to binary Key'!$D:$I,6,0)</f>
        <v/>
      </c>
      <c r="P134" s="19">
        <f t="shared" si="41"/>
        <v>110010</v>
      </c>
      <c r="Q134" s="19" t="str">
        <f t="shared" si="42"/>
        <v>10</v>
      </c>
      <c r="R134" s="19" t="str">
        <f t="shared" si="42"/>
        <v>0</v>
      </c>
      <c r="S134" s="19" t="str">
        <f t="shared" si="42"/>
        <v>1010</v>
      </c>
      <c r="T134" s="19" t="str">
        <f t="shared" si="42"/>
        <v>0</v>
      </c>
      <c r="U134" s="16">
        <f t="shared" si="43"/>
        <v>110010</v>
      </c>
      <c r="V134" s="10" t="str">
        <f t="shared" si="44"/>
        <v>10</v>
      </c>
      <c r="W134" s="10" t="str">
        <f t="shared" si="44"/>
        <v>00000000</v>
      </c>
      <c r="X134" s="10" t="str">
        <f t="shared" si="44"/>
        <v/>
      </c>
      <c r="Y134" s="10" t="str">
        <f t="shared" si="35"/>
        <v/>
      </c>
      <c r="Z134" s="11" t="str">
        <f t="shared" si="46"/>
        <v>1100101000000000</v>
      </c>
      <c r="AA134" s="10">
        <f t="shared" si="47"/>
        <v>16</v>
      </c>
      <c r="AB134" s="6" t="s">
        <v>397</v>
      </c>
    </row>
    <row r="135" spans="1:28" x14ac:dyDescent="0.25">
      <c r="A135" s="12" t="s">
        <v>161</v>
      </c>
      <c r="B135" s="9" t="str">
        <f t="shared" si="36"/>
        <v>LDA</v>
      </c>
      <c r="C135" s="9">
        <f t="shared" si="37"/>
        <v>3</v>
      </c>
      <c r="D135" s="8">
        <f t="shared" si="38"/>
        <v>6</v>
      </c>
      <c r="E135" s="8">
        <f t="shared" si="39"/>
        <v>8</v>
      </c>
      <c r="F135" s="8">
        <f t="shared" si="39"/>
        <v>10</v>
      </c>
      <c r="G135" s="9" t="str">
        <f t="shared" si="40"/>
        <v>1</v>
      </c>
      <c r="H135" s="9" t="str">
        <f t="shared" si="45"/>
        <v>0</v>
      </c>
      <c r="I135" s="9" t="str">
        <f t="shared" si="45"/>
        <v>0</v>
      </c>
      <c r="J135" s="9" t="str">
        <f t="shared" ref="J135:J146" si="48">MID($A135,F135+1,20)</f>
        <v>0</v>
      </c>
      <c r="K135" s="13" t="str">
        <f>VLOOKUP($B135,'Conversion to binary Key'!$D:$I,2,0)</f>
        <v>000011</v>
      </c>
      <c r="L135" s="13" t="str">
        <f>VLOOKUP($B135,'Conversion to binary Key'!$D:$I,3,0)</f>
        <v>00</v>
      </c>
      <c r="M135" s="13" t="str">
        <f>VLOOKUP($B135,'Conversion to binary Key'!$D:$I,4,0)</f>
        <v>00</v>
      </c>
      <c r="N135" s="13" t="str">
        <f>VLOOKUP($B135,'Conversion to binary Key'!$D:$I,5,0)</f>
        <v>0</v>
      </c>
      <c r="O135" s="13" t="str">
        <f>VLOOKUP($B135,'Conversion to binary Key'!$D:$I,6,0)</f>
        <v>00000</v>
      </c>
      <c r="P135" s="19" t="str">
        <f t="shared" si="41"/>
        <v>000011</v>
      </c>
      <c r="Q135" s="19" t="str">
        <f t="shared" si="42"/>
        <v>1</v>
      </c>
      <c r="R135" s="19" t="str">
        <f t="shared" si="42"/>
        <v>0</v>
      </c>
      <c r="S135" s="19" t="str">
        <f t="shared" si="42"/>
        <v>0</v>
      </c>
      <c r="T135" s="19" t="str">
        <f t="shared" si="42"/>
        <v>0</v>
      </c>
      <c r="U135" s="16" t="str">
        <f t="shared" si="43"/>
        <v>000011</v>
      </c>
      <c r="V135" s="10" t="str">
        <f t="shared" si="44"/>
        <v>01</v>
      </c>
      <c r="W135" s="10" t="str">
        <f t="shared" si="44"/>
        <v>00</v>
      </c>
      <c r="X135" s="10" t="str">
        <f t="shared" si="44"/>
        <v>0</v>
      </c>
      <c r="Y135" s="10" t="str">
        <f t="shared" si="35"/>
        <v>00000</v>
      </c>
      <c r="Z135" s="11" t="str">
        <f t="shared" si="46"/>
        <v>0000110100000000</v>
      </c>
      <c r="AA135" s="10">
        <f t="shared" si="47"/>
        <v>16</v>
      </c>
      <c r="AB135" s="6" t="s">
        <v>389</v>
      </c>
    </row>
    <row r="136" spans="1:28" x14ac:dyDescent="0.25">
      <c r="A136" s="12" t="s">
        <v>46</v>
      </c>
      <c r="B136" s="9" t="str">
        <f t="shared" si="36"/>
        <v>LDA</v>
      </c>
      <c r="C136" s="9">
        <f t="shared" si="37"/>
        <v>3</v>
      </c>
      <c r="D136" s="8">
        <f t="shared" si="38"/>
        <v>6</v>
      </c>
      <c r="E136" s="8">
        <f t="shared" si="39"/>
        <v>8</v>
      </c>
      <c r="F136" s="8">
        <f t="shared" si="39"/>
        <v>10</v>
      </c>
      <c r="G136" s="9" t="str">
        <f t="shared" si="40"/>
        <v>2</v>
      </c>
      <c r="H136" s="9" t="str">
        <f t="shared" si="45"/>
        <v>0</v>
      </c>
      <c r="I136" s="9" t="str">
        <f t="shared" si="45"/>
        <v>0</v>
      </c>
      <c r="J136" s="9" t="str">
        <f t="shared" si="48"/>
        <v>10</v>
      </c>
      <c r="K136" s="13" t="str">
        <f>VLOOKUP($B136,'Conversion to binary Key'!$D:$I,2,0)</f>
        <v>000011</v>
      </c>
      <c r="L136" s="13" t="str">
        <f>VLOOKUP($B136,'Conversion to binary Key'!$D:$I,3,0)</f>
        <v>00</v>
      </c>
      <c r="M136" s="13" t="str">
        <f>VLOOKUP($B136,'Conversion to binary Key'!$D:$I,4,0)</f>
        <v>00</v>
      </c>
      <c r="N136" s="13" t="str">
        <f>VLOOKUP($B136,'Conversion to binary Key'!$D:$I,5,0)</f>
        <v>0</v>
      </c>
      <c r="O136" s="13" t="str">
        <f>VLOOKUP($B136,'Conversion to binary Key'!$D:$I,6,0)</f>
        <v>00000</v>
      </c>
      <c r="P136" s="19" t="str">
        <f t="shared" si="41"/>
        <v>000011</v>
      </c>
      <c r="Q136" s="19" t="str">
        <f t="shared" si="42"/>
        <v>10</v>
      </c>
      <c r="R136" s="19" t="str">
        <f t="shared" si="42"/>
        <v>0</v>
      </c>
      <c r="S136" s="19" t="str">
        <f t="shared" si="42"/>
        <v>0</v>
      </c>
      <c r="T136" s="19" t="str">
        <f t="shared" si="42"/>
        <v>1010</v>
      </c>
      <c r="U136" s="16" t="str">
        <f t="shared" si="43"/>
        <v>000011</v>
      </c>
      <c r="V136" s="10" t="str">
        <f t="shared" si="44"/>
        <v>10</v>
      </c>
      <c r="W136" s="10" t="str">
        <f t="shared" si="44"/>
        <v>00</v>
      </c>
      <c r="X136" s="10" t="str">
        <f t="shared" si="44"/>
        <v>0</v>
      </c>
      <c r="Y136" s="10" t="str">
        <f t="shared" si="35"/>
        <v>01010</v>
      </c>
      <c r="Z136" s="11" t="str">
        <f t="shared" si="46"/>
        <v>0000111000001010</v>
      </c>
      <c r="AA136" s="10">
        <f t="shared" si="47"/>
        <v>16</v>
      </c>
      <c r="AB136" s="6" t="s">
        <v>341</v>
      </c>
    </row>
    <row r="137" spans="1:28" x14ac:dyDescent="0.25">
      <c r="A137" s="12" t="s">
        <v>76</v>
      </c>
      <c r="B137" s="9" t="str">
        <f t="shared" si="36"/>
        <v>STR</v>
      </c>
      <c r="C137" s="9">
        <f t="shared" si="37"/>
        <v>3</v>
      </c>
      <c r="D137" s="8">
        <f t="shared" si="38"/>
        <v>6</v>
      </c>
      <c r="E137" s="8">
        <f t="shared" si="39"/>
        <v>8</v>
      </c>
      <c r="F137" s="8">
        <f t="shared" si="39"/>
        <v>10</v>
      </c>
      <c r="G137" s="9" t="str">
        <f t="shared" si="40"/>
        <v>3</v>
      </c>
      <c r="H137" s="9" t="str">
        <f t="shared" si="45"/>
        <v>1</v>
      </c>
      <c r="I137" s="9" t="str">
        <f t="shared" si="45"/>
        <v>0</v>
      </c>
      <c r="J137" s="9">
        <v>23</v>
      </c>
      <c r="K137" s="13" t="str">
        <f>VLOOKUP($B137,'Conversion to binary Key'!$D:$I,2,0)</f>
        <v>000010</v>
      </c>
      <c r="L137" s="13" t="str">
        <f>VLOOKUP($B137,'Conversion to binary Key'!$D:$I,3,0)</f>
        <v>00</v>
      </c>
      <c r="M137" s="13" t="str">
        <f>VLOOKUP($B137,'Conversion to binary Key'!$D:$I,4,0)</f>
        <v>00</v>
      </c>
      <c r="N137" s="13" t="str">
        <f>VLOOKUP($B137,'Conversion to binary Key'!$D:$I,5,0)</f>
        <v>0</v>
      </c>
      <c r="O137" s="13" t="str">
        <f>VLOOKUP($B137,'Conversion to binary Key'!$D:$I,6,0)</f>
        <v>00000</v>
      </c>
      <c r="P137" s="19" t="str">
        <f t="shared" si="41"/>
        <v>000010</v>
      </c>
      <c r="Q137" s="19" t="str">
        <f t="shared" si="42"/>
        <v>11</v>
      </c>
      <c r="R137" s="19" t="str">
        <f t="shared" si="42"/>
        <v>1</v>
      </c>
      <c r="S137" s="19" t="str">
        <f t="shared" si="42"/>
        <v>0</v>
      </c>
      <c r="T137" s="19" t="str">
        <f t="shared" si="42"/>
        <v>10111</v>
      </c>
      <c r="U137" s="16" t="str">
        <f t="shared" si="43"/>
        <v>000010</v>
      </c>
      <c r="V137" s="10" t="str">
        <f t="shared" si="44"/>
        <v>11</v>
      </c>
      <c r="W137" s="10" t="str">
        <f t="shared" si="44"/>
        <v>01</v>
      </c>
      <c r="X137" s="10" t="str">
        <f t="shared" si="44"/>
        <v>0</v>
      </c>
      <c r="Y137" s="10" t="str">
        <f t="shared" si="35"/>
        <v>10111</v>
      </c>
      <c r="Z137" s="11" t="str">
        <f t="shared" si="46"/>
        <v>0000101101010111</v>
      </c>
      <c r="AA137" s="10">
        <f t="shared" si="47"/>
        <v>16</v>
      </c>
      <c r="AB137" s="6" t="s">
        <v>357</v>
      </c>
    </row>
    <row r="138" spans="1:28" x14ac:dyDescent="0.25">
      <c r="A138" s="12" t="s">
        <v>166</v>
      </c>
      <c r="B138" s="9" t="str">
        <f t="shared" si="36"/>
        <v>LDR</v>
      </c>
      <c r="C138" s="9">
        <f t="shared" si="37"/>
        <v>3</v>
      </c>
      <c r="D138" s="8">
        <f t="shared" si="38"/>
        <v>6</v>
      </c>
      <c r="E138" s="8">
        <f t="shared" si="39"/>
        <v>8</v>
      </c>
      <c r="F138" s="8">
        <f t="shared" si="39"/>
        <v>10</v>
      </c>
      <c r="G138" s="9" t="str">
        <f t="shared" si="40"/>
        <v>2</v>
      </c>
      <c r="H138" s="9" t="str">
        <f t="shared" si="45"/>
        <v>1</v>
      </c>
      <c r="I138" s="9" t="str">
        <f t="shared" si="45"/>
        <v>0</v>
      </c>
      <c r="J138" s="9">
        <v>23</v>
      </c>
      <c r="K138" s="13" t="str">
        <f>VLOOKUP($B138,'Conversion to binary Key'!$D:$I,2,0)</f>
        <v>000001</v>
      </c>
      <c r="L138" s="13" t="str">
        <f>VLOOKUP($B138,'Conversion to binary Key'!$D:$I,3,0)</f>
        <v>00</v>
      </c>
      <c r="M138" s="13" t="str">
        <f>VLOOKUP($B138,'Conversion to binary Key'!$D:$I,4,0)</f>
        <v>00</v>
      </c>
      <c r="N138" s="13" t="str">
        <f>VLOOKUP($B138,'Conversion to binary Key'!$D:$I,5,0)</f>
        <v>0</v>
      </c>
      <c r="O138" s="13" t="str">
        <f>VLOOKUP($B138,'Conversion to binary Key'!$D:$I,6,0)</f>
        <v>00000</v>
      </c>
      <c r="P138" s="19" t="str">
        <f t="shared" si="41"/>
        <v>000001</v>
      </c>
      <c r="Q138" s="19" t="str">
        <f t="shared" si="42"/>
        <v>10</v>
      </c>
      <c r="R138" s="19" t="str">
        <f t="shared" si="42"/>
        <v>1</v>
      </c>
      <c r="S138" s="19" t="str">
        <f t="shared" si="42"/>
        <v>0</v>
      </c>
      <c r="T138" s="19" t="str">
        <f t="shared" si="42"/>
        <v>10111</v>
      </c>
      <c r="U138" s="16" t="str">
        <f t="shared" si="43"/>
        <v>000001</v>
      </c>
      <c r="V138" s="10" t="str">
        <f t="shared" si="44"/>
        <v>10</v>
      </c>
      <c r="W138" s="10" t="str">
        <f t="shared" si="44"/>
        <v>01</v>
      </c>
      <c r="X138" s="10" t="str">
        <f t="shared" si="44"/>
        <v>0</v>
      </c>
      <c r="Y138" s="10" t="str">
        <f t="shared" si="35"/>
        <v>10111</v>
      </c>
      <c r="Z138" s="11" t="str">
        <f t="shared" si="46"/>
        <v>0000011001010111</v>
      </c>
      <c r="AA138" s="10">
        <f t="shared" si="47"/>
        <v>16</v>
      </c>
      <c r="AB138" s="6" t="s">
        <v>391</v>
      </c>
    </row>
    <row r="139" spans="1:28" x14ac:dyDescent="0.25">
      <c r="A139" s="12" t="s">
        <v>155</v>
      </c>
      <c r="B139" s="9" t="str">
        <f t="shared" si="36"/>
        <v>DVD</v>
      </c>
      <c r="C139" s="9">
        <f t="shared" si="37"/>
        <v>1</v>
      </c>
      <c r="D139" s="8">
        <f t="shared" si="38"/>
        <v>6</v>
      </c>
      <c r="E139" s="8" t="e">
        <f t="shared" si="39"/>
        <v>#VALUE!</v>
      </c>
      <c r="F139" s="8" t="e">
        <f t="shared" si="39"/>
        <v>#VALUE!</v>
      </c>
      <c r="G139" s="9" t="str">
        <f t="shared" si="40"/>
        <v>2</v>
      </c>
      <c r="H139" s="9">
        <v>0</v>
      </c>
      <c r="I139" s="9"/>
      <c r="J139" s="9"/>
      <c r="K139" s="13" t="str">
        <f>VLOOKUP($B139,'Conversion to binary Key'!$D:$I,2,0)</f>
        <v>010001</v>
      </c>
      <c r="L139" s="13" t="str">
        <f>VLOOKUP($B139,'Conversion to binary Key'!$D:$I,3,0)</f>
        <v>00</v>
      </c>
      <c r="M139" s="13" t="str">
        <f>VLOOKUP($B139,'Conversion to binary Key'!$D:$I,4,0)</f>
        <v>00</v>
      </c>
      <c r="N139" s="13" t="str">
        <f>VLOOKUP($B139,'Conversion to binary Key'!$D:$I,5,0)</f>
        <v>000000</v>
      </c>
      <c r="O139" s="13" t="str">
        <f>VLOOKUP($B139,'Conversion to binary Key'!$D:$I,6,0)</f>
        <v/>
      </c>
      <c r="P139" s="19" t="str">
        <f t="shared" si="41"/>
        <v>010001</v>
      </c>
      <c r="Q139" s="19" t="str">
        <f t="shared" si="42"/>
        <v>10</v>
      </c>
      <c r="R139" s="19" t="str">
        <f t="shared" si="42"/>
        <v>0</v>
      </c>
      <c r="S139" s="19" t="str">
        <f t="shared" si="42"/>
        <v>0</v>
      </c>
      <c r="T139" s="19" t="str">
        <f t="shared" si="42"/>
        <v>0</v>
      </c>
      <c r="U139" s="16" t="str">
        <f t="shared" si="43"/>
        <v>010001</v>
      </c>
      <c r="V139" s="10" t="str">
        <f t="shared" si="44"/>
        <v>10</v>
      </c>
      <c r="W139" s="10" t="str">
        <f t="shared" si="44"/>
        <v>00</v>
      </c>
      <c r="X139" s="10" t="str">
        <f t="shared" si="44"/>
        <v>000000</v>
      </c>
      <c r="Y139" s="10" t="str">
        <f t="shared" si="35"/>
        <v/>
      </c>
      <c r="Z139" s="11" t="str">
        <f t="shared" si="46"/>
        <v>0100011000000000</v>
      </c>
      <c r="AA139" s="10">
        <f t="shared" si="47"/>
        <v>16</v>
      </c>
      <c r="AB139" s="6" t="s">
        <v>386</v>
      </c>
    </row>
    <row r="140" spans="1:28" x14ac:dyDescent="0.25">
      <c r="A140" s="12" t="s">
        <v>183</v>
      </c>
      <c r="B140" s="9" t="str">
        <f t="shared" si="36"/>
        <v xml:space="preserve">JZ </v>
      </c>
      <c r="C140" s="9">
        <f t="shared" si="37"/>
        <v>3</v>
      </c>
      <c r="D140" s="8">
        <f t="shared" si="38"/>
        <v>5</v>
      </c>
      <c r="E140" s="8">
        <f t="shared" si="39"/>
        <v>7</v>
      </c>
      <c r="F140" s="8">
        <f t="shared" si="39"/>
        <v>9</v>
      </c>
      <c r="G140" s="9">
        <v>1</v>
      </c>
      <c r="H140" s="9" t="str">
        <f t="shared" si="45"/>
        <v>3</v>
      </c>
      <c r="I140" s="9" t="str">
        <f t="shared" si="45"/>
        <v>0</v>
      </c>
      <c r="J140" s="9">
        <v>22</v>
      </c>
      <c r="K140" s="13" t="str">
        <f>VLOOKUP($B140,'Conversion to binary Key'!$D:$I,2,0)</f>
        <v>001000</v>
      </c>
      <c r="L140" s="13" t="str">
        <f>VLOOKUP($B140,'Conversion to binary Key'!$D:$I,3,0)</f>
        <v>00</v>
      </c>
      <c r="M140" s="13" t="str">
        <f>VLOOKUP($B140,'Conversion to binary Key'!$D:$I,4,0)</f>
        <v>00</v>
      </c>
      <c r="N140" s="13" t="str">
        <f>VLOOKUP($B140,'Conversion to binary Key'!$D:$I,5,0)</f>
        <v>0</v>
      </c>
      <c r="O140" s="13" t="str">
        <f>VLOOKUP($B140,'Conversion to binary Key'!$D:$I,6,0)</f>
        <v>00000</v>
      </c>
      <c r="P140" s="19" t="str">
        <f t="shared" si="41"/>
        <v>001000</v>
      </c>
      <c r="Q140" s="19" t="str">
        <f t="shared" si="42"/>
        <v>1</v>
      </c>
      <c r="R140" s="19" t="str">
        <f t="shared" si="42"/>
        <v>11</v>
      </c>
      <c r="S140" s="19" t="str">
        <f t="shared" si="42"/>
        <v>0</v>
      </c>
      <c r="T140" s="19" t="str">
        <f t="shared" si="42"/>
        <v>10110</v>
      </c>
      <c r="U140" s="16" t="str">
        <f t="shared" si="43"/>
        <v>001000</v>
      </c>
      <c r="V140" s="10" t="str">
        <f t="shared" si="44"/>
        <v>01</v>
      </c>
      <c r="W140" s="10" t="str">
        <f t="shared" si="44"/>
        <v>11</v>
      </c>
      <c r="X140" s="10" t="str">
        <f t="shared" si="44"/>
        <v>0</v>
      </c>
      <c r="Y140" s="10" t="str">
        <f t="shared" si="35"/>
        <v>10110</v>
      </c>
      <c r="Z140" s="11" t="str">
        <f t="shared" si="46"/>
        <v>0010000111010110</v>
      </c>
      <c r="AA140" s="10">
        <f t="shared" si="47"/>
        <v>16</v>
      </c>
      <c r="AB140" s="6" t="s">
        <v>398</v>
      </c>
    </row>
    <row r="141" spans="1:28" x14ac:dyDescent="0.25">
      <c r="A141" s="12" t="s">
        <v>185</v>
      </c>
      <c r="B141" s="9" t="str">
        <f t="shared" si="36"/>
        <v xml:space="preserve">JZ </v>
      </c>
      <c r="C141" s="9">
        <f t="shared" si="37"/>
        <v>2</v>
      </c>
      <c r="D141" s="8">
        <f t="shared" si="38"/>
        <v>5</v>
      </c>
      <c r="E141" s="8">
        <f t="shared" si="39"/>
        <v>7</v>
      </c>
      <c r="F141" s="8" t="e">
        <f t="shared" si="39"/>
        <v>#VALUE!</v>
      </c>
      <c r="G141" s="9">
        <v>2</v>
      </c>
      <c r="H141" s="9" t="str">
        <f t="shared" si="45"/>
        <v>3</v>
      </c>
      <c r="I141" s="9">
        <v>0</v>
      </c>
      <c r="J141" s="9">
        <v>23</v>
      </c>
      <c r="K141" s="13" t="str">
        <f>VLOOKUP($B141,'Conversion to binary Key'!$D:$I,2,0)</f>
        <v>001000</v>
      </c>
      <c r="L141" s="13" t="str">
        <f>VLOOKUP($B141,'Conversion to binary Key'!$D:$I,3,0)</f>
        <v>00</v>
      </c>
      <c r="M141" s="13" t="str">
        <f>VLOOKUP($B141,'Conversion to binary Key'!$D:$I,4,0)</f>
        <v>00</v>
      </c>
      <c r="N141" s="13" t="str">
        <f>VLOOKUP($B141,'Conversion to binary Key'!$D:$I,5,0)</f>
        <v>0</v>
      </c>
      <c r="O141" s="13" t="str">
        <f>VLOOKUP($B141,'Conversion to binary Key'!$D:$I,6,0)</f>
        <v>00000</v>
      </c>
      <c r="P141" s="19" t="str">
        <f t="shared" si="41"/>
        <v>001000</v>
      </c>
      <c r="Q141" s="19" t="str">
        <f t="shared" si="42"/>
        <v>10</v>
      </c>
      <c r="R141" s="19" t="str">
        <f t="shared" si="42"/>
        <v>11</v>
      </c>
      <c r="S141" s="19" t="str">
        <f t="shared" si="42"/>
        <v>0</v>
      </c>
      <c r="T141" s="19" t="str">
        <f t="shared" si="42"/>
        <v>10111</v>
      </c>
      <c r="U141" s="16" t="str">
        <f t="shared" si="43"/>
        <v>001000</v>
      </c>
      <c r="V141" s="10" t="str">
        <f t="shared" si="44"/>
        <v>10</v>
      </c>
      <c r="W141" s="10" t="str">
        <f t="shared" si="44"/>
        <v>11</v>
      </c>
      <c r="X141" s="10" t="str">
        <f t="shared" si="44"/>
        <v>0</v>
      </c>
      <c r="Y141" s="10" t="str">
        <f t="shared" si="35"/>
        <v>10111</v>
      </c>
      <c r="Z141" s="11" t="str">
        <f t="shared" si="46"/>
        <v>0010001011010111</v>
      </c>
      <c r="AA141" s="10">
        <f t="shared" si="47"/>
        <v>16</v>
      </c>
      <c r="AB141" s="6" t="s">
        <v>399</v>
      </c>
    </row>
    <row r="142" spans="1:28" x14ac:dyDescent="0.25">
      <c r="A142" s="12" t="s">
        <v>159</v>
      </c>
      <c r="B142" s="9" t="str">
        <f t="shared" si="36"/>
        <v>OUT</v>
      </c>
      <c r="C142" s="9">
        <f t="shared" si="37"/>
        <v>1</v>
      </c>
      <c r="D142" s="8">
        <f t="shared" si="38"/>
        <v>6</v>
      </c>
      <c r="E142" s="8" t="e">
        <f t="shared" si="39"/>
        <v>#VALUE!</v>
      </c>
      <c r="F142" s="8" t="e">
        <f t="shared" si="39"/>
        <v>#VALUE!</v>
      </c>
      <c r="G142" s="9" t="str">
        <f t="shared" si="40"/>
        <v>2</v>
      </c>
      <c r="H142" s="9">
        <v>1</v>
      </c>
      <c r="I142" s="9"/>
      <c r="J142" s="9"/>
      <c r="K142" s="13">
        <f>VLOOKUP($B142,'Conversion to binary Key'!$D:$I,2,0)</f>
        <v>110010</v>
      </c>
      <c r="L142" s="13" t="str">
        <f>VLOOKUP($B142,'Conversion to binary Key'!$D:$I,3,0)</f>
        <v>00</v>
      </c>
      <c r="M142" s="13" t="str">
        <f>VLOOKUP($B142,'Conversion to binary Key'!$D:$I,4,0)</f>
        <v>00000000</v>
      </c>
      <c r="N142" s="13" t="str">
        <f>VLOOKUP($B142,'Conversion to binary Key'!$D:$I,5,0)</f>
        <v/>
      </c>
      <c r="O142" s="13" t="str">
        <f>VLOOKUP($B142,'Conversion to binary Key'!$D:$I,6,0)</f>
        <v/>
      </c>
      <c r="P142" s="19">
        <f t="shared" si="41"/>
        <v>110010</v>
      </c>
      <c r="Q142" s="19" t="str">
        <f t="shared" si="42"/>
        <v>10</v>
      </c>
      <c r="R142" s="19" t="str">
        <f t="shared" si="42"/>
        <v>1</v>
      </c>
      <c r="S142" s="19" t="str">
        <f t="shared" si="42"/>
        <v>0</v>
      </c>
      <c r="T142" s="19" t="str">
        <f t="shared" si="42"/>
        <v>0</v>
      </c>
      <c r="U142" s="16">
        <f t="shared" si="43"/>
        <v>110010</v>
      </c>
      <c r="V142" s="10" t="str">
        <f t="shared" si="44"/>
        <v>10</v>
      </c>
      <c r="W142" s="10" t="str">
        <f t="shared" si="44"/>
        <v>00000001</v>
      </c>
      <c r="X142" s="10" t="str">
        <f t="shared" si="44"/>
        <v/>
      </c>
      <c r="Y142" s="10" t="str">
        <f t="shared" si="35"/>
        <v/>
      </c>
      <c r="Z142" s="11" t="str">
        <f t="shared" si="46"/>
        <v>1100101000000001</v>
      </c>
      <c r="AA142" s="10">
        <f t="shared" si="47"/>
        <v>16</v>
      </c>
      <c r="AB142" s="6" t="s">
        <v>388</v>
      </c>
    </row>
    <row r="143" spans="1:28" x14ac:dyDescent="0.25">
      <c r="A143" s="12" t="s">
        <v>79</v>
      </c>
      <c r="B143" s="9" t="str">
        <f t="shared" si="36"/>
        <v>OUT</v>
      </c>
      <c r="C143" s="9">
        <f t="shared" si="37"/>
        <v>1</v>
      </c>
      <c r="D143" s="8">
        <f t="shared" si="38"/>
        <v>6</v>
      </c>
      <c r="E143" s="8" t="e">
        <f t="shared" si="39"/>
        <v>#VALUE!</v>
      </c>
      <c r="F143" s="8" t="e">
        <f t="shared" si="39"/>
        <v>#VALUE!</v>
      </c>
      <c r="G143" s="9" t="str">
        <f t="shared" si="40"/>
        <v>3</v>
      </c>
      <c r="H143" s="9">
        <v>1</v>
      </c>
      <c r="I143" s="9"/>
      <c r="J143" s="9"/>
      <c r="K143" s="13">
        <f>VLOOKUP($B143,'Conversion to binary Key'!$D:$I,2,0)</f>
        <v>110010</v>
      </c>
      <c r="L143" s="13" t="str">
        <f>VLOOKUP($B143,'Conversion to binary Key'!$D:$I,3,0)</f>
        <v>00</v>
      </c>
      <c r="M143" s="13" t="str">
        <f>VLOOKUP($B143,'Conversion to binary Key'!$D:$I,4,0)</f>
        <v>00000000</v>
      </c>
      <c r="N143" s="13" t="str">
        <f>VLOOKUP($B143,'Conversion to binary Key'!$D:$I,5,0)</f>
        <v/>
      </c>
      <c r="O143" s="13" t="str">
        <f>VLOOKUP($B143,'Conversion to binary Key'!$D:$I,6,0)</f>
        <v/>
      </c>
      <c r="P143" s="19">
        <f t="shared" si="41"/>
        <v>110010</v>
      </c>
      <c r="Q143" s="19" t="str">
        <f t="shared" si="42"/>
        <v>11</v>
      </c>
      <c r="R143" s="19" t="str">
        <f t="shared" si="42"/>
        <v>1</v>
      </c>
      <c r="S143" s="19" t="str">
        <f t="shared" si="42"/>
        <v>0</v>
      </c>
      <c r="T143" s="19" t="str">
        <f t="shared" si="42"/>
        <v>0</v>
      </c>
      <c r="U143" s="16">
        <f t="shared" si="43"/>
        <v>110010</v>
      </c>
      <c r="V143" s="10" t="str">
        <f t="shared" si="44"/>
        <v>11</v>
      </c>
      <c r="W143" s="10" t="str">
        <f t="shared" si="44"/>
        <v>00000001</v>
      </c>
      <c r="X143" s="10" t="str">
        <f t="shared" si="44"/>
        <v/>
      </c>
      <c r="Y143" s="10" t="str">
        <f t="shared" si="35"/>
        <v/>
      </c>
      <c r="Z143" s="11" t="str">
        <f t="shared" si="46"/>
        <v>1100101100000001</v>
      </c>
      <c r="AA143" s="10">
        <f t="shared" si="47"/>
        <v>16</v>
      </c>
      <c r="AB143" s="6" t="s">
        <v>359</v>
      </c>
    </row>
    <row r="144" spans="1:28" x14ac:dyDescent="0.25">
      <c r="A144" s="12" t="s">
        <v>85</v>
      </c>
      <c r="B144" s="9" t="str">
        <f t="shared" si="36"/>
        <v>LDR</v>
      </c>
      <c r="C144" s="9">
        <f t="shared" si="37"/>
        <v>3</v>
      </c>
      <c r="D144" s="8">
        <f t="shared" si="38"/>
        <v>6</v>
      </c>
      <c r="E144" s="8">
        <f t="shared" si="39"/>
        <v>8</v>
      </c>
      <c r="F144" s="8">
        <f t="shared" si="39"/>
        <v>10</v>
      </c>
      <c r="G144" s="9" t="str">
        <f t="shared" si="40"/>
        <v>3</v>
      </c>
      <c r="H144" s="9" t="str">
        <f t="shared" si="45"/>
        <v>1</v>
      </c>
      <c r="I144" s="9" t="str">
        <f t="shared" si="45"/>
        <v>0</v>
      </c>
      <c r="J144" s="9">
        <v>25</v>
      </c>
      <c r="K144" s="13" t="str">
        <f>VLOOKUP($B144,'Conversion to binary Key'!$D:$I,2,0)</f>
        <v>000001</v>
      </c>
      <c r="L144" s="13" t="str">
        <f>VLOOKUP($B144,'Conversion to binary Key'!$D:$I,3,0)</f>
        <v>00</v>
      </c>
      <c r="M144" s="13" t="str">
        <f>VLOOKUP($B144,'Conversion to binary Key'!$D:$I,4,0)</f>
        <v>00</v>
      </c>
      <c r="N144" s="13" t="str">
        <f>VLOOKUP($B144,'Conversion to binary Key'!$D:$I,5,0)</f>
        <v>0</v>
      </c>
      <c r="O144" s="13" t="str">
        <f>VLOOKUP($B144,'Conversion to binary Key'!$D:$I,6,0)</f>
        <v>00000</v>
      </c>
      <c r="P144" s="19" t="str">
        <f t="shared" si="41"/>
        <v>000001</v>
      </c>
      <c r="Q144" s="19" t="str">
        <f t="shared" si="42"/>
        <v>11</v>
      </c>
      <c r="R144" s="19" t="str">
        <f t="shared" si="42"/>
        <v>1</v>
      </c>
      <c r="S144" s="19" t="str">
        <f t="shared" si="42"/>
        <v>0</v>
      </c>
      <c r="T144" s="19" t="str">
        <f t="shared" si="42"/>
        <v>11001</v>
      </c>
      <c r="U144" s="16" t="str">
        <f t="shared" si="43"/>
        <v>000001</v>
      </c>
      <c r="V144" s="10" t="str">
        <f t="shared" si="44"/>
        <v>11</v>
      </c>
      <c r="W144" s="10" t="str">
        <f t="shared" si="44"/>
        <v>01</v>
      </c>
      <c r="X144" s="10" t="str">
        <f t="shared" si="44"/>
        <v>0</v>
      </c>
      <c r="Y144" s="10" t="str">
        <f t="shared" si="35"/>
        <v>11001</v>
      </c>
      <c r="Z144" s="11" t="str">
        <f t="shared" si="46"/>
        <v>0000011101011001</v>
      </c>
      <c r="AA144" s="10">
        <f t="shared" si="47"/>
        <v>16</v>
      </c>
      <c r="AB144" s="6" t="s">
        <v>362</v>
      </c>
    </row>
    <row r="145" spans="1:28" x14ac:dyDescent="0.25">
      <c r="A145" s="12" t="s">
        <v>79</v>
      </c>
      <c r="B145" s="9" t="str">
        <f t="shared" si="36"/>
        <v>OUT</v>
      </c>
      <c r="C145" s="9">
        <f t="shared" si="37"/>
        <v>1</v>
      </c>
      <c r="D145" s="8">
        <f t="shared" si="38"/>
        <v>6</v>
      </c>
      <c r="E145" s="8" t="e">
        <f t="shared" si="39"/>
        <v>#VALUE!</v>
      </c>
      <c r="F145" s="8" t="e">
        <f t="shared" si="39"/>
        <v>#VALUE!</v>
      </c>
      <c r="G145" s="9" t="str">
        <f t="shared" si="40"/>
        <v>3</v>
      </c>
      <c r="H145" s="9">
        <v>1</v>
      </c>
      <c r="I145" s="9"/>
      <c r="J145" s="9"/>
      <c r="K145" s="13">
        <f>VLOOKUP($B145,'Conversion to binary Key'!$D:$I,2,0)</f>
        <v>110010</v>
      </c>
      <c r="L145" s="13" t="str">
        <f>VLOOKUP($B145,'Conversion to binary Key'!$D:$I,3,0)</f>
        <v>00</v>
      </c>
      <c r="M145" s="13" t="str">
        <f>VLOOKUP($B145,'Conversion to binary Key'!$D:$I,4,0)</f>
        <v>00000000</v>
      </c>
      <c r="N145" s="13" t="str">
        <f>VLOOKUP($B145,'Conversion to binary Key'!$D:$I,5,0)</f>
        <v/>
      </c>
      <c r="O145" s="13" t="str">
        <f>VLOOKUP($B145,'Conversion to binary Key'!$D:$I,6,0)</f>
        <v/>
      </c>
      <c r="P145" s="19">
        <f t="shared" si="41"/>
        <v>110010</v>
      </c>
      <c r="Q145" s="19" t="str">
        <f t="shared" si="42"/>
        <v>11</v>
      </c>
      <c r="R145" s="19" t="str">
        <f t="shared" si="42"/>
        <v>1</v>
      </c>
      <c r="S145" s="19" t="str">
        <f t="shared" si="42"/>
        <v>0</v>
      </c>
      <c r="T145" s="19" t="str">
        <f t="shared" si="42"/>
        <v>0</v>
      </c>
      <c r="U145" s="16">
        <f t="shared" si="43"/>
        <v>110010</v>
      </c>
      <c r="V145" s="10" t="str">
        <f t="shared" si="44"/>
        <v>11</v>
      </c>
      <c r="W145" s="10" t="str">
        <f t="shared" si="44"/>
        <v>00000001</v>
      </c>
      <c r="X145" s="10" t="str">
        <f t="shared" si="44"/>
        <v/>
      </c>
      <c r="Y145" s="10" t="str">
        <f t="shared" si="35"/>
        <v/>
      </c>
      <c r="Z145" s="11" t="str">
        <f t="shared" si="46"/>
        <v>1100101100000001</v>
      </c>
      <c r="AA145" s="10">
        <f t="shared" si="47"/>
        <v>16</v>
      </c>
      <c r="AB145" s="6" t="s">
        <v>359</v>
      </c>
    </row>
    <row r="146" spans="1:28" x14ac:dyDescent="0.25">
      <c r="A146" s="12" t="s">
        <v>189</v>
      </c>
      <c r="B146" s="9" t="str">
        <f t="shared" si="36"/>
        <v>HLT</v>
      </c>
      <c r="C146" s="9">
        <f t="shared" si="37"/>
        <v>0</v>
      </c>
      <c r="D146" s="8" t="e">
        <f t="shared" si="38"/>
        <v>#VALUE!</v>
      </c>
      <c r="E146" s="8" t="e">
        <f t="shared" si="39"/>
        <v>#VALUE!</v>
      </c>
      <c r="F146" s="8" t="e">
        <f t="shared" si="39"/>
        <v>#VALUE!</v>
      </c>
      <c r="G146" s="9" t="str">
        <f t="shared" si="40"/>
        <v/>
      </c>
      <c r="H146" s="9" t="e">
        <f t="shared" si="45"/>
        <v>#VALUE!</v>
      </c>
      <c r="I146" s="9" t="e">
        <f t="shared" si="45"/>
        <v>#VALUE!</v>
      </c>
      <c r="J146" s="9" t="e">
        <f t="shared" si="48"/>
        <v>#VALUE!</v>
      </c>
      <c r="K146" s="13" t="str">
        <f>VLOOKUP($B146,'Conversion to binary Key'!$D:$I,2,0)</f>
        <v>000000</v>
      </c>
      <c r="L146" s="13" t="str">
        <f>VLOOKUP($B146,'Conversion to binary Key'!$D:$I,3,0)</f>
        <v>0000</v>
      </c>
      <c r="M146" s="13" t="str">
        <f>VLOOKUP($B146,'Conversion to binary Key'!$D:$I,4,0)</f>
        <v>000000</v>
      </c>
      <c r="N146" s="13" t="str">
        <f>VLOOKUP($B146,'Conversion to binary Key'!$D:$I,5,0)</f>
        <v/>
      </c>
      <c r="O146" s="13" t="str">
        <f>VLOOKUP($B146,'Conversion to binary Key'!$D:$I,6,0)</f>
        <v/>
      </c>
      <c r="P146" s="19" t="str">
        <f t="shared" si="41"/>
        <v>000000</v>
      </c>
      <c r="Q146" s="19" t="s">
        <v>280</v>
      </c>
      <c r="R146" s="19" t="s">
        <v>280</v>
      </c>
      <c r="S146" s="19"/>
      <c r="T146" s="19"/>
      <c r="U146" s="16" t="str">
        <f t="shared" si="43"/>
        <v>000000</v>
      </c>
      <c r="V146" s="10" t="str">
        <f t="shared" si="44"/>
        <v>0000</v>
      </c>
      <c r="W146" s="10" t="str">
        <f t="shared" si="44"/>
        <v>000000</v>
      </c>
      <c r="X146" s="10" t="str">
        <f t="shared" si="44"/>
        <v/>
      </c>
      <c r="Y146" s="10" t="str">
        <f t="shared" si="35"/>
        <v/>
      </c>
      <c r="Z146" s="11" t="str">
        <f t="shared" si="46"/>
        <v>0000000000000000</v>
      </c>
      <c r="AA146" s="10">
        <f t="shared" si="47"/>
        <v>16</v>
      </c>
      <c r="AB146" s="6" t="s">
        <v>400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9" workbookViewId="0">
      <selection activeCell="D25" sqref="D25:H27"/>
    </sheetView>
  </sheetViews>
  <sheetFormatPr defaultRowHeight="15" x14ac:dyDescent="0.25"/>
  <cols>
    <col min="1" max="1" width="19" customWidth="1"/>
    <col min="2" max="2" width="21.42578125" bestFit="1" customWidth="1"/>
    <col min="3" max="3" width="34.42578125" bestFit="1" customWidth="1"/>
    <col min="6" max="9" width="9.140625" style="6"/>
  </cols>
  <sheetData>
    <row r="1" spans="1:11" ht="30.75" thickBot="1" x14ac:dyDescent="0.3">
      <c r="A1" s="1" t="s">
        <v>236</v>
      </c>
      <c r="B1" s="2" t="s">
        <v>200</v>
      </c>
      <c r="C1" s="2" t="s">
        <v>201</v>
      </c>
      <c r="F1" s="7" t="s">
        <v>315</v>
      </c>
      <c r="G1" s="23" t="s">
        <v>316</v>
      </c>
      <c r="H1" s="22" t="s">
        <v>317</v>
      </c>
      <c r="I1" s="22" t="s">
        <v>318</v>
      </c>
    </row>
    <row r="2" spans="1:11" ht="15.75" thickBot="1" x14ac:dyDescent="0.3">
      <c r="A2" s="4" t="s">
        <v>237</v>
      </c>
      <c r="B2" s="3" t="s">
        <v>202</v>
      </c>
      <c r="C2" s="3" t="s">
        <v>203</v>
      </c>
      <c r="D2" t="str">
        <f>LEFT(B2,3)</f>
        <v>LDR</v>
      </c>
      <c r="E2" s="6" t="str">
        <f>A2</f>
        <v>000001</v>
      </c>
      <c r="F2" s="6" t="s">
        <v>279</v>
      </c>
      <c r="G2" s="6" t="s">
        <v>279</v>
      </c>
      <c r="H2" s="6" t="s">
        <v>280</v>
      </c>
      <c r="I2" s="6" t="s">
        <v>281</v>
      </c>
    </row>
    <row r="3" spans="1:11" ht="15.75" thickBot="1" x14ac:dyDescent="0.3">
      <c r="A3" s="4" t="s">
        <v>238</v>
      </c>
      <c r="B3" s="3" t="s">
        <v>204</v>
      </c>
      <c r="C3" s="3" t="s">
        <v>205</v>
      </c>
      <c r="D3" t="str">
        <f t="shared" ref="D3:D18" si="0">LEFT(B3,3)</f>
        <v>STR</v>
      </c>
      <c r="E3" s="6" t="str">
        <f t="shared" ref="E3:E18" si="1">A3</f>
        <v>000010</v>
      </c>
      <c r="F3" s="6" t="s">
        <v>279</v>
      </c>
      <c r="G3" s="6" t="s">
        <v>279</v>
      </c>
      <c r="H3" s="6" t="s">
        <v>280</v>
      </c>
      <c r="I3" s="6" t="s">
        <v>281</v>
      </c>
    </row>
    <row r="4" spans="1:11" ht="15.75" thickBot="1" x14ac:dyDescent="0.3">
      <c r="A4" s="4" t="s">
        <v>239</v>
      </c>
      <c r="B4" s="3" t="s">
        <v>206</v>
      </c>
      <c r="C4" s="3" t="s">
        <v>207</v>
      </c>
      <c r="D4" t="str">
        <f t="shared" si="0"/>
        <v>LDA</v>
      </c>
      <c r="E4" s="6" t="str">
        <f t="shared" si="1"/>
        <v>000011</v>
      </c>
      <c r="F4" s="6" t="s">
        <v>279</v>
      </c>
      <c r="G4" s="6" t="s">
        <v>279</v>
      </c>
      <c r="H4" s="6" t="s">
        <v>280</v>
      </c>
      <c r="I4" s="6" t="s">
        <v>281</v>
      </c>
    </row>
    <row r="5" spans="1:11" ht="15.75" thickBot="1" x14ac:dyDescent="0.3">
      <c r="A5" s="4" t="s">
        <v>240</v>
      </c>
      <c r="B5" s="3" t="s">
        <v>208</v>
      </c>
      <c r="C5" s="3" t="s">
        <v>209</v>
      </c>
      <c r="D5" t="str">
        <f t="shared" si="0"/>
        <v>LDX</v>
      </c>
      <c r="E5" s="6" t="str">
        <f t="shared" si="1"/>
        <v>100001</v>
      </c>
      <c r="F5" s="6" t="s">
        <v>279</v>
      </c>
      <c r="G5" s="6" t="s">
        <v>279</v>
      </c>
      <c r="H5" s="6" t="s">
        <v>280</v>
      </c>
      <c r="I5" s="6" t="s">
        <v>281</v>
      </c>
    </row>
    <row r="6" spans="1:11" ht="15.75" thickBot="1" x14ac:dyDescent="0.3">
      <c r="A6" s="4" t="s">
        <v>241</v>
      </c>
      <c r="B6" s="3" t="s">
        <v>210</v>
      </c>
      <c r="C6" s="3" t="s">
        <v>211</v>
      </c>
      <c r="D6" t="str">
        <f t="shared" si="0"/>
        <v>STX</v>
      </c>
      <c r="E6" s="6" t="str">
        <f t="shared" si="1"/>
        <v>100010</v>
      </c>
      <c r="F6" s="6" t="s">
        <v>279</v>
      </c>
      <c r="G6" s="6" t="s">
        <v>279</v>
      </c>
      <c r="H6" s="6" t="s">
        <v>280</v>
      </c>
      <c r="I6" s="6" t="s">
        <v>281</v>
      </c>
    </row>
    <row r="7" spans="1:11" ht="15.75" thickBot="1" x14ac:dyDescent="0.3">
      <c r="A7" s="5" t="s">
        <v>242</v>
      </c>
      <c r="B7" s="3" t="s">
        <v>212</v>
      </c>
      <c r="C7" s="3" t="s">
        <v>213</v>
      </c>
      <c r="D7" t="str">
        <f t="shared" si="0"/>
        <v xml:space="preserve">JZ </v>
      </c>
      <c r="E7" s="6" t="str">
        <f t="shared" si="1"/>
        <v>001000</v>
      </c>
      <c r="F7" s="6" t="s">
        <v>279</v>
      </c>
      <c r="G7" s="6" t="s">
        <v>279</v>
      </c>
      <c r="H7" s="6" t="s">
        <v>280</v>
      </c>
      <c r="I7" s="6" t="s">
        <v>281</v>
      </c>
    </row>
    <row r="8" spans="1:11" ht="15.75" thickBot="1" x14ac:dyDescent="0.3">
      <c r="A8" s="5" t="s">
        <v>243</v>
      </c>
      <c r="B8" s="3" t="s">
        <v>214</v>
      </c>
      <c r="C8" s="3" t="s">
        <v>215</v>
      </c>
      <c r="D8" t="str">
        <f t="shared" si="0"/>
        <v>JNE</v>
      </c>
      <c r="E8" s="6" t="str">
        <f t="shared" si="1"/>
        <v>001001</v>
      </c>
      <c r="F8" s="6" t="s">
        <v>279</v>
      </c>
      <c r="G8" s="6" t="s">
        <v>279</v>
      </c>
      <c r="H8" s="6" t="s">
        <v>280</v>
      </c>
      <c r="I8" s="6" t="s">
        <v>281</v>
      </c>
    </row>
    <row r="9" spans="1:11" ht="15.75" thickBot="1" x14ac:dyDescent="0.3">
      <c r="A9" s="4" t="s">
        <v>244</v>
      </c>
      <c r="B9" s="3" t="s">
        <v>216</v>
      </c>
      <c r="C9" s="3" t="s">
        <v>217</v>
      </c>
      <c r="D9" t="str">
        <f t="shared" si="0"/>
        <v>JCC</v>
      </c>
      <c r="E9" s="6" t="str">
        <f t="shared" si="1"/>
        <v>001010</v>
      </c>
      <c r="F9" s="6" t="s">
        <v>279</v>
      </c>
      <c r="G9" s="6" t="s">
        <v>279</v>
      </c>
      <c r="H9" s="6" t="s">
        <v>280</v>
      </c>
      <c r="I9" s="6" t="s">
        <v>281</v>
      </c>
    </row>
    <row r="10" spans="1:11" ht="15.75" thickBot="1" x14ac:dyDescent="0.3">
      <c r="A10" s="4" t="s">
        <v>245</v>
      </c>
      <c r="B10" s="3" t="s">
        <v>218</v>
      </c>
      <c r="C10" s="3" t="s">
        <v>219</v>
      </c>
      <c r="D10" t="str">
        <f t="shared" si="0"/>
        <v>JMA</v>
      </c>
      <c r="E10" s="6" t="str">
        <f t="shared" si="1"/>
        <v>001011</v>
      </c>
      <c r="F10" s="6" t="s">
        <v>288</v>
      </c>
      <c r="G10" s="6" t="s">
        <v>282</v>
      </c>
      <c r="H10" s="21" t="s">
        <v>311</v>
      </c>
      <c r="I10" s="21" t="s">
        <v>311</v>
      </c>
      <c r="J10" s="6" t="s">
        <v>319</v>
      </c>
      <c r="K10" s="6"/>
    </row>
    <row r="11" spans="1:11" ht="15.75" thickBot="1" x14ac:dyDescent="0.3">
      <c r="A11" s="4" t="s">
        <v>246</v>
      </c>
      <c r="B11" s="3" t="s">
        <v>220</v>
      </c>
      <c r="C11" s="3" t="s">
        <v>221</v>
      </c>
      <c r="D11" t="str">
        <f t="shared" si="0"/>
        <v>JSR</v>
      </c>
      <c r="E11" s="6" t="str">
        <f t="shared" si="1"/>
        <v>001100</v>
      </c>
      <c r="F11" s="6" t="s">
        <v>288</v>
      </c>
      <c r="G11" s="6" t="s">
        <v>282</v>
      </c>
      <c r="H11" s="21" t="s">
        <v>311</v>
      </c>
      <c r="I11" s="21" t="s">
        <v>311</v>
      </c>
      <c r="J11" s="6" t="s">
        <v>319</v>
      </c>
      <c r="K11" s="6"/>
    </row>
    <row r="12" spans="1:11" ht="15.75" thickBot="1" x14ac:dyDescent="0.3">
      <c r="A12" s="4" t="s">
        <v>247</v>
      </c>
      <c r="B12" s="3" t="s">
        <v>222</v>
      </c>
      <c r="C12" s="3" t="s">
        <v>223</v>
      </c>
      <c r="D12" t="str">
        <f t="shared" si="0"/>
        <v>RFS</v>
      </c>
      <c r="E12" s="6" t="str">
        <f t="shared" si="1"/>
        <v>001101</v>
      </c>
      <c r="F12" s="6" t="s">
        <v>320</v>
      </c>
      <c r="G12" s="21" t="s">
        <v>311</v>
      </c>
      <c r="H12" s="21" t="s">
        <v>311</v>
      </c>
      <c r="I12" s="21" t="s">
        <v>311</v>
      </c>
      <c r="J12" s="6" t="s">
        <v>321</v>
      </c>
      <c r="K12" s="6"/>
    </row>
    <row r="13" spans="1:11" ht="15.75" thickBot="1" x14ac:dyDescent="0.3">
      <c r="A13" s="4" t="s">
        <v>248</v>
      </c>
      <c r="B13" s="3" t="s">
        <v>224</v>
      </c>
      <c r="C13" s="3" t="s">
        <v>225</v>
      </c>
      <c r="D13" t="str">
        <f t="shared" si="0"/>
        <v>SOB</v>
      </c>
      <c r="E13" s="6" t="str">
        <f t="shared" si="1"/>
        <v>001110</v>
      </c>
      <c r="F13" s="6" t="s">
        <v>279</v>
      </c>
      <c r="G13" s="6" t="s">
        <v>279</v>
      </c>
      <c r="H13" s="6" t="s">
        <v>280</v>
      </c>
      <c r="I13" s="6" t="s">
        <v>281</v>
      </c>
    </row>
    <row r="14" spans="1:11" ht="15.75" thickBot="1" x14ac:dyDescent="0.3">
      <c r="A14" s="4" t="s">
        <v>249</v>
      </c>
      <c r="B14" s="3" t="s">
        <v>226</v>
      </c>
      <c r="C14" s="3" t="s">
        <v>227</v>
      </c>
      <c r="D14" t="str">
        <f t="shared" si="0"/>
        <v>JGE</v>
      </c>
      <c r="E14" s="6" t="str">
        <f t="shared" si="1"/>
        <v>001111</v>
      </c>
      <c r="F14" s="6" t="s">
        <v>279</v>
      </c>
      <c r="G14" s="6" t="s">
        <v>279</v>
      </c>
      <c r="H14" s="6" t="s">
        <v>280</v>
      </c>
      <c r="I14" s="6" t="s">
        <v>281</v>
      </c>
    </row>
    <row r="15" spans="1:11" ht="15.75" thickBot="1" x14ac:dyDescent="0.3">
      <c r="A15" s="5" t="s">
        <v>250</v>
      </c>
      <c r="B15" s="3" t="s">
        <v>228</v>
      </c>
      <c r="C15" s="3" t="s">
        <v>229</v>
      </c>
      <c r="D15" t="str">
        <f t="shared" si="0"/>
        <v>AMR</v>
      </c>
      <c r="E15" s="6" t="str">
        <f t="shared" si="1"/>
        <v>000100</v>
      </c>
      <c r="F15" s="6" t="s">
        <v>279</v>
      </c>
      <c r="G15" s="6" t="s">
        <v>279</v>
      </c>
      <c r="H15" s="6" t="s">
        <v>280</v>
      </c>
      <c r="I15" s="6" t="s">
        <v>281</v>
      </c>
    </row>
    <row r="16" spans="1:11" ht="15.75" thickBot="1" x14ac:dyDescent="0.3">
      <c r="A16" s="5" t="s">
        <v>251</v>
      </c>
      <c r="B16" s="3" t="s">
        <v>230</v>
      </c>
      <c r="C16" s="3" t="s">
        <v>231</v>
      </c>
      <c r="D16" t="str">
        <f t="shared" si="0"/>
        <v>SMR</v>
      </c>
      <c r="E16" s="6" t="str">
        <f t="shared" si="1"/>
        <v>000101</v>
      </c>
      <c r="F16" s="6" t="s">
        <v>279</v>
      </c>
      <c r="G16" s="6" t="s">
        <v>279</v>
      </c>
      <c r="H16" s="6" t="s">
        <v>280</v>
      </c>
      <c r="I16" s="6" t="s">
        <v>281</v>
      </c>
    </row>
    <row r="17" spans="1:11" ht="15.75" thickBot="1" x14ac:dyDescent="0.3">
      <c r="A17" s="5" t="s">
        <v>252</v>
      </c>
      <c r="B17" s="3" t="s">
        <v>232</v>
      </c>
      <c r="C17" s="3" t="s">
        <v>233</v>
      </c>
      <c r="D17" t="str">
        <f t="shared" si="0"/>
        <v>AIR</v>
      </c>
      <c r="E17" s="6" t="str">
        <f t="shared" si="1"/>
        <v>000110</v>
      </c>
      <c r="F17" s="6" t="s">
        <v>279</v>
      </c>
      <c r="G17" s="6" t="s">
        <v>313</v>
      </c>
      <c r="H17" s="21" t="s">
        <v>311</v>
      </c>
      <c r="I17" s="21" t="s">
        <v>311</v>
      </c>
      <c r="J17" s="6" t="s">
        <v>322</v>
      </c>
      <c r="K17" s="6"/>
    </row>
    <row r="18" spans="1:11" ht="15.75" thickBot="1" x14ac:dyDescent="0.3">
      <c r="A18" s="5" t="s">
        <v>253</v>
      </c>
      <c r="B18" s="3" t="s">
        <v>234</v>
      </c>
      <c r="C18" s="3" t="s">
        <v>235</v>
      </c>
      <c r="D18" t="str">
        <f t="shared" si="0"/>
        <v>SIR</v>
      </c>
      <c r="E18" s="6" t="str">
        <f t="shared" si="1"/>
        <v>000111</v>
      </c>
      <c r="F18" s="6" t="s">
        <v>279</v>
      </c>
      <c r="G18" s="6" t="s">
        <v>313</v>
      </c>
      <c r="H18" s="21" t="s">
        <v>311</v>
      </c>
      <c r="I18" s="21" t="s">
        <v>311</v>
      </c>
      <c r="J18" s="6" t="s">
        <v>322</v>
      </c>
      <c r="K18" s="6"/>
    </row>
    <row r="21" spans="1:11" x14ac:dyDescent="0.25">
      <c r="A21" t="s">
        <v>267</v>
      </c>
      <c r="B21" t="s">
        <v>254</v>
      </c>
      <c r="C21" t="s">
        <v>201</v>
      </c>
    </row>
    <row r="22" spans="1:11" x14ac:dyDescent="0.25">
      <c r="A22" s="6" t="s">
        <v>303</v>
      </c>
      <c r="B22" t="s">
        <v>255</v>
      </c>
      <c r="C22" t="s">
        <v>256</v>
      </c>
      <c r="D22" t="str">
        <f t="shared" ref="D22:D27" si="2">LEFT(B22,3)</f>
        <v>MLT</v>
      </c>
      <c r="E22" s="6" t="str">
        <f t="shared" ref="E22:E27" si="3">A22</f>
        <v>010000</v>
      </c>
      <c r="F22" s="6" t="s">
        <v>279</v>
      </c>
      <c r="G22" s="6" t="s">
        <v>279</v>
      </c>
      <c r="H22" s="6" t="s">
        <v>282</v>
      </c>
      <c r="I22" s="21" t="s">
        <v>311</v>
      </c>
    </row>
    <row r="23" spans="1:11" x14ac:dyDescent="0.25">
      <c r="A23" s="6" t="s">
        <v>304</v>
      </c>
      <c r="B23" t="s">
        <v>257</v>
      </c>
      <c r="C23" t="s">
        <v>258</v>
      </c>
      <c r="D23" t="str">
        <f t="shared" si="2"/>
        <v>DVD</v>
      </c>
      <c r="E23" s="6" t="str">
        <f t="shared" si="3"/>
        <v>010001</v>
      </c>
      <c r="F23" s="6" t="s">
        <v>279</v>
      </c>
      <c r="G23" s="6" t="s">
        <v>279</v>
      </c>
      <c r="H23" s="6" t="s">
        <v>282</v>
      </c>
      <c r="I23" s="21" t="s">
        <v>311</v>
      </c>
    </row>
    <row r="24" spans="1:11" x14ac:dyDescent="0.25">
      <c r="A24" s="6" t="s">
        <v>305</v>
      </c>
      <c r="B24" t="s">
        <v>259</v>
      </c>
      <c r="C24" t="s">
        <v>260</v>
      </c>
      <c r="D24" t="str">
        <f t="shared" si="2"/>
        <v>TRR</v>
      </c>
      <c r="E24" s="6" t="str">
        <f t="shared" si="3"/>
        <v>010010</v>
      </c>
      <c r="F24" s="6" t="s">
        <v>279</v>
      </c>
      <c r="G24" s="6" t="s">
        <v>279</v>
      </c>
      <c r="H24" s="6" t="s">
        <v>282</v>
      </c>
      <c r="I24" s="21" t="s">
        <v>311</v>
      </c>
    </row>
    <row r="25" spans="1:11" x14ac:dyDescent="0.25">
      <c r="A25" s="6" t="s">
        <v>306</v>
      </c>
      <c r="B25" t="s">
        <v>261</v>
      </c>
      <c r="C25" t="s">
        <v>262</v>
      </c>
      <c r="D25" t="str">
        <f t="shared" si="2"/>
        <v>AND</v>
      </c>
      <c r="E25" s="6" t="str">
        <f t="shared" si="3"/>
        <v>010011</v>
      </c>
      <c r="F25" s="6" t="s">
        <v>279</v>
      </c>
      <c r="G25" s="6" t="s">
        <v>279</v>
      </c>
      <c r="H25" s="6" t="s">
        <v>282</v>
      </c>
      <c r="I25" s="21" t="s">
        <v>311</v>
      </c>
    </row>
    <row r="26" spans="1:11" x14ac:dyDescent="0.25">
      <c r="A26" s="6" t="s">
        <v>307</v>
      </c>
      <c r="B26" t="s">
        <v>263</v>
      </c>
      <c r="C26" t="s">
        <v>264</v>
      </c>
      <c r="D26" t="str">
        <f t="shared" si="2"/>
        <v>ORR</v>
      </c>
      <c r="E26" s="6" t="str">
        <f t="shared" si="3"/>
        <v>010100</v>
      </c>
      <c r="F26" s="6" t="s">
        <v>279</v>
      </c>
      <c r="G26" s="6" t="s">
        <v>279</v>
      </c>
      <c r="H26" s="6" t="s">
        <v>282</v>
      </c>
      <c r="I26" s="21" t="s">
        <v>311</v>
      </c>
    </row>
    <row r="27" spans="1:11" x14ac:dyDescent="0.25">
      <c r="A27" s="6" t="s">
        <v>308</v>
      </c>
      <c r="B27" t="s">
        <v>265</v>
      </c>
      <c r="C27" t="s">
        <v>266</v>
      </c>
      <c r="D27" t="str">
        <f t="shared" si="2"/>
        <v>NOT</v>
      </c>
      <c r="E27" s="6" t="str">
        <f t="shared" si="3"/>
        <v>010101</v>
      </c>
      <c r="F27" s="6" t="s">
        <v>279</v>
      </c>
      <c r="G27" s="6" t="s">
        <v>279</v>
      </c>
      <c r="H27" s="6" t="s">
        <v>282</v>
      </c>
      <c r="I27" s="21" t="s">
        <v>311</v>
      </c>
    </row>
    <row r="28" spans="1:11" x14ac:dyDescent="0.25">
      <c r="A28" s="6"/>
    </row>
    <row r="29" spans="1:11" x14ac:dyDescent="0.25">
      <c r="A29" s="6" t="s">
        <v>268</v>
      </c>
      <c r="B29" t="s">
        <v>254</v>
      </c>
      <c r="C29" t="s">
        <v>201</v>
      </c>
    </row>
    <row r="30" spans="1:11" x14ac:dyDescent="0.25">
      <c r="A30" s="6" t="s">
        <v>309</v>
      </c>
      <c r="B30" t="s">
        <v>269</v>
      </c>
      <c r="C30" t="s">
        <v>270</v>
      </c>
      <c r="D30" t="str">
        <f t="shared" ref="D30:D31" si="4">LEFT(B30,3)</f>
        <v>SRC</v>
      </c>
      <c r="E30" s="6" t="str">
        <f t="shared" ref="E30:E31" si="5">A30</f>
        <v>011001</v>
      </c>
      <c r="F30" s="6" t="s">
        <v>279</v>
      </c>
      <c r="G30" s="6" t="s">
        <v>280</v>
      </c>
      <c r="H30" s="6" t="s">
        <v>280</v>
      </c>
      <c r="I30" s="6" t="s">
        <v>282</v>
      </c>
      <c r="J30" s="6" t="s">
        <v>302</v>
      </c>
    </row>
    <row r="31" spans="1:11" x14ac:dyDescent="0.25">
      <c r="A31" s="6" t="s">
        <v>310</v>
      </c>
      <c r="B31" t="s">
        <v>271</v>
      </c>
      <c r="C31" t="s">
        <v>272</v>
      </c>
      <c r="D31" t="str">
        <f t="shared" si="4"/>
        <v>RRC</v>
      </c>
      <c r="E31" s="6" t="str">
        <f t="shared" si="5"/>
        <v>011010</v>
      </c>
      <c r="F31" s="6" t="s">
        <v>279</v>
      </c>
      <c r="G31" s="6" t="s">
        <v>280</v>
      </c>
      <c r="H31" s="6" t="s">
        <v>280</v>
      </c>
      <c r="I31" s="6" t="s">
        <v>282</v>
      </c>
      <c r="J31" s="6" t="s">
        <v>302</v>
      </c>
    </row>
    <row r="32" spans="1:11" x14ac:dyDescent="0.25">
      <c r="A32" s="6"/>
    </row>
    <row r="33" spans="1:10" x14ac:dyDescent="0.25">
      <c r="A33" s="6" t="s">
        <v>268</v>
      </c>
      <c r="B33" t="s">
        <v>254</v>
      </c>
      <c r="C33" t="s">
        <v>201</v>
      </c>
    </row>
    <row r="34" spans="1:10" x14ac:dyDescent="0.25">
      <c r="A34" s="6">
        <v>110001</v>
      </c>
      <c r="B34" t="s">
        <v>273</v>
      </c>
      <c r="C34" t="s">
        <v>274</v>
      </c>
      <c r="D34" t="str">
        <f t="shared" ref="D34:D36" si="6">LEFT(B34,3)</f>
        <v xml:space="preserve">IN </v>
      </c>
      <c r="E34" s="6">
        <f t="shared" ref="E34:E36" si="7">A34</f>
        <v>110001</v>
      </c>
      <c r="F34" s="6" t="s">
        <v>279</v>
      </c>
      <c r="G34" s="6" t="s">
        <v>313</v>
      </c>
      <c r="H34" s="21" t="s">
        <v>311</v>
      </c>
      <c r="I34" s="21" t="s">
        <v>311</v>
      </c>
      <c r="J34" s="6" t="s">
        <v>314</v>
      </c>
    </row>
    <row r="35" spans="1:10" x14ac:dyDescent="0.25">
      <c r="A35" s="6">
        <v>110010</v>
      </c>
      <c r="B35" t="s">
        <v>275</v>
      </c>
      <c r="C35" t="s">
        <v>276</v>
      </c>
      <c r="D35" t="str">
        <f t="shared" si="6"/>
        <v>OUT</v>
      </c>
      <c r="E35" s="6">
        <f t="shared" si="7"/>
        <v>110010</v>
      </c>
      <c r="F35" s="6" t="s">
        <v>279</v>
      </c>
      <c r="G35" s="6" t="s">
        <v>313</v>
      </c>
      <c r="H35" s="21" t="s">
        <v>311</v>
      </c>
      <c r="I35" s="21" t="s">
        <v>311</v>
      </c>
      <c r="J35" s="6" t="s">
        <v>314</v>
      </c>
    </row>
    <row r="36" spans="1:10" x14ac:dyDescent="0.25">
      <c r="A36" s="6">
        <v>110011</v>
      </c>
      <c r="B36" t="s">
        <v>277</v>
      </c>
      <c r="C36" t="s">
        <v>278</v>
      </c>
      <c r="D36" t="str">
        <f t="shared" si="6"/>
        <v>CHK</v>
      </c>
      <c r="E36" s="6">
        <f t="shared" si="7"/>
        <v>110011</v>
      </c>
      <c r="F36" s="6" t="s">
        <v>279</v>
      </c>
      <c r="G36" s="6" t="s">
        <v>313</v>
      </c>
      <c r="H36" s="21" t="s">
        <v>311</v>
      </c>
      <c r="I36" s="21" t="s">
        <v>311</v>
      </c>
      <c r="J36" s="6" t="s">
        <v>314</v>
      </c>
    </row>
    <row r="38" spans="1:10" ht="15.75" thickBot="1" x14ac:dyDescent="0.3">
      <c r="A38" s="4" t="s">
        <v>282</v>
      </c>
      <c r="B38" t="s">
        <v>189</v>
      </c>
      <c r="C38" t="s">
        <v>285</v>
      </c>
      <c r="D38" t="str">
        <f t="shared" ref="D38:D39" si="8">LEFT(B38,3)</f>
        <v>HLT</v>
      </c>
      <c r="E38" s="6" t="str">
        <f t="shared" ref="E38:E39" si="9">A38</f>
        <v>000000</v>
      </c>
      <c r="F38" s="6" t="s">
        <v>288</v>
      </c>
      <c r="G38" s="6" t="s">
        <v>282</v>
      </c>
      <c r="H38" s="21" t="s">
        <v>311</v>
      </c>
      <c r="I38" s="21" t="s">
        <v>311</v>
      </c>
    </row>
    <row r="39" spans="1:10" ht="15.75" thickBot="1" x14ac:dyDescent="0.3">
      <c r="A39" s="4" t="s">
        <v>287</v>
      </c>
      <c r="B39" t="s">
        <v>284</v>
      </c>
      <c r="C39" t="s">
        <v>286</v>
      </c>
      <c r="D39" t="str">
        <f t="shared" si="8"/>
        <v>TRP</v>
      </c>
      <c r="E39" s="6" t="str">
        <f t="shared" si="9"/>
        <v>011110</v>
      </c>
      <c r="F39" s="6" t="s">
        <v>282</v>
      </c>
      <c r="G39" s="6" t="s">
        <v>288</v>
      </c>
      <c r="H39" s="21" t="s">
        <v>311</v>
      </c>
      <c r="I39" s="21" t="s">
        <v>311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Program1.txt</vt:lpstr>
      <vt:lpstr>Program 1 conversion</vt:lpstr>
      <vt:lpstr>Program 1 check</vt:lpstr>
      <vt:lpstr>Conversion to binary Key</vt:lpstr>
    </vt:vector>
  </TitlesOfParts>
  <Company>Booz Allen Hamilton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Ben</dc:creator>
  <cp:lastModifiedBy>Griffith, Ben </cp:lastModifiedBy>
  <dcterms:created xsi:type="dcterms:W3CDTF">2015-10-19T16:57:04Z</dcterms:created>
  <dcterms:modified xsi:type="dcterms:W3CDTF">2015-11-12T05:50:51Z</dcterms:modified>
</cp:coreProperties>
</file>