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kl3075/Desktop/PENN FALL 2015/WHARTON/"/>
    </mc:Choice>
  </mc:AlternateContent>
  <bookViews>
    <workbookView xWindow="0" yWindow="460" windowWidth="28800" windowHeight="16500" activeTab="1"/>
  </bookViews>
  <sheets>
    <sheet name="Historical sales &amp; projection" sheetId="3" r:id="rId1"/>
    <sheet name="Monte Carlo sim" sheetId="4" r:id="rId2"/>
    <sheet name="Speaker production" sheetId="1" r:id="rId3"/>
    <sheet name="Speaker prod within constraints" sheetId="2" r:id="rId4"/>
  </sheets>
  <definedNames>
    <definedName name="Cabinet_Inventory">'Speaker production'!$H$8</definedName>
    <definedName name="Cabinets_Used">'Speaker production'!$F$8</definedName>
    <definedName name="Components_inventory">'Speaker production'!$H$10</definedName>
    <definedName name="Components_Required">'Speaker production'!$F$10</definedName>
    <definedName name="Labor_available">'Speaker production'!$H$9</definedName>
    <definedName name="Labor_required">'Speaker production'!$F$9</definedName>
    <definedName name="solver_adj" localSheetId="3" hidden="1">'Speaker prod within constraints'!$C$4:$E$4</definedName>
    <definedName name="solver_adj" localSheetId="2" hidden="1">'Speaker production'!$C$4:$E$4</definedName>
    <definedName name="solver_cvg" localSheetId="3" hidden="1">0.0001</definedName>
    <definedName name="solver_cvg" localSheetId="2" hidden="1">0.0001</definedName>
    <definedName name="solver_drv" localSheetId="3" hidden="1">2</definedName>
    <definedName name="solver_drv" localSheetId="2" hidden="1">1</definedName>
    <definedName name="solver_eng" localSheetId="3" hidden="1">2</definedName>
    <definedName name="solver_eng" localSheetId="2" hidden="1">2</definedName>
    <definedName name="solver_est" localSheetId="3" hidden="1">1</definedName>
    <definedName name="solver_est" localSheetId="2" hidden="1">1</definedName>
    <definedName name="solver_itr" localSheetId="3" hidden="1">2147483647</definedName>
    <definedName name="solver_itr" localSheetId="2" hidden="1">2147483647</definedName>
    <definedName name="solver_lhs1" localSheetId="3" hidden="1">'Speaker prod within constraints'!$F$10</definedName>
    <definedName name="solver_lhs1" localSheetId="2" hidden="1">'Speaker production'!$F$8</definedName>
    <definedName name="solver_lhs2" localSheetId="3" hidden="1">'Speaker prod within constraints'!$F$8</definedName>
    <definedName name="solver_lhs2" localSheetId="2" hidden="1">'Speaker production'!$F$10</definedName>
    <definedName name="solver_lhs3" localSheetId="3" hidden="1">'Speaker prod within constraints'!$F$9</definedName>
    <definedName name="solver_lhs3" localSheetId="2" hidden="1">'Speaker production'!$F$9</definedName>
    <definedName name="solver_mip" localSheetId="3" hidden="1">2147483647</definedName>
    <definedName name="solver_mip" localSheetId="2" hidden="1">2147483647</definedName>
    <definedName name="solver_mni" localSheetId="3" hidden="1">30</definedName>
    <definedName name="solver_mni" localSheetId="2" hidden="1">30</definedName>
    <definedName name="solver_mrt" localSheetId="3" hidden="1">0.075</definedName>
    <definedName name="solver_mrt" localSheetId="2" hidden="1">0.075</definedName>
    <definedName name="solver_msl" localSheetId="3" hidden="1">2</definedName>
    <definedName name="solver_msl" localSheetId="2" hidden="1">2</definedName>
    <definedName name="solver_neg" localSheetId="3" hidden="1">1</definedName>
    <definedName name="solver_neg" localSheetId="2" hidden="1">1</definedName>
    <definedName name="solver_nod" localSheetId="3" hidden="1">2147483647</definedName>
    <definedName name="solver_nod" localSheetId="2" hidden="1">2147483647</definedName>
    <definedName name="solver_num" localSheetId="3" hidden="1">3</definedName>
    <definedName name="solver_num" localSheetId="2" hidden="1">3</definedName>
    <definedName name="solver_nwt" localSheetId="3" hidden="1">1</definedName>
    <definedName name="solver_nwt" localSheetId="2" hidden="1">1</definedName>
    <definedName name="solver_opt" localSheetId="3" hidden="1">'Speaker prod within constraints'!$H$4</definedName>
    <definedName name="solver_opt" localSheetId="2" hidden="1">'Speaker production'!$H$4</definedName>
    <definedName name="solver_pre" localSheetId="3" hidden="1">0.000001</definedName>
    <definedName name="solver_pre" localSheetId="2" hidden="1">0.000001</definedName>
    <definedName name="solver_rbv" localSheetId="3" hidden="1">2</definedName>
    <definedName name="solver_rbv" localSheetId="2" hidden="1">1</definedName>
    <definedName name="solver_rel1" localSheetId="3" hidden="1">1</definedName>
    <definedName name="solver_rel1" localSheetId="2" hidden="1">1</definedName>
    <definedName name="solver_rel2" localSheetId="3" hidden="1">1</definedName>
    <definedName name="solver_rel2" localSheetId="2" hidden="1">1</definedName>
    <definedName name="solver_rel3" localSheetId="3" hidden="1">1</definedName>
    <definedName name="solver_rel3" localSheetId="2" hidden="1">1</definedName>
    <definedName name="solver_rhs1" localSheetId="3" hidden="1">'Speaker prod within constraints'!$H$10</definedName>
    <definedName name="solver_rhs1" localSheetId="2" hidden="1">Cabinet_Inventory</definedName>
    <definedName name="solver_rhs2" localSheetId="3" hidden="1">'Speaker prod within constraints'!$H$8</definedName>
    <definedName name="solver_rhs2" localSheetId="2" hidden="1">Components_inventory</definedName>
    <definedName name="solver_rhs3" localSheetId="3" hidden="1">'Speaker prod within constraints'!$H$9</definedName>
    <definedName name="solver_rhs3" localSheetId="2" hidden="1">Labor_available</definedName>
    <definedName name="solver_rlx" localSheetId="3" hidden="1">2</definedName>
    <definedName name="solver_rlx" localSheetId="2" hidden="1">2</definedName>
    <definedName name="solver_rsd" localSheetId="3" hidden="1">0</definedName>
    <definedName name="solver_rsd" localSheetId="2" hidden="1">0</definedName>
    <definedName name="solver_scl" localSheetId="3" hidden="1">2</definedName>
    <definedName name="solver_scl" localSheetId="2" hidden="1">1</definedName>
    <definedName name="solver_sho" localSheetId="3" hidden="1">2</definedName>
    <definedName name="solver_sho" localSheetId="2" hidden="1">2</definedName>
    <definedName name="solver_ssz" localSheetId="3" hidden="1">100</definedName>
    <definedName name="solver_ssz" localSheetId="2" hidden="1">100</definedName>
    <definedName name="solver_tim" localSheetId="3" hidden="1">2147483647</definedName>
    <definedName name="solver_tim" localSheetId="2" hidden="1">2147483647</definedName>
    <definedName name="solver_tol" localSheetId="3" hidden="1">0.01</definedName>
    <definedName name="solver_tol" localSheetId="2" hidden="1">0.01</definedName>
    <definedName name="solver_typ" localSheetId="3" hidden="1">1</definedName>
    <definedName name="solver_typ" localSheetId="2" hidden="1">1</definedName>
    <definedName name="solver_val" localSheetId="3" hidden="1">0</definedName>
    <definedName name="solver_val" localSheetId="2" hidden="1">6000</definedName>
    <definedName name="solver_ver" localSheetId="3" hidden="1">3</definedName>
    <definedName name="solver_ver" localSheetId="2" hidden="1">3</definedName>
  </definedName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13" i="4" l="1"/>
  <c r="C1012" i="4"/>
  <c r="C1011" i="4"/>
  <c r="C1010" i="4"/>
  <c r="C1009" i="4"/>
  <c r="C1008" i="4"/>
  <c r="C1007" i="4"/>
  <c r="C1006" i="4"/>
  <c r="C1005" i="4"/>
  <c r="C1004" i="4"/>
  <c r="C1003" i="4"/>
  <c r="C1002" i="4"/>
  <c r="C1001" i="4"/>
  <c r="C1000" i="4"/>
  <c r="C999" i="4"/>
  <c r="C998" i="4"/>
  <c r="C997" i="4"/>
  <c r="C996" i="4"/>
  <c r="C995" i="4"/>
  <c r="C994" i="4"/>
  <c r="C993" i="4"/>
  <c r="C992" i="4"/>
  <c r="C991" i="4"/>
  <c r="C990" i="4"/>
  <c r="C989" i="4"/>
  <c r="C988" i="4"/>
  <c r="C987" i="4"/>
  <c r="C986" i="4"/>
  <c r="C985" i="4"/>
  <c r="C984" i="4"/>
  <c r="C983" i="4"/>
  <c r="C982" i="4"/>
  <c r="C981" i="4"/>
  <c r="C980" i="4"/>
  <c r="C979" i="4"/>
  <c r="C978" i="4"/>
  <c r="C977" i="4"/>
  <c r="C976" i="4"/>
  <c r="C975" i="4"/>
  <c r="C974" i="4"/>
  <c r="C973" i="4"/>
  <c r="C972" i="4"/>
  <c r="C971" i="4"/>
  <c r="C970" i="4"/>
  <c r="C969" i="4"/>
  <c r="C968" i="4"/>
  <c r="C967" i="4"/>
  <c r="C966" i="4"/>
  <c r="C965" i="4"/>
  <c r="C964" i="4"/>
  <c r="C963" i="4"/>
  <c r="C962" i="4"/>
  <c r="C961" i="4"/>
  <c r="C960" i="4"/>
  <c r="C959" i="4"/>
  <c r="C958" i="4"/>
  <c r="C957" i="4"/>
  <c r="C956" i="4"/>
  <c r="C955" i="4"/>
  <c r="C954" i="4"/>
  <c r="C953" i="4"/>
  <c r="C952" i="4"/>
  <c r="C951" i="4"/>
  <c r="C950" i="4"/>
  <c r="C949" i="4"/>
  <c r="C948" i="4"/>
  <c r="C947" i="4"/>
  <c r="C946" i="4"/>
  <c r="C945" i="4"/>
  <c r="C944" i="4"/>
  <c r="C943" i="4"/>
  <c r="C942" i="4"/>
  <c r="C941" i="4"/>
  <c r="C940" i="4"/>
  <c r="C939" i="4"/>
  <c r="C938" i="4"/>
  <c r="C937" i="4"/>
  <c r="C936" i="4"/>
  <c r="C935" i="4"/>
  <c r="C934" i="4"/>
  <c r="C933" i="4"/>
  <c r="C932" i="4"/>
  <c r="C931" i="4"/>
  <c r="C930" i="4"/>
  <c r="C929" i="4"/>
  <c r="C928" i="4"/>
  <c r="C927" i="4"/>
  <c r="C926" i="4"/>
  <c r="C925" i="4"/>
  <c r="C924" i="4"/>
  <c r="C923" i="4"/>
  <c r="C922" i="4"/>
  <c r="C921" i="4"/>
  <c r="C920" i="4"/>
  <c r="C919" i="4"/>
  <c r="C918" i="4"/>
  <c r="C917" i="4"/>
  <c r="C916" i="4"/>
  <c r="C915" i="4"/>
  <c r="C914" i="4"/>
  <c r="C913" i="4"/>
  <c r="C912" i="4"/>
  <c r="C911" i="4"/>
  <c r="C910" i="4"/>
  <c r="C909" i="4"/>
  <c r="C908" i="4"/>
  <c r="C907" i="4"/>
  <c r="C906" i="4"/>
  <c r="C905" i="4"/>
  <c r="C904" i="4"/>
  <c r="C903" i="4"/>
  <c r="C902" i="4"/>
  <c r="C901" i="4"/>
  <c r="C900" i="4"/>
  <c r="C899" i="4"/>
  <c r="C898" i="4"/>
  <c r="C897" i="4"/>
  <c r="C896" i="4"/>
  <c r="C895" i="4"/>
  <c r="C894" i="4"/>
  <c r="C893" i="4"/>
  <c r="C892" i="4"/>
  <c r="C891" i="4"/>
  <c r="C890" i="4"/>
  <c r="C889" i="4"/>
  <c r="C888" i="4"/>
  <c r="C887" i="4"/>
  <c r="C886" i="4"/>
  <c r="C885" i="4"/>
  <c r="C884" i="4"/>
  <c r="C883" i="4"/>
  <c r="C882" i="4"/>
  <c r="C881" i="4"/>
  <c r="C880" i="4"/>
  <c r="C879" i="4"/>
  <c r="C878" i="4"/>
  <c r="C877" i="4"/>
  <c r="C876" i="4"/>
  <c r="C875" i="4"/>
  <c r="C874" i="4"/>
  <c r="C873" i="4"/>
  <c r="C872" i="4"/>
  <c r="C871" i="4"/>
  <c r="C870" i="4"/>
  <c r="C869" i="4"/>
  <c r="C868" i="4"/>
  <c r="C867" i="4"/>
  <c r="C866" i="4"/>
  <c r="C865" i="4"/>
  <c r="C864" i="4"/>
  <c r="C863" i="4"/>
  <c r="C862" i="4"/>
  <c r="C861" i="4"/>
  <c r="C860" i="4"/>
  <c r="C859" i="4"/>
  <c r="C858" i="4"/>
  <c r="C857" i="4"/>
  <c r="C856" i="4"/>
  <c r="C855" i="4"/>
  <c r="C854" i="4"/>
  <c r="C853" i="4"/>
  <c r="C852" i="4"/>
  <c r="C851" i="4"/>
  <c r="C850" i="4"/>
  <c r="C849" i="4"/>
  <c r="C848" i="4"/>
  <c r="C847" i="4"/>
  <c r="C846" i="4"/>
  <c r="C845" i="4"/>
  <c r="C844" i="4"/>
  <c r="C843" i="4"/>
  <c r="C842" i="4"/>
  <c r="C841" i="4"/>
  <c r="C840" i="4"/>
  <c r="C839" i="4"/>
  <c r="C838" i="4"/>
  <c r="C837" i="4"/>
  <c r="C836" i="4"/>
  <c r="C835" i="4"/>
  <c r="C834" i="4"/>
  <c r="C833" i="4"/>
  <c r="C832" i="4"/>
  <c r="C831" i="4"/>
  <c r="C830" i="4"/>
  <c r="C829" i="4"/>
  <c r="C828" i="4"/>
  <c r="C827" i="4"/>
  <c r="C826" i="4"/>
  <c r="C825" i="4"/>
  <c r="C824" i="4"/>
  <c r="C823" i="4"/>
  <c r="C822" i="4"/>
  <c r="C821" i="4"/>
  <c r="C820" i="4"/>
  <c r="C819" i="4"/>
  <c r="C818" i="4"/>
  <c r="C817" i="4"/>
  <c r="C816" i="4"/>
  <c r="C815" i="4"/>
  <c r="C814" i="4"/>
  <c r="C813" i="4"/>
  <c r="C812" i="4"/>
  <c r="C811" i="4"/>
  <c r="C810" i="4"/>
  <c r="C809" i="4"/>
  <c r="C808" i="4"/>
  <c r="C807" i="4"/>
  <c r="C806" i="4"/>
  <c r="C805" i="4"/>
  <c r="C804" i="4"/>
  <c r="C803" i="4"/>
  <c r="C802" i="4"/>
  <c r="C801" i="4"/>
  <c r="C800" i="4"/>
  <c r="C799" i="4"/>
  <c r="C798" i="4"/>
  <c r="C797" i="4"/>
  <c r="C796" i="4"/>
  <c r="C795" i="4"/>
  <c r="C794" i="4"/>
  <c r="C793" i="4"/>
  <c r="C792" i="4"/>
  <c r="C791" i="4"/>
  <c r="C790" i="4"/>
  <c r="C789" i="4"/>
  <c r="C788" i="4"/>
  <c r="C787" i="4"/>
  <c r="C786" i="4"/>
  <c r="C785" i="4"/>
  <c r="C784" i="4"/>
  <c r="C783" i="4"/>
  <c r="C782" i="4"/>
  <c r="C781" i="4"/>
  <c r="C780" i="4"/>
  <c r="C779" i="4"/>
  <c r="C778" i="4"/>
  <c r="C777" i="4"/>
  <c r="C776" i="4"/>
  <c r="C775" i="4"/>
  <c r="C774" i="4"/>
  <c r="C773" i="4"/>
  <c r="C772" i="4"/>
  <c r="C771" i="4"/>
  <c r="C770" i="4"/>
  <c r="C769" i="4"/>
  <c r="C768" i="4"/>
  <c r="C767" i="4"/>
  <c r="C766" i="4"/>
  <c r="C765" i="4"/>
  <c r="C764" i="4"/>
  <c r="C763" i="4"/>
  <c r="C762" i="4"/>
  <c r="C761" i="4"/>
  <c r="C760" i="4"/>
  <c r="C759" i="4"/>
  <c r="C758" i="4"/>
  <c r="C757" i="4"/>
  <c r="C756" i="4"/>
  <c r="C755" i="4"/>
  <c r="C754" i="4"/>
  <c r="C753" i="4"/>
  <c r="C752" i="4"/>
  <c r="C751" i="4"/>
  <c r="C750" i="4"/>
  <c r="C749" i="4"/>
  <c r="C748" i="4"/>
  <c r="C747" i="4"/>
  <c r="C746" i="4"/>
  <c r="C745" i="4"/>
  <c r="C744" i="4"/>
  <c r="C743" i="4"/>
  <c r="C742" i="4"/>
  <c r="C741" i="4"/>
  <c r="C740" i="4"/>
  <c r="C739" i="4"/>
  <c r="C738" i="4"/>
  <c r="C737" i="4"/>
  <c r="C736" i="4"/>
  <c r="C735" i="4"/>
  <c r="C734" i="4"/>
  <c r="C733" i="4"/>
  <c r="C732" i="4"/>
  <c r="C731" i="4"/>
  <c r="C730" i="4"/>
  <c r="C729" i="4"/>
  <c r="C728" i="4"/>
  <c r="C727" i="4"/>
  <c r="C726" i="4"/>
  <c r="C725" i="4"/>
  <c r="C724" i="4"/>
  <c r="C723" i="4"/>
  <c r="C722" i="4"/>
  <c r="C721" i="4"/>
  <c r="C720" i="4"/>
  <c r="C719" i="4"/>
  <c r="C718" i="4"/>
  <c r="C717" i="4"/>
  <c r="C716" i="4"/>
  <c r="C715" i="4"/>
  <c r="C714" i="4"/>
  <c r="C713" i="4"/>
  <c r="C712" i="4"/>
  <c r="C711" i="4"/>
  <c r="C710" i="4"/>
  <c r="C709" i="4"/>
  <c r="C708" i="4"/>
  <c r="C707" i="4"/>
  <c r="C706" i="4"/>
  <c r="C705" i="4"/>
  <c r="C704" i="4"/>
  <c r="C703" i="4"/>
  <c r="C702" i="4"/>
  <c r="C701" i="4"/>
  <c r="C700" i="4"/>
  <c r="C699" i="4"/>
  <c r="C698" i="4"/>
  <c r="C697" i="4"/>
  <c r="C696" i="4"/>
  <c r="C695" i="4"/>
  <c r="C694" i="4"/>
  <c r="C693" i="4"/>
  <c r="C692" i="4"/>
  <c r="C691" i="4"/>
  <c r="C690" i="4"/>
  <c r="C689" i="4"/>
  <c r="C688" i="4"/>
  <c r="C687" i="4"/>
  <c r="C686" i="4"/>
  <c r="C685" i="4"/>
  <c r="C684" i="4"/>
  <c r="C683" i="4"/>
  <c r="C682" i="4"/>
  <c r="C681" i="4"/>
  <c r="C680" i="4"/>
  <c r="C679" i="4"/>
  <c r="C678" i="4"/>
  <c r="C677" i="4"/>
  <c r="C676" i="4"/>
  <c r="C675" i="4"/>
  <c r="C674" i="4"/>
  <c r="C673" i="4"/>
  <c r="C672" i="4"/>
  <c r="C671" i="4"/>
  <c r="C670" i="4"/>
  <c r="C669" i="4"/>
  <c r="C668" i="4"/>
  <c r="C667" i="4"/>
  <c r="C666" i="4"/>
  <c r="C665" i="4"/>
  <c r="C664" i="4"/>
  <c r="C663" i="4"/>
  <c r="C662" i="4"/>
  <c r="C661" i="4"/>
  <c r="C660" i="4"/>
  <c r="C659" i="4"/>
  <c r="C658" i="4"/>
  <c r="C657" i="4"/>
  <c r="C656" i="4"/>
  <c r="C655" i="4"/>
  <c r="C654" i="4"/>
  <c r="C653" i="4"/>
  <c r="C652" i="4"/>
  <c r="C651" i="4"/>
  <c r="C650" i="4"/>
  <c r="C649" i="4"/>
  <c r="C648" i="4"/>
  <c r="C647" i="4"/>
  <c r="C646" i="4"/>
  <c r="C645" i="4"/>
  <c r="C644" i="4"/>
  <c r="C643" i="4"/>
  <c r="C642" i="4"/>
  <c r="C641" i="4"/>
  <c r="C640" i="4"/>
  <c r="C639" i="4"/>
  <c r="C638" i="4"/>
  <c r="C637" i="4"/>
  <c r="C636" i="4"/>
  <c r="C635" i="4"/>
  <c r="C634" i="4"/>
  <c r="C633" i="4"/>
  <c r="C632" i="4"/>
  <c r="C631" i="4"/>
  <c r="C630" i="4"/>
  <c r="C629" i="4"/>
  <c r="C628" i="4"/>
  <c r="C627" i="4"/>
  <c r="C626" i="4"/>
  <c r="C625" i="4"/>
  <c r="C624" i="4"/>
  <c r="C623" i="4"/>
  <c r="C622" i="4"/>
  <c r="C621" i="4"/>
  <c r="C620" i="4"/>
  <c r="C619" i="4"/>
  <c r="C618" i="4"/>
  <c r="C617" i="4"/>
  <c r="C616" i="4"/>
  <c r="C615" i="4"/>
  <c r="C614" i="4"/>
  <c r="C613" i="4"/>
  <c r="C612" i="4"/>
  <c r="C611" i="4"/>
  <c r="C610" i="4"/>
  <c r="C609" i="4"/>
  <c r="C608" i="4"/>
  <c r="C607" i="4"/>
  <c r="C606" i="4"/>
  <c r="C605" i="4"/>
  <c r="C604" i="4"/>
  <c r="C603" i="4"/>
  <c r="C602" i="4"/>
  <c r="C601" i="4"/>
  <c r="C600" i="4"/>
  <c r="C599" i="4"/>
  <c r="C598" i="4"/>
  <c r="C597" i="4"/>
  <c r="C596" i="4"/>
  <c r="C595" i="4"/>
  <c r="C594" i="4"/>
  <c r="C593" i="4"/>
  <c r="C592" i="4"/>
  <c r="C591" i="4"/>
  <c r="C590" i="4"/>
  <c r="C589" i="4"/>
  <c r="C588" i="4"/>
  <c r="C587" i="4"/>
  <c r="C586" i="4"/>
  <c r="C585" i="4"/>
  <c r="C584" i="4"/>
  <c r="C583" i="4"/>
  <c r="C582" i="4"/>
  <c r="C581" i="4"/>
  <c r="C580" i="4"/>
  <c r="C579" i="4"/>
  <c r="C578" i="4"/>
  <c r="C577" i="4"/>
  <c r="C576" i="4"/>
  <c r="C575" i="4"/>
  <c r="C574" i="4"/>
  <c r="C573" i="4"/>
  <c r="C572" i="4"/>
  <c r="C571" i="4"/>
  <c r="C570" i="4"/>
  <c r="C569" i="4"/>
  <c r="C568" i="4"/>
  <c r="C567" i="4"/>
  <c r="C566" i="4"/>
  <c r="C565" i="4"/>
  <c r="C564" i="4"/>
  <c r="C563" i="4"/>
  <c r="C562" i="4"/>
  <c r="C561" i="4"/>
  <c r="C560" i="4"/>
  <c r="C559" i="4"/>
  <c r="C558" i="4"/>
  <c r="C557" i="4"/>
  <c r="C556" i="4"/>
  <c r="C555" i="4"/>
  <c r="C554" i="4"/>
  <c r="C553" i="4"/>
  <c r="C552" i="4"/>
  <c r="C551" i="4"/>
  <c r="C550" i="4"/>
  <c r="C549" i="4"/>
  <c r="C548" i="4"/>
  <c r="C547" i="4"/>
  <c r="C546" i="4"/>
  <c r="C545" i="4"/>
  <c r="C544" i="4"/>
  <c r="C543" i="4"/>
  <c r="C542" i="4"/>
  <c r="C541" i="4"/>
  <c r="C540" i="4"/>
  <c r="C539" i="4"/>
  <c r="C538" i="4"/>
  <c r="C537" i="4"/>
  <c r="C536" i="4"/>
  <c r="C535" i="4"/>
  <c r="C534" i="4"/>
  <c r="C533" i="4"/>
  <c r="C532" i="4"/>
  <c r="C531" i="4"/>
  <c r="C530" i="4"/>
  <c r="C529" i="4"/>
  <c r="C528" i="4"/>
  <c r="C527" i="4"/>
  <c r="C526" i="4"/>
  <c r="C525" i="4"/>
  <c r="C524" i="4"/>
  <c r="C523" i="4"/>
  <c r="C522" i="4"/>
  <c r="C521" i="4"/>
  <c r="C520" i="4"/>
  <c r="C519" i="4"/>
  <c r="C518" i="4"/>
  <c r="C517" i="4"/>
  <c r="C516" i="4"/>
  <c r="C515" i="4"/>
  <c r="C514" i="4"/>
  <c r="C513" i="4"/>
  <c r="C512" i="4"/>
  <c r="C511" i="4"/>
  <c r="C510" i="4"/>
  <c r="C509" i="4"/>
  <c r="C508" i="4"/>
  <c r="C507" i="4"/>
  <c r="C506" i="4"/>
  <c r="C505" i="4"/>
  <c r="C504" i="4"/>
  <c r="C503" i="4"/>
  <c r="C502" i="4"/>
  <c r="C501" i="4"/>
  <c r="C500" i="4"/>
  <c r="C499" i="4"/>
  <c r="C498" i="4"/>
  <c r="C497" i="4"/>
  <c r="C496" i="4"/>
  <c r="C495" i="4"/>
  <c r="C494" i="4"/>
  <c r="C493" i="4"/>
  <c r="C492" i="4"/>
  <c r="C491" i="4"/>
  <c r="C490" i="4"/>
  <c r="C489" i="4"/>
  <c r="C488" i="4"/>
  <c r="C487" i="4"/>
  <c r="C486" i="4"/>
  <c r="C485" i="4"/>
  <c r="C484" i="4"/>
  <c r="C483" i="4"/>
  <c r="C482" i="4"/>
  <c r="C481" i="4"/>
  <c r="C480" i="4"/>
  <c r="C479" i="4"/>
  <c r="C478" i="4"/>
  <c r="C477" i="4"/>
  <c r="C476" i="4"/>
  <c r="C475" i="4"/>
  <c r="C474" i="4"/>
  <c r="C473" i="4"/>
  <c r="C472" i="4"/>
  <c r="C471" i="4"/>
  <c r="C470" i="4"/>
  <c r="C469" i="4"/>
  <c r="C468" i="4"/>
  <c r="C467" i="4"/>
  <c r="C466" i="4"/>
  <c r="C465" i="4"/>
  <c r="C464" i="4"/>
  <c r="C463" i="4"/>
  <c r="C462" i="4"/>
  <c r="C461" i="4"/>
  <c r="C460" i="4"/>
  <c r="C459" i="4"/>
  <c r="C458" i="4"/>
  <c r="C457" i="4"/>
  <c r="C456" i="4"/>
  <c r="C455" i="4"/>
  <c r="C454" i="4"/>
  <c r="C453" i="4"/>
  <c r="C452" i="4"/>
  <c r="C451" i="4"/>
  <c r="C450" i="4"/>
  <c r="C449" i="4"/>
  <c r="C448" i="4"/>
  <c r="C447" i="4"/>
  <c r="C446" i="4"/>
  <c r="C445" i="4"/>
  <c r="C444" i="4"/>
  <c r="C443" i="4"/>
  <c r="C442" i="4"/>
  <c r="C441" i="4"/>
  <c r="C440" i="4"/>
  <c r="C439" i="4"/>
  <c r="C438" i="4"/>
  <c r="C437" i="4"/>
  <c r="C436" i="4"/>
  <c r="C435" i="4"/>
  <c r="C434" i="4"/>
  <c r="C433" i="4"/>
  <c r="C432" i="4"/>
  <c r="C431" i="4"/>
  <c r="C430" i="4"/>
  <c r="C429" i="4"/>
  <c r="C428" i="4"/>
  <c r="C427" i="4"/>
  <c r="C426" i="4"/>
  <c r="C425" i="4"/>
  <c r="C424" i="4"/>
  <c r="C423" i="4"/>
  <c r="C422" i="4"/>
  <c r="C421" i="4"/>
  <c r="C420" i="4"/>
  <c r="C419" i="4"/>
  <c r="C418" i="4"/>
  <c r="C417" i="4"/>
  <c r="C416" i="4"/>
  <c r="C415" i="4"/>
  <c r="C414" i="4"/>
  <c r="C413" i="4"/>
  <c r="C412" i="4"/>
  <c r="C411" i="4"/>
  <c r="C410" i="4"/>
  <c r="C409" i="4"/>
  <c r="C408" i="4"/>
  <c r="C407" i="4"/>
  <c r="C406" i="4"/>
  <c r="C405" i="4"/>
  <c r="C404" i="4"/>
  <c r="C403" i="4"/>
  <c r="C402" i="4"/>
  <c r="C401" i="4"/>
  <c r="C400" i="4"/>
  <c r="C399" i="4"/>
  <c r="C398" i="4"/>
  <c r="C397" i="4"/>
  <c r="C396" i="4"/>
  <c r="C395" i="4"/>
  <c r="C394" i="4"/>
  <c r="C393" i="4"/>
  <c r="C392" i="4"/>
  <c r="C391" i="4"/>
  <c r="C390" i="4"/>
  <c r="C389" i="4"/>
  <c r="C388" i="4"/>
  <c r="C387" i="4"/>
  <c r="C386" i="4"/>
  <c r="C385" i="4"/>
  <c r="C384" i="4"/>
  <c r="C383" i="4"/>
  <c r="C382" i="4"/>
  <c r="C381" i="4"/>
  <c r="C380" i="4"/>
  <c r="C379" i="4"/>
  <c r="C378" i="4"/>
  <c r="C377" i="4"/>
  <c r="C376" i="4"/>
  <c r="C375" i="4"/>
  <c r="C374" i="4"/>
  <c r="C373" i="4"/>
  <c r="C372" i="4"/>
  <c r="C371" i="4"/>
  <c r="C370" i="4"/>
  <c r="C369" i="4"/>
  <c r="C368" i="4"/>
  <c r="C367" i="4"/>
  <c r="C366" i="4"/>
  <c r="C365" i="4"/>
  <c r="C364" i="4"/>
  <c r="C363" i="4"/>
  <c r="C362" i="4"/>
  <c r="C361" i="4"/>
  <c r="C360" i="4"/>
  <c r="C359" i="4"/>
  <c r="C358" i="4"/>
  <c r="C357" i="4"/>
  <c r="C356" i="4"/>
  <c r="C355" i="4"/>
  <c r="C354" i="4"/>
  <c r="C353" i="4"/>
  <c r="C352" i="4"/>
  <c r="C351" i="4"/>
  <c r="C350" i="4"/>
  <c r="C349" i="4"/>
  <c r="C348" i="4"/>
  <c r="C347" i="4"/>
  <c r="C346" i="4"/>
  <c r="C345" i="4"/>
  <c r="C344" i="4"/>
  <c r="C343" i="4"/>
  <c r="C342" i="4"/>
  <c r="C341" i="4"/>
  <c r="C340" i="4"/>
  <c r="C339" i="4"/>
  <c r="C338" i="4"/>
  <c r="C337" i="4"/>
  <c r="C336" i="4"/>
  <c r="C335" i="4"/>
  <c r="C334" i="4"/>
  <c r="C333" i="4"/>
  <c r="C332" i="4"/>
  <c r="C331" i="4"/>
  <c r="C330" i="4"/>
  <c r="C329" i="4"/>
  <c r="C328" i="4"/>
  <c r="C327" i="4"/>
  <c r="C326" i="4"/>
  <c r="C325" i="4"/>
  <c r="C324" i="4"/>
  <c r="C323" i="4"/>
  <c r="C322" i="4"/>
  <c r="C321" i="4"/>
  <c r="C320" i="4"/>
  <c r="C319" i="4"/>
  <c r="C318" i="4"/>
  <c r="C317" i="4"/>
  <c r="C316" i="4"/>
  <c r="C315" i="4"/>
  <c r="C314" i="4"/>
  <c r="C313" i="4"/>
  <c r="C312" i="4"/>
  <c r="C311" i="4"/>
  <c r="C310" i="4"/>
  <c r="C309" i="4"/>
  <c r="C308" i="4"/>
  <c r="C307" i="4"/>
  <c r="C306" i="4"/>
  <c r="C305" i="4"/>
  <c r="C304" i="4"/>
  <c r="C303" i="4"/>
  <c r="C302" i="4"/>
  <c r="C301" i="4"/>
  <c r="C300" i="4"/>
  <c r="C299" i="4"/>
  <c r="C298" i="4"/>
  <c r="C297" i="4"/>
  <c r="C296" i="4"/>
  <c r="C295" i="4"/>
  <c r="C294" i="4"/>
  <c r="C293" i="4"/>
  <c r="C292" i="4"/>
  <c r="C291" i="4"/>
  <c r="C290" i="4"/>
  <c r="C289" i="4"/>
  <c r="C288" i="4"/>
  <c r="C287" i="4"/>
  <c r="C286" i="4"/>
  <c r="C285" i="4"/>
  <c r="C284" i="4"/>
  <c r="C283" i="4"/>
  <c r="C282" i="4"/>
  <c r="C281" i="4"/>
  <c r="C280" i="4"/>
  <c r="C279" i="4"/>
  <c r="C278" i="4"/>
  <c r="C277" i="4"/>
  <c r="C276" i="4"/>
  <c r="C275" i="4"/>
  <c r="C274" i="4"/>
  <c r="C273" i="4"/>
  <c r="C272" i="4"/>
  <c r="C271" i="4"/>
  <c r="C270" i="4"/>
  <c r="C269" i="4"/>
  <c r="C268" i="4"/>
  <c r="C267" i="4"/>
  <c r="C266" i="4"/>
  <c r="C265" i="4"/>
  <c r="C264" i="4"/>
  <c r="C263" i="4"/>
  <c r="C262" i="4"/>
  <c r="C261" i="4"/>
  <c r="C260" i="4"/>
  <c r="C259" i="4"/>
  <c r="C258" i="4"/>
  <c r="C257" i="4"/>
  <c r="C256" i="4"/>
  <c r="C255" i="4"/>
  <c r="C254" i="4"/>
  <c r="C253" i="4"/>
  <c r="C252" i="4"/>
  <c r="C251" i="4"/>
  <c r="C250" i="4"/>
  <c r="C249" i="4"/>
  <c r="C248" i="4"/>
  <c r="C247" i="4"/>
  <c r="C246" i="4"/>
  <c r="C245" i="4"/>
  <c r="C244" i="4"/>
  <c r="C243" i="4"/>
  <c r="C242" i="4"/>
  <c r="C241" i="4"/>
  <c r="C240" i="4"/>
  <c r="C239" i="4"/>
  <c r="C238" i="4"/>
  <c r="C237" i="4"/>
  <c r="C236" i="4"/>
  <c r="C235" i="4"/>
  <c r="C234" i="4"/>
  <c r="C233" i="4"/>
  <c r="C232" i="4"/>
  <c r="C231" i="4"/>
  <c r="C230" i="4"/>
  <c r="C229" i="4"/>
  <c r="C228" i="4"/>
  <c r="C227" i="4"/>
  <c r="C226" i="4"/>
  <c r="C225" i="4"/>
  <c r="C224" i="4"/>
  <c r="C223" i="4"/>
  <c r="C222" i="4"/>
  <c r="C221" i="4"/>
  <c r="C220" i="4"/>
  <c r="C219" i="4"/>
  <c r="C218" i="4"/>
  <c r="C217" i="4"/>
  <c r="C216" i="4"/>
  <c r="C215" i="4"/>
  <c r="C214" i="4"/>
  <c r="C213" i="4"/>
  <c r="C212" i="4"/>
  <c r="C211" i="4"/>
  <c r="C210" i="4"/>
  <c r="C209" i="4"/>
  <c r="C208" i="4"/>
  <c r="C207" i="4"/>
  <c r="C206" i="4"/>
  <c r="C205" i="4"/>
  <c r="C204" i="4"/>
  <c r="C203" i="4"/>
  <c r="C202" i="4"/>
  <c r="C201" i="4"/>
  <c r="C200" i="4"/>
  <c r="C199" i="4"/>
  <c r="C198" i="4"/>
  <c r="C197" i="4"/>
  <c r="C196" i="4"/>
  <c r="C195" i="4"/>
  <c r="C194" i="4"/>
  <c r="C193" i="4"/>
  <c r="C192" i="4"/>
  <c r="C191" i="4"/>
  <c r="C190" i="4"/>
  <c r="C189" i="4"/>
  <c r="C188" i="4"/>
  <c r="C187" i="4"/>
  <c r="C186" i="4"/>
  <c r="C185" i="4"/>
  <c r="C184" i="4"/>
  <c r="C183" i="4"/>
  <c r="C182" i="4"/>
  <c r="C181" i="4"/>
  <c r="C180" i="4"/>
  <c r="C179" i="4"/>
  <c r="C178" i="4"/>
  <c r="C177" i="4"/>
  <c r="C176" i="4"/>
  <c r="C175" i="4"/>
  <c r="C174" i="4"/>
  <c r="C173" i="4"/>
  <c r="C172" i="4"/>
  <c r="C171" i="4"/>
  <c r="C170" i="4"/>
  <c r="C169" i="4"/>
  <c r="C168" i="4"/>
  <c r="C167" i="4"/>
  <c r="C166" i="4"/>
  <c r="C165" i="4"/>
  <c r="C164" i="4"/>
  <c r="C163" i="4"/>
  <c r="C162" i="4"/>
  <c r="C161" i="4"/>
  <c r="C160" i="4"/>
  <c r="C159" i="4"/>
  <c r="C158" i="4"/>
  <c r="C157" i="4"/>
  <c r="C156" i="4"/>
  <c r="C155" i="4"/>
  <c r="C154" i="4"/>
  <c r="C153" i="4"/>
  <c r="C152" i="4"/>
  <c r="C151" i="4"/>
  <c r="C150" i="4"/>
  <c r="C149" i="4"/>
  <c r="C148" i="4"/>
  <c r="C147" i="4"/>
  <c r="C146" i="4"/>
  <c r="C145" i="4"/>
  <c r="C144" i="4"/>
  <c r="C143" i="4"/>
  <c r="C142" i="4"/>
  <c r="C141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B10" i="4"/>
  <c r="P19" i="3"/>
  <c r="O19" i="3"/>
  <c r="N19" i="3"/>
  <c r="P18" i="3"/>
  <c r="O18" i="3"/>
  <c r="N18" i="3"/>
  <c r="P17" i="3"/>
  <c r="O17" i="3"/>
  <c r="N17" i="3"/>
  <c r="P16" i="3"/>
  <c r="O16" i="3"/>
  <c r="N16" i="3"/>
  <c r="P15" i="3"/>
  <c r="O15" i="3"/>
  <c r="N15" i="3"/>
  <c r="P14" i="3"/>
  <c r="O14" i="3"/>
  <c r="N14" i="3"/>
  <c r="P13" i="3"/>
  <c r="O13" i="3"/>
  <c r="N13" i="3"/>
  <c r="P12" i="3"/>
  <c r="O12" i="3"/>
  <c r="N12" i="3"/>
  <c r="P11" i="3"/>
  <c r="O11" i="3"/>
  <c r="N11" i="3"/>
  <c r="A11" i="3"/>
  <c r="A12" i="3"/>
  <c r="A13" i="3"/>
  <c r="A14" i="3"/>
  <c r="A15" i="3"/>
  <c r="A16" i="3"/>
  <c r="A17" i="3"/>
  <c r="A18" i="3"/>
  <c r="A19" i="3"/>
  <c r="P10" i="3"/>
  <c r="O10" i="3"/>
  <c r="N10" i="3"/>
  <c r="M8" i="3"/>
  <c r="L8" i="3"/>
  <c r="K8" i="3"/>
  <c r="J8" i="3"/>
  <c r="I8" i="3"/>
  <c r="H8" i="3"/>
  <c r="G8" i="3"/>
  <c r="F8" i="3"/>
  <c r="E8" i="3"/>
  <c r="D8" i="3"/>
  <c r="C8" i="3"/>
  <c r="B8" i="3"/>
  <c r="R5" i="3"/>
  <c r="S5" i="3"/>
  <c r="Q5" i="3"/>
  <c r="O5" i="3"/>
  <c r="N5" i="3"/>
  <c r="S4" i="3"/>
  <c r="R4" i="3"/>
  <c r="Q4" i="3"/>
  <c r="P4" i="3"/>
  <c r="O4" i="3"/>
  <c r="N4" i="3"/>
  <c r="R3" i="3"/>
  <c r="Q3" i="3"/>
  <c r="P3" i="3"/>
  <c r="O3" i="3"/>
  <c r="N3" i="3"/>
  <c r="O9" i="3"/>
  <c r="N9" i="3"/>
  <c r="P5" i="3"/>
  <c r="P9" i="3"/>
  <c r="H4" i="1"/>
  <c r="H4" i="2"/>
  <c r="F10" i="2"/>
  <c r="F9" i="2"/>
  <c r="K9" i="3"/>
  <c r="G9" i="3"/>
  <c r="C9" i="3"/>
  <c r="J9" i="3"/>
  <c r="F9" i="3"/>
  <c r="B9" i="3"/>
  <c r="L9" i="3"/>
  <c r="H9" i="3"/>
  <c r="D9" i="3"/>
  <c r="M9" i="3"/>
  <c r="I9" i="3"/>
  <c r="E9" i="3"/>
  <c r="F8" i="2"/>
  <c r="E11" i="4"/>
  <c r="H11" i="4"/>
  <c r="J11" i="4"/>
  <c r="G11" i="4"/>
  <c r="F11" i="4"/>
</calcChain>
</file>

<file path=xl/sharedStrings.xml><?xml version="1.0" encoding="utf-8"?>
<sst xmlns="http://schemas.openxmlformats.org/spreadsheetml/2006/main" count="77" uniqueCount="48">
  <si>
    <t>Innovative Speakers</t>
  </si>
  <si>
    <t>Basic</t>
  </si>
  <si>
    <t>Midrange</t>
  </si>
  <si>
    <t>Highend</t>
  </si>
  <si>
    <t>Total Profit</t>
  </si>
  <si>
    <t>Units produced</t>
  </si>
  <si>
    <t>Total</t>
  </si>
  <si>
    <t>Resources</t>
  </si>
  <si>
    <t>Resources Used per Speaker</t>
  </si>
  <si>
    <t>Used</t>
  </si>
  <si>
    <t>Available</t>
  </si>
  <si>
    <t>Cabinets</t>
  </si>
  <si>
    <t>&lt;=</t>
  </si>
  <si>
    <t>Labor (hours)</t>
  </si>
  <si>
    <t>Components</t>
  </si>
  <si>
    <t>High End</t>
  </si>
  <si>
    <t>Profit (per unit)</t>
  </si>
  <si>
    <t>Historical sales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</si>
  <si>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</si>
  <si>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</si>
  <si>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</si>
  <si>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</si>
  <si>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</si>
  <si>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</si>
  <si>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</si>
  <si>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</si>
  <si>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</si>
  <si>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</si>
  <si>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</si>
  <si>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</si>
  <si>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Min</t>
  </si>
  <si>
    <t>Max</t>
  </si>
  <si>
    <t>Average</t>
  </si>
  <si>
    <t>Stdev</t>
  </si>
  <si>
    <t xml:space="preserve">Y/Y </t>
  </si>
  <si>
    <t>Projected sales</t>
  </si>
  <si>
    <t>Annual cashflow projection using Monte Carlo simulation</t>
  </si>
  <si>
    <t>Fixed expenses</t>
  </si>
  <si>
    <t>Variable expenses</t>
  </si>
  <si>
    <t>Sales forecast</t>
  </si>
  <si>
    <t>Sales forecast Standard Dev.</t>
  </si>
  <si>
    <t>Unit price</t>
  </si>
  <si>
    <t>Using Empirical Rule - 2SD = 95%</t>
  </si>
  <si>
    <t>Profit/loss</t>
  </si>
  <si>
    <t>Mean</t>
  </si>
  <si>
    <t>StDev</t>
  </si>
  <si>
    <t>Sales</t>
  </si>
  <si>
    <t>Trials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</si>
</sst>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&quot;$&quot;#,##0"/>
    <numFmt numFmtId="167" formatCode="_(&quot;$&quot;* #,##0_);_(&quot;$&quot;* \(#,##0\);_(&quot;$&quot;* &quot;-&quot;??_);_(@_)"/>
    <numFmt numFmtId="168" formatCode="_(* #,##0_);_(* \(#,##0\);_(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 tint="0.14996795556505021"/>
      <name val="Calibri Light"/>
      <family val="2"/>
      <scheme val="major"/>
    </font>
  </fonts>
  <fills count="5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5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6" fillId="0" borderId="2" applyNumberFormat="0" applyFill="0" applyAlignment="0" applyProtection="0"/>
  </cellStyleXfs>
  <cellXfs count="35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NumberFormat="1" applyFont="1" applyAlignment="1">
      <alignment horizontal="center"/>
    </xf>
    <xf numFmtId="0" fontId="3" fillId="0" borderId="0" xfId="0" applyFont="1" applyAlignment="1">
      <alignment horizontal="right"/>
    </xf>
    <xf numFmtId="0" fontId="3" fillId="0" borderId="0" xfId="0" applyNumberFormat="1" applyFont="1" applyFill="1" applyBorder="1" applyAlignment="1">
      <alignment horizontal="center"/>
    </xf>
    <xf numFmtId="167" fontId="3" fillId="0" borderId="0" xfId="2" applyNumberFormat="1" applyFont="1" applyFill="1" applyBorder="1" applyAlignment="1">
      <alignment horizontal="center"/>
    </xf>
    <xf numFmtId="0" fontId="3" fillId="0" borderId="0" xfId="2" applyNumberFormat="1" applyFont="1" applyFill="1" applyBorder="1" applyAlignment="1">
      <alignment horizontal="center"/>
    </xf>
    <xf numFmtId="0" fontId="4" fillId="0" borderId="0" xfId="0" applyFont="1" applyAlignment="1">
      <alignment horizontal="left"/>
    </xf>
    <xf numFmtId="0" fontId="3" fillId="0" borderId="0" xfId="3" applyNumberFormat="1" applyFont="1" applyFill="1" applyBorder="1" applyAlignment="1">
      <alignment horizontal="center"/>
    </xf>
    <xf numFmtId="3" fontId="3" fillId="0" borderId="0" xfId="1" applyNumberFormat="1" applyFont="1" applyFill="1" applyBorder="1" applyAlignment="1">
      <alignment horizontal="center"/>
    </xf>
    <xf numFmtId="168" fontId="3" fillId="0" borderId="0" xfId="1" applyNumberFormat="1" applyFont="1" applyFill="1" applyBorder="1" applyAlignment="1">
      <alignment horizontal="center"/>
    </xf>
    <xf numFmtId="0" fontId="3" fillId="0" borderId="0" xfId="1" applyNumberFormat="1" applyFont="1" applyFill="1" applyBorder="1" applyAlignment="1">
      <alignment horizontal="center"/>
    </xf>
    <xf numFmtId="0" fontId="3" fillId="0" borderId="0" xfId="0" applyFont="1" applyFill="1" applyAlignment="1">
      <alignment horizontal="right"/>
    </xf>
    <xf numFmtId="9" fontId="3" fillId="0" borderId="0" xfId="3" applyFont="1" applyFill="1" applyBorder="1" applyAlignment="1">
      <alignment horizontal="center"/>
    </xf>
    <xf numFmtId="0" fontId="3" fillId="0" borderId="0" xfId="0" applyFont="1" applyFill="1" applyAlignment="1">
      <alignment horizontal="center"/>
    </xf>
    <xf numFmtId="166" fontId="3" fillId="0" borderId="0" xfId="2" applyNumberFormat="1" applyFont="1" applyFill="1" applyBorder="1" applyAlignment="1">
      <alignment horizontal="center"/>
    </xf>
    <xf numFmtId="166" fontId="5" fillId="3" borderId="1" xfId="0" applyNumberFormat="1" applyFont="1" applyFill="1" applyBorder="1" applyAlignment="1">
      <alignment horizontal="center"/>
    </xf>
    <xf numFmtId="1" fontId="5" fillId="2" borderId="0" xfId="3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2" fontId="0" fillId="0" borderId="0" xfId="0" applyNumberFormat="1"/>
    <xf numFmtId="1" fontId="0" fillId="0" borderId="0" xfId="0" applyNumberFormat="1" applyAlignment="1"/>
    <xf numFmtId="1" fontId="0" fillId="0" borderId="0" xfId="0" applyNumberFormat="1"/>
    <xf numFmtId="168" fontId="6" fillId="3" borderId="0" xfId="4" applyNumberFormat="1" applyFill="1" applyBorder="1"/>
    <xf numFmtId="0" fontId="8" fillId="0" borderId="0" xfId="0" applyFont="1"/>
    <xf numFmtId="0" fontId="9" fillId="0" borderId="0" xfId="0" applyFont="1"/>
    <xf numFmtId="0" fontId="6" fillId="4" borderId="2" xfId="4" applyFill="1"/>
    <xf numFmtId="168" fontId="10" fillId="4" borderId="3" xfId="1" applyNumberFormat="1" applyFont="1" applyFill="1" applyBorder="1"/>
    <xf numFmtId="0" fontId="7" fillId="0" borderId="0" xfId="0" applyFont="1" applyAlignment="1">
      <alignment horizontal="center"/>
    </xf>
    <xf numFmtId="0" fontId="6" fillId="3" borderId="0" xfId="4" applyFill="1" applyBorder="1"/>
    <xf numFmtId="0" fontId="6" fillId="3" borderId="0" xfId="4" applyFill="1" applyBorder="1" applyAlignment="1">
      <alignment horizontal="center"/>
    </xf>
    <xf numFmtId="9" fontId="0" fillId="0" borderId="0" xfId="0" applyNumberFormat="1"/>
    <xf numFmtId="1" fontId="6" fillId="3" borderId="0" xfId="4" applyNumberFormat="1" applyFill="1" applyBorder="1" applyAlignment="1">
      <alignment horizontal="center"/>
    </xf>
    <xf numFmtId="168" fontId="0" fillId="0" borderId="0" xfId="0" applyNumberFormat="1"/>
  </cellXfs>
  <cellStyles count="5">
    <cellStyle name="Comma" xfId="1" builtinId="3"/>
    <cellStyle name="Currency" xfId="2" builtinId="4"/>
    <cellStyle name="Heading 3" xfId="4" builtinId="18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"/>
  <sheetViews>
    <sheetView workbookViewId="0">
      <selection activeCell="F38" sqref="F38"/>
    </sheetView>
  </sheetViews>
  <sheetFormatPr baseColWidth="10" defaultColWidth="8.83203125" defaultRowHeight="15" x14ac:dyDescent="0.2"/>
  <sheetData>
    <row r="1" spans="1:19" x14ac:dyDescent="0.2">
      <c r="B1" t="s">
        <v>17</v>
      </c>
    </row>
    <row r="2" spans="1:19" x14ac:dyDescent="0.2">
      <c r="B2" s="19" t="s">
        <v>18</v>
      </c>
      <c r="C2" s="19" t="s">
        <v>19</v>
      </c>
      <c r="D2" s="19" t="s">
        <v>20</v>
      </c>
      <c r="E2" s="19" t="s">
        <v>21</v>
      </c>
      <c r="F2" s="19" t="s">
        <v>22</v>
      </c>
      <c r="G2" s="19" t="s">
        <v>23</v>
      </c>
      <c r="H2" s="19" t="s">
        <v>24</v>
      </c>
      <c r="I2" s="19" t="s">
        <v>25</v>
      </c>
      <c r="J2" s="19" t="s">
        <v>26</v>
      </c>
      <c r="K2" s="19" t="s">
        <v>27</v>
      </c>
      <c r="L2" s="19" t="s">
        <v>28</v>
      </c>
      <c r="M2" s="19" t="s">
        <v>29</v>
      </c>
      <c r="N2" s="19" t="s">
        <v>30</v>
      </c>
      <c r="O2" s="19" t="s">
        <v>31</v>
      </c>
      <c r="P2" s="19" t="s">
        <v>32</v>
      </c>
      <c r="Q2" s="19" t="s">
        <v>33</v>
      </c>
      <c r="R2" s="19" t="s">
        <v>6</v>
      </c>
      <c r="S2" s="19" t="s">
        <v>34</v>
      </c>
    </row>
    <row r="3" spans="1:19" x14ac:dyDescent="0.2">
      <c r="A3">
        <v>2016</v>
      </c>
      <c r="B3" s="19">
        <v>43</v>
      </c>
      <c r="C3" s="19">
        <v>40</v>
      </c>
      <c r="D3" s="19">
        <v>39</v>
      </c>
      <c r="E3" s="19">
        <v>40</v>
      </c>
      <c r="F3" s="19">
        <v>37</v>
      </c>
      <c r="G3" s="19">
        <v>46</v>
      </c>
      <c r="H3" s="19">
        <v>33</v>
      </c>
      <c r="I3" s="19">
        <v>31</v>
      </c>
      <c r="J3" s="19">
        <v>41</v>
      </c>
      <c r="K3" s="19">
        <v>37</v>
      </c>
      <c r="L3" s="19">
        <v>46</v>
      </c>
      <c r="M3" s="19">
        <v>30</v>
      </c>
      <c r="N3" s="19">
        <f>MIN(B3:M3)</f>
        <v>30</v>
      </c>
      <c r="O3" s="19">
        <f>MAX(B3:M3)</f>
        <v>46</v>
      </c>
      <c r="P3" s="20">
        <f>AVERAGE(B3:O3)</f>
        <v>38.5</v>
      </c>
      <c r="Q3" s="20">
        <f>_xlfn.STDEV.P(B3:M3)</f>
        <v>5.0573104402329196</v>
      </c>
      <c r="R3" s="19">
        <f>SUM(B3:M3)</f>
        <v>463</v>
      </c>
    </row>
    <row r="4" spans="1:19" x14ac:dyDescent="0.2">
      <c r="A4">
        <v>2017</v>
      </c>
      <c r="B4" s="19">
        <v>39</v>
      </c>
      <c r="C4" s="19">
        <v>42</v>
      </c>
      <c r="D4" s="19">
        <v>51</v>
      </c>
      <c r="E4" s="19">
        <v>52</v>
      </c>
      <c r="F4" s="19">
        <v>35</v>
      </c>
      <c r="G4" s="19">
        <v>44</v>
      </c>
      <c r="H4" s="19">
        <v>49</v>
      </c>
      <c r="I4" s="19">
        <v>44</v>
      </c>
      <c r="J4" s="19">
        <v>47</v>
      </c>
      <c r="K4" s="19">
        <v>40</v>
      </c>
      <c r="L4" s="19">
        <v>51</v>
      </c>
      <c r="M4" s="19">
        <v>39</v>
      </c>
      <c r="N4" s="19">
        <f>MIN(B4:M4)</f>
        <v>35</v>
      </c>
      <c r="O4" s="19">
        <f t="shared" ref="O4:O5" si="0">MAX(B4:M4)</f>
        <v>52</v>
      </c>
      <c r="P4" s="20">
        <f t="shared" ref="P4:P5" si="1">AVERAGE(B4:O4)</f>
        <v>44.285714285714285</v>
      </c>
      <c r="Q4" s="20">
        <f t="shared" ref="Q4:Q5" si="2">_xlfn.STDEV.P(B4:M4)</f>
        <v>5.3612550354889441</v>
      </c>
      <c r="R4" s="19">
        <f t="shared" ref="R4:R5" si="3">SUM(B4:M4)</f>
        <v>533</v>
      </c>
      <c r="S4" s="21">
        <f>R4/R3-1</f>
        <v>0.15118790496760259</v>
      </c>
    </row>
    <row r="5" spans="1:19" x14ac:dyDescent="0.2">
      <c r="A5">
        <v>2018</v>
      </c>
      <c r="B5" s="19">
        <v>60</v>
      </c>
      <c r="C5" s="19">
        <v>56</v>
      </c>
      <c r="D5" s="19">
        <v>60</v>
      </c>
      <c r="E5" s="19">
        <v>52</v>
      </c>
      <c r="F5" s="19">
        <v>38</v>
      </c>
      <c r="G5" s="19">
        <v>53</v>
      </c>
      <c r="H5" s="19">
        <v>47</v>
      </c>
      <c r="I5" s="19">
        <v>57</v>
      </c>
      <c r="J5" s="19">
        <v>47</v>
      </c>
      <c r="K5" s="19">
        <v>54</v>
      </c>
      <c r="L5" s="19">
        <v>43</v>
      </c>
      <c r="M5" s="19">
        <v>41</v>
      </c>
      <c r="N5" s="19">
        <f>MIN(B5:M5)</f>
        <v>38</v>
      </c>
      <c r="O5" s="19">
        <f t="shared" si="0"/>
        <v>60</v>
      </c>
      <c r="P5" s="20">
        <f t="shared" si="1"/>
        <v>50.428571428571431</v>
      </c>
      <c r="Q5" s="20">
        <f t="shared" si="2"/>
        <v>7.0749950922637082</v>
      </c>
      <c r="R5" s="19">
        <f t="shared" si="3"/>
        <v>608</v>
      </c>
      <c r="S5" s="21">
        <f>R5/R4-1</f>
        <v>0.14071294559099434</v>
      </c>
    </row>
    <row r="7" spans="1:19" x14ac:dyDescent="0.2">
      <c r="B7" t="s">
        <v>35</v>
      </c>
    </row>
    <row r="8" spans="1:19" x14ac:dyDescent="0.2">
      <c r="B8" s="19" t="str">
        <f>B2</f>
        <v>Jan</v>
      </c>
      <c r="C8" s="19" t="str">
        <f t="shared" ref="C8:M8" si="4">C2</f>
        <v>Feb</v>
      </c>
      <c r="D8" s="19" t="str">
        <f t="shared" si="4"/>
        <v>Mar</v>
      </c>
      <c r="E8" s="19" t="str">
        <f t="shared" si="4"/>
        <v>Apr</v>
      </c>
      <c r="F8" s="19" t="str">
        <f t="shared" si="4"/>
        <v>May</v>
      </c>
      <c r="G8" s="19" t="str">
        <f t="shared" si="4"/>
        <v>Jun</v>
      </c>
      <c r="H8" s="19" t="str">
        <f t="shared" si="4"/>
        <v>Jul</v>
      </c>
      <c r="I8" s="19" t="str">
        <f t="shared" si="4"/>
        <v>Aug</v>
      </c>
      <c r="J8" s="19" t="str">
        <f t="shared" si="4"/>
        <v>Sep</v>
      </c>
      <c r="K8" s="19" t="str">
        <f t="shared" si="4"/>
        <v>Oct</v>
      </c>
      <c r="L8" s="19" t="str">
        <f t="shared" si="4"/>
        <v>Nov</v>
      </c>
      <c r="M8" s="19" t="str">
        <f t="shared" si="4"/>
        <v>Dec</v>
      </c>
      <c r="N8" s="19" t="s">
        <v>30</v>
      </c>
      <c r="O8" s="19" t="s">
        <v>31</v>
      </c>
      <c r="P8" s="19" t="s">
        <v>32</v>
      </c>
      <c r="Q8" s="19"/>
    </row>
    <row r="9" spans="1:19" x14ac:dyDescent="0.2">
      <c r="A9">
        <v>2019</v>
      </c>
      <c r="B9" s="22">
        <f ca="1">RANDBETWEEN($N$9,$O$9)</f>
        <v>61</v>
      </c>
      <c r="C9" s="22">
        <f t="shared" ref="C9:M9" ca="1" si="5">RANDBETWEEN($N$9,$O$9)</f>
        <v>61</v>
      </c>
      <c r="D9" s="22">
        <f t="shared" ca="1" si="5"/>
        <v>52</v>
      </c>
      <c r="E9" s="22">
        <f t="shared" ca="1" si="5"/>
        <v>64</v>
      </c>
      <c r="F9" s="22">
        <f t="shared" ca="1" si="5"/>
        <v>66</v>
      </c>
      <c r="G9" s="22">
        <f t="shared" ca="1" si="5"/>
        <v>64</v>
      </c>
      <c r="H9" s="22">
        <f t="shared" ca="1" si="5"/>
        <v>51</v>
      </c>
      <c r="I9" s="22">
        <f t="shared" ca="1" si="5"/>
        <v>54</v>
      </c>
      <c r="J9" s="22">
        <f t="shared" ca="1" si="5"/>
        <v>48</v>
      </c>
      <c r="K9" s="22">
        <f t="shared" ca="1" si="5"/>
        <v>67</v>
      </c>
      <c r="L9" s="22">
        <f t="shared" ca="1" si="5"/>
        <v>58</v>
      </c>
      <c r="M9" s="22">
        <f t="shared" ca="1" si="5"/>
        <v>52</v>
      </c>
      <c r="N9" s="22">
        <f>N5*(1+$S$5)</f>
        <v>43.347091932457786</v>
      </c>
      <c r="O9" s="22">
        <f t="shared" ref="O9:P9" si="6">O5*(1+$S$5)</f>
        <v>68.44277673545966</v>
      </c>
      <c r="P9" s="22">
        <f t="shared" si="6"/>
        <v>57.524524256231572</v>
      </c>
      <c r="Q9" s="22"/>
    </row>
    <row r="10" spans="1:19" x14ac:dyDescent="0.2">
      <c r="A10">
        <v>1</v>
      </c>
      <c r="B10" s="23">
        <v>63.84067493036855</v>
      </c>
      <c r="C10" s="23">
        <v>62.605831236403901</v>
      </c>
      <c r="D10" s="23">
        <v>66.789402272668667</v>
      </c>
      <c r="E10" s="23">
        <v>65.049966370686889</v>
      </c>
      <c r="F10" s="23">
        <v>54.618842033058172</v>
      </c>
      <c r="G10" s="23">
        <v>56.338339537440334</v>
      </c>
      <c r="H10" s="23">
        <v>54.591373019327875</v>
      </c>
      <c r="I10" s="23">
        <v>67.514496923657134</v>
      </c>
      <c r="J10" s="23">
        <v>58.876334524946287</v>
      </c>
      <c r="K10" s="23">
        <v>59.60593117470853</v>
      </c>
      <c r="L10" s="23">
        <v>54.952133187733125</v>
      </c>
      <c r="M10" s="23">
        <v>60.023055003519403</v>
      </c>
      <c r="N10" s="22">
        <f>MIN(B10:M10)</f>
        <v>54.591373019327875</v>
      </c>
      <c r="O10" s="22">
        <f>MAX(B10:M10)</f>
        <v>67.514496923657134</v>
      </c>
      <c r="P10" s="22">
        <f>AVERAGE(B10:M10)</f>
        <v>60.400531684543239</v>
      </c>
      <c r="Q10" s="22"/>
    </row>
    <row r="11" spans="1:19" x14ac:dyDescent="0.2">
      <c r="A11">
        <f>A10+1</f>
        <v>2</v>
      </c>
      <c r="B11" s="23">
        <v>43.714966896921396</v>
      </c>
      <c r="C11" s="23">
        <v>56.537293777189916</v>
      </c>
      <c r="D11" s="23">
        <v>56.003650034661405</v>
      </c>
      <c r="E11" s="23">
        <v>55.526329025276937</v>
      </c>
      <c r="F11" s="23">
        <v>55.824695583403809</v>
      </c>
      <c r="G11" s="23">
        <v>56.642047103203367</v>
      </c>
      <c r="H11" s="23">
        <v>61.951076905650552</v>
      </c>
      <c r="I11" s="23">
        <v>55.43509533800534</v>
      </c>
      <c r="J11" s="23">
        <v>50.139919413602911</v>
      </c>
      <c r="K11" s="23">
        <v>63.060464900452644</v>
      </c>
      <c r="L11" s="23">
        <v>57.936890162643977</v>
      </c>
      <c r="M11" s="23">
        <v>51.953160810633563</v>
      </c>
      <c r="N11" s="22">
        <f t="shared" ref="N11:N19" si="7">MIN(B11:M11)</f>
        <v>43.714966896921396</v>
      </c>
      <c r="O11" s="22">
        <f t="shared" ref="O11:O19" si="8">MAX(B11:M11)</f>
        <v>63.060464900452644</v>
      </c>
      <c r="P11" s="22">
        <f t="shared" ref="P11:P19" si="9">AVERAGE(B11:M11)</f>
        <v>55.393799162637151</v>
      </c>
      <c r="Q11" s="22"/>
    </row>
    <row r="12" spans="1:19" x14ac:dyDescent="0.2">
      <c r="A12">
        <f t="shared" ref="A12:A19" si="10">A11+1</f>
        <v>3</v>
      </c>
      <c r="B12" s="23">
        <v>65.343974175455514</v>
      </c>
      <c r="C12" s="23">
        <v>52.382351360400207</v>
      </c>
      <c r="D12" s="23">
        <v>57.677404503017897</v>
      </c>
      <c r="E12" s="23">
        <v>62.285711838747375</v>
      </c>
      <c r="F12" s="23">
        <v>63.119659363117535</v>
      </c>
      <c r="G12" s="23">
        <v>48.838296071160585</v>
      </c>
      <c r="H12" s="23">
        <v>57.326391844078898</v>
      </c>
      <c r="I12" s="23">
        <v>54.905564785265597</v>
      </c>
      <c r="J12" s="23">
        <v>59.026469362841453</v>
      </c>
      <c r="K12" s="23">
        <v>53.244197634747252</v>
      </c>
      <c r="L12" s="23">
        <v>64.457598829001654</v>
      </c>
      <c r="M12" s="23">
        <v>68.271351129631512</v>
      </c>
      <c r="N12" s="22">
        <f t="shared" si="7"/>
        <v>48.838296071160585</v>
      </c>
      <c r="O12" s="22">
        <f t="shared" si="8"/>
        <v>68.271351129631512</v>
      </c>
      <c r="P12" s="22">
        <f t="shared" si="9"/>
        <v>58.906580908122123</v>
      </c>
      <c r="Q12" s="22"/>
    </row>
    <row r="13" spans="1:19" x14ac:dyDescent="0.2">
      <c r="A13">
        <f t="shared" si="10"/>
        <v>4</v>
      </c>
      <c r="B13" s="23">
        <v>61.462705535639543</v>
      </c>
      <c r="C13" s="23">
        <v>55.130439624015708</v>
      </c>
      <c r="D13" s="23">
        <v>53.76273239654256</v>
      </c>
      <c r="E13" s="23">
        <v>61.382228896953166</v>
      </c>
      <c r="F13" s="23">
        <v>64.45268755761208</v>
      </c>
      <c r="G13" s="23">
        <v>55.269142113509588</v>
      </c>
      <c r="H13" s="23">
        <v>66.635283847979736</v>
      </c>
      <c r="I13" s="23">
        <v>58.359832483809441</v>
      </c>
      <c r="J13" s="23">
        <v>64.218638191057835</v>
      </c>
      <c r="K13" s="23">
        <v>46.854742696275935</v>
      </c>
      <c r="L13" s="23">
        <v>66.450633686152287</v>
      </c>
      <c r="M13" s="23">
        <v>61.352679414092563</v>
      </c>
      <c r="N13" s="22">
        <f t="shared" si="7"/>
        <v>46.854742696275935</v>
      </c>
      <c r="O13" s="22">
        <f t="shared" si="8"/>
        <v>66.635283847979736</v>
      </c>
      <c r="P13" s="22">
        <f t="shared" si="9"/>
        <v>59.61097887030337</v>
      </c>
      <c r="Q13" s="22"/>
    </row>
    <row r="14" spans="1:19" x14ac:dyDescent="0.2">
      <c r="A14">
        <f t="shared" si="10"/>
        <v>5</v>
      </c>
      <c r="B14" s="23">
        <v>52.649988366290927</v>
      </c>
      <c r="C14" s="23">
        <v>48.186652212287299</v>
      </c>
      <c r="D14" s="23">
        <v>59.398955191689311</v>
      </c>
      <c r="E14" s="23">
        <v>48.870574038126506</v>
      </c>
      <c r="F14" s="23">
        <v>55.809982232865877</v>
      </c>
      <c r="G14" s="23">
        <v>64.561785994563252</v>
      </c>
      <c r="H14" s="23">
        <v>51.776641531439964</v>
      </c>
      <c r="I14" s="23">
        <v>57.979577296471689</v>
      </c>
      <c r="J14" s="23">
        <v>57.513627244596137</v>
      </c>
      <c r="K14" s="23">
        <v>49.650865922565572</v>
      </c>
      <c r="L14" s="23">
        <v>57.561041477136314</v>
      </c>
      <c r="M14" s="23">
        <v>61.49147740053013</v>
      </c>
      <c r="N14" s="22">
        <f t="shared" si="7"/>
        <v>48.186652212287299</v>
      </c>
      <c r="O14" s="22">
        <f t="shared" si="8"/>
        <v>64.561785994563252</v>
      </c>
      <c r="P14" s="22">
        <f t="shared" si="9"/>
        <v>55.454264075713581</v>
      </c>
      <c r="Q14" s="22"/>
    </row>
    <row r="15" spans="1:19" x14ac:dyDescent="0.2">
      <c r="A15">
        <f t="shared" si="10"/>
        <v>6</v>
      </c>
      <c r="B15" s="23">
        <v>65.520930012105964</v>
      </c>
      <c r="C15" s="23">
        <v>59.540379344078247</v>
      </c>
      <c r="D15" s="23">
        <v>54.728568021353567</v>
      </c>
      <c r="E15" s="23">
        <v>62.333828655944671</v>
      </c>
      <c r="F15" s="23">
        <v>54.406893387757009</v>
      </c>
      <c r="G15" s="23">
        <v>62.422477104526479</v>
      </c>
      <c r="H15" s="23">
        <v>54.962051227455959</v>
      </c>
      <c r="I15" s="23">
        <v>64.273876351770014</v>
      </c>
      <c r="J15" s="23">
        <v>59.286944097955711</v>
      </c>
      <c r="K15" s="23">
        <v>54.099522832082585</v>
      </c>
      <c r="L15" s="23">
        <v>52.497984516783617</v>
      </c>
      <c r="M15" s="23">
        <v>56.946505002095364</v>
      </c>
      <c r="N15" s="22">
        <f t="shared" si="7"/>
        <v>52.497984516783617</v>
      </c>
      <c r="O15" s="22">
        <f t="shared" si="8"/>
        <v>65.520930012105964</v>
      </c>
      <c r="P15" s="22">
        <f t="shared" si="9"/>
        <v>58.418330046159099</v>
      </c>
      <c r="Q15" s="22"/>
    </row>
    <row r="16" spans="1:19" x14ac:dyDescent="0.2">
      <c r="A16">
        <f t="shared" si="10"/>
        <v>7</v>
      </c>
      <c r="B16" s="23">
        <v>59.79850758286193</v>
      </c>
      <c r="C16" s="23">
        <v>62.488397280510981</v>
      </c>
      <c r="D16" s="23">
        <v>47.87459548516199</v>
      </c>
      <c r="E16" s="23">
        <v>64.031614248058759</v>
      </c>
      <c r="F16" s="23">
        <v>59.770206381479511</v>
      </c>
      <c r="G16" s="23">
        <v>54.329711393627804</v>
      </c>
      <c r="H16" s="23">
        <v>57.769299847685033</v>
      </c>
      <c r="I16" s="23">
        <v>58.096165422291961</v>
      </c>
      <c r="J16" s="23">
        <v>55.800664459646214</v>
      </c>
      <c r="K16" s="23">
        <v>63.697115739167202</v>
      </c>
      <c r="L16" s="23">
        <v>58.444940724264598</v>
      </c>
      <c r="M16" s="23">
        <v>45.364935805089772</v>
      </c>
      <c r="N16" s="22">
        <f t="shared" si="7"/>
        <v>45.364935805089772</v>
      </c>
      <c r="O16" s="22">
        <f t="shared" si="8"/>
        <v>64.031614248058759</v>
      </c>
      <c r="P16" s="22">
        <f t="shared" si="9"/>
        <v>57.288846197487146</v>
      </c>
      <c r="Q16" s="22"/>
    </row>
    <row r="17" spans="1:17" x14ac:dyDescent="0.2">
      <c r="A17">
        <f t="shared" si="10"/>
        <v>8</v>
      </c>
      <c r="B17" s="23">
        <v>57.481847225979436</v>
      </c>
      <c r="C17" s="23">
        <v>63.863566912012175</v>
      </c>
      <c r="D17" s="23">
        <v>61.693003236548975</v>
      </c>
      <c r="E17" s="23">
        <v>49.761833371128887</v>
      </c>
      <c r="F17" s="23">
        <v>53.694124663714319</v>
      </c>
      <c r="G17" s="23">
        <v>60.249976205348503</v>
      </c>
      <c r="H17" s="23">
        <v>63.216097633820027</v>
      </c>
      <c r="I17" s="23">
        <v>61.146453764202306</v>
      </c>
      <c r="J17" s="23">
        <v>61.999098225904163</v>
      </c>
      <c r="K17" s="23">
        <v>55.958473159087589</v>
      </c>
      <c r="L17" s="23">
        <v>66.358806553587783</v>
      </c>
      <c r="M17" s="23">
        <v>57.261685843521263</v>
      </c>
      <c r="N17" s="22">
        <f t="shared" si="7"/>
        <v>49.761833371128887</v>
      </c>
      <c r="O17" s="22">
        <f t="shared" si="8"/>
        <v>66.358806553587783</v>
      </c>
      <c r="P17" s="22">
        <f t="shared" si="9"/>
        <v>59.390413899571286</v>
      </c>
      <c r="Q17" s="22"/>
    </row>
    <row r="18" spans="1:17" x14ac:dyDescent="0.2">
      <c r="A18">
        <f t="shared" si="10"/>
        <v>9</v>
      </c>
      <c r="B18" s="23">
        <v>58.680074663250707</v>
      </c>
      <c r="C18" s="23">
        <v>66.626238923170604</v>
      </c>
      <c r="D18" s="23">
        <v>49.610811775899492</v>
      </c>
      <c r="E18" s="23">
        <v>56.236983174138004</v>
      </c>
      <c r="F18" s="23">
        <v>60.877281986002345</v>
      </c>
      <c r="G18" s="23">
        <v>49.330951161216944</v>
      </c>
      <c r="H18" s="23">
        <v>62.586138402373763</v>
      </c>
      <c r="I18" s="23">
        <v>55.224776961957105</v>
      </c>
      <c r="J18" s="23">
        <v>56.502280504908413</v>
      </c>
      <c r="K18" s="23">
        <v>58.005736637831433</v>
      </c>
      <c r="L18" s="23">
        <v>54.287569956621155</v>
      </c>
      <c r="M18" s="23">
        <v>47.393018040573224</v>
      </c>
      <c r="N18" s="22">
        <f t="shared" si="7"/>
        <v>47.393018040573224</v>
      </c>
      <c r="O18" s="22">
        <f t="shared" si="8"/>
        <v>66.626238923170604</v>
      </c>
      <c r="P18" s="22">
        <f t="shared" si="9"/>
        <v>56.280155182328599</v>
      </c>
      <c r="Q18" s="22"/>
    </row>
    <row r="19" spans="1:17" x14ac:dyDescent="0.2">
      <c r="A19">
        <f t="shared" si="10"/>
        <v>10</v>
      </c>
      <c r="B19" s="23">
        <v>53.064213180739898</v>
      </c>
      <c r="C19" s="23">
        <v>60.702890924410895</v>
      </c>
      <c r="D19" s="23">
        <v>60.317090093129082</v>
      </c>
      <c r="E19" s="23">
        <v>53.148073139716871</v>
      </c>
      <c r="F19" s="23">
        <v>60.537271939218044</v>
      </c>
      <c r="G19" s="23">
        <v>59.743378561513964</v>
      </c>
      <c r="H19" s="23">
        <v>52.861159393622074</v>
      </c>
      <c r="I19" s="23">
        <v>58.427908162237145</v>
      </c>
      <c r="J19" s="23">
        <v>60.631950337672606</v>
      </c>
      <c r="K19" s="23">
        <v>53.332300386507995</v>
      </c>
      <c r="L19" s="23">
        <v>72.223260222934186</v>
      </c>
      <c r="M19" s="23">
        <v>66.006381904124282</v>
      </c>
      <c r="N19" s="22">
        <f t="shared" si="7"/>
        <v>52.861159393622074</v>
      </c>
      <c r="O19" s="22">
        <f t="shared" si="8"/>
        <v>72.223260222934186</v>
      </c>
      <c r="P19" s="22">
        <f t="shared" si="9"/>
        <v>59.249656520485587</v>
      </c>
      <c r="Q19" s="2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13"/>
  <sheetViews>
    <sheetView tabSelected="1" workbookViewId="0">
      <selection activeCell="C766" sqref="C766"/>
    </sheetView>
  </sheetViews>
  <sheetFormatPr baseColWidth="10" defaultColWidth="8.83203125" defaultRowHeight="15" x14ac:dyDescent="0.2"/>
  <cols>
    <col min="1" max="1" width="29.33203125" customWidth="1"/>
    <col min="2" max="2" width="8.6640625" bestFit="1" customWidth="1"/>
  </cols>
  <sheetData>
    <row r="1" spans="1:10" ht="21" x14ac:dyDescent="0.25">
      <c r="A1" s="25" t="s">
        <v>36</v>
      </c>
    </row>
    <row r="2" spans="1:10" ht="19" x14ac:dyDescent="0.25">
      <c r="A2" s="26" t="s">
        <v>0</v>
      </c>
    </row>
    <row r="3" spans="1:10" x14ac:dyDescent="0.2">
      <c r="C3" s="19"/>
    </row>
    <row r="4" spans="1:10" ht="17" thickBot="1" x14ac:dyDescent="0.25">
      <c r="A4" s="27" t="s">
        <v>37</v>
      </c>
      <c r="B4" s="28">
        <v>60000</v>
      </c>
    </row>
    <row r="5" spans="1:10" ht="17" thickBot="1" x14ac:dyDescent="0.25">
      <c r="A5" s="27" t="s">
        <v>38</v>
      </c>
      <c r="B5" s="28">
        <v>30</v>
      </c>
    </row>
    <row r="6" spans="1:10" ht="17" thickBot="1" x14ac:dyDescent="0.25">
      <c r="A6" s="27" t="s">
        <v>39</v>
      </c>
      <c r="B6" s="28">
        <v>625</v>
      </c>
    </row>
    <row r="7" spans="1:10" ht="17" thickBot="1" x14ac:dyDescent="0.25">
      <c r="A7" s="27" t="s">
        <v>40</v>
      </c>
      <c r="B7" s="28">
        <v>72</v>
      </c>
      <c r="C7" s="19"/>
    </row>
    <row r="8" spans="1:10" ht="17" thickBot="1" x14ac:dyDescent="0.25">
      <c r="A8" s="27" t="s">
        <v>41</v>
      </c>
      <c r="B8" s="28">
        <v>129</v>
      </c>
      <c r="F8" s="29"/>
    </row>
    <row r="9" spans="1:10" x14ac:dyDescent="0.2">
      <c r="J9" t="s">
        <v>42</v>
      </c>
    </row>
    <row r="10" spans="1:10" x14ac:dyDescent="0.2">
      <c r="A10" s="30" t="s">
        <v>43</v>
      </c>
      <c r="B10" s="24">
        <f>B6*$B$8-$B$5*$B$6-$B$4</f>
        <v>1875</v>
      </c>
      <c r="E10" s="31" t="s">
        <v>44</v>
      </c>
      <c r="F10" s="31" t="s">
        <v>30</v>
      </c>
      <c r="G10" s="31" t="s">
        <v>31</v>
      </c>
      <c r="H10" s="31" t="s">
        <v>45</v>
      </c>
      <c r="J10" s="32" t="s">
        <v>30</v>
      </c>
    </row>
    <row r="11" spans="1:10" x14ac:dyDescent="0.2">
      <c r="E11" s="24">
        <f>AVERAGE(C13:C1014)</f>
        <v>1915.8049907111886</v>
      </c>
      <c r="F11" s="24">
        <f>MIN(C13:C1014)</f>
        <v>-22367.852814495564</v>
      </c>
      <c r="G11" s="24">
        <f>MAX(C13:C1014)</f>
        <v>20016.167820431292</v>
      </c>
      <c r="H11" s="33">
        <f>STDEV(C13:C1014)</f>
        <v>7061.6642717115319</v>
      </c>
      <c r="J11" s="34">
        <f>E11-2*H11</f>
        <v>-12207.523552711875</v>
      </c>
    </row>
    <row r="12" spans="1:10" x14ac:dyDescent="0.2">
      <c r="B12" t="s">
        <v>46</v>
      </c>
      <c r="C12" t="s">
        <v>43</v>
      </c>
    </row>
    <row r="13" spans="1:10" x14ac:dyDescent="0.2">
      <c r="A13" t="s">
        <v>47</v>
      </c>
      <c r="B13" s="23">
        <v>625</v>
      </c>
      <c r="C13" s="24">
        <f>B13*$B$8-$B$5*B13-$B$4</f>
        <v>1875</v>
      </c>
    </row>
    <row r="14" spans="1:10" x14ac:dyDescent="0.2">
      <c r="B14" s="23">
        <v>707.49380698543973</v>
      </c>
      <c r="C14" s="24">
        <f t="shared" ref="C14:C77" si="0">B14*$B$8-$B$5*B14-$B$4</f>
        <v>10041.886891558534</v>
      </c>
    </row>
    <row r="15" spans="1:10" x14ac:dyDescent="0.2">
      <c r="B15" s="23">
        <v>617.89158949977718</v>
      </c>
      <c r="C15" s="24">
        <f t="shared" si="0"/>
        <v>1171.2673604779411</v>
      </c>
    </row>
    <row r="16" spans="1:10" x14ac:dyDescent="0.2">
      <c r="B16" s="23">
        <v>508.07114108465612</v>
      </c>
      <c r="C16" s="24">
        <f t="shared" si="0"/>
        <v>-9700.9570326190442</v>
      </c>
    </row>
    <row r="17" spans="2:3" x14ac:dyDescent="0.2">
      <c r="B17" s="23">
        <v>683.83621270186268</v>
      </c>
      <c r="C17" s="24">
        <f t="shared" si="0"/>
        <v>7699.7850574844051</v>
      </c>
    </row>
    <row r="18" spans="2:3" x14ac:dyDescent="0.2">
      <c r="B18" s="23">
        <v>689.51233275583945</v>
      </c>
      <c r="C18" s="24">
        <f t="shared" si="0"/>
        <v>8261.7209428281058</v>
      </c>
    </row>
    <row r="19" spans="2:3" x14ac:dyDescent="0.2">
      <c r="B19" s="23">
        <v>548.69734172825702</v>
      </c>
      <c r="C19" s="24">
        <f t="shared" si="0"/>
        <v>-5678.9631689025555</v>
      </c>
    </row>
    <row r="20" spans="2:3" x14ac:dyDescent="0.2">
      <c r="B20" s="23">
        <v>526.01463481551036</v>
      </c>
      <c r="C20" s="24">
        <f t="shared" si="0"/>
        <v>-7924.5511532644741</v>
      </c>
    </row>
    <row r="21" spans="2:3" x14ac:dyDescent="0.2">
      <c r="B21" s="23">
        <v>649.36416252749041</v>
      </c>
      <c r="C21" s="24">
        <f t="shared" si="0"/>
        <v>4287.0520902215503</v>
      </c>
    </row>
    <row r="22" spans="2:3" x14ac:dyDescent="0.2">
      <c r="B22" s="23">
        <v>725.36379535449669</v>
      </c>
      <c r="C22" s="24">
        <f t="shared" si="0"/>
        <v>11811.015740095172</v>
      </c>
    </row>
    <row r="23" spans="2:3" x14ac:dyDescent="0.2">
      <c r="B23" s="23">
        <v>657.55665433243848</v>
      </c>
      <c r="C23" s="24">
        <f t="shared" si="0"/>
        <v>5098.1087789114099</v>
      </c>
    </row>
    <row r="24" spans="2:3" x14ac:dyDescent="0.2">
      <c r="B24" s="23">
        <v>702.59939762763679</v>
      </c>
      <c r="C24" s="24">
        <f t="shared" si="0"/>
        <v>9557.3403651360422</v>
      </c>
    </row>
    <row r="25" spans="2:3" x14ac:dyDescent="0.2">
      <c r="B25" s="23">
        <v>636.07868229155429</v>
      </c>
      <c r="C25" s="24">
        <f t="shared" si="0"/>
        <v>2971.7895468638744</v>
      </c>
    </row>
    <row r="26" spans="2:3" x14ac:dyDescent="0.2">
      <c r="B26" s="23">
        <v>594.47440195071977</v>
      </c>
      <c r="C26" s="24">
        <f t="shared" si="0"/>
        <v>-1147.0342068787431</v>
      </c>
    </row>
    <row r="27" spans="2:3" x14ac:dyDescent="0.2">
      <c r="B27" s="23">
        <v>727.45796147501096</v>
      </c>
      <c r="C27" s="24">
        <f t="shared" si="0"/>
        <v>12018.338186026085</v>
      </c>
    </row>
    <row r="28" spans="2:3" x14ac:dyDescent="0.2">
      <c r="B28" s="23">
        <v>582.82134647015482</v>
      </c>
      <c r="C28" s="24">
        <f t="shared" si="0"/>
        <v>-2300.6866994546726</v>
      </c>
    </row>
    <row r="29" spans="2:3" x14ac:dyDescent="0.2">
      <c r="B29" s="23">
        <v>688.71801646309905</v>
      </c>
      <c r="C29" s="24">
        <f t="shared" si="0"/>
        <v>8183.0836298468057</v>
      </c>
    </row>
    <row r="30" spans="2:3" x14ac:dyDescent="0.2">
      <c r="B30" s="23">
        <v>506.0270699323155</v>
      </c>
      <c r="C30" s="24">
        <f t="shared" si="0"/>
        <v>-9903.3200767007656</v>
      </c>
    </row>
    <row r="31" spans="2:3" x14ac:dyDescent="0.2">
      <c r="B31" s="23">
        <v>607.28856384230312</v>
      </c>
      <c r="C31" s="24">
        <f t="shared" si="0"/>
        <v>121.56782038800884</v>
      </c>
    </row>
    <row r="32" spans="2:3" x14ac:dyDescent="0.2">
      <c r="B32" s="23">
        <v>728.15994586562738</v>
      </c>
      <c r="C32" s="24">
        <f t="shared" si="0"/>
        <v>12087.83464069711</v>
      </c>
    </row>
    <row r="33" spans="2:3" x14ac:dyDescent="0.2">
      <c r="B33" s="23">
        <v>680.08531103259884</v>
      </c>
      <c r="C33" s="24">
        <f t="shared" si="0"/>
        <v>7328.445792227285</v>
      </c>
    </row>
    <row r="34" spans="2:3" x14ac:dyDescent="0.2">
      <c r="B34" s="23">
        <v>764.1114346915856</v>
      </c>
      <c r="C34" s="24">
        <f t="shared" si="0"/>
        <v>15647.032034466974</v>
      </c>
    </row>
    <row r="35" spans="2:3" x14ac:dyDescent="0.2">
      <c r="B35" s="23">
        <v>641.0695162776392</v>
      </c>
      <c r="C35" s="24">
        <f t="shared" si="0"/>
        <v>3465.8821114862803</v>
      </c>
    </row>
    <row r="36" spans="2:3" x14ac:dyDescent="0.2">
      <c r="B36" s="23">
        <v>570.15059370314702</v>
      </c>
      <c r="C36" s="24">
        <f t="shared" si="0"/>
        <v>-3555.0912233884446</v>
      </c>
    </row>
    <row r="37" spans="2:3" x14ac:dyDescent="0.2">
      <c r="B37" s="23">
        <v>543.56964697944932</v>
      </c>
      <c r="C37" s="24">
        <f t="shared" si="0"/>
        <v>-6186.6049490345176</v>
      </c>
    </row>
    <row r="38" spans="2:3" x14ac:dyDescent="0.2">
      <c r="B38" s="23">
        <v>669.44921614776831</v>
      </c>
      <c r="C38" s="24">
        <f t="shared" si="0"/>
        <v>6275.4723986290628</v>
      </c>
    </row>
    <row r="39" spans="2:3" x14ac:dyDescent="0.2">
      <c r="B39" s="23">
        <v>566.61627910216339</v>
      </c>
      <c r="C39" s="24">
        <f t="shared" si="0"/>
        <v>-3904.9883688858245</v>
      </c>
    </row>
    <row r="40" spans="2:3" x14ac:dyDescent="0.2">
      <c r="B40" s="23">
        <v>659.99771992210299</v>
      </c>
      <c r="C40" s="24">
        <f t="shared" si="0"/>
        <v>5339.7742722881958</v>
      </c>
    </row>
    <row r="41" spans="2:3" x14ac:dyDescent="0.2">
      <c r="B41" s="23">
        <v>670.24492396740243</v>
      </c>
      <c r="C41" s="24">
        <f t="shared" si="0"/>
        <v>6354.2474727728404</v>
      </c>
    </row>
    <row r="42" spans="2:3" x14ac:dyDescent="0.2">
      <c r="B42" s="23">
        <v>462.5430004671216</v>
      </c>
      <c r="C42" s="24">
        <f t="shared" si="0"/>
        <v>-14208.242953754961</v>
      </c>
    </row>
    <row r="43" spans="2:3" x14ac:dyDescent="0.2">
      <c r="B43" s="23">
        <v>687.48888894333504</v>
      </c>
      <c r="C43" s="24">
        <f t="shared" si="0"/>
        <v>8061.4000053901691</v>
      </c>
    </row>
    <row r="44" spans="2:3" x14ac:dyDescent="0.2">
      <c r="B44" s="23">
        <v>599.44853761408012</v>
      </c>
      <c r="C44" s="24">
        <f t="shared" si="0"/>
        <v>-654.59477620606776</v>
      </c>
    </row>
    <row r="45" spans="2:3" x14ac:dyDescent="0.2">
      <c r="B45" s="23">
        <v>729.34225259814411</v>
      </c>
      <c r="C45" s="24">
        <f t="shared" si="0"/>
        <v>12204.883007216267</v>
      </c>
    </row>
    <row r="46" spans="2:3" x14ac:dyDescent="0.2">
      <c r="B46" s="23">
        <v>721.75171895651147</v>
      </c>
      <c r="C46" s="24">
        <f t="shared" si="0"/>
        <v>11453.420176694635</v>
      </c>
    </row>
    <row r="47" spans="2:3" x14ac:dyDescent="0.2">
      <c r="B47" s="23">
        <v>594.93172317161225</v>
      </c>
      <c r="C47" s="24">
        <f t="shared" si="0"/>
        <v>-1101.7594060103875</v>
      </c>
    </row>
    <row r="48" spans="2:3" x14ac:dyDescent="0.2">
      <c r="B48" s="23">
        <v>554.19190844986588</v>
      </c>
      <c r="C48" s="24">
        <f t="shared" si="0"/>
        <v>-5135.0010634632781</v>
      </c>
    </row>
    <row r="49" spans="2:3" x14ac:dyDescent="0.2">
      <c r="B49" s="23">
        <v>541.71547832083888</v>
      </c>
      <c r="C49" s="24">
        <f t="shared" si="0"/>
        <v>-6370.1676462369505</v>
      </c>
    </row>
    <row r="50" spans="2:3" x14ac:dyDescent="0.2">
      <c r="B50" s="23">
        <v>554.7082467819564</v>
      </c>
      <c r="C50" s="24">
        <f t="shared" si="0"/>
        <v>-5083.883568586316</v>
      </c>
    </row>
    <row r="51" spans="2:3" x14ac:dyDescent="0.2">
      <c r="B51" s="23">
        <v>526.9556344137527</v>
      </c>
      <c r="C51" s="24">
        <f t="shared" si="0"/>
        <v>-7831.3921930384822</v>
      </c>
    </row>
    <row r="52" spans="2:3" x14ac:dyDescent="0.2">
      <c r="B52" s="23">
        <v>573.89085428440012</v>
      </c>
      <c r="C52" s="24">
        <f t="shared" si="0"/>
        <v>-3184.8054258443881</v>
      </c>
    </row>
    <row r="53" spans="2:3" x14ac:dyDescent="0.2">
      <c r="B53" s="23">
        <v>600.93894477176946</v>
      </c>
      <c r="C53" s="24">
        <f t="shared" si="0"/>
        <v>-507.0444675948238</v>
      </c>
    </row>
    <row r="54" spans="2:3" x14ac:dyDescent="0.2">
      <c r="B54" s="23">
        <v>660.26440195855685</v>
      </c>
      <c r="C54" s="24">
        <f t="shared" si="0"/>
        <v>5366.1757938971277</v>
      </c>
    </row>
    <row r="55" spans="2:3" x14ac:dyDescent="0.2">
      <c r="B55" s="23">
        <v>661.30526407505386</v>
      </c>
      <c r="C55" s="24">
        <f t="shared" si="0"/>
        <v>5469.2211434303317</v>
      </c>
    </row>
    <row r="56" spans="2:3" x14ac:dyDescent="0.2">
      <c r="B56" s="23">
        <v>484.69414410647005</v>
      </c>
      <c r="C56" s="24">
        <f t="shared" si="0"/>
        <v>-12015.279733459465</v>
      </c>
    </row>
    <row r="57" spans="2:3" x14ac:dyDescent="0.2">
      <c r="B57" s="23">
        <v>682.4549994780682</v>
      </c>
      <c r="C57" s="24">
        <f t="shared" si="0"/>
        <v>7563.0449483287521</v>
      </c>
    </row>
    <row r="58" spans="2:3" x14ac:dyDescent="0.2">
      <c r="B58" s="23">
        <v>589.13822373142466</v>
      </c>
      <c r="C58" s="24">
        <f t="shared" si="0"/>
        <v>-1675.3158505889587</v>
      </c>
    </row>
    <row r="59" spans="2:3" x14ac:dyDescent="0.2">
      <c r="B59" s="23">
        <v>635.89475517801475</v>
      </c>
      <c r="C59" s="24">
        <f t="shared" si="0"/>
        <v>2953.58076262346</v>
      </c>
    </row>
    <row r="60" spans="2:3" x14ac:dyDescent="0.2">
      <c r="B60" s="23">
        <v>549.18814144912176</v>
      </c>
      <c r="C60" s="24">
        <f t="shared" si="0"/>
        <v>-5630.3739965369459</v>
      </c>
    </row>
    <row r="61" spans="2:3" x14ac:dyDescent="0.2">
      <c r="B61" s="23">
        <v>627.15670297620818</v>
      </c>
      <c r="C61" s="24">
        <f t="shared" si="0"/>
        <v>2088.5135946446098</v>
      </c>
    </row>
    <row r="62" spans="2:3" x14ac:dyDescent="0.2">
      <c r="B62" s="23">
        <v>541.28377756569535</v>
      </c>
      <c r="C62" s="24">
        <f t="shared" si="0"/>
        <v>-6412.9060209961608</v>
      </c>
    </row>
    <row r="63" spans="2:3" x14ac:dyDescent="0.2">
      <c r="B63" s="23">
        <v>612.05585312563926</v>
      </c>
      <c r="C63" s="24">
        <f t="shared" si="0"/>
        <v>593.52945943828672</v>
      </c>
    </row>
    <row r="64" spans="2:3" x14ac:dyDescent="0.2">
      <c r="B64" s="23">
        <v>689.01187420124188</v>
      </c>
      <c r="C64" s="24">
        <f t="shared" si="0"/>
        <v>8212.1755459229462</v>
      </c>
    </row>
    <row r="65" spans="2:3" x14ac:dyDescent="0.2">
      <c r="B65" s="23">
        <v>533.6632851685863</v>
      </c>
      <c r="C65" s="24">
        <f t="shared" si="0"/>
        <v>-7167.3347683099564</v>
      </c>
    </row>
    <row r="66" spans="2:3" x14ac:dyDescent="0.2">
      <c r="B66" s="23">
        <v>598.0947456555441</v>
      </c>
      <c r="C66" s="24">
        <f t="shared" si="0"/>
        <v>-788.62018010113388</v>
      </c>
    </row>
    <row r="67" spans="2:3" x14ac:dyDescent="0.2">
      <c r="B67" s="23">
        <v>606.40158822934609</v>
      </c>
      <c r="C67" s="24">
        <f t="shared" si="0"/>
        <v>33.757234705262817</v>
      </c>
    </row>
    <row r="68" spans="2:3" x14ac:dyDescent="0.2">
      <c r="B68" s="23">
        <v>712.67503459239379</v>
      </c>
      <c r="C68" s="24">
        <f t="shared" si="0"/>
        <v>10554.828424646985</v>
      </c>
    </row>
    <row r="69" spans="2:3" x14ac:dyDescent="0.2">
      <c r="B69" s="23">
        <v>792.8842818364501</v>
      </c>
      <c r="C69" s="24">
        <f t="shared" si="0"/>
        <v>18495.54390180856</v>
      </c>
    </row>
    <row r="70" spans="2:3" x14ac:dyDescent="0.2">
      <c r="B70" s="23">
        <v>552.24540788913146</v>
      </c>
      <c r="C70" s="24">
        <f t="shared" si="0"/>
        <v>-5327.7046189759858</v>
      </c>
    </row>
    <row r="71" spans="2:3" x14ac:dyDescent="0.2">
      <c r="B71" s="23">
        <v>558.25123796239495</v>
      </c>
      <c r="C71" s="24">
        <f t="shared" si="0"/>
        <v>-4733.1274417228997</v>
      </c>
    </row>
    <row r="72" spans="2:3" x14ac:dyDescent="0.2">
      <c r="B72" s="23">
        <v>578.36420397507027</v>
      </c>
      <c r="C72" s="24">
        <f t="shared" si="0"/>
        <v>-2741.9438064680435</v>
      </c>
    </row>
    <row r="73" spans="2:3" x14ac:dyDescent="0.2">
      <c r="B73" s="23">
        <v>772.12204574607313</v>
      </c>
      <c r="C73" s="24">
        <f t="shared" si="0"/>
        <v>16440.08252886124</v>
      </c>
    </row>
    <row r="74" spans="2:3" x14ac:dyDescent="0.2">
      <c r="B74" s="23">
        <v>570.73045114520937</v>
      </c>
      <c r="C74" s="24">
        <f t="shared" si="0"/>
        <v>-3497.6853366242722</v>
      </c>
    </row>
    <row r="75" spans="2:3" x14ac:dyDescent="0.2">
      <c r="B75" s="23">
        <v>697.45238521136343</v>
      </c>
      <c r="C75" s="24">
        <f t="shared" si="0"/>
        <v>9047.78613592498</v>
      </c>
    </row>
    <row r="76" spans="2:3" x14ac:dyDescent="0.2">
      <c r="B76" s="23">
        <v>658.63402356626466</v>
      </c>
      <c r="C76" s="24">
        <f t="shared" si="0"/>
        <v>5204.7683330602013</v>
      </c>
    </row>
    <row r="77" spans="2:3" x14ac:dyDescent="0.2">
      <c r="B77" s="23">
        <v>594.52261426486075</v>
      </c>
      <c r="C77" s="24">
        <f t="shared" si="0"/>
        <v>-1142.2611877787858</v>
      </c>
    </row>
    <row r="78" spans="2:3" x14ac:dyDescent="0.2">
      <c r="B78" s="23">
        <v>655.5616958939936</v>
      </c>
      <c r="C78" s="24">
        <f t="shared" ref="C78:C141" si="1">B78*$B$8-$B$5*B78-$B$4</f>
        <v>4900.6078935053665</v>
      </c>
    </row>
    <row r="79" spans="2:3" x14ac:dyDescent="0.2">
      <c r="B79" s="23">
        <v>714.57831596489996</v>
      </c>
      <c r="C79" s="24">
        <f t="shared" si="1"/>
        <v>10743.253280525096</v>
      </c>
    </row>
    <row r="80" spans="2:3" x14ac:dyDescent="0.2">
      <c r="B80" s="23">
        <v>673.52696292800829</v>
      </c>
      <c r="C80" s="24">
        <f t="shared" si="1"/>
        <v>6679.1693298728205</v>
      </c>
    </row>
    <row r="81" spans="2:3" x14ac:dyDescent="0.2">
      <c r="B81" s="23">
        <v>624.13250576355495</v>
      </c>
      <c r="C81" s="24">
        <f t="shared" si="1"/>
        <v>1789.1180705919396</v>
      </c>
    </row>
    <row r="82" spans="2:3" x14ac:dyDescent="0.2">
      <c r="B82" s="23">
        <v>772.21110346727073</v>
      </c>
      <c r="C82" s="24">
        <f t="shared" si="1"/>
        <v>16448.899243259802</v>
      </c>
    </row>
    <row r="83" spans="2:3" x14ac:dyDescent="0.2">
      <c r="B83" s="23">
        <v>705.69333489402197</v>
      </c>
      <c r="C83" s="24">
        <f t="shared" si="1"/>
        <v>9863.6401545081753</v>
      </c>
    </row>
    <row r="84" spans="2:3" x14ac:dyDescent="0.2">
      <c r="B84" s="23">
        <v>554.54846675274894</v>
      </c>
      <c r="C84" s="24">
        <f t="shared" si="1"/>
        <v>-5099.7017914778553</v>
      </c>
    </row>
    <row r="85" spans="2:3" x14ac:dyDescent="0.2">
      <c r="B85" s="23">
        <v>726.43739928025752</v>
      </c>
      <c r="C85" s="24">
        <f t="shared" si="1"/>
        <v>11917.302528745495</v>
      </c>
    </row>
    <row r="86" spans="2:3" x14ac:dyDescent="0.2">
      <c r="B86" s="23">
        <v>649.30580025247764</v>
      </c>
      <c r="C86" s="24">
        <f t="shared" si="1"/>
        <v>4281.2742249952862</v>
      </c>
    </row>
    <row r="87" spans="2:3" x14ac:dyDescent="0.2">
      <c r="B87" s="23">
        <v>593.25878042727709</v>
      </c>
      <c r="C87" s="24">
        <f t="shared" si="1"/>
        <v>-1267.3807376995683</v>
      </c>
    </row>
    <row r="88" spans="2:3" x14ac:dyDescent="0.2">
      <c r="B88" s="23">
        <v>721.3591446634382</v>
      </c>
      <c r="C88" s="24">
        <f t="shared" si="1"/>
        <v>11414.555321680382</v>
      </c>
    </row>
    <row r="89" spans="2:3" x14ac:dyDescent="0.2">
      <c r="B89" s="23">
        <v>548.55229551321827</v>
      </c>
      <c r="C89" s="24">
        <f t="shared" si="1"/>
        <v>-5693.3227441913914</v>
      </c>
    </row>
    <row r="90" spans="2:3" x14ac:dyDescent="0.2">
      <c r="B90" s="23">
        <v>500.85222697816789</v>
      </c>
      <c r="C90" s="24">
        <f t="shared" si="1"/>
        <v>-10415.629529161379</v>
      </c>
    </row>
    <row r="91" spans="2:3" x14ac:dyDescent="0.2">
      <c r="B91" s="23">
        <v>619.12480974569917</v>
      </c>
      <c r="C91" s="24">
        <f t="shared" si="1"/>
        <v>1293.3561648242176</v>
      </c>
    </row>
    <row r="92" spans="2:3" x14ac:dyDescent="0.2">
      <c r="B92" s="23">
        <v>635.38242771755904</v>
      </c>
      <c r="C92" s="24">
        <f t="shared" si="1"/>
        <v>2902.8603440383449</v>
      </c>
    </row>
    <row r="93" spans="2:3" x14ac:dyDescent="0.2">
      <c r="B93" s="23">
        <v>628.5181892599212</v>
      </c>
      <c r="C93" s="24">
        <f t="shared" si="1"/>
        <v>2223.3007367321989</v>
      </c>
    </row>
    <row r="94" spans="2:3" x14ac:dyDescent="0.2">
      <c r="B94" s="23">
        <v>616.82248757279012</v>
      </c>
      <c r="C94" s="24">
        <f t="shared" si="1"/>
        <v>1065.4262697062222</v>
      </c>
    </row>
    <row r="95" spans="2:3" x14ac:dyDescent="0.2">
      <c r="B95" s="23">
        <v>544.68745234771632</v>
      </c>
      <c r="C95" s="24">
        <f t="shared" si="1"/>
        <v>-6075.9422175760847</v>
      </c>
    </row>
    <row r="96" spans="2:3" x14ac:dyDescent="0.2">
      <c r="B96" s="23">
        <v>587.90451235836372</v>
      </c>
      <c r="C96" s="24">
        <f t="shared" si="1"/>
        <v>-1797.4532765219919</v>
      </c>
    </row>
    <row r="97" spans="2:3" x14ac:dyDescent="0.2">
      <c r="B97" s="23">
        <v>666.67614861216862</v>
      </c>
      <c r="C97" s="24">
        <f t="shared" si="1"/>
        <v>6000.9387126046931</v>
      </c>
    </row>
    <row r="98" spans="2:3" x14ac:dyDescent="0.2">
      <c r="B98" s="23">
        <v>638.15123881795444</v>
      </c>
      <c r="C98" s="24">
        <f t="shared" si="1"/>
        <v>3176.9726429774892</v>
      </c>
    </row>
    <row r="99" spans="2:3" x14ac:dyDescent="0.2">
      <c r="B99" s="23">
        <v>635.48261765390635</v>
      </c>
      <c r="C99" s="24">
        <f t="shared" si="1"/>
        <v>2912.7791477367282</v>
      </c>
    </row>
    <row r="100" spans="2:3" x14ac:dyDescent="0.2">
      <c r="B100" s="23">
        <v>725.99342034664005</v>
      </c>
      <c r="C100" s="24">
        <f t="shared" si="1"/>
        <v>11873.348614317365</v>
      </c>
    </row>
    <row r="101" spans="2:3" x14ac:dyDescent="0.2">
      <c r="B101" s="23">
        <v>625.89499735622667</v>
      </c>
      <c r="C101" s="24">
        <f t="shared" si="1"/>
        <v>1963.6047382664401</v>
      </c>
    </row>
    <row r="102" spans="2:3" x14ac:dyDescent="0.2">
      <c r="B102" s="23">
        <v>599.88212102325633</v>
      </c>
      <c r="C102" s="24">
        <f t="shared" si="1"/>
        <v>-611.67001869762316</v>
      </c>
    </row>
    <row r="103" spans="2:3" x14ac:dyDescent="0.2">
      <c r="B103" s="23">
        <v>636.64748937299009</v>
      </c>
      <c r="C103" s="24">
        <f t="shared" si="1"/>
        <v>3028.1014479260193</v>
      </c>
    </row>
    <row r="104" spans="2:3" x14ac:dyDescent="0.2">
      <c r="B104" s="23">
        <v>581.00303009268828</v>
      </c>
      <c r="C104" s="24">
        <f t="shared" si="1"/>
        <v>-2480.7000208238605</v>
      </c>
    </row>
    <row r="105" spans="2:3" x14ac:dyDescent="0.2">
      <c r="B105" s="23">
        <v>688.79954356816597</v>
      </c>
      <c r="C105" s="24">
        <f t="shared" si="1"/>
        <v>8191.1548132484313</v>
      </c>
    </row>
    <row r="106" spans="2:3" x14ac:dyDescent="0.2">
      <c r="B106" s="23">
        <v>742.92846635216847</v>
      </c>
      <c r="C106" s="24">
        <f t="shared" si="1"/>
        <v>13549.918168864679</v>
      </c>
    </row>
    <row r="107" spans="2:3" x14ac:dyDescent="0.2">
      <c r="B107" s="23">
        <v>628.87114596378524</v>
      </c>
      <c r="C107" s="24">
        <f t="shared" si="1"/>
        <v>2258.2434504147386</v>
      </c>
    </row>
    <row r="108" spans="2:3" x14ac:dyDescent="0.2">
      <c r="B108" s="23">
        <v>633.6377804109361</v>
      </c>
      <c r="C108" s="24">
        <f t="shared" si="1"/>
        <v>2730.1402606826741</v>
      </c>
    </row>
    <row r="109" spans="2:3" x14ac:dyDescent="0.2">
      <c r="B109" s="23">
        <v>655.04421159857884</v>
      </c>
      <c r="C109" s="24">
        <f t="shared" si="1"/>
        <v>4849.3769482593052</v>
      </c>
    </row>
    <row r="110" spans="2:3" x14ac:dyDescent="0.2">
      <c r="B110" s="23">
        <v>768.41305359266698</v>
      </c>
      <c r="C110" s="24">
        <f t="shared" si="1"/>
        <v>16072.892305674031</v>
      </c>
    </row>
    <row r="111" spans="2:3" x14ac:dyDescent="0.2">
      <c r="B111" s="23">
        <v>700.54386684205383</v>
      </c>
      <c r="C111" s="24">
        <f t="shared" si="1"/>
        <v>9353.8428173633292</v>
      </c>
    </row>
    <row r="112" spans="2:3" x14ac:dyDescent="0.2">
      <c r="B112" s="23">
        <v>710.7638951856643</v>
      </c>
      <c r="C112" s="24">
        <f t="shared" si="1"/>
        <v>10365.625623380765</v>
      </c>
    </row>
    <row r="113" spans="2:3" x14ac:dyDescent="0.2">
      <c r="B113" s="23">
        <v>742.57190804928541</v>
      </c>
      <c r="C113" s="24">
        <f t="shared" si="1"/>
        <v>13514.618896879256</v>
      </c>
    </row>
    <row r="114" spans="2:3" x14ac:dyDescent="0.2">
      <c r="B114" s="23">
        <v>604.17710970796179</v>
      </c>
      <c r="C114" s="24">
        <f t="shared" si="1"/>
        <v>-186.46613891178276</v>
      </c>
    </row>
    <row r="115" spans="2:3" x14ac:dyDescent="0.2">
      <c r="B115" s="23">
        <v>599.64195985230617</v>
      </c>
      <c r="C115" s="24">
        <f t="shared" si="1"/>
        <v>-635.44597462168895</v>
      </c>
    </row>
    <row r="116" spans="2:3" x14ac:dyDescent="0.2">
      <c r="B116" s="23">
        <v>624.21509697742295</v>
      </c>
      <c r="C116" s="24">
        <f t="shared" si="1"/>
        <v>1797.2946007648716</v>
      </c>
    </row>
    <row r="117" spans="2:3" x14ac:dyDescent="0.2">
      <c r="B117" s="23">
        <v>648.67118213442154</v>
      </c>
      <c r="C117" s="24">
        <f t="shared" si="1"/>
        <v>4218.4470313077327</v>
      </c>
    </row>
    <row r="118" spans="2:3" x14ac:dyDescent="0.2">
      <c r="B118" s="23">
        <v>766.31233911029994</v>
      </c>
      <c r="C118" s="24">
        <f t="shared" si="1"/>
        <v>15864.921571919695</v>
      </c>
    </row>
    <row r="119" spans="2:3" x14ac:dyDescent="0.2">
      <c r="B119" s="23">
        <v>554.27228959160857</v>
      </c>
      <c r="C119" s="24">
        <f t="shared" si="1"/>
        <v>-5127.0433304307517</v>
      </c>
    </row>
    <row r="120" spans="2:3" x14ac:dyDescent="0.2">
      <c r="B120" s="23">
        <v>485.13288435060531</v>
      </c>
      <c r="C120" s="24">
        <f t="shared" si="1"/>
        <v>-11971.844449290074</v>
      </c>
    </row>
    <row r="121" spans="2:3" x14ac:dyDescent="0.2">
      <c r="B121" s="23">
        <v>594.58891642862</v>
      </c>
      <c r="C121" s="24">
        <f t="shared" si="1"/>
        <v>-1135.6972735666204</v>
      </c>
    </row>
    <row r="122" spans="2:3" x14ac:dyDescent="0.2">
      <c r="B122" s="23">
        <v>656.49860276607797</v>
      </c>
      <c r="C122" s="24">
        <f t="shared" si="1"/>
        <v>4993.3616738417186</v>
      </c>
    </row>
    <row r="123" spans="2:3" x14ac:dyDescent="0.2">
      <c r="B123" s="23">
        <v>623.65873178350739</v>
      </c>
      <c r="C123" s="24">
        <f t="shared" si="1"/>
        <v>1742.2144465672318</v>
      </c>
    </row>
    <row r="124" spans="2:3" x14ac:dyDescent="0.2">
      <c r="B124" s="23">
        <v>569.10678482381627</v>
      </c>
      <c r="C124" s="24">
        <f t="shared" si="1"/>
        <v>-3658.4283024421893</v>
      </c>
    </row>
    <row r="125" spans="2:3" x14ac:dyDescent="0.2">
      <c r="B125" s="23">
        <v>756.11261068843305</v>
      </c>
      <c r="C125" s="24">
        <f t="shared" si="1"/>
        <v>14855.148458154872</v>
      </c>
    </row>
    <row r="126" spans="2:3" x14ac:dyDescent="0.2">
      <c r="B126" s="23">
        <v>718.47017112304457</v>
      </c>
      <c r="C126" s="24">
        <f t="shared" si="1"/>
        <v>11128.546941181412</v>
      </c>
    </row>
    <row r="127" spans="2:3" x14ac:dyDescent="0.2">
      <c r="B127" s="23">
        <v>562.78368661878631</v>
      </c>
      <c r="C127" s="24">
        <f t="shared" si="1"/>
        <v>-4284.4150247401558</v>
      </c>
    </row>
    <row r="128" spans="2:3" x14ac:dyDescent="0.2">
      <c r="B128" s="23">
        <v>644.15706889121793</v>
      </c>
      <c r="C128" s="24">
        <f t="shared" si="1"/>
        <v>3771.5498202305753</v>
      </c>
    </row>
    <row r="129" spans="2:3" x14ac:dyDescent="0.2">
      <c r="B129" s="23">
        <v>575.59146385756321</v>
      </c>
      <c r="C129" s="24">
        <f t="shared" si="1"/>
        <v>-3016.445078101242</v>
      </c>
    </row>
    <row r="130" spans="2:3" x14ac:dyDescent="0.2">
      <c r="B130" s="23">
        <v>476.42683726735413</v>
      </c>
      <c r="C130" s="24">
        <f t="shared" si="1"/>
        <v>-12833.743110531941</v>
      </c>
    </row>
    <row r="131" spans="2:3" x14ac:dyDescent="0.2">
      <c r="B131" s="23">
        <v>547.89107467513531</v>
      </c>
      <c r="C131" s="24">
        <f t="shared" si="1"/>
        <v>-5758.7836071616039</v>
      </c>
    </row>
    <row r="132" spans="2:3" x14ac:dyDescent="0.2">
      <c r="B132" s="23">
        <v>596.00418113404885</v>
      </c>
      <c r="C132" s="24">
        <f t="shared" si="1"/>
        <v>-995.58606772916391</v>
      </c>
    </row>
    <row r="133" spans="2:3" x14ac:dyDescent="0.2">
      <c r="B133" s="23">
        <v>697.71792128449306</v>
      </c>
      <c r="C133" s="24">
        <f t="shared" si="1"/>
        <v>9074.0742071648128</v>
      </c>
    </row>
    <row r="134" spans="2:3" x14ac:dyDescent="0.2">
      <c r="B134" s="23">
        <v>529.94659869000316</v>
      </c>
      <c r="C134" s="24">
        <f t="shared" si="1"/>
        <v>-7535.2867296896875</v>
      </c>
    </row>
    <row r="135" spans="2:3" x14ac:dyDescent="0.2">
      <c r="B135" s="23">
        <v>607.16365383996163</v>
      </c>
      <c r="C135" s="24">
        <f t="shared" si="1"/>
        <v>109.20173015620094</v>
      </c>
    </row>
    <row r="136" spans="2:3" x14ac:dyDescent="0.2">
      <c r="B136" s="23">
        <v>708.90055882045999</v>
      </c>
      <c r="C136" s="24">
        <f t="shared" si="1"/>
        <v>10181.155323225539</v>
      </c>
    </row>
    <row r="137" spans="2:3" x14ac:dyDescent="0.2">
      <c r="B137" s="23">
        <v>471.93335136398673</v>
      </c>
      <c r="C137" s="24">
        <f t="shared" si="1"/>
        <v>-13278.598214965314</v>
      </c>
    </row>
    <row r="138" spans="2:3" x14ac:dyDescent="0.2">
      <c r="B138" s="23">
        <v>525.22948622936383</v>
      </c>
      <c r="C138" s="24">
        <f t="shared" si="1"/>
        <v>-8002.2808632929809</v>
      </c>
    </row>
    <row r="139" spans="2:3" x14ac:dyDescent="0.2">
      <c r="B139" s="23">
        <v>605.64885403437074</v>
      </c>
      <c r="C139" s="24">
        <f t="shared" si="1"/>
        <v>-40.763450597296469</v>
      </c>
    </row>
    <row r="140" spans="2:3" x14ac:dyDescent="0.2">
      <c r="B140" s="23">
        <v>636.24582922784612</v>
      </c>
      <c r="C140" s="24">
        <f t="shared" si="1"/>
        <v>2988.3370935567655</v>
      </c>
    </row>
    <row r="141" spans="2:3" x14ac:dyDescent="0.2">
      <c r="B141" s="23">
        <v>599.7123547422234</v>
      </c>
      <c r="C141" s="24">
        <f t="shared" si="1"/>
        <v>-628.47688051988371</v>
      </c>
    </row>
    <row r="142" spans="2:3" x14ac:dyDescent="0.2">
      <c r="B142" s="23">
        <v>666.97606358502526</v>
      </c>
      <c r="C142" s="24">
        <f t="shared" ref="C142:C205" si="2">B142*$B$8-$B$5*B142-$B$4</f>
        <v>6030.6302949175006</v>
      </c>
    </row>
    <row r="143" spans="2:3" x14ac:dyDescent="0.2">
      <c r="B143" s="23">
        <v>699.68030162272044</v>
      </c>
      <c r="C143" s="24">
        <f t="shared" si="2"/>
        <v>9268.3498606493231</v>
      </c>
    </row>
    <row r="144" spans="2:3" x14ac:dyDescent="0.2">
      <c r="B144" s="23">
        <v>723.14193617785349</v>
      </c>
      <c r="C144" s="24">
        <f t="shared" si="2"/>
        <v>11591.051681607496</v>
      </c>
    </row>
    <row r="145" spans="2:3" x14ac:dyDescent="0.2">
      <c r="B145" s="23">
        <v>659.058439268847</v>
      </c>
      <c r="C145" s="24">
        <f t="shared" si="2"/>
        <v>5246.7854876158526</v>
      </c>
    </row>
    <row r="146" spans="2:3" x14ac:dyDescent="0.2">
      <c r="B146" s="23">
        <v>500.55886036716402</v>
      </c>
      <c r="C146" s="24">
        <f t="shared" si="2"/>
        <v>-10444.672823650762</v>
      </c>
    </row>
    <row r="147" spans="2:3" x14ac:dyDescent="0.2">
      <c r="B147" s="23">
        <v>698.07644409593195</v>
      </c>
      <c r="C147" s="24">
        <f t="shared" si="2"/>
        <v>9109.5679654972628</v>
      </c>
    </row>
    <row r="148" spans="2:3" x14ac:dyDescent="0.2">
      <c r="B148" s="23">
        <v>653.00104084599297</v>
      </c>
      <c r="C148" s="24">
        <f t="shared" si="2"/>
        <v>4647.1030437533045</v>
      </c>
    </row>
    <row r="149" spans="2:3" x14ac:dyDescent="0.2">
      <c r="B149" s="23">
        <v>623.59267518331762</v>
      </c>
      <c r="C149" s="24">
        <f t="shared" si="2"/>
        <v>1735.6748431484448</v>
      </c>
    </row>
    <row r="150" spans="2:3" x14ac:dyDescent="0.2">
      <c r="B150" s="23">
        <v>762.54244719166309</v>
      </c>
      <c r="C150" s="24">
        <f t="shared" si="2"/>
        <v>15491.702271974646</v>
      </c>
    </row>
    <row r="151" spans="2:3" x14ac:dyDescent="0.2">
      <c r="B151" s="23">
        <v>658.16172296763398</v>
      </c>
      <c r="C151" s="24">
        <f t="shared" si="2"/>
        <v>5158.0105737957638</v>
      </c>
    </row>
    <row r="152" spans="2:3" x14ac:dyDescent="0.2">
      <c r="B152" s="23">
        <v>556.64328770944849</v>
      </c>
      <c r="C152" s="24">
        <f t="shared" si="2"/>
        <v>-4892.3145167645998</v>
      </c>
    </row>
    <row r="153" spans="2:3" x14ac:dyDescent="0.2">
      <c r="B153" s="23">
        <v>570.7743251696229</v>
      </c>
      <c r="C153" s="24">
        <f t="shared" si="2"/>
        <v>-3493.3418082073331</v>
      </c>
    </row>
    <row r="154" spans="2:3" x14ac:dyDescent="0.2">
      <c r="B154" s="23">
        <v>701.15793947479688</v>
      </c>
      <c r="C154" s="24">
        <f t="shared" si="2"/>
        <v>9414.6360080048908</v>
      </c>
    </row>
    <row r="155" spans="2:3" x14ac:dyDescent="0.2">
      <c r="B155" s="23">
        <v>713.13931344775483</v>
      </c>
      <c r="C155" s="24">
        <f t="shared" si="2"/>
        <v>10600.792031327728</v>
      </c>
    </row>
    <row r="156" spans="2:3" x14ac:dyDescent="0.2">
      <c r="B156" s="23">
        <v>646.62825694540516</v>
      </c>
      <c r="C156" s="24">
        <f t="shared" si="2"/>
        <v>4016.1974375951104</v>
      </c>
    </row>
    <row r="157" spans="2:3" x14ac:dyDescent="0.2">
      <c r="B157" s="23">
        <v>650.39315573812928</v>
      </c>
      <c r="C157" s="24">
        <f t="shared" si="2"/>
        <v>4388.9224180747988</v>
      </c>
    </row>
    <row r="158" spans="2:3" x14ac:dyDescent="0.2">
      <c r="B158" s="23">
        <v>598.16563167260028</v>
      </c>
      <c r="C158" s="24">
        <f t="shared" si="2"/>
        <v>-781.60246441257186</v>
      </c>
    </row>
    <row r="159" spans="2:3" x14ac:dyDescent="0.2">
      <c r="B159" s="23">
        <v>564.18012478388846</v>
      </c>
      <c r="C159" s="24">
        <f t="shared" si="2"/>
        <v>-4146.1676463950425</v>
      </c>
    </row>
    <row r="160" spans="2:3" x14ac:dyDescent="0.2">
      <c r="B160" s="23">
        <v>566.80749126826413</v>
      </c>
      <c r="C160" s="24">
        <f t="shared" si="2"/>
        <v>-3886.0583644418512</v>
      </c>
    </row>
    <row r="161" spans="2:3" x14ac:dyDescent="0.2">
      <c r="B161" s="23">
        <v>617.93030668923166</v>
      </c>
      <c r="C161" s="24">
        <f t="shared" si="2"/>
        <v>1175.100362233934</v>
      </c>
    </row>
    <row r="162" spans="2:3" x14ac:dyDescent="0.2">
      <c r="B162" s="23">
        <v>646.74923793063499</v>
      </c>
      <c r="C162" s="24">
        <f t="shared" si="2"/>
        <v>4028.174555132864</v>
      </c>
    </row>
    <row r="163" spans="2:3" x14ac:dyDescent="0.2">
      <c r="B163" s="23">
        <v>649.1775342146866</v>
      </c>
      <c r="C163" s="24">
        <f t="shared" si="2"/>
        <v>4268.5758872539736</v>
      </c>
    </row>
    <row r="164" spans="2:3" x14ac:dyDescent="0.2">
      <c r="B164" s="23">
        <v>758.46543710213155</v>
      </c>
      <c r="C164" s="24">
        <f t="shared" si="2"/>
        <v>15088.078273111023</v>
      </c>
    </row>
    <row r="165" spans="2:3" x14ac:dyDescent="0.2">
      <c r="B165" s="23">
        <v>694.51528121135198</v>
      </c>
      <c r="C165" s="24">
        <f t="shared" si="2"/>
        <v>8757.0128399238456</v>
      </c>
    </row>
    <row r="166" spans="2:3" x14ac:dyDescent="0.2">
      <c r="B166" s="23">
        <v>539.0340878511779</v>
      </c>
      <c r="C166" s="24">
        <f t="shared" si="2"/>
        <v>-6635.6253027333878</v>
      </c>
    </row>
    <row r="167" spans="2:3" x14ac:dyDescent="0.2">
      <c r="B167" s="23">
        <v>648.60144208068959</v>
      </c>
      <c r="C167" s="24">
        <f t="shared" si="2"/>
        <v>4211.5427659882698</v>
      </c>
    </row>
    <row r="168" spans="2:3" x14ac:dyDescent="0.2">
      <c r="B168" s="23">
        <v>628.20386789098848</v>
      </c>
      <c r="C168" s="24">
        <f t="shared" si="2"/>
        <v>2192.1829212078592</v>
      </c>
    </row>
    <row r="169" spans="2:3" x14ac:dyDescent="0.2">
      <c r="B169" s="23">
        <v>630.93044205743354</v>
      </c>
      <c r="C169" s="24">
        <f t="shared" si="2"/>
        <v>2462.1137636859203</v>
      </c>
    </row>
    <row r="170" spans="2:3" x14ac:dyDescent="0.2">
      <c r="B170" s="23">
        <v>511.47989084711298</v>
      </c>
      <c r="C170" s="24">
        <f t="shared" si="2"/>
        <v>-9363.4908061358146</v>
      </c>
    </row>
    <row r="171" spans="2:3" x14ac:dyDescent="0.2">
      <c r="B171" s="23">
        <v>610.09731995000038</v>
      </c>
      <c r="C171" s="24">
        <f t="shared" si="2"/>
        <v>399.63467505003791</v>
      </c>
    </row>
    <row r="172" spans="2:3" x14ac:dyDescent="0.2">
      <c r="B172" s="23">
        <v>533.11878888052888</v>
      </c>
      <c r="C172" s="24">
        <f t="shared" si="2"/>
        <v>-7221.2399008276407</v>
      </c>
    </row>
    <row r="173" spans="2:3" x14ac:dyDescent="0.2">
      <c r="B173" s="23">
        <v>634.85954102361575</v>
      </c>
      <c r="C173" s="24">
        <f t="shared" si="2"/>
        <v>2851.094561337959</v>
      </c>
    </row>
    <row r="174" spans="2:3" x14ac:dyDescent="0.2">
      <c r="B174" s="23">
        <v>685.01311703585088</v>
      </c>
      <c r="C174" s="24">
        <f t="shared" si="2"/>
        <v>7816.2985865492374</v>
      </c>
    </row>
    <row r="175" spans="2:3" x14ac:dyDescent="0.2">
      <c r="B175" s="23">
        <v>611.25466105295345</v>
      </c>
      <c r="C175" s="24">
        <f t="shared" si="2"/>
        <v>514.21144424239174</v>
      </c>
    </row>
    <row r="176" spans="2:3" x14ac:dyDescent="0.2">
      <c r="B176" s="23">
        <v>620.13554939767346</v>
      </c>
      <c r="C176" s="24">
        <f t="shared" si="2"/>
        <v>1393.4193903696723</v>
      </c>
    </row>
    <row r="177" spans="2:3" x14ac:dyDescent="0.2">
      <c r="B177" s="23">
        <v>505.44066412840039</v>
      </c>
      <c r="C177" s="24">
        <f t="shared" si="2"/>
        <v>-9961.3742512883618</v>
      </c>
    </row>
    <row r="178" spans="2:3" x14ac:dyDescent="0.2">
      <c r="B178" s="23">
        <v>545.76596754486673</v>
      </c>
      <c r="C178" s="24">
        <f t="shared" si="2"/>
        <v>-5969.1692130581941</v>
      </c>
    </row>
    <row r="179" spans="2:3" x14ac:dyDescent="0.2">
      <c r="B179" s="23">
        <v>380.12269884347916</v>
      </c>
      <c r="C179" s="24">
        <f t="shared" si="2"/>
        <v>-22367.852814495564</v>
      </c>
    </row>
    <row r="180" spans="2:3" x14ac:dyDescent="0.2">
      <c r="B180" s="23">
        <v>693.53842933196574</v>
      </c>
      <c r="C180" s="24">
        <f t="shared" si="2"/>
        <v>8660.3045038646087</v>
      </c>
    </row>
    <row r="181" spans="2:3" x14ac:dyDescent="0.2">
      <c r="B181" s="23">
        <v>554.92974512162618</v>
      </c>
      <c r="C181" s="24">
        <f t="shared" si="2"/>
        <v>-5061.9552329590078</v>
      </c>
    </row>
    <row r="182" spans="2:3" x14ac:dyDescent="0.2">
      <c r="B182" s="23">
        <v>721.04973456589505</v>
      </c>
      <c r="C182" s="24">
        <f t="shared" si="2"/>
        <v>11383.92372202361</v>
      </c>
    </row>
    <row r="183" spans="2:3" x14ac:dyDescent="0.2">
      <c r="B183" s="23">
        <v>579.56697433837689</v>
      </c>
      <c r="C183" s="24">
        <f t="shared" si="2"/>
        <v>-2622.8695405006874</v>
      </c>
    </row>
    <row r="184" spans="2:3" x14ac:dyDescent="0.2">
      <c r="B184" s="23">
        <v>610.91234543710016</v>
      </c>
      <c r="C184" s="24">
        <f t="shared" si="2"/>
        <v>480.32219827291556</v>
      </c>
    </row>
    <row r="185" spans="2:3" x14ac:dyDescent="0.2">
      <c r="B185" s="23">
        <v>693.70328434160911</v>
      </c>
      <c r="C185" s="24">
        <f t="shared" si="2"/>
        <v>8676.6251498193014</v>
      </c>
    </row>
    <row r="186" spans="2:3" x14ac:dyDescent="0.2">
      <c r="B186" s="23">
        <v>684.62430805084296</v>
      </c>
      <c r="C186" s="24">
        <f t="shared" si="2"/>
        <v>7777.8064970334526</v>
      </c>
    </row>
    <row r="187" spans="2:3" x14ac:dyDescent="0.2">
      <c r="B187" s="23">
        <v>591.08930814545602</v>
      </c>
      <c r="C187" s="24">
        <f t="shared" si="2"/>
        <v>-1482.1584935998544</v>
      </c>
    </row>
    <row r="188" spans="2:3" x14ac:dyDescent="0.2">
      <c r="B188" s="23">
        <v>482.53580403979868</v>
      </c>
      <c r="C188" s="24">
        <f t="shared" si="2"/>
        <v>-12228.955400059931</v>
      </c>
    </row>
    <row r="189" spans="2:3" x14ac:dyDescent="0.2">
      <c r="B189" s="23">
        <v>772.25563232786953</v>
      </c>
      <c r="C189" s="24">
        <f t="shared" si="2"/>
        <v>16453.307600459084</v>
      </c>
    </row>
    <row r="190" spans="2:3" x14ac:dyDescent="0.2">
      <c r="B190" s="23">
        <v>668.99025783641264</v>
      </c>
      <c r="C190" s="24">
        <f t="shared" si="2"/>
        <v>6230.0355258048512</v>
      </c>
    </row>
    <row r="191" spans="2:3" x14ac:dyDescent="0.2">
      <c r="B191" s="23">
        <v>650.986028049374</v>
      </c>
      <c r="C191" s="24">
        <f t="shared" si="2"/>
        <v>4447.6167768880259</v>
      </c>
    </row>
    <row r="192" spans="2:3" x14ac:dyDescent="0.2">
      <c r="B192" s="23">
        <v>713.20938091957942</v>
      </c>
      <c r="C192" s="24">
        <f t="shared" si="2"/>
        <v>10607.728711038362</v>
      </c>
    </row>
    <row r="193" spans="2:3" x14ac:dyDescent="0.2">
      <c r="B193" s="23">
        <v>586.06196704204194</v>
      </c>
      <c r="C193" s="24">
        <f t="shared" si="2"/>
        <v>-1979.8652628378477</v>
      </c>
    </row>
    <row r="194" spans="2:3" x14ac:dyDescent="0.2">
      <c r="B194" s="23">
        <v>692.07945431116968</v>
      </c>
      <c r="C194" s="24">
        <f t="shared" si="2"/>
        <v>8515.8659768057987</v>
      </c>
    </row>
    <row r="195" spans="2:3" x14ac:dyDescent="0.2">
      <c r="B195" s="23">
        <v>722.87770977709442</v>
      </c>
      <c r="C195" s="24">
        <f t="shared" si="2"/>
        <v>11564.893267932348</v>
      </c>
    </row>
    <row r="196" spans="2:3" x14ac:dyDescent="0.2">
      <c r="B196" s="23">
        <v>603.42363882227801</v>
      </c>
      <c r="C196" s="24">
        <f t="shared" si="2"/>
        <v>-261.05975659447722</v>
      </c>
    </row>
    <row r="197" spans="2:3" x14ac:dyDescent="0.2">
      <c r="B197" s="23">
        <v>747.08045518491417</v>
      </c>
      <c r="C197" s="24">
        <f t="shared" si="2"/>
        <v>13960.965063306503</v>
      </c>
    </row>
    <row r="198" spans="2:3" x14ac:dyDescent="0.2">
      <c r="B198" s="23">
        <v>572.79367625596933</v>
      </c>
      <c r="C198" s="24">
        <f t="shared" si="2"/>
        <v>-3293.4260506590363</v>
      </c>
    </row>
    <row r="199" spans="2:3" x14ac:dyDescent="0.2">
      <c r="B199" s="23">
        <v>527.15012076077983</v>
      </c>
      <c r="C199" s="24">
        <f t="shared" si="2"/>
        <v>-7812.138044682797</v>
      </c>
    </row>
    <row r="200" spans="2:3" x14ac:dyDescent="0.2">
      <c r="B200" s="23">
        <v>720.5160430748947</v>
      </c>
      <c r="C200" s="24">
        <f t="shared" si="2"/>
        <v>11331.088264414575</v>
      </c>
    </row>
    <row r="201" spans="2:3" x14ac:dyDescent="0.2">
      <c r="B201" s="23">
        <v>617.11069734883495</v>
      </c>
      <c r="C201" s="24">
        <f t="shared" si="2"/>
        <v>1093.9590375346597</v>
      </c>
    </row>
    <row r="202" spans="2:3" x14ac:dyDescent="0.2">
      <c r="B202" s="23">
        <v>695.12346031842753</v>
      </c>
      <c r="C202" s="24">
        <f t="shared" si="2"/>
        <v>8817.2225715243258</v>
      </c>
    </row>
    <row r="203" spans="2:3" x14ac:dyDescent="0.2">
      <c r="B203" s="23">
        <v>748.47132724244148</v>
      </c>
      <c r="C203" s="24">
        <f t="shared" si="2"/>
        <v>14098.661397001706</v>
      </c>
    </row>
    <row r="204" spans="2:3" x14ac:dyDescent="0.2">
      <c r="B204" s="23">
        <v>592.10135746980086</v>
      </c>
      <c r="C204" s="24">
        <f t="shared" si="2"/>
        <v>-1381.9656104897149</v>
      </c>
    </row>
    <row r="205" spans="2:3" x14ac:dyDescent="0.2">
      <c r="B205" s="23">
        <v>453.67389917373657</v>
      </c>
      <c r="C205" s="24">
        <f t="shared" si="2"/>
        <v>-15086.283981800079</v>
      </c>
    </row>
    <row r="206" spans="2:3" x14ac:dyDescent="0.2">
      <c r="B206" s="23">
        <v>548.67802406079136</v>
      </c>
      <c r="C206" s="24">
        <f t="shared" ref="C206:C269" si="3">B206*$B$8-$B$5*B206-$B$4</f>
        <v>-5680.8756179816555</v>
      </c>
    </row>
    <row r="207" spans="2:3" x14ac:dyDescent="0.2">
      <c r="B207" s="23">
        <v>478.40706189163029</v>
      </c>
      <c r="C207" s="24">
        <f t="shared" si="3"/>
        <v>-12637.700872728601</v>
      </c>
    </row>
    <row r="208" spans="2:3" x14ac:dyDescent="0.2">
      <c r="B208" s="23">
        <v>620.48334926657844</v>
      </c>
      <c r="C208" s="24">
        <f t="shared" si="3"/>
        <v>1427.8515773912659</v>
      </c>
    </row>
    <row r="209" spans="2:3" x14ac:dyDescent="0.2">
      <c r="B209" s="23">
        <v>635.5549770523794</v>
      </c>
      <c r="C209" s="24">
        <f t="shared" si="3"/>
        <v>2919.9427281855606</v>
      </c>
    </row>
    <row r="210" spans="2:3" x14ac:dyDescent="0.2">
      <c r="B210" s="23">
        <v>604.32068254158366</v>
      </c>
      <c r="C210" s="24">
        <f t="shared" si="3"/>
        <v>-172.25242838321719</v>
      </c>
    </row>
    <row r="211" spans="2:3" x14ac:dyDescent="0.2">
      <c r="B211" s="23">
        <v>725.56810424430296</v>
      </c>
      <c r="C211" s="24">
        <f t="shared" si="3"/>
        <v>11831.242320185993</v>
      </c>
    </row>
    <row r="212" spans="2:3" x14ac:dyDescent="0.2">
      <c r="B212" s="23">
        <v>456.61018462851644</v>
      </c>
      <c r="C212" s="24">
        <f t="shared" si="3"/>
        <v>-14795.591721776873</v>
      </c>
    </row>
    <row r="213" spans="2:3" x14ac:dyDescent="0.2">
      <c r="B213" s="23">
        <v>750.00888260547072</v>
      </c>
      <c r="C213" s="24">
        <f t="shared" si="3"/>
        <v>14250.879377941601</v>
      </c>
    </row>
    <row r="214" spans="2:3" x14ac:dyDescent="0.2">
      <c r="B214" s="23">
        <v>534.2025427671615</v>
      </c>
      <c r="C214" s="24">
        <f t="shared" si="3"/>
        <v>-7113.9482660510112</v>
      </c>
    </row>
    <row r="215" spans="2:3" x14ac:dyDescent="0.2">
      <c r="B215" s="23">
        <v>569.3372871610336</v>
      </c>
      <c r="C215" s="24">
        <f t="shared" si="3"/>
        <v>-3635.6085710576735</v>
      </c>
    </row>
    <row r="216" spans="2:3" x14ac:dyDescent="0.2">
      <c r="B216" s="23">
        <v>546.68797689373605</v>
      </c>
      <c r="C216" s="24">
        <f t="shared" si="3"/>
        <v>-5877.8902875201311</v>
      </c>
    </row>
    <row r="217" spans="2:3" x14ac:dyDescent="0.2">
      <c r="B217" s="23">
        <v>591.99134499067441</v>
      </c>
      <c r="C217" s="24">
        <f t="shared" si="3"/>
        <v>-1392.8568459232338</v>
      </c>
    </row>
    <row r="218" spans="2:3" x14ac:dyDescent="0.2">
      <c r="B218" s="23">
        <v>569.5820321852807</v>
      </c>
      <c r="C218" s="24">
        <f t="shared" si="3"/>
        <v>-3611.3788136572111</v>
      </c>
    </row>
    <row r="219" spans="2:3" x14ac:dyDescent="0.2">
      <c r="B219" s="23">
        <v>698.72473191935569</v>
      </c>
      <c r="C219" s="24">
        <f t="shared" si="3"/>
        <v>9173.7484600162134</v>
      </c>
    </row>
    <row r="220" spans="2:3" x14ac:dyDescent="0.2">
      <c r="B220" s="23">
        <v>622.56229044578504</v>
      </c>
      <c r="C220" s="24">
        <f t="shared" si="3"/>
        <v>1633.6667541327188</v>
      </c>
    </row>
    <row r="221" spans="2:3" x14ac:dyDescent="0.2">
      <c r="B221" s="23">
        <v>528.78884831443429</v>
      </c>
      <c r="C221" s="24">
        <f t="shared" si="3"/>
        <v>-7649.9040168710053</v>
      </c>
    </row>
    <row r="222" spans="2:3" x14ac:dyDescent="0.2">
      <c r="B222" s="23">
        <v>769.26368579734117</v>
      </c>
      <c r="C222" s="24">
        <f t="shared" si="3"/>
        <v>16157.104893936776</v>
      </c>
    </row>
    <row r="223" spans="2:3" x14ac:dyDescent="0.2">
      <c r="B223" s="23">
        <v>725.08810932049528</v>
      </c>
      <c r="C223" s="24">
        <f t="shared" si="3"/>
        <v>11783.722822729032</v>
      </c>
    </row>
    <row r="224" spans="2:3" x14ac:dyDescent="0.2">
      <c r="B224" s="23">
        <v>662.65635483432561</v>
      </c>
      <c r="C224" s="24">
        <f t="shared" si="3"/>
        <v>5602.9791285982355</v>
      </c>
    </row>
    <row r="225" spans="2:3" x14ac:dyDescent="0.2">
      <c r="B225" s="23">
        <v>695.05257430137135</v>
      </c>
      <c r="C225" s="24">
        <f t="shared" si="3"/>
        <v>8810.2048558357637</v>
      </c>
    </row>
    <row r="226" spans="2:3" x14ac:dyDescent="0.2">
      <c r="B226" s="23">
        <v>647.3322058445774</v>
      </c>
      <c r="C226" s="24">
        <f t="shared" si="3"/>
        <v>4085.8883786131628</v>
      </c>
    </row>
    <row r="227" spans="2:3" x14ac:dyDescent="0.2">
      <c r="B227" s="23">
        <v>582.99782482208684</v>
      </c>
      <c r="C227" s="24">
        <f t="shared" si="3"/>
        <v>-2283.2153426134028</v>
      </c>
    </row>
    <row r="228" spans="2:3" x14ac:dyDescent="0.2">
      <c r="B228" s="23">
        <v>748.13703336985782</v>
      </c>
      <c r="C228" s="24">
        <f t="shared" si="3"/>
        <v>14065.566303615924</v>
      </c>
    </row>
    <row r="229" spans="2:3" x14ac:dyDescent="0.2">
      <c r="B229" s="23">
        <v>597.07614796934649</v>
      </c>
      <c r="C229" s="24">
        <f t="shared" si="3"/>
        <v>-889.46135103469715</v>
      </c>
    </row>
    <row r="230" spans="2:3" x14ac:dyDescent="0.2">
      <c r="B230" s="23">
        <v>583.14139765570872</v>
      </c>
      <c r="C230" s="24">
        <f t="shared" si="3"/>
        <v>-2269.0016320848372</v>
      </c>
    </row>
    <row r="231" spans="2:3" x14ac:dyDescent="0.2">
      <c r="B231" s="23">
        <v>630.10731297254097</v>
      </c>
      <c r="C231" s="24">
        <f t="shared" si="3"/>
        <v>2380.6239842815557</v>
      </c>
    </row>
    <row r="232" spans="2:3" x14ac:dyDescent="0.2">
      <c r="B232" s="23">
        <v>504.49016940547153</v>
      </c>
      <c r="C232" s="24">
        <f t="shared" si="3"/>
        <v>-10055.473228858318</v>
      </c>
    </row>
    <row r="233" spans="2:3" x14ac:dyDescent="0.2">
      <c r="B233" s="23">
        <v>498.5747067257762</v>
      </c>
      <c r="C233" s="24">
        <f t="shared" si="3"/>
        <v>-10641.104034148157</v>
      </c>
    </row>
    <row r="234" spans="2:3" x14ac:dyDescent="0.2">
      <c r="B234" s="23">
        <v>721.0364741331432</v>
      </c>
      <c r="C234" s="24">
        <f t="shared" si="3"/>
        <v>11382.610939181177</v>
      </c>
    </row>
    <row r="235" spans="2:3" x14ac:dyDescent="0.2">
      <c r="B235" s="23">
        <v>680.64797902479768</v>
      </c>
      <c r="C235" s="24">
        <f t="shared" si="3"/>
        <v>7384.1499234549701</v>
      </c>
    </row>
    <row r="236" spans="2:3" x14ac:dyDescent="0.2">
      <c r="B236" s="23">
        <v>556.69518347713165</v>
      </c>
      <c r="C236" s="24">
        <f t="shared" si="3"/>
        <v>-4887.1768357639667</v>
      </c>
    </row>
    <row r="237" spans="2:3" x14ac:dyDescent="0.2">
      <c r="B237" s="23">
        <v>551.39608535682783</v>
      </c>
      <c r="C237" s="24">
        <f t="shared" si="3"/>
        <v>-5411.7875496740453</v>
      </c>
    </row>
    <row r="238" spans="2:3" x14ac:dyDescent="0.2">
      <c r="B238" s="23">
        <v>668.40761734056287</v>
      </c>
      <c r="C238" s="24">
        <f t="shared" si="3"/>
        <v>6172.3541167157236</v>
      </c>
    </row>
    <row r="239" spans="2:3" x14ac:dyDescent="0.2">
      <c r="B239" s="23">
        <v>797.46813513338566</v>
      </c>
      <c r="C239" s="24">
        <f t="shared" si="3"/>
        <v>18949.34537820518</v>
      </c>
    </row>
    <row r="240" spans="2:3" x14ac:dyDescent="0.2">
      <c r="B240" s="23">
        <v>538.18574757315218</v>
      </c>
      <c r="C240" s="24">
        <f t="shared" si="3"/>
        <v>-6719.6109902579337</v>
      </c>
    </row>
    <row r="241" spans="2:3" x14ac:dyDescent="0.2">
      <c r="B241" s="23">
        <v>708.81362931686454</v>
      </c>
      <c r="C241" s="24">
        <f t="shared" si="3"/>
        <v>10172.549302369589</v>
      </c>
    </row>
    <row r="242" spans="2:3" x14ac:dyDescent="0.2">
      <c r="B242" s="23">
        <v>504.69087669625878</v>
      </c>
      <c r="C242" s="24">
        <f t="shared" si="3"/>
        <v>-10035.60320707038</v>
      </c>
    </row>
    <row r="243" spans="2:3" x14ac:dyDescent="0.2">
      <c r="B243" s="23">
        <v>531.23482517548837</v>
      </c>
      <c r="C243" s="24">
        <f t="shared" si="3"/>
        <v>-7407.7523076266516</v>
      </c>
    </row>
    <row r="244" spans="2:3" x14ac:dyDescent="0.2">
      <c r="B244" s="23">
        <v>745.68892829120159</v>
      </c>
      <c r="C244" s="24">
        <f t="shared" si="3"/>
        <v>13823.203900828958</v>
      </c>
    </row>
    <row r="245" spans="2:3" x14ac:dyDescent="0.2">
      <c r="B245" s="23">
        <v>696.51727913878858</v>
      </c>
      <c r="C245" s="24">
        <f t="shared" si="3"/>
        <v>8955.2106347400695</v>
      </c>
    </row>
    <row r="246" spans="2:3" x14ac:dyDescent="0.2">
      <c r="B246" s="23">
        <v>719.39889254281297</v>
      </c>
      <c r="C246" s="24">
        <f t="shared" si="3"/>
        <v>11220.490361738484</v>
      </c>
    </row>
    <row r="247" spans="2:3" x14ac:dyDescent="0.2">
      <c r="B247" s="23">
        <v>673.11990038433578</v>
      </c>
      <c r="C247" s="24">
        <f t="shared" si="3"/>
        <v>6638.8701380492421</v>
      </c>
    </row>
    <row r="248" spans="2:3" x14ac:dyDescent="0.2">
      <c r="B248" s="23">
        <v>750.20860764198005</v>
      </c>
      <c r="C248" s="24">
        <f t="shared" si="3"/>
        <v>14270.652156556025</v>
      </c>
    </row>
    <row r="249" spans="2:3" x14ac:dyDescent="0.2">
      <c r="B249" s="23">
        <v>495.44655426871032</v>
      </c>
      <c r="C249" s="24">
        <f t="shared" si="3"/>
        <v>-10950.791127397679</v>
      </c>
    </row>
    <row r="250" spans="2:3" x14ac:dyDescent="0.2">
      <c r="B250" s="23">
        <v>604.44690221629571</v>
      </c>
      <c r="C250" s="24">
        <f t="shared" si="3"/>
        <v>-159.75668058672454</v>
      </c>
    </row>
    <row r="251" spans="2:3" x14ac:dyDescent="0.2">
      <c r="B251" s="23">
        <v>741.478004201781</v>
      </c>
      <c r="C251" s="24">
        <f t="shared" si="3"/>
        <v>13406.322415976319</v>
      </c>
    </row>
    <row r="252" spans="2:3" x14ac:dyDescent="0.2">
      <c r="B252" s="23">
        <v>695.72771040839143</v>
      </c>
      <c r="C252" s="24">
        <f t="shared" si="3"/>
        <v>8877.0433304307517</v>
      </c>
    </row>
    <row r="253" spans="2:3" x14ac:dyDescent="0.2">
      <c r="B253" s="23">
        <v>668.57279976829886</v>
      </c>
      <c r="C253" s="24">
        <f t="shared" si="3"/>
        <v>6188.7071770615876</v>
      </c>
    </row>
    <row r="254" spans="2:3" x14ac:dyDescent="0.2">
      <c r="B254" s="23">
        <v>524.08024872420356</v>
      </c>
      <c r="C254" s="24">
        <f t="shared" si="3"/>
        <v>-8116.0553763038479</v>
      </c>
    </row>
    <row r="255" spans="2:3" x14ac:dyDescent="0.2">
      <c r="B255" s="23">
        <v>594.22711943625472</v>
      </c>
      <c r="C255" s="24">
        <f t="shared" si="3"/>
        <v>-1171.5151758107822</v>
      </c>
    </row>
    <row r="256" spans="2:3" x14ac:dyDescent="0.2">
      <c r="B256" s="23">
        <v>765.04916010890156</v>
      </c>
      <c r="C256" s="24">
        <f t="shared" si="3"/>
        <v>15739.866850781254</v>
      </c>
    </row>
    <row r="257" spans="2:3" x14ac:dyDescent="0.2">
      <c r="B257" s="23">
        <v>592.62023329210933</v>
      </c>
      <c r="C257" s="24">
        <f t="shared" si="3"/>
        <v>-1330.596904081176</v>
      </c>
    </row>
    <row r="258" spans="2:3" x14ac:dyDescent="0.2">
      <c r="B258" s="23">
        <v>630.08529410581104</v>
      </c>
      <c r="C258" s="24">
        <f t="shared" si="3"/>
        <v>2378.4441164752934</v>
      </c>
    </row>
    <row r="259" spans="2:3" x14ac:dyDescent="0.2">
      <c r="B259" s="23">
        <v>612.57612047484145</v>
      </c>
      <c r="C259" s="24">
        <f t="shared" si="3"/>
        <v>645.03592700930312</v>
      </c>
    </row>
    <row r="260" spans="2:3" x14ac:dyDescent="0.2">
      <c r="B260" s="23">
        <v>697.24251021398231</v>
      </c>
      <c r="C260" s="24">
        <f t="shared" si="3"/>
        <v>9027.0085111842491</v>
      </c>
    </row>
    <row r="261" spans="2:3" x14ac:dyDescent="0.2">
      <c r="B261" s="23">
        <v>688.27927621896379</v>
      </c>
      <c r="C261" s="24">
        <f t="shared" si="3"/>
        <v>8139.6483456774149</v>
      </c>
    </row>
    <row r="262" spans="2:3" x14ac:dyDescent="0.2">
      <c r="B262" s="23">
        <v>540.25748555432074</v>
      </c>
      <c r="C262" s="24">
        <f t="shared" si="3"/>
        <v>-6514.508930122247</v>
      </c>
    </row>
    <row r="263" spans="2:3" x14ac:dyDescent="0.2">
      <c r="B263" s="23">
        <v>644.83695256058127</v>
      </c>
      <c r="C263" s="24">
        <f t="shared" si="3"/>
        <v>3838.8583034975454</v>
      </c>
    </row>
    <row r="264" spans="2:3" x14ac:dyDescent="0.2">
      <c r="B264" s="23">
        <v>568.56916431570426</v>
      </c>
      <c r="C264" s="24">
        <f t="shared" si="3"/>
        <v>-3711.6527327452786</v>
      </c>
    </row>
    <row r="265" spans="2:3" x14ac:dyDescent="0.2">
      <c r="B265" s="23">
        <v>660.88052095437888</v>
      </c>
      <c r="C265" s="24">
        <f t="shared" si="3"/>
        <v>5427.1715744835092</v>
      </c>
    </row>
    <row r="266" spans="2:3" x14ac:dyDescent="0.2">
      <c r="B266" s="23">
        <v>588.03024090593681</v>
      </c>
      <c r="C266" s="24">
        <f t="shared" si="3"/>
        <v>-1785.0061503122561</v>
      </c>
    </row>
    <row r="267" spans="2:3" x14ac:dyDescent="0.2">
      <c r="B267" s="23">
        <v>515.55198966525495</v>
      </c>
      <c r="C267" s="24">
        <f t="shared" si="3"/>
        <v>-8960.3530231397599</v>
      </c>
    </row>
    <row r="268" spans="2:3" x14ac:dyDescent="0.2">
      <c r="B268" s="23">
        <v>600.25635990314186</v>
      </c>
      <c r="C268" s="24">
        <f t="shared" si="3"/>
        <v>-574.62036958895624</v>
      </c>
    </row>
    <row r="269" spans="2:3" x14ac:dyDescent="0.2">
      <c r="B269" s="23">
        <v>520.15155903063715</v>
      </c>
      <c r="C269" s="24">
        <f t="shared" si="3"/>
        <v>-8504.9956559669226</v>
      </c>
    </row>
    <row r="270" spans="2:3" x14ac:dyDescent="0.2">
      <c r="B270" s="23">
        <v>632.4904255598085</v>
      </c>
      <c r="C270" s="24">
        <f t="shared" ref="C270:C333" si="4">B270*$B$8-$B$5*B270-$B$4</f>
        <v>2616.5521304210415</v>
      </c>
    </row>
    <row r="271" spans="2:3" x14ac:dyDescent="0.2">
      <c r="B271" s="23">
        <v>642.27457856759429</v>
      </c>
      <c r="C271" s="24">
        <f t="shared" si="4"/>
        <v>3585.1832781918347</v>
      </c>
    </row>
    <row r="272" spans="2:3" x14ac:dyDescent="0.2">
      <c r="B272" s="23">
        <v>704.6896347310394</v>
      </c>
      <c r="C272" s="24">
        <f t="shared" si="4"/>
        <v>9764.2738383729011</v>
      </c>
    </row>
    <row r="273" spans="2:3" x14ac:dyDescent="0.2">
      <c r="B273" s="23">
        <v>693.53842933196574</v>
      </c>
      <c r="C273" s="24">
        <f t="shared" si="4"/>
        <v>8660.3045038646087</v>
      </c>
    </row>
    <row r="274" spans="2:3" x14ac:dyDescent="0.2">
      <c r="B274" s="23">
        <v>716.96830433211289</v>
      </c>
      <c r="C274" s="24">
        <f t="shared" si="4"/>
        <v>10979.862128879176</v>
      </c>
    </row>
    <row r="275" spans="2:3" x14ac:dyDescent="0.2">
      <c r="B275" s="23">
        <v>613.39155523455702</v>
      </c>
      <c r="C275" s="24">
        <f t="shared" si="4"/>
        <v>725.76396822114475</v>
      </c>
    </row>
    <row r="276" spans="2:3" x14ac:dyDescent="0.2">
      <c r="B276" s="23">
        <v>564.90101756935474</v>
      </c>
      <c r="C276" s="24">
        <f t="shared" si="4"/>
        <v>-4074.7992606338812</v>
      </c>
    </row>
    <row r="277" spans="2:3" x14ac:dyDescent="0.2">
      <c r="B277" s="23">
        <v>612.5705543672666</v>
      </c>
      <c r="C277" s="24">
        <f t="shared" si="4"/>
        <v>644.48488235939294</v>
      </c>
    </row>
    <row r="278" spans="2:3" x14ac:dyDescent="0.2">
      <c r="B278" s="23">
        <v>661.38024281826802</v>
      </c>
      <c r="C278" s="24">
        <f t="shared" si="4"/>
        <v>5476.6440390085336</v>
      </c>
    </row>
    <row r="279" spans="2:3" x14ac:dyDescent="0.2">
      <c r="B279" s="23">
        <v>749.81046724133193</v>
      </c>
      <c r="C279" s="24">
        <f t="shared" si="4"/>
        <v>14231.236256891862</v>
      </c>
    </row>
    <row r="280" spans="2:3" x14ac:dyDescent="0.2">
      <c r="B280" s="23">
        <v>686.96870344865602</v>
      </c>
      <c r="C280" s="24">
        <f t="shared" si="4"/>
        <v>8009.9016414169455</v>
      </c>
    </row>
    <row r="281" spans="2:3" x14ac:dyDescent="0.2">
      <c r="B281" s="23">
        <v>616.78925463638734</v>
      </c>
      <c r="C281" s="24">
        <f t="shared" si="4"/>
        <v>1062.1362090023467</v>
      </c>
    </row>
    <row r="282" spans="2:3" x14ac:dyDescent="0.2">
      <c r="B282" s="23">
        <v>527.19170285854489</v>
      </c>
      <c r="C282" s="24">
        <f t="shared" si="4"/>
        <v>-7808.0214170040563</v>
      </c>
    </row>
    <row r="283" spans="2:3" x14ac:dyDescent="0.2">
      <c r="B283" s="23">
        <v>624.67782059684396</v>
      </c>
      <c r="C283" s="24">
        <f t="shared" si="4"/>
        <v>1843.1042390875518</v>
      </c>
    </row>
    <row r="284" spans="2:3" x14ac:dyDescent="0.2">
      <c r="B284" s="23">
        <v>660.31416950863786</v>
      </c>
      <c r="C284" s="24">
        <f t="shared" si="4"/>
        <v>5371.1027813551482</v>
      </c>
    </row>
    <row r="285" spans="2:3" x14ac:dyDescent="0.2">
      <c r="B285" s="23">
        <v>587.66533344169147</v>
      </c>
      <c r="C285" s="24">
        <f t="shared" si="4"/>
        <v>-1821.1319892725442</v>
      </c>
    </row>
    <row r="286" spans="2:3" x14ac:dyDescent="0.2">
      <c r="B286" s="23">
        <v>507.63665727572516</v>
      </c>
      <c r="C286" s="24">
        <f t="shared" si="4"/>
        <v>-9743.9709297032095</v>
      </c>
    </row>
    <row r="287" spans="2:3" x14ac:dyDescent="0.2">
      <c r="B287" s="23">
        <v>533.76167430542409</v>
      </c>
      <c r="C287" s="24">
        <f t="shared" si="4"/>
        <v>-7157.5942437630147</v>
      </c>
    </row>
    <row r="288" spans="2:3" x14ac:dyDescent="0.2">
      <c r="B288" s="23">
        <v>593.31345924874768</v>
      </c>
      <c r="C288" s="24">
        <f t="shared" si="4"/>
        <v>-1261.96753437398</v>
      </c>
    </row>
    <row r="289" spans="2:3" x14ac:dyDescent="0.2">
      <c r="B289" s="23">
        <v>556.34877513512038</v>
      </c>
      <c r="C289" s="24">
        <f t="shared" si="4"/>
        <v>-4921.4712616230827</v>
      </c>
    </row>
    <row r="290" spans="2:3" x14ac:dyDescent="0.2">
      <c r="B290" s="23">
        <v>641.65731360844802</v>
      </c>
      <c r="C290" s="24">
        <f t="shared" si="4"/>
        <v>3524.0740472363541</v>
      </c>
    </row>
    <row r="291" spans="2:3" x14ac:dyDescent="0.2">
      <c r="B291" s="23">
        <v>620.24048689636402</v>
      </c>
      <c r="C291" s="24">
        <f t="shared" si="4"/>
        <v>1403.8082027400378</v>
      </c>
    </row>
    <row r="292" spans="2:3" x14ac:dyDescent="0.2">
      <c r="B292" s="23">
        <v>763.05845810566097</v>
      </c>
      <c r="C292" s="24">
        <f t="shared" si="4"/>
        <v>15542.787352460437</v>
      </c>
    </row>
    <row r="293" spans="2:3" x14ac:dyDescent="0.2">
      <c r="B293" s="23">
        <v>683.05515684187412</v>
      </c>
      <c r="C293" s="24">
        <f t="shared" si="4"/>
        <v>7622.4605273455381</v>
      </c>
    </row>
    <row r="294" spans="2:3" x14ac:dyDescent="0.2">
      <c r="B294" s="23">
        <v>652.22440513025504</v>
      </c>
      <c r="C294" s="24">
        <f t="shared" si="4"/>
        <v>4570.2161078952486</v>
      </c>
    </row>
    <row r="295" spans="2:3" x14ac:dyDescent="0.2">
      <c r="B295" s="23">
        <v>713.56037311488762</v>
      </c>
      <c r="C295" s="24">
        <f t="shared" si="4"/>
        <v>10642.476938373875</v>
      </c>
    </row>
    <row r="296" spans="2:3" x14ac:dyDescent="0.2">
      <c r="B296" s="23">
        <v>769.88381566479802</v>
      </c>
      <c r="C296" s="24">
        <f t="shared" si="4"/>
        <v>16218.497750815004</v>
      </c>
    </row>
    <row r="297" spans="2:3" x14ac:dyDescent="0.2">
      <c r="B297" s="23">
        <v>766.12374628894031</v>
      </c>
      <c r="C297" s="24">
        <f t="shared" si="4"/>
        <v>15846.250882605091</v>
      </c>
    </row>
    <row r="298" spans="2:3" x14ac:dyDescent="0.2">
      <c r="B298" s="23">
        <v>638.75663487124257</v>
      </c>
      <c r="C298" s="24">
        <f t="shared" si="4"/>
        <v>3236.9068522530142</v>
      </c>
    </row>
    <row r="299" spans="2:3" x14ac:dyDescent="0.2">
      <c r="B299" s="23">
        <v>605.11147908982821</v>
      </c>
      <c r="C299" s="24">
        <f t="shared" si="4"/>
        <v>-93.963570107007399</v>
      </c>
    </row>
    <row r="300" spans="2:3" x14ac:dyDescent="0.2">
      <c r="B300" s="23">
        <v>608.5179369256366</v>
      </c>
      <c r="C300" s="24">
        <f t="shared" si="4"/>
        <v>243.27575563802384</v>
      </c>
    </row>
    <row r="301" spans="2:3" x14ac:dyDescent="0.2">
      <c r="B301" s="23">
        <v>626.2971486285096</v>
      </c>
      <c r="C301" s="24">
        <f t="shared" si="4"/>
        <v>2003.4177142224507</v>
      </c>
    </row>
    <row r="302" spans="2:3" x14ac:dyDescent="0.2">
      <c r="B302" s="23">
        <v>646.48992280126549</v>
      </c>
      <c r="C302" s="24">
        <f t="shared" si="4"/>
        <v>4002.5023573252838</v>
      </c>
    </row>
    <row r="303" spans="2:3" x14ac:dyDescent="0.2">
      <c r="B303" s="23">
        <v>808.24411939829588</v>
      </c>
      <c r="C303" s="24">
        <f t="shared" si="4"/>
        <v>20016.167820431292</v>
      </c>
    </row>
    <row r="304" spans="2:3" x14ac:dyDescent="0.2">
      <c r="B304" s="23">
        <v>622.75522155687213</v>
      </c>
      <c r="C304" s="24">
        <f t="shared" si="4"/>
        <v>1652.7669341303408</v>
      </c>
    </row>
    <row r="305" spans="2:3" x14ac:dyDescent="0.2">
      <c r="B305" s="23">
        <v>605.25456079631113</v>
      </c>
      <c r="C305" s="24">
        <f t="shared" si="4"/>
        <v>-79.798481165198609</v>
      </c>
    </row>
    <row r="306" spans="2:3" x14ac:dyDescent="0.2">
      <c r="B306" s="23">
        <v>577.8671833104454</v>
      </c>
      <c r="C306" s="24">
        <f t="shared" si="4"/>
        <v>-2791.1488522659056</v>
      </c>
    </row>
    <row r="307" spans="2:3" x14ac:dyDescent="0.2">
      <c r="B307" s="23">
        <v>575.57754858862609</v>
      </c>
      <c r="C307" s="24">
        <f t="shared" si="4"/>
        <v>-3017.8226897260174</v>
      </c>
    </row>
    <row r="308" spans="2:3" x14ac:dyDescent="0.2">
      <c r="B308" s="23">
        <v>523.6518221499864</v>
      </c>
      <c r="C308" s="24">
        <f t="shared" si="4"/>
        <v>-8158.4696071513463</v>
      </c>
    </row>
    <row r="309" spans="2:3" x14ac:dyDescent="0.2">
      <c r="B309" s="23">
        <v>465.81194270402193</v>
      </c>
      <c r="C309" s="24">
        <f t="shared" si="4"/>
        <v>-13884.617672301829</v>
      </c>
    </row>
    <row r="310" spans="2:3" x14ac:dyDescent="0.2">
      <c r="B310" s="23">
        <v>709.50071618426591</v>
      </c>
      <c r="C310" s="24">
        <f t="shared" si="4"/>
        <v>10240.570902242325</v>
      </c>
    </row>
    <row r="311" spans="2:3" x14ac:dyDescent="0.2">
      <c r="B311" s="23">
        <v>705.07697033463046</v>
      </c>
      <c r="C311" s="24">
        <f t="shared" si="4"/>
        <v>9802.6200631284155</v>
      </c>
    </row>
    <row r="312" spans="2:3" x14ac:dyDescent="0.2">
      <c r="B312" s="23">
        <v>709.52265319647267</v>
      </c>
      <c r="C312" s="24">
        <f t="shared" si="4"/>
        <v>10242.742666450795</v>
      </c>
    </row>
    <row r="313" spans="2:3" x14ac:dyDescent="0.2">
      <c r="B313" s="23">
        <v>569.8777725774562</v>
      </c>
      <c r="C313" s="24">
        <f t="shared" si="4"/>
        <v>-3582.1005148318363</v>
      </c>
    </row>
    <row r="314" spans="2:3" x14ac:dyDescent="0.2">
      <c r="B314" s="23">
        <v>650.96834747237153</v>
      </c>
      <c r="C314" s="24">
        <f t="shared" si="4"/>
        <v>4445.8663997647818</v>
      </c>
    </row>
    <row r="315" spans="2:3" x14ac:dyDescent="0.2">
      <c r="B315" s="23">
        <v>681.99415851267986</v>
      </c>
      <c r="C315" s="24">
        <f t="shared" si="4"/>
        <v>7517.4216927553061</v>
      </c>
    </row>
    <row r="316" spans="2:3" x14ac:dyDescent="0.2">
      <c r="B316" s="23">
        <v>612.93382474104874</v>
      </c>
      <c r="C316" s="24">
        <f t="shared" si="4"/>
        <v>680.4486493638251</v>
      </c>
    </row>
    <row r="317" spans="2:3" x14ac:dyDescent="0.2">
      <c r="B317" s="23">
        <v>710.7527629705146</v>
      </c>
      <c r="C317" s="24">
        <f t="shared" si="4"/>
        <v>10364.523534080945</v>
      </c>
    </row>
    <row r="318" spans="2:3" x14ac:dyDescent="0.2">
      <c r="B318" s="23">
        <v>733.87437383644283</v>
      </c>
      <c r="C318" s="24">
        <f t="shared" si="4"/>
        <v>12653.56300980784</v>
      </c>
    </row>
    <row r="319" spans="2:3" x14ac:dyDescent="0.2">
      <c r="B319" s="23">
        <v>595.13603206141852</v>
      </c>
      <c r="C319" s="24">
        <f t="shared" si="4"/>
        <v>-1081.5328259195667</v>
      </c>
    </row>
    <row r="320" spans="2:3" x14ac:dyDescent="0.2">
      <c r="B320" s="23">
        <v>655.62799805775285</v>
      </c>
      <c r="C320" s="24">
        <f t="shared" si="4"/>
        <v>4907.1718077175319</v>
      </c>
    </row>
    <row r="321" spans="2:3" x14ac:dyDescent="0.2">
      <c r="B321" s="23">
        <v>727.5335950544104</v>
      </c>
      <c r="C321" s="24">
        <f t="shared" si="4"/>
        <v>12025.825910386629</v>
      </c>
    </row>
    <row r="322" spans="2:3" x14ac:dyDescent="0.2">
      <c r="B322" s="23">
        <v>605.09437149448786</v>
      </c>
      <c r="C322" s="24">
        <f t="shared" si="4"/>
        <v>-95.657222045701928</v>
      </c>
    </row>
    <row r="323" spans="2:3" x14ac:dyDescent="0.2">
      <c r="B323" s="23">
        <v>725.3493889584206</v>
      </c>
      <c r="C323" s="24">
        <f t="shared" si="4"/>
        <v>11809.58950688364</v>
      </c>
    </row>
    <row r="324" spans="2:3" x14ac:dyDescent="0.2">
      <c r="B324" s="23">
        <v>513.78786098212004</v>
      </c>
      <c r="C324" s="24">
        <f t="shared" si="4"/>
        <v>-9135.0017627701163</v>
      </c>
    </row>
    <row r="325" spans="2:3" x14ac:dyDescent="0.2">
      <c r="B325" s="23">
        <v>605.98552168812603</v>
      </c>
      <c r="C325" s="24">
        <f t="shared" si="4"/>
        <v>-7.4333528755232692</v>
      </c>
    </row>
    <row r="326" spans="2:3" x14ac:dyDescent="0.2">
      <c r="B326" s="23">
        <v>683.21542799822055</v>
      </c>
      <c r="C326" s="24">
        <f t="shared" si="4"/>
        <v>7638.3273718238343</v>
      </c>
    </row>
    <row r="327" spans="2:3" x14ac:dyDescent="0.2">
      <c r="B327" s="23">
        <v>697.66291504492983</v>
      </c>
      <c r="C327" s="24">
        <f t="shared" si="4"/>
        <v>9068.6285894480534</v>
      </c>
    </row>
    <row r="328" spans="2:3" x14ac:dyDescent="0.2">
      <c r="B328" s="23">
        <v>557.41730408044532</v>
      </c>
      <c r="C328" s="24">
        <f t="shared" si="4"/>
        <v>-4815.6868960359134</v>
      </c>
    </row>
    <row r="329" spans="2:3" x14ac:dyDescent="0.2">
      <c r="B329" s="23">
        <v>645.65058652078733</v>
      </c>
      <c r="C329" s="24">
        <f t="shared" si="4"/>
        <v>3919.4080655579455</v>
      </c>
    </row>
    <row r="330" spans="2:3" x14ac:dyDescent="0.2">
      <c r="B330" s="23">
        <v>688.6936238151975</v>
      </c>
      <c r="C330" s="24">
        <f t="shared" si="4"/>
        <v>8180.6687577045523</v>
      </c>
    </row>
    <row r="331" spans="2:3" x14ac:dyDescent="0.2">
      <c r="B331" s="23">
        <v>673.47858690482099</v>
      </c>
      <c r="C331" s="24">
        <f t="shared" si="4"/>
        <v>6674.3801035772776</v>
      </c>
    </row>
    <row r="332" spans="2:3" x14ac:dyDescent="0.2">
      <c r="B332" s="23">
        <v>640.93404704181012</v>
      </c>
      <c r="C332" s="24">
        <f t="shared" si="4"/>
        <v>3452.4706571392016</v>
      </c>
    </row>
    <row r="333" spans="2:3" x14ac:dyDescent="0.2">
      <c r="B333" s="23">
        <v>700.7447378418874</v>
      </c>
      <c r="C333" s="24">
        <f t="shared" si="4"/>
        <v>9373.7290463468526</v>
      </c>
    </row>
    <row r="334" spans="2:3" x14ac:dyDescent="0.2">
      <c r="B334" s="23">
        <v>467.17924065887928</v>
      </c>
      <c r="C334" s="24">
        <f t="shared" ref="C334:C397" si="5">B334*$B$8-$B$5*B334-$B$4</f>
        <v>-13749.255174770951</v>
      </c>
    </row>
    <row r="335" spans="2:3" x14ac:dyDescent="0.2">
      <c r="B335" s="23">
        <v>578.99423823982943</v>
      </c>
      <c r="C335" s="24">
        <f t="shared" si="5"/>
        <v>-2679.5704142568866</v>
      </c>
    </row>
    <row r="336" spans="2:3" x14ac:dyDescent="0.2">
      <c r="B336" s="23">
        <v>473.27838488854468</v>
      </c>
      <c r="C336" s="24">
        <f t="shared" si="5"/>
        <v>-13145.439896034077</v>
      </c>
    </row>
    <row r="337" spans="2:3" x14ac:dyDescent="0.2">
      <c r="B337" s="23">
        <v>662.83962711167987</v>
      </c>
      <c r="C337" s="24">
        <f t="shared" si="5"/>
        <v>5621.1230840563076</v>
      </c>
    </row>
    <row r="338" spans="2:3" x14ac:dyDescent="0.2">
      <c r="B338" s="23">
        <v>754.2214437853545</v>
      </c>
      <c r="C338" s="24">
        <f t="shared" si="5"/>
        <v>14667.922934750095</v>
      </c>
    </row>
    <row r="339" spans="2:3" x14ac:dyDescent="0.2">
      <c r="B339" s="23">
        <v>574.67436578008346</v>
      </c>
      <c r="C339" s="24">
        <f t="shared" si="5"/>
        <v>-3107.2377877717372</v>
      </c>
    </row>
    <row r="340" spans="2:3" x14ac:dyDescent="0.2">
      <c r="B340" s="23">
        <v>660.89926564018242</v>
      </c>
      <c r="C340" s="24">
        <f t="shared" si="5"/>
        <v>5429.0272983780596</v>
      </c>
    </row>
    <row r="341" spans="2:3" x14ac:dyDescent="0.2">
      <c r="B341" s="23">
        <v>628.92083165934309</v>
      </c>
      <c r="C341" s="24">
        <f t="shared" si="5"/>
        <v>2263.1623342749663</v>
      </c>
    </row>
    <row r="342" spans="2:3" x14ac:dyDescent="0.2">
      <c r="B342" s="23">
        <v>720.19844752503559</v>
      </c>
      <c r="C342" s="24">
        <f t="shared" si="5"/>
        <v>11299.646304978523</v>
      </c>
    </row>
    <row r="343" spans="2:3" x14ac:dyDescent="0.2">
      <c r="B343" s="23">
        <v>605.93992871872615</v>
      </c>
      <c r="C343" s="24">
        <f t="shared" si="5"/>
        <v>-11.947056846111082</v>
      </c>
    </row>
    <row r="344" spans="2:3" x14ac:dyDescent="0.2">
      <c r="B344" s="23">
        <v>655.88747689616866</v>
      </c>
      <c r="C344" s="24">
        <f t="shared" si="5"/>
        <v>4932.8602127206977</v>
      </c>
    </row>
    <row r="345" spans="2:3" x14ac:dyDescent="0.2">
      <c r="B345" s="23">
        <v>546.2886905297637</v>
      </c>
      <c r="C345" s="24">
        <f t="shared" si="5"/>
        <v>-5917.4196375533938</v>
      </c>
    </row>
    <row r="346" spans="2:3" x14ac:dyDescent="0.2">
      <c r="B346" s="23">
        <v>717.85953638027422</v>
      </c>
      <c r="C346" s="24">
        <f t="shared" si="5"/>
        <v>11068.094101647148</v>
      </c>
    </row>
    <row r="347" spans="2:3" x14ac:dyDescent="0.2">
      <c r="B347" s="23">
        <v>625.22305357560981</v>
      </c>
      <c r="C347" s="24">
        <f t="shared" si="5"/>
        <v>1897.0823039853713</v>
      </c>
    </row>
    <row r="348" spans="2:3" x14ac:dyDescent="0.2">
      <c r="B348" s="23">
        <v>576.02283719461411</v>
      </c>
      <c r="C348" s="24">
        <f t="shared" si="5"/>
        <v>-2973.7391177332029</v>
      </c>
    </row>
    <row r="349" spans="2:3" x14ac:dyDescent="0.2">
      <c r="B349" s="23">
        <v>563.26237187022343</v>
      </c>
      <c r="C349" s="24">
        <f t="shared" si="5"/>
        <v>-4237.0251848478802</v>
      </c>
    </row>
    <row r="350" spans="2:3" x14ac:dyDescent="0.2">
      <c r="B350" s="23">
        <v>687.03246812219732</v>
      </c>
      <c r="C350" s="24">
        <f t="shared" si="5"/>
        <v>8016.2143440975342</v>
      </c>
    </row>
    <row r="351" spans="2:3" x14ac:dyDescent="0.2">
      <c r="B351" s="23">
        <v>517.67267665127292</v>
      </c>
      <c r="C351" s="24">
        <f t="shared" si="5"/>
        <v>-8750.4050115239806</v>
      </c>
    </row>
    <row r="352" spans="2:3" x14ac:dyDescent="0.2">
      <c r="B352" s="23">
        <v>552.6206290232949</v>
      </c>
      <c r="C352" s="24">
        <f t="shared" si="5"/>
        <v>-5290.5577266938053</v>
      </c>
    </row>
    <row r="353" spans="2:3" x14ac:dyDescent="0.2">
      <c r="B353" s="23">
        <v>586.69797668699175</v>
      </c>
      <c r="C353" s="24">
        <f t="shared" si="5"/>
        <v>-1916.9003079878166</v>
      </c>
    </row>
    <row r="354" spans="2:3" x14ac:dyDescent="0.2">
      <c r="B354" s="23">
        <v>496.86689395457506</v>
      </c>
      <c r="C354" s="24">
        <f t="shared" si="5"/>
        <v>-10810.177498497069</v>
      </c>
    </row>
    <row r="355" spans="2:3" x14ac:dyDescent="0.2">
      <c r="B355" s="23">
        <v>659.40378350205719</v>
      </c>
      <c r="C355" s="24">
        <f t="shared" si="5"/>
        <v>5280.9745667036623</v>
      </c>
    </row>
    <row r="356" spans="2:3" x14ac:dyDescent="0.2">
      <c r="B356" s="23">
        <v>643.99164089991245</v>
      </c>
      <c r="C356" s="24">
        <f t="shared" si="5"/>
        <v>3755.172449091333</v>
      </c>
    </row>
    <row r="357" spans="2:3" x14ac:dyDescent="0.2">
      <c r="B357" s="23">
        <v>605.23737134644762</v>
      </c>
      <c r="C357" s="24">
        <f t="shared" si="5"/>
        <v>-81.500236701685935</v>
      </c>
    </row>
    <row r="358" spans="2:3" x14ac:dyDescent="0.2">
      <c r="B358" s="23">
        <v>626.3908720575273</v>
      </c>
      <c r="C358" s="24">
        <f t="shared" si="5"/>
        <v>2012.6963336952031</v>
      </c>
    </row>
    <row r="359" spans="2:3" x14ac:dyDescent="0.2">
      <c r="B359" s="23">
        <v>697.35186785692349</v>
      </c>
      <c r="C359" s="24">
        <f t="shared" si="5"/>
        <v>9037.8349178354256</v>
      </c>
    </row>
    <row r="360" spans="2:3" x14ac:dyDescent="0.2">
      <c r="B360" s="23">
        <v>730.81203241599724</v>
      </c>
      <c r="C360" s="24">
        <f t="shared" si="5"/>
        <v>12350.391209183726</v>
      </c>
    </row>
    <row r="361" spans="2:3" x14ac:dyDescent="0.2">
      <c r="B361" s="23">
        <v>621.69135831936728</v>
      </c>
      <c r="C361" s="24">
        <f t="shared" si="5"/>
        <v>1547.4444736173609</v>
      </c>
    </row>
    <row r="362" spans="2:3" x14ac:dyDescent="0.2">
      <c r="B362" s="23">
        <v>648.97371645201929</v>
      </c>
      <c r="C362" s="24">
        <f t="shared" si="5"/>
        <v>4248.3979287499096</v>
      </c>
    </row>
    <row r="363" spans="2:3" x14ac:dyDescent="0.2">
      <c r="B363" s="23">
        <v>631.18468220636714</v>
      </c>
      <c r="C363" s="24">
        <f t="shared" si="5"/>
        <v>2487.2835384303471</v>
      </c>
    </row>
    <row r="364" spans="2:3" x14ac:dyDescent="0.2">
      <c r="B364" s="23">
        <v>755.96821930957958</v>
      </c>
      <c r="C364" s="24">
        <f t="shared" si="5"/>
        <v>14840.853711648379</v>
      </c>
    </row>
    <row r="365" spans="2:3" x14ac:dyDescent="0.2">
      <c r="B365" s="23">
        <v>554.81465766206384</v>
      </c>
      <c r="C365" s="24">
        <f t="shared" si="5"/>
        <v>-5073.3488914556801</v>
      </c>
    </row>
    <row r="366" spans="2:3" x14ac:dyDescent="0.2">
      <c r="B366" s="23">
        <v>691.75711119896732</v>
      </c>
      <c r="C366" s="24">
        <f t="shared" si="5"/>
        <v>8483.9540086977649</v>
      </c>
    </row>
    <row r="367" spans="2:3" x14ac:dyDescent="0.2">
      <c r="B367" s="23">
        <v>601.54376784339547</v>
      </c>
      <c r="C367" s="24">
        <f t="shared" si="5"/>
        <v>-447.16698350384831</v>
      </c>
    </row>
    <row r="368" spans="2:3" x14ac:dyDescent="0.2">
      <c r="B368" s="23">
        <v>679.49677701108158</v>
      </c>
      <c r="C368" s="24">
        <f t="shared" si="5"/>
        <v>7270.1809240970761</v>
      </c>
    </row>
    <row r="369" spans="2:3" x14ac:dyDescent="0.2">
      <c r="B369" s="23">
        <v>503.67784511763602</v>
      </c>
      <c r="C369" s="24">
        <f t="shared" si="5"/>
        <v>-10135.893333354034</v>
      </c>
    </row>
    <row r="370" spans="2:3" x14ac:dyDescent="0.2">
      <c r="B370" s="23">
        <v>606.25351339695044</v>
      </c>
      <c r="C370" s="24">
        <f t="shared" si="5"/>
        <v>19.097826298093423</v>
      </c>
    </row>
    <row r="371" spans="2:3" x14ac:dyDescent="0.2">
      <c r="B371" s="23">
        <v>633.22736183181405</v>
      </c>
      <c r="C371" s="24">
        <f t="shared" si="5"/>
        <v>2689.508821349591</v>
      </c>
    </row>
    <row r="372" spans="2:3" x14ac:dyDescent="0.2">
      <c r="B372" s="23">
        <v>727.08012099610642</v>
      </c>
      <c r="C372" s="24">
        <f t="shared" si="5"/>
        <v>11980.931978614535</v>
      </c>
    </row>
    <row r="373" spans="2:3" x14ac:dyDescent="0.2">
      <c r="B373" s="23">
        <v>633.69327777763829</v>
      </c>
      <c r="C373" s="24">
        <f t="shared" si="5"/>
        <v>2735.6344999861903</v>
      </c>
    </row>
    <row r="374" spans="2:3" x14ac:dyDescent="0.2">
      <c r="B374" s="23">
        <v>576.17541402578354</v>
      </c>
      <c r="C374" s="24">
        <f t="shared" si="5"/>
        <v>-2958.6340114474297</v>
      </c>
    </row>
    <row r="375" spans="2:3" x14ac:dyDescent="0.2">
      <c r="B375" s="23">
        <v>601.63086105603725</v>
      </c>
      <c r="C375" s="24">
        <f t="shared" si="5"/>
        <v>-438.54475545231253</v>
      </c>
    </row>
    <row r="376" spans="2:3" x14ac:dyDescent="0.2">
      <c r="B376" s="23">
        <v>730.73116014711559</v>
      </c>
      <c r="C376" s="24">
        <f t="shared" si="5"/>
        <v>12342.384854564443</v>
      </c>
    </row>
    <row r="377" spans="2:3" x14ac:dyDescent="0.2">
      <c r="B377" s="23">
        <v>552.04322721692733</v>
      </c>
      <c r="C377" s="24">
        <f t="shared" si="5"/>
        <v>-5347.7205055241939</v>
      </c>
    </row>
    <row r="378" spans="2:3" x14ac:dyDescent="0.2">
      <c r="B378" s="23">
        <v>577.10020642844029</v>
      </c>
      <c r="C378" s="24">
        <f t="shared" si="5"/>
        <v>-2867.0795635844115</v>
      </c>
    </row>
    <row r="379" spans="2:3" x14ac:dyDescent="0.2">
      <c r="B379" s="23">
        <v>671.92146831075661</v>
      </c>
      <c r="C379" s="24">
        <f t="shared" si="5"/>
        <v>6520.2253627649043</v>
      </c>
    </row>
    <row r="380" spans="2:3" x14ac:dyDescent="0.2">
      <c r="B380" s="23">
        <v>527.83900842769071</v>
      </c>
      <c r="C380" s="24">
        <f t="shared" si="5"/>
        <v>-7743.9381656586193</v>
      </c>
    </row>
    <row r="381" spans="2:3" x14ac:dyDescent="0.2">
      <c r="B381" s="23">
        <v>647.08958903793246</v>
      </c>
      <c r="C381" s="24">
        <f t="shared" si="5"/>
        <v>4061.8693147553131</v>
      </c>
    </row>
    <row r="382" spans="2:3" x14ac:dyDescent="0.2">
      <c r="B382" s="23">
        <v>678.34475645213388</v>
      </c>
      <c r="C382" s="24">
        <f t="shared" si="5"/>
        <v>7156.130888761254</v>
      </c>
    </row>
    <row r="383" spans="2:3" x14ac:dyDescent="0.2">
      <c r="B383" s="23">
        <v>569.18863934697583</v>
      </c>
      <c r="C383" s="24">
        <f t="shared" si="5"/>
        <v>-3650.3247046493925</v>
      </c>
    </row>
    <row r="384" spans="2:3" x14ac:dyDescent="0.2">
      <c r="B384" s="23">
        <v>580.47752405400388</v>
      </c>
      <c r="C384" s="24">
        <f t="shared" si="5"/>
        <v>-2532.7251186536159</v>
      </c>
    </row>
    <row r="385" spans="2:3" x14ac:dyDescent="0.2">
      <c r="B385" s="23">
        <v>554.37935530790128</v>
      </c>
      <c r="C385" s="24">
        <f t="shared" si="5"/>
        <v>-5116.4438245177735</v>
      </c>
    </row>
    <row r="386" spans="2:3" x14ac:dyDescent="0.2">
      <c r="B386" s="23">
        <v>557.09135936922394</v>
      </c>
      <c r="C386" s="24">
        <f t="shared" si="5"/>
        <v>-4847.9554224468302</v>
      </c>
    </row>
    <row r="387" spans="2:3" x14ac:dyDescent="0.2">
      <c r="B387" s="23">
        <v>530.24864188046195</v>
      </c>
      <c r="C387" s="24">
        <f t="shared" si="5"/>
        <v>-7505.3844538342673</v>
      </c>
    </row>
    <row r="388" spans="2:3" x14ac:dyDescent="0.2">
      <c r="B388" s="23">
        <v>708.66203473997302</v>
      </c>
      <c r="C388" s="24">
        <f t="shared" si="5"/>
        <v>10157.541439257329</v>
      </c>
    </row>
    <row r="389" spans="2:3" x14ac:dyDescent="0.2">
      <c r="B389" s="23">
        <v>563.91213307506405</v>
      </c>
      <c r="C389" s="24">
        <f t="shared" si="5"/>
        <v>-4172.6988255686592</v>
      </c>
    </row>
    <row r="390" spans="2:3" x14ac:dyDescent="0.2">
      <c r="B390" s="23">
        <v>682.61412467109039</v>
      </c>
      <c r="C390" s="24">
        <f t="shared" si="5"/>
        <v>7578.798342437949</v>
      </c>
    </row>
    <row r="391" spans="2:3" x14ac:dyDescent="0.2">
      <c r="B391" s="23">
        <v>556.01824657060206</v>
      </c>
      <c r="C391" s="24">
        <f t="shared" si="5"/>
        <v>-4954.1935895103961</v>
      </c>
    </row>
    <row r="392" spans="2:3" x14ac:dyDescent="0.2">
      <c r="B392" s="23">
        <v>652.5382353720488</v>
      </c>
      <c r="C392" s="24">
        <f t="shared" si="5"/>
        <v>4601.2853018328315</v>
      </c>
    </row>
    <row r="393" spans="2:3" x14ac:dyDescent="0.2">
      <c r="B393" s="23">
        <v>646.02973667206243</v>
      </c>
      <c r="C393" s="24">
        <f t="shared" si="5"/>
        <v>3956.9439305341803</v>
      </c>
    </row>
    <row r="394" spans="2:3" x14ac:dyDescent="0.2">
      <c r="B394" s="23">
        <v>559.42748746019788</v>
      </c>
      <c r="C394" s="24">
        <f t="shared" si="5"/>
        <v>-4616.6787414404098</v>
      </c>
    </row>
    <row r="395" spans="2:3" x14ac:dyDescent="0.2">
      <c r="B395" s="23">
        <v>633.33827471069526</v>
      </c>
      <c r="C395" s="24">
        <f t="shared" si="5"/>
        <v>2700.4891963588307</v>
      </c>
    </row>
    <row r="396" spans="2:3" x14ac:dyDescent="0.2">
      <c r="B396" s="23">
        <v>604.9398301547626</v>
      </c>
      <c r="C396" s="24">
        <f t="shared" si="5"/>
        <v>-110.95681467850227</v>
      </c>
    </row>
    <row r="397" spans="2:3" x14ac:dyDescent="0.2">
      <c r="B397" s="23">
        <v>550.43282132828608</v>
      </c>
      <c r="C397" s="24">
        <f t="shared" si="5"/>
        <v>-5507.1506884996779</v>
      </c>
    </row>
    <row r="398" spans="2:3" x14ac:dyDescent="0.2">
      <c r="B398" s="23">
        <v>555.24734067148529</v>
      </c>
      <c r="C398" s="24">
        <f t="shared" ref="C398:C461" si="6">B398*$B$8-$B$5*B398-$B$4</f>
        <v>-5030.5132735229563</v>
      </c>
    </row>
    <row r="399" spans="2:3" x14ac:dyDescent="0.2">
      <c r="B399" s="23">
        <v>566.98282365687191</v>
      </c>
      <c r="C399" s="24">
        <f t="shared" si="6"/>
        <v>-3868.7004579696804</v>
      </c>
    </row>
    <row r="400" spans="2:3" x14ac:dyDescent="0.2">
      <c r="B400" s="23">
        <v>599.57164681691211</v>
      </c>
      <c r="C400" s="24">
        <f t="shared" si="6"/>
        <v>-642.40696512570139</v>
      </c>
    </row>
    <row r="401" spans="2:3" x14ac:dyDescent="0.2">
      <c r="B401" s="23">
        <v>708.27371688210405</v>
      </c>
      <c r="C401" s="24">
        <f t="shared" si="6"/>
        <v>10119.097971328301</v>
      </c>
    </row>
    <row r="402" spans="2:3" x14ac:dyDescent="0.2">
      <c r="B402" s="23">
        <v>618.64391442213673</v>
      </c>
      <c r="C402" s="24">
        <f t="shared" si="6"/>
        <v>1245.7475277915364</v>
      </c>
    </row>
    <row r="403" spans="2:3" x14ac:dyDescent="0.2">
      <c r="B403" s="23">
        <v>659.36678525758907</v>
      </c>
      <c r="C403" s="24">
        <f t="shared" si="6"/>
        <v>5277.3117405013181</v>
      </c>
    </row>
    <row r="404" spans="2:3" x14ac:dyDescent="0.2">
      <c r="B404" s="23">
        <v>614.06063410686329</v>
      </c>
      <c r="C404" s="24">
        <f t="shared" si="6"/>
        <v>792.00277657946572</v>
      </c>
    </row>
    <row r="405" spans="2:3" x14ac:dyDescent="0.2">
      <c r="B405" s="23">
        <v>595.4658239352284</v>
      </c>
      <c r="C405" s="24">
        <f t="shared" si="6"/>
        <v>-1048.8834304123884</v>
      </c>
    </row>
    <row r="406" spans="2:3" x14ac:dyDescent="0.2">
      <c r="B406" s="23">
        <v>608.72142727021128</v>
      </c>
      <c r="C406" s="24">
        <f t="shared" si="6"/>
        <v>263.42129975091666</v>
      </c>
    </row>
    <row r="407" spans="2:3" x14ac:dyDescent="0.2">
      <c r="B407" s="23">
        <v>630.98012775299139</v>
      </c>
      <c r="C407" s="24">
        <f t="shared" si="6"/>
        <v>2467.0326475461479</v>
      </c>
    </row>
    <row r="408" spans="2:3" x14ac:dyDescent="0.2">
      <c r="B408" s="23">
        <v>665.85825821675826</v>
      </c>
      <c r="C408" s="24">
        <f t="shared" si="6"/>
        <v>5919.9675634590676</v>
      </c>
    </row>
    <row r="409" spans="2:3" x14ac:dyDescent="0.2">
      <c r="B409" s="23">
        <v>604.60750079073478</v>
      </c>
      <c r="C409" s="24">
        <f t="shared" si="6"/>
        <v>-143.85742171725724</v>
      </c>
    </row>
    <row r="410" spans="2:3" x14ac:dyDescent="0.2">
      <c r="B410" s="23">
        <v>645.24917193921283</v>
      </c>
      <c r="C410" s="24">
        <f t="shared" si="6"/>
        <v>3879.6680219820701</v>
      </c>
    </row>
    <row r="411" spans="2:3" x14ac:dyDescent="0.2">
      <c r="B411" s="23">
        <v>467.29973051697016</v>
      </c>
      <c r="C411" s="24">
        <f t="shared" si="6"/>
        <v>-13737.326678819954</v>
      </c>
    </row>
    <row r="412" spans="2:3" x14ac:dyDescent="0.2">
      <c r="B412" s="23">
        <v>661.15514287957922</v>
      </c>
      <c r="C412" s="24">
        <f t="shared" si="6"/>
        <v>5454.3591450783424</v>
      </c>
    </row>
    <row r="413" spans="2:3" x14ac:dyDescent="0.2">
      <c r="B413" s="23">
        <v>563.15088600968011</v>
      </c>
      <c r="C413" s="24">
        <f t="shared" si="6"/>
        <v>-4248.0622850416694</v>
      </c>
    </row>
    <row r="414" spans="2:3" x14ac:dyDescent="0.2">
      <c r="B414" s="23">
        <v>758.28175555216148</v>
      </c>
      <c r="C414" s="24">
        <f t="shared" si="6"/>
        <v>15069.893799663987</v>
      </c>
    </row>
    <row r="415" spans="2:3" x14ac:dyDescent="0.2">
      <c r="B415" s="23">
        <v>648.63631210755557</v>
      </c>
      <c r="C415" s="24">
        <f t="shared" si="6"/>
        <v>4214.9948986480013</v>
      </c>
    </row>
    <row r="416" spans="2:3" x14ac:dyDescent="0.2">
      <c r="B416" s="23">
        <v>670.99225576384924</v>
      </c>
      <c r="C416" s="24">
        <f t="shared" si="6"/>
        <v>6428.2333206210751</v>
      </c>
    </row>
    <row r="417" spans="2:3" x14ac:dyDescent="0.2">
      <c r="B417" s="23">
        <v>633.38812411529943</v>
      </c>
      <c r="C417" s="24">
        <f t="shared" si="6"/>
        <v>2705.4242874146439</v>
      </c>
    </row>
    <row r="418" spans="2:3" x14ac:dyDescent="0.2">
      <c r="B418" s="23">
        <v>760.2564140688628</v>
      </c>
      <c r="C418" s="24">
        <f t="shared" si="6"/>
        <v>15265.384992817417</v>
      </c>
    </row>
    <row r="419" spans="2:3" x14ac:dyDescent="0.2">
      <c r="B419" s="23">
        <v>709.76445145788603</v>
      </c>
      <c r="C419" s="24">
        <f t="shared" si="6"/>
        <v>10266.680694330717</v>
      </c>
    </row>
    <row r="420" spans="2:3" x14ac:dyDescent="0.2">
      <c r="B420" s="23">
        <v>736.43052688566968</v>
      </c>
      <c r="C420" s="24">
        <f t="shared" si="6"/>
        <v>12906.622161681298</v>
      </c>
    </row>
    <row r="421" spans="2:3" x14ac:dyDescent="0.2">
      <c r="B421" s="23">
        <v>713.71311365510337</v>
      </c>
      <c r="C421" s="24">
        <f t="shared" si="6"/>
        <v>10657.598251855234</v>
      </c>
    </row>
    <row r="422" spans="2:3" x14ac:dyDescent="0.2">
      <c r="B422" s="23">
        <v>653.28041033353657</v>
      </c>
      <c r="C422" s="24">
        <f t="shared" si="6"/>
        <v>4674.76062302012</v>
      </c>
    </row>
    <row r="423" spans="2:3" x14ac:dyDescent="0.2">
      <c r="B423" s="23">
        <v>459.67874699272215</v>
      </c>
      <c r="C423" s="24">
        <f t="shared" si="6"/>
        <v>-14491.804047720507</v>
      </c>
    </row>
    <row r="424" spans="2:3" x14ac:dyDescent="0.2">
      <c r="B424" s="23">
        <v>477.2054374916479</v>
      </c>
      <c r="C424" s="24">
        <f t="shared" si="6"/>
        <v>-12756.661688326858</v>
      </c>
    </row>
    <row r="425" spans="2:3" x14ac:dyDescent="0.2">
      <c r="B425" s="23">
        <v>564.96347257052548</v>
      </c>
      <c r="C425" s="24">
        <f t="shared" si="6"/>
        <v>-4068.6162155179773</v>
      </c>
    </row>
    <row r="426" spans="2:3" x14ac:dyDescent="0.2">
      <c r="B426" s="23">
        <v>548.85171935893595</v>
      </c>
      <c r="C426" s="24">
        <f t="shared" si="6"/>
        <v>-5663.6797834653407</v>
      </c>
    </row>
    <row r="427" spans="2:3" x14ac:dyDescent="0.2">
      <c r="B427" s="23">
        <v>800.10581528767943</v>
      </c>
      <c r="C427" s="24">
        <f t="shared" si="6"/>
        <v>19210.475713480264</v>
      </c>
    </row>
    <row r="428" spans="2:3" x14ac:dyDescent="0.2">
      <c r="B428" s="23">
        <v>623.19052391103469</v>
      </c>
      <c r="C428" s="24">
        <f t="shared" si="6"/>
        <v>1695.8618671924341</v>
      </c>
    </row>
    <row r="429" spans="2:3" x14ac:dyDescent="0.2">
      <c r="B429" s="23">
        <v>557.75028828065842</v>
      </c>
      <c r="C429" s="24">
        <f t="shared" si="6"/>
        <v>-4782.721460214816</v>
      </c>
    </row>
    <row r="430" spans="2:3" x14ac:dyDescent="0.2">
      <c r="B430" s="23">
        <v>563.75415384536609</v>
      </c>
      <c r="C430" s="24">
        <f t="shared" si="6"/>
        <v>-4188.338769308757</v>
      </c>
    </row>
    <row r="431" spans="2:3" x14ac:dyDescent="0.2">
      <c r="B431" s="23">
        <v>636.67540176538751</v>
      </c>
      <c r="C431" s="24">
        <f t="shared" si="6"/>
        <v>3030.864774773363</v>
      </c>
    </row>
    <row r="432" spans="2:3" x14ac:dyDescent="0.2">
      <c r="B432" s="23">
        <v>654.55815944005735</v>
      </c>
      <c r="C432" s="24">
        <f t="shared" si="6"/>
        <v>4801.2577845656779</v>
      </c>
    </row>
    <row r="433" spans="2:3" x14ac:dyDescent="0.2">
      <c r="B433" s="23">
        <v>684.32210115133785</v>
      </c>
      <c r="C433" s="24">
        <f t="shared" si="6"/>
        <v>7747.8880139824469</v>
      </c>
    </row>
    <row r="434" spans="2:3" x14ac:dyDescent="0.2">
      <c r="B434" s="23">
        <v>644.1627987078391</v>
      </c>
      <c r="C434" s="24">
        <f t="shared" si="6"/>
        <v>3772.1170720760711</v>
      </c>
    </row>
    <row r="435" spans="2:3" x14ac:dyDescent="0.2">
      <c r="B435" s="23">
        <v>641.36894012335688</v>
      </c>
      <c r="C435" s="24">
        <f t="shared" si="6"/>
        <v>3495.525072212331</v>
      </c>
    </row>
    <row r="436" spans="2:3" x14ac:dyDescent="0.2">
      <c r="B436" s="23">
        <v>661.24894816312008</v>
      </c>
      <c r="C436" s="24">
        <f t="shared" si="6"/>
        <v>5463.6458681488875</v>
      </c>
    </row>
    <row r="437" spans="2:3" x14ac:dyDescent="0.2">
      <c r="B437" s="23">
        <v>686.78543117130175</v>
      </c>
      <c r="C437" s="24">
        <f t="shared" si="6"/>
        <v>7991.7576859588735</v>
      </c>
    </row>
    <row r="438" spans="2:3" x14ac:dyDescent="0.2">
      <c r="B438" s="23">
        <v>730.44041288085282</v>
      </c>
      <c r="C438" s="24">
        <f t="shared" si="6"/>
        <v>12313.600875204429</v>
      </c>
    </row>
    <row r="439" spans="2:3" x14ac:dyDescent="0.2">
      <c r="B439" s="23">
        <v>628.14321368932724</v>
      </c>
      <c r="C439" s="24">
        <f t="shared" si="6"/>
        <v>2186.1781552433968</v>
      </c>
    </row>
    <row r="440" spans="2:3" x14ac:dyDescent="0.2">
      <c r="B440" s="23">
        <v>597.41437085904181</v>
      </c>
      <c r="C440" s="24">
        <f t="shared" si="6"/>
        <v>-855.97728495486081</v>
      </c>
    </row>
    <row r="441" spans="2:3" x14ac:dyDescent="0.2">
      <c r="B441" s="23">
        <v>534.37296388437971</v>
      </c>
      <c r="C441" s="24">
        <f t="shared" si="6"/>
        <v>-7097.0765754464082</v>
      </c>
    </row>
    <row r="442" spans="2:3" x14ac:dyDescent="0.2">
      <c r="B442" s="23">
        <v>610.69886884070002</v>
      </c>
      <c r="C442" s="24">
        <f t="shared" si="6"/>
        <v>459.18801522930153</v>
      </c>
    </row>
    <row r="443" spans="2:3" x14ac:dyDescent="0.2">
      <c r="B443" s="23">
        <v>570.92772054602392</v>
      </c>
      <c r="C443" s="24">
        <f t="shared" si="6"/>
        <v>-3478.1556659436319</v>
      </c>
    </row>
    <row r="444" spans="2:3" x14ac:dyDescent="0.2">
      <c r="B444" s="23">
        <v>639.1438067657873</v>
      </c>
      <c r="C444" s="24">
        <f t="shared" si="6"/>
        <v>3275.236869812943</v>
      </c>
    </row>
    <row r="445" spans="2:3" x14ac:dyDescent="0.2">
      <c r="B445" s="23">
        <v>645.73096766253002</v>
      </c>
      <c r="C445" s="24">
        <f t="shared" si="6"/>
        <v>3927.365798590472</v>
      </c>
    </row>
    <row r="446" spans="2:3" x14ac:dyDescent="0.2">
      <c r="B446" s="23">
        <v>637.08295543619897</v>
      </c>
      <c r="C446" s="24">
        <f t="shared" si="6"/>
        <v>3071.2125881836982</v>
      </c>
    </row>
    <row r="447" spans="2:3" x14ac:dyDescent="0.2">
      <c r="B447" s="23">
        <v>498.08292475063354</v>
      </c>
      <c r="C447" s="24">
        <f t="shared" si="6"/>
        <v>-10689.79044968728</v>
      </c>
    </row>
    <row r="448" spans="2:3" x14ac:dyDescent="0.2">
      <c r="B448" s="23">
        <v>641.58945620874874</v>
      </c>
      <c r="C448" s="24">
        <f t="shared" si="6"/>
        <v>3517.3561646661256</v>
      </c>
    </row>
    <row r="449" spans="2:3" x14ac:dyDescent="0.2">
      <c r="B449" s="23">
        <v>648.56657205382362</v>
      </c>
      <c r="C449" s="24">
        <f t="shared" si="6"/>
        <v>4208.0906333285384</v>
      </c>
    </row>
    <row r="450" spans="2:3" x14ac:dyDescent="0.2">
      <c r="B450" s="23">
        <v>544.92302966536954</v>
      </c>
      <c r="C450" s="24">
        <f t="shared" si="6"/>
        <v>-6052.6200631284155</v>
      </c>
    </row>
    <row r="451" spans="2:3" x14ac:dyDescent="0.2">
      <c r="B451" s="23">
        <v>558.984327071812</v>
      </c>
      <c r="C451" s="24">
        <f t="shared" si="6"/>
        <v>-4660.5516198906116</v>
      </c>
    </row>
    <row r="452" spans="2:3" x14ac:dyDescent="0.2">
      <c r="B452" s="23">
        <v>648.59563040954527</v>
      </c>
      <c r="C452" s="24">
        <f t="shared" si="6"/>
        <v>4210.9674105449812</v>
      </c>
    </row>
    <row r="453" spans="2:3" x14ac:dyDescent="0.2">
      <c r="B453" s="23">
        <v>565.25143678300083</v>
      </c>
      <c r="C453" s="24">
        <f t="shared" si="6"/>
        <v>-4040.1077584829181</v>
      </c>
    </row>
    <row r="454" spans="2:3" x14ac:dyDescent="0.2">
      <c r="B454" s="23">
        <v>551.41458447906189</v>
      </c>
      <c r="C454" s="24">
        <f t="shared" si="6"/>
        <v>-5409.9561365728732</v>
      </c>
    </row>
    <row r="455" spans="2:3" x14ac:dyDescent="0.2">
      <c r="B455" s="23">
        <v>618.12954059860203</v>
      </c>
      <c r="C455" s="24">
        <f t="shared" si="6"/>
        <v>1194.8245192616014</v>
      </c>
    </row>
    <row r="456" spans="2:3" x14ac:dyDescent="0.2">
      <c r="B456" s="23">
        <v>459.05665261670947</v>
      </c>
      <c r="C456" s="24">
        <f t="shared" si="6"/>
        <v>-14553.391390945762</v>
      </c>
    </row>
    <row r="457" spans="2:3" x14ac:dyDescent="0.2">
      <c r="B457" s="23">
        <v>641.30116457818076</v>
      </c>
      <c r="C457" s="24">
        <f t="shared" si="6"/>
        <v>3488.8152932398953</v>
      </c>
    </row>
    <row r="458" spans="2:3" x14ac:dyDescent="0.2">
      <c r="B458" s="23">
        <v>670.06394361669663</v>
      </c>
      <c r="C458" s="24">
        <f t="shared" si="6"/>
        <v>6336.3304180529667</v>
      </c>
    </row>
    <row r="459" spans="2:3" x14ac:dyDescent="0.2">
      <c r="B459" s="23">
        <v>622.63947926112451</v>
      </c>
      <c r="C459" s="24">
        <f t="shared" si="6"/>
        <v>1641.3084468513262</v>
      </c>
    </row>
    <row r="460" spans="2:3" x14ac:dyDescent="0.2">
      <c r="B460" s="23">
        <v>657.48339453421067</v>
      </c>
      <c r="C460" s="24">
        <f t="shared" si="6"/>
        <v>5090.8560588868568</v>
      </c>
    </row>
    <row r="461" spans="2:3" x14ac:dyDescent="0.2">
      <c r="B461" s="23">
        <v>578.98744431440718</v>
      </c>
      <c r="C461" s="24">
        <f t="shared" si="6"/>
        <v>-2680.2430128736887</v>
      </c>
    </row>
    <row r="462" spans="2:3" x14ac:dyDescent="0.2">
      <c r="B462" s="23">
        <v>533.28020600019954</v>
      </c>
      <c r="C462" s="24">
        <f t="shared" ref="C462:C525" si="7">B462*$B$8-$B$5*B462-$B$4</f>
        <v>-7205.2596059802454</v>
      </c>
    </row>
    <row r="463" spans="2:3" x14ac:dyDescent="0.2">
      <c r="B463" s="23">
        <v>544.07910953159444</v>
      </c>
      <c r="C463" s="24">
        <f t="shared" si="7"/>
        <v>-6136.1681563721504</v>
      </c>
    </row>
    <row r="464" spans="2:3" x14ac:dyDescent="0.2">
      <c r="B464" s="23">
        <v>693.90333679621108</v>
      </c>
      <c r="C464" s="24">
        <f t="shared" si="7"/>
        <v>8696.4303428248968</v>
      </c>
    </row>
    <row r="465" spans="2:3" x14ac:dyDescent="0.2">
      <c r="B465" s="23">
        <v>636.26260940509383</v>
      </c>
      <c r="C465" s="24">
        <f t="shared" si="7"/>
        <v>2989.9983311042888</v>
      </c>
    </row>
    <row r="466" spans="2:3" x14ac:dyDescent="0.2">
      <c r="B466" s="23">
        <v>682.47006071032956</v>
      </c>
      <c r="C466" s="24">
        <f t="shared" si="7"/>
        <v>7564.5360103226267</v>
      </c>
    </row>
    <row r="467" spans="2:3" x14ac:dyDescent="0.2">
      <c r="B467" s="23">
        <v>644.18555426527746</v>
      </c>
      <c r="C467" s="24">
        <f t="shared" si="7"/>
        <v>3774.3698722624686</v>
      </c>
    </row>
    <row r="468" spans="2:3" x14ac:dyDescent="0.2">
      <c r="B468" s="23">
        <v>721.90134902484715</v>
      </c>
      <c r="C468" s="24">
        <f t="shared" si="7"/>
        <v>11468.233553459868</v>
      </c>
    </row>
    <row r="469" spans="2:3" x14ac:dyDescent="0.2">
      <c r="B469" s="23">
        <v>625.02480192051735</v>
      </c>
      <c r="C469" s="24">
        <f t="shared" si="7"/>
        <v>1877.4553901312174</v>
      </c>
    </row>
    <row r="470" spans="2:3" x14ac:dyDescent="0.2">
      <c r="B470" s="23">
        <v>601.14268067991361</v>
      </c>
      <c r="C470" s="24">
        <f t="shared" si="7"/>
        <v>-486.87461268855259</v>
      </c>
    </row>
    <row r="471" spans="2:3" x14ac:dyDescent="0.2">
      <c r="B471" s="23">
        <v>707.09157385863364</v>
      </c>
      <c r="C471" s="24">
        <f t="shared" si="7"/>
        <v>10002.06581200473</v>
      </c>
    </row>
    <row r="472" spans="2:3" x14ac:dyDescent="0.2">
      <c r="B472" s="23">
        <v>615.1682895142585</v>
      </c>
      <c r="C472" s="24">
        <f t="shared" si="7"/>
        <v>901.66066191159189</v>
      </c>
    </row>
    <row r="473" spans="2:3" x14ac:dyDescent="0.2">
      <c r="B473" s="23">
        <v>668.31512172939256</v>
      </c>
      <c r="C473" s="24">
        <f t="shared" si="7"/>
        <v>6163.1970512098633</v>
      </c>
    </row>
    <row r="474" spans="2:3" x14ac:dyDescent="0.2">
      <c r="B474" s="23">
        <v>655.17043127329089</v>
      </c>
      <c r="C474" s="24">
        <f t="shared" si="7"/>
        <v>4861.8726960557979</v>
      </c>
    </row>
    <row r="475" spans="2:3" x14ac:dyDescent="0.2">
      <c r="B475" s="23">
        <v>661.84411240101326</v>
      </c>
      <c r="C475" s="24">
        <f t="shared" si="7"/>
        <v>5522.567127700313</v>
      </c>
    </row>
    <row r="476" spans="2:3" x14ac:dyDescent="0.2">
      <c r="B476" s="23">
        <v>503.35763022303581</v>
      </c>
      <c r="C476" s="24">
        <f t="shared" si="7"/>
        <v>-10167.594607919455</v>
      </c>
    </row>
    <row r="477" spans="2:3" x14ac:dyDescent="0.2">
      <c r="B477" s="23">
        <v>570.52532371017151</v>
      </c>
      <c r="C477" s="24">
        <f t="shared" si="7"/>
        <v>-3517.9929526930209</v>
      </c>
    </row>
    <row r="478" spans="2:3" x14ac:dyDescent="0.2">
      <c r="B478" s="23">
        <v>677.53636118141003</v>
      </c>
      <c r="C478" s="24">
        <f t="shared" si="7"/>
        <v>7076.0997569595929</v>
      </c>
    </row>
    <row r="479" spans="2:3" x14ac:dyDescent="0.2">
      <c r="B479" s="23">
        <v>532.25424140691757</v>
      </c>
      <c r="C479" s="24">
        <f t="shared" si="7"/>
        <v>-7306.8301007151604</v>
      </c>
    </row>
    <row r="480" spans="2:3" x14ac:dyDescent="0.2">
      <c r="B480" s="23">
        <v>543.87169016990811</v>
      </c>
      <c r="C480" s="24">
        <f t="shared" si="7"/>
        <v>-6156.7026731790975</v>
      </c>
    </row>
    <row r="481" spans="2:3" x14ac:dyDescent="0.2">
      <c r="B481" s="23">
        <v>672.94104825123213</v>
      </c>
      <c r="C481" s="24">
        <f t="shared" si="7"/>
        <v>6621.1637768719811</v>
      </c>
    </row>
    <row r="482" spans="2:3" x14ac:dyDescent="0.2">
      <c r="B482" s="23">
        <v>716.459987743292</v>
      </c>
      <c r="C482" s="24">
        <f t="shared" si="7"/>
        <v>10929.538786585908</v>
      </c>
    </row>
    <row r="483" spans="2:3" x14ac:dyDescent="0.2">
      <c r="B483" s="23">
        <v>631.28970155958086</v>
      </c>
      <c r="C483" s="24">
        <f t="shared" si="7"/>
        <v>2497.6804543985054</v>
      </c>
    </row>
    <row r="484" spans="2:3" x14ac:dyDescent="0.2">
      <c r="B484" s="23">
        <v>636.89870090456679</v>
      </c>
      <c r="C484" s="24">
        <f t="shared" si="7"/>
        <v>3052.9713895521127</v>
      </c>
    </row>
    <row r="485" spans="2:3" x14ac:dyDescent="0.2">
      <c r="B485" s="23">
        <v>629.31250555266161</v>
      </c>
      <c r="C485" s="24">
        <f t="shared" si="7"/>
        <v>2301.9380497134989</v>
      </c>
    </row>
    <row r="486" spans="2:3" x14ac:dyDescent="0.2">
      <c r="B486" s="23">
        <v>601.752824295545</v>
      </c>
      <c r="C486" s="24">
        <f t="shared" si="7"/>
        <v>-426.47039474104531</v>
      </c>
    </row>
    <row r="487" spans="2:3" x14ac:dyDescent="0.2">
      <c r="B487" s="23">
        <v>629.08625965064857</v>
      </c>
      <c r="C487" s="24">
        <f t="shared" si="7"/>
        <v>2279.5397054142086</v>
      </c>
    </row>
    <row r="488" spans="2:3" x14ac:dyDescent="0.2">
      <c r="B488" s="23">
        <v>706.03483196464367</v>
      </c>
      <c r="C488" s="24">
        <f t="shared" si="7"/>
        <v>9897.4483644997235</v>
      </c>
    </row>
    <row r="489" spans="2:3" x14ac:dyDescent="0.2">
      <c r="B489" s="23">
        <v>582.85408827941865</v>
      </c>
      <c r="C489" s="24">
        <f t="shared" si="7"/>
        <v>-2297.4452603375539</v>
      </c>
    </row>
    <row r="490" spans="2:3" x14ac:dyDescent="0.2">
      <c r="B490" s="23">
        <v>661.13648004829884</v>
      </c>
      <c r="C490" s="24">
        <f t="shared" si="7"/>
        <v>5452.5115247815847</v>
      </c>
    </row>
    <row r="491" spans="2:3" x14ac:dyDescent="0.2">
      <c r="B491" s="23">
        <v>505.96224114997312</v>
      </c>
      <c r="C491" s="24">
        <f t="shared" si="7"/>
        <v>-9909.7381261526607</v>
      </c>
    </row>
    <row r="492" spans="2:3" x14ac:dyDescent="0.2">
      <c r="B492" s="23">
        <v>544.98425684869289</v>
      </c>
      <c r="C492" s="24">
        <f t="shared" si="7"/>
        <v>-6046.5585719794035</v>
      </c>
    </row>
    <row r="493" spans="2:3" x14ac:dyDescent="0.2">
      <c r="B493" s="23">
        <v>527.06695656524971</v>
      </c>
      <c r="C493" s="24">
        <f t="shared" si="7"/>
        <v>-7820.3713000402786</v>
      </c>
    </row>
    <row r="494" spans="2:3" x14ac:dyDescent="0.2">
      <c r="B494" s="23">
        <v>530.23554515675642</v>
      </c>
      <c r="C494" s="24">
        <f t="shared" si="7"/>
        <v>-7506.6810294811148</v>
      </c>
    </row>
    <row r="495" spans="2:3" x14ac:dyDescent="0.2">
      <c r="B495" s="23">
        <v>626.87013029062655</v>
      </c>
      <c r="C495" s="24">
        <f t="shared" si="7"/>
        <v>2060.1428987720283</v>
      </c>
    </row>
    <row r="496" spans="2:3" x14ac:dyDescent="0.2">
      <c r="B496" s="23">
        <v>591.47648004000075</v>
      </c>
      <c r="C496" s="24">
        <f t="shared" si="7"/>
        <v>-1443.8284760399256</v>
      </c>
    </row>
    <row r="497" spans="2:3" x14ac:dyDescent="0.2">
      <c r="B497" s="23">
        <v>530.20935170934536</v>
      </c>
      <c r="C497" s="24">
        <f t="shared" si="7"/>
        <v>-7509.2741807748098</v>
      </c>
    </row>
    <row r="498" spans="2:3" x14ac:dyDescent="0.2">
      <c r="B498" s="23">
        <v>627.54240148933604</v>
      </c>
      <c r="C498" s="24">
        <f t="shared" si="7"/>
        <v>2126.6977474442683</v>
      </c>
    </row>
    <row r="499" spans="2:3" x14ac:dyDescent="0.2">
      <c r="B499" s="23">
        <v>620.52198460150976</v>
      </c>
      <c r="C499" s="24">
        <f t="shared" si="7"/>
        <v>1431.676475549466</v>
      </c>
    </row>
    <row r="500" spans="2:3" x14ac:dyDescent="0.2">
      <c r="B500" s="23">
        <v>534.73672538530082</v>
      </c>
      <c r="C500" s="24">
        <f t="shared" si="7"/>
        <v>-7061.0641868552193</v>
      </c>
    </row>
    <row r="501" spans="2:3" x14ac:dyDescent="0.2">
      <c r="B501" s="23">
        <v>651.67499757080805</v>
      </c>
      <c r="C501" s="24">
        <f t="shared" si="7"/>
        <v>4515.8247595099965</v>
      </c>
    </row>
    <row r="502" spans="2:3" x14ac:dyDescent="0.2">
      <c r="B502" s="23">
        <v>594.23317667096853</v>
      </c>
      <c r="C502" s="24">
        <f t="shared" si="7"/>
        <v>-1170.9155095741153</v>
      </c>
    </row>
    <row r="503" spans="2:3" x14ac:dyDescent="0.2">
      <c r="B503" s="23">
        <v>508.50136845838279</v>
      </c>
      <c r="C503" s="24">
        <f t="shared" si="7"/>
        <v>-9658.3645226201043</v>
      </c>
    </row>
    <row r="504" spans="2:3" x14ac:dyDescent="0.2">
      <c r="B504" s="23">
        <v>713.0577863426879</v>
      </c>
      <c r="C504" s="24">
        <f t="shared" si="7"/>
        <v>10592.720847926103</v>
      </c>
    </row>
    <row r="505" spans="2:3" x14ac:dyDescent="0.2">
      <c r="B505" s="23">
        <v>695.25622835499234</v>
      </c>
      <c r="C505" s="24">
        <f t="shared" si="7"/>
        <v>8830.3666071442422</v>
      </c>
    </row>
    <row r="506" spans="2:3" x14ac:dyDescent="0.2">
      <c r="B506" s="23">
        <v>697.53456715261564</v>
      </c>
      <c r="C506" s="24">
        <f t="shared" si="7"/>
        <v>9055.922148108948</v>
      </c>
    </row>
    <row r="507" spans="2:3" x14ac:dyDescent="0.2">
      <c r="B507" s="23">
        <v>548.76495356438681</v>
      </c>
      <c r="C507" s="24">
        <f t="shared" si="7"/>
        <v>-5672.2695971257053</v>
      </c>
    </row>
    <row r="508" spans="2:3" x14ac:dyDescent="0.2">
      <c r="B508" s="23">
        <v>558.16660038544796</v>
      </c>
      <c r="C508" s="24">
        <f t="shared" si="7"/>
        <v>-4741.5065618406516</v>
      </c>
    </row>
    <row r="509" spans="2:3" x14ac:dyDescent="0.2">
      <c r="B509" s="23">
        <v>494.91482728626579</v>
      </c>
      <c r="C509" s="24">
        <f t="shared" si="7"/>
        <v>-11003.432098659687</v>
      </c>
    </row>
    <row r="510" spans="2:3" x14ac:dyDescent="0.2">
      <c r="B510" s="23">
        <v>685.93807314755395</v>
      </c>
      <c r="C510" s="24">
        <f t="shared" si="7"/>
        <v>7907.8692416078411</v>
      </c>
    </row>
    <row r="511" spans="2:3" x14ac:dyDescent="0.2">
      <c r="B511" s="23">
        <v>599.80018464557361</v>
      </c>
      <c r="C511" s="24">
        <f t="shared" si="7"/>
        <v>-619.78172008821275</v>
      </c>
    </row>
    <row r="512" spans="2:3" x14ac:dyDescent="0.2">
      <c r="B512" s="23">
        <v>737.05491318833083</v>
      </c>
      <c r="C512" s="24">
        <f t="shared" si="7"/>
        <v>12968.436405644752</v>
      </c>
    </row>
    <row r="513" spans="2:3" x14ac:dyDescent="0.2">
      <c r="B513" s="23">
        <v>606.31621396169066</v>
      </c>
      <c r="C513" s="24">
        <f t="shared" si="7"/>
        <v>25.305182207375765</v>
      </c>
    </row>
    <row r="514" spans="2:3" x14ac:dyDescent="0.2">
      <c r="B514" s="23">
        <v>491.19535775389522</v>
      </c>
      <c r="C514" s="24">
        <f t="shared" si="7"/>
        <v>-11371.659582364373</v>
      </c>
    </row>
    <row r="515" spans="2:3" x14ac:dyDescent="0.2">
      <c r="B515" s="23">
        <v>715.46905688592233</v>
      </c>
      <c r="C515" s="24">
        <f t="shared" si="7"/>
        <v>10831.43663170631</v>
      </c>
    </row>
    <row r="516" spans="2:3" x14ac:dyDescent="0.2">
      <c r="B516" s="23">
        <v>551.08896718593314</v>
      </c>
      <c r="C516" s="24">
        <f t="shared" si="7"/>
        <v>-5442.1922485926189</v>
      </c>
    </row>
    <row r="517" spans="2:3" x14ac:dyDescent="0.2">
      <c r="B517" s="23">
        <v>716.41071132034995</v>
      </c>
      <c r="C517" s="24">
        <f t="shared" si="7"/>
        <v>10924.660420714645</v>
      </c>
    </row>
    <row r="518" spans="2:3" x14ac:dyDescent="0.2">
      <c r="B518" s="23">
        <v>611.79833879577927</v>
      </c>
      <c r="C518" s="24">
        <f t="shared" si="7"/>
        <v>568.03554078214802</v>
      </c>
    </row>
    <row r="519" spans="2:3" x14ac:dyDescent="0.2">
      <c r="B519" s="23">
        <v>532.44332535541616</v>
      </c>
      <c r="C519" s="24">
        <f t="shared" si="7"/>
        <v>-7288.1107898137998</v>
      </c>
    </row>
    <row r="520" spans="2:3" x14ac:dyDescent="0.2">
      <c r="B520" s="23">
        <v>543.26613040757366</v>
      </c>
      <c r="C520" s="24">
        <f t="shared" si="7"/>
        <v>-6216.6530896502081</v>
      </c>
    </row>
    <row r="521" spans="2:3" x14ac:dyDescent="0.2">
      <c r="B521" s="23">
        <v>730.97443178994581</v>
      </c>
      <c r="C521" s="24">
        <f t="shared" si="7"/>
        <v>12366.468747204635</v>
      </c>
    </row>
    <row r="522" spans="2:3" x14ac:dyDescent="0.2">
      <c r="B522" s="23">
        <v>585.8450525556691</v>
      </c>
      <c r="C522" s="24">
        <f t="shared" si="7"/>
        <v>-2001.3397969887592</v>
      </c>
    </row>
    <row r="523" spans="2:3" x14ac:dyDescent="0.2">
      <c r="B523" s="23">
        <v>534.8333137226291</v>
      </c>
      <c r="C523" s="24">
        <f t="shared" si="7"/>
        <v>-7051.5019414597191</v>
      </c>
    </row>
    <row r="524" spans="2:3" x14ac:dyDescent="0.2">
      <c r="B524" s="23">
        <v>696.40906745917164</v>
      </c>
      <c r="C524" s="24">
        <f t="shared" si="7"/>
        <v>8944.4976784579922</v>
      </c>
    </row>
    <row r="525" spans="2:3" x14ac:dyDescent="0.2">
      <c r="B525" s="23">
        <v>783.12722267583013</v>
      </c>
      <c r="C525" s="24">
        <f t="shared" si="7"/>
        <v>17529.595044907182</v>
      </c>
    </row>
    <row r="526" spans="2:3" x14ac:dyDescent="0.2">
      <c r="B526" s="23">
        <v>610.98527781723533</v>
      </c>
      <c r="C526" s="24">
        <f t="shared" ref="C526:C589" si="8">B526*$B$8-$B$5*B526-$B$4</f>
        <v>487.5425039062975</v>
      </c>
    </row>
    <row r="527" spans="2:3" x14ac:dyDescent="0.2">
      <c r="B527" s="23">
        <v>567.42385582765564</v>
      </c>
      <c r="C527" s="24">
        <f t="shared" si="8"/>
        <v>-3825.0382730620913</v>
      </c>
    </row>
    <row r="528" spans="2:3" x14ac:dyDescent="0.2">
      <c r="B528" s="23">
        <v>701.28334060427733</v>
      </c>
      <c r="C528" s="24">
        <f t="shared" si="8"/>
        <v>9427.0507198234554</v>
      </c>
    </row>
    <row r="529" spans="2:3" x14ac:dyDescent="0.2">
      <c r="B529" s="23">
        <v>618.32869265344925</v>
      </c>
      <c r="C529" s="24">
        <f t="shared" si="8"/>
        <v>1214.540572691476</v>
      </c>
    </row>
    <row r="530" spans="2:3" x14ac:dyDescent="0.2">
      <c r="B530" s="23">
        <v>690.03243639599532</v>
      </c>
      <c r="C530" s="24">
        <f t="shared" si="8"/>
        <v>8313.2112032035366</v>
      </c>
    </row>
    <row r="531" spans="2:3" x14ac:dyDescent="0.2">
      <c r="B531" s="23">
        <v>597.82290678413119</v>
      </c>
      <c r="C531" s="24">
        <f t="shared" si="8"/>
        <v>-815.53222837101202</v>
      </c>
    </row>
    <row r="532" spans="2:3" x14ac:dyDescent="0.2">
      <c r="B532" s="23">
        <v>517.35377142904326</v>
      </c>
      <c r="C532" s="24">
        <f t="shared" si="8"/>
        <v>-8781.9766285247169</v>
      </c>
    </row>
    <row r="533" spans="2:3" x14ac:dyDescent="0.2">
      <c r="B533" s="23">
        <v>537.04682373791002</v>
      </c>
      <c r="C533" s="24">
        <f t="shared" si="8"/>
        <v>-6832.3644499469083</v>
      </c>
    </row>
    <row r="534" spans="2:3" x14ac:dyDescent="0.2">
      <c r="B534" s="23">
        <v>616.28453964658547</v>
      </c>
      <c r="C534" s="24">
        <f t="shared" si="8"/>
        <v>1012.1694250119617</v>
      </c>
    </row>
    <row r="535" spans="2:3" x14ac:dyDescent="0.2">
      <c r="B535" s="23">
        <v>609.90029611275531</v>
      </c>
      <c r="C535" s="24">
        <f t="shared" si="8"/>
        <v>380.12931516277604</v>
      </c>
    </row>
    <row r="536" spans="2:3" x14ac:dyDescent="0.2">
      <c r="B536" s="23">
        <v>700.51521775894798</v>
      </c>
      <c r="C536" s="24">
        <f t="shared" si="8"/>
        <v>9351.0065581358504</v>
      </c>
    </row>
    <row r="537" spans="2:3" x14ac:dyDescent="0.2">
      <c r="B537" s="23">
        <v>555.7301186490804</v>
      </c>
      <c r="C537" s="24">
        <f t="shared" si="8"/>
        <v>-4982.7182537410408</v>
      </c>
    </row>
    <row r="538" spans="2:3" x14ac:dyDescent="0.2">
      <c r="B538" s="23">
        <v>432.11669195443392</v>
      </c>
      <c r="C538" s="24">
        <f t="shared" si="8"/>
        <v>-17220.447496511042</v>
      </c>
    </row>
    <row r="539" spans="2:3" x14ac:dyDescent="0.2">
      <c r="B539" s="23">
        <v>663.44805178232491</v>
      </c>
      <c r="C539" s="24">
        <f t="shared" si="8"/>
        <v>5681.3571264501661</v>
      </c>
    </row>
    <row r="540" spans="2:3" x14ac:dyDescent="0.2">
      <c r="B540" s="23">
        <v>694.73497875151224</v>
      </c>
      <c r="C540" s="24">
        <f t="shared" si="8"/>
        <v>8778.7628963997122</v>
      </c>
    </row>
    <row r="541" spans="2:3" x14ac:dyDescent="0.2">
      <c r="B541" s="23">
        <v>664.39789166906849</v>
      </c>
      <c r="C541" s="24">
        <f t="shared" si="8"/>
        <v>5775.3912752377801</v>
      </c>
    </row>
    <row r="542" spans="2:3" x14ac:dyDescent="0.2">
      <c r="B542" s="23">
        <v>732.31062502600253</v>
      </c>
      <c r="C542" s="24">
        <f t="shared" si="8"/>
        <v>12498.75187757425</v>
      </c>
    </row>
    <row r="543" spans="2:3" x14ac:dyDescent="0.2">
      <c r="B543" s="23">
        <v>585.80674463883042</v>
      </c>
      <c r="C543" s="24">
        <f t="shared" si="8"/>
        <v>-2005.1322807557881</v>
      </c>
    </row>
    <row r="544" spans="2:3" x14ac:dyDescent="0.2">
      <c r="B544" s="23">
        <v>712.66357495915145</v>
      </c>
      <c r="C544" s="24">
        <f t="shared" si="8"/>
        <v>10553.693920955993</v>
      </c>
    </row>
    <row r="545" spans="2:3" x14ac:dyDescent="0.2">
      <c r="B545" s="23">
        <v>571.82173564797267</v>
      </c>
      <c r="C545" s="24">
        <f t="shared" si="8"/>
        <v>-3389.6481708507054</v>
      </c>
    </row>
    <row r="546" spans="2:3" x14ac:dyDescent="0.2">
      <c r="B546" s="23">
        <v>694.2261710355524</v>
      </c>
      <c r="C546" s="24">
        <f t="shared" si="8"/>
        <v>8728.3909325196873</v>
      </c>
    </row>
    <row r="547" spans="2:3" x14ac:dyDescent="0.2">
      <c r="B547" s="23">
        <v>646.51300577679649</v>
      </c>
      <c r="C547" s="24">
        <f t="shared" si="8"/>
        <v>4004.7875719028525</v>
      </c>
    </row>
    <row r="548" spans="2:3" x14ac:dyDescent="0.2">
      <c r="B548" s="23">
        <v>637.96084519708529</v>
      </c>
      <c r="C548" s="24">
        <f t="shared" si="8"/>
        <v>3158.1236745114438</v>
      </c>
    </row>
    <row r="549" spans="2:3" x14ac:dyDescent="0.2">
      <c r="B549" s="23">
        <v>485.8885653084144</v>
      </c>
      <c r="C549" s="24">
        <f t="shared" si="8"/>
        <v>-11897.032034466974</v>
      </c>
    </row>
    <row r="550" spans="2:3" x14ac:dyDescent="0.2">
      <c r="B550" s="23">
        <v>617.89707375282887</v>
      </c>
      <c r="C550" s="24">
        <f t="shared" si="8"/>
        <v>1171.8103015300585</v>
      </c>
    </row>
    <row r="551" spans="2:3" x14ac:dyDescent="0.2">
      <c r="B551" s="23">
        <v>438.32453899085522</v>
      </c>
      <c r="C551" s="24">
        <f t="shared" si="8"/>
        <v>-16605.870639905334</v>
      </c>
    </row>
    <row r="552" spans="2:3" x14ac:dyDescent="0.2">
      <c r="B552" s="23">
        <v>642.76816134224646</v>
      </c>
      <c r="C552" s="24">
        <f t="shared" si="8"/>
        <v>3634.0479728823993</v>
      </c>
    </row>
    <row r="553" spans="2:3" x14ac:dyDescent="0.2">
      <c r="B553" s="23">
        <v>598.24830474099144</v>
      </c>
      <c r="C553" s="24">
        <f t="shared" si="8"/>
        <v>-773.4178306418471</v>
      </c>
    </row>
    <row r="554" spans="2:3" x14ac:dyDescent="0.2">
      <c r="B554" s="23">
        <v>596.02210727462079</v>
      </c>
      <c r="C554" s="24">
        <f t="shared" si="8"/>
        <v>-993.81137981254142</v>
      </c>
    </row>
    <row r="555" spans="2:3" x14ac:dyDescent="0.2">
      <c r="B555" s="23">
        <v>622.7386869431939</v>
      </c>
      <c r="C555" s="24">
        <f t="shared" si="8"/>
        <v>1651.1300073761959</v>
      </c>
    </row>
    <row r="556" spans="2:3" x14ac:dyDescent="0.2">
      <c r="B556" s="23">
        <v>633.24954440759029</v>
      </c>
      <c r="C556" s="24">
        <f t="shared" si="8"/>
        <v>2691.7048963514389</v>
      </c>
    </row>
    <row r="557" spans="2:3" x14ac:dyDescent="0.2">
      <c r="B557" s="23">
        <v>742.71826393669471</v>
      </c>
      <c r="C557" s="24">
        <f t="shared" si="8"/>
        <v>13529.108129732776</v>
      </c>
    </row>
    <row r="558" spans="2:3" x14ac:dyDescent="0.2">
      <c r="B558" s="23">
        <v>600.40238837245852</v>
      </c>
      <c r="C558" s="24">
        <f t="shared" si="8"/>
        <v>-560.16355112660676</v>
      </c>
    </row>
    <row r="559" spans="2:3" x14ac:dyDescent="0.2">
      <c r="B559" s="23">
        <v>652.6627361017745</v>
      </c>
      <c r="C559" s="24">
        <f t="shared" si="8"/>
        <v>4613.6108740756754</v>
      </c>
    </row>
    <row r="560" spans="2:3" x14ac:dyDescent="0.2">
      <c r="B560" s="23">
        <v>614.3893618718721</v>
      </c>
      <c r="C560" s="24">
        <f t="shared" si="8"/>
        <v>824.54682531533763</v>
      </c>
    </row>
    <row r="561" spans="2:3" x14ac:dyDescent="0.2">
      <c r="B561" s="23">
        <v>716.50942787528038</v>
      </c>
      <c r="C561" s="24">
        <f t="shared" si="8"/>
        <v>10934.433359652758</v>
      </c>
    </row>
    <row r="562" spans="2:3" x14ac:dyDescent="0.2">
      <c r="B562" s="23">
        <v>578.56106410326902</v>
      </c>
      <c r="C562" s="24">
        <f t="shared" si="8"/>
        <v>-2722.4546537763672</v>
      </c>
    </row>
    <row r="563" spans="2:3" x14ac:dyDescent="0.2">
      <c r="B563" s="23">
        <v>684.84187737340108</v>
      </c>
      <c r="C563" s="24">
        <f t="shared" si="8"/>
        <v>7799.3458599667065</v>
      </c>
    </row>
    <row r="564" spans="2:3" x14ac:dyDescent="0.2">
      <c r="B564" s="23">
        <v>601.42761627503205</v>
      </c>
      <c r="C564" s="24">
        <f t="shared" si="8"/>
        <v>-458.66598877182696</v>
      </c>
    </row>
    <row r="565" spans="2:3" x14ac:dyDescent="0.2">
      <c r="B565" s="23">
        <v>612.12870365125127</v>
      </c>
      <c r="C565" s="24">
        <f t="shared" si="8"/>
        <v>600.74166147387587</v>
      </c>
    </row>
    <row r="566" spans="2:3" x14ac:dyDescent="0.2">
      <c r="B566" s="23">
        <v>603.61943484167568</v>
      </c>
      <c r="C566" s="24">
        <f t="shared" si="8"/>
        <v>-241.6759506741073</v>
      </c>
    </row>
    <row r="567" spans="2:3" x14ac:dyDescent="0.2">
      <c r="B567" s="23">
        <v>572.04585333238356</v>
      </c>
      <c r="C567" s="24">
        <f t="shared" si="8"/>
        <v>-3367.4605200940277</v>
      </c>
    </row>
    <row r="568" spans="2:3" x14ac:dyDescent="0.2">
      <c r="B568" s="23">
        <v>682.73559678345919</v>
      </c>
      <c r="C568" s="24">
        <f t="shared" si="8"/>
        <v>7590.8240815624595</v>
      </c>
    </row>
    <row r="569" spans="2:3" x14ac:dyDescent="0.2">
      <c r="B569" s="23">
        <v>646.42664925486315</v>
      </c>
      <c r="C569" s="24">
        <f t="shared" si="8"/>
        <v>3996.2382762314519</v>
      </c>
    </row>
    <row r="570" spans="2:3" x14ac:dyDescent="0.2">
      <c r="B570" s="23">
        <v>666.0460324928863</v>
      </c>
      <c r="C570" s="24">
        <f t="shared" si="8"/>
        <v>5938.5572167957434</v>
      </c>
    </row>
    <row r="571" spans="2:3" x14ac:dyDescent="0.2">
      <c r="B571" s="23">
        <v>719.97449354967102</v>
      </c>
      <c r="C571" s="24">
        <f t="shared" si="8"/>
        <v>11277.474861417431</v>
      </c>
    </row>
    <row r="572" spans="2:3" x14ac:dyDescent="0.2">
      <c r="B572" s="23">
        <v>654.75600182253402</v>
      </c>
      <c r="C572" s="24">
        <f t="shared" si="8"/>
        <v>4820.8441804308677</v>
      </c>
    </row>
    <row r="573" spans="2:3" x14ac:dyDescent="0.2">
      <c r="B573" s="23">
        <v>635.98389475373551</v>
      </c>
      <c r="C573" s="24">
        <f t="shared" si="8"/>
        <v>2962.4055806198157</v>
      </c>
    </row>
    <row r="574" spans="2:3" x14ac:dyDescent="0.2">
      <c r="B574" s="23">
        <v>616.53419594222214</v>
      </c>
      <c r="C574" s="24">
        <f t="shared" si="8"/>
        <v>1036.8853982799919</v>
      </c>
    </row>
    <row r="575" spans="2:3" x14ac:dyDescent="0.2">
      <c r="B575" s="23">
        <v>577.80579241807573</v>
      </c>
      <c r="C575" s="24">
        <f t="shared" si="8"/>
        <v>-2797.2265506105032</v>
      </c>
    </row>
    <row r="576" spans="2:3" x14ac:dyDescent="0.2">
      <c r="B576" s="23">
        <v>541.12121448270045</v>
      </c>
      <c r="C576" s="24">
        <f t="shared" si="8"/>
        <v>-6428.9997662126552</v>
      </c>
    </row>
    <row r="577" spans="2:3" x14ac:dyDescent="0.2">
      <c r="B577" s="23">
        <v>507.57412042003125</v>
      </c>
      <c r="C577" s="24">
        <f t="shared" si="8"/>
        <v>-9750.1620784169063</v>
      </c>
    </row>
    <row r="578" spans="2:3" x14ac:dyDescent="0.2">
      <c r="B578" s="23">
        <v>543.26613040757366</v>
      </c>
      <c r="C578" s="24">
        <f t="shared" si="8"/>
        <v>-6216.6530896502081</v>
      </c>
    </row>
    <row r="579" spans="2:3" x14ac:dyDescent="0.2">
      <c r="B579" s="23">
        <v>618.22907569876406</v>
      </c>
      <c r="C579" s="24">
        <f t="shared" si="8"/>
        <v>1204.6784941776423</v>
      </c>
    </row>
    <row r="580" spans="2:3" x14ac:dyDescent="0.2">
      <c r="B580" s="23">
        <v>682.31126293540001</v>
      </c>
      <c r="C580" s="24">
        <f t="shared" si="8"/>
        <v>7548.8150306046009</v>
      </c>
    </row>
    <row r="581" spans="2:3" x14ac:dyDescent="0.2">
      <c r="B581" s="23">
        <v>580.45083947945386</v>
      </c>
      <c r="C581" s="24">
        <f t="shared" si="8"/>
        <v>-2535.3668915340677</v>
      </c>
    </row>
    <row r="582" spans="2:3" x14ac:dyDescent="0.2">
      <c r="B582" s="23">
        <v>652.88816345855594</v>
      </c>
      <c r="C582" s="24">
        <f t="shared" si="8"/>
        <v>4635.9281823970377</v>
      </c>
    </row>
    <row r="583" spans="2:3" x14ac:dyDescent="0.2">
      <c r="B583" s="23">
        <v>749.44113963283598</v>
      </c>
      <c r="C583" s="24">
        <f t="shared" si="8"/>
        <v>14194.672823650762</v>
      </c>
    </row>
    <row r="584" spans="2:3" x14ac:dyDescent="0.2">
      <c r="B584" s="23">
        <v>601.24156094389036</v>
      </c>
      <c r="C584" s="24">
        <f t="shared" si="8"/>
        <v>-477.08546655485407</v>
      </c>
    </row>
    <row r="585" spans="2:3" x14ac:dyDescent="0.2">
      <c r="B585" s="23">
        <v>629.89751982968301</v>
      </c>
      <c r="C585" s="24">
        <f t="shared" si="8"/>
        <v>2359.8544631386176</v>
      </c>
    </row>
    <row r="586" spans="2:3" x14ac:dyDescent="0.2">
      <c r="B586" s="23">
        <v>559.21875842614099</v>
      </c>
      <c r="C586" s="24">
        <f t="shared" si="8"/>
        <v>-4637.3429158120416</v>
      </c>
    </row>
    <row r="587" spans="2:3" x14ac:dyDescent="0.2">
      <c r="B587" s="23">
        <v>613.0901668802835</v>
      </c>
      <c r="C587" s="24">
        <f t="shared" si="8"/>
        <v>695.92652114806697</v>
      </c>
    </row>
    <row r="588" spans="2:3" x14ac:dyDescent="0.2">
      <c r="B588" s="23">
        <v>682.19028195017017</v>
      </c>
      <c r="C588" s="24">
        <f t="shared" si="8"/>
        <v>7536.8379130668472</v>
      </c>
    </row>
    <row r="589" spans="2:3" x14ac:dyDescent="0.2">
      <c r="B589" s="23">
        <v>647.51146725029685</v>
      </c>
      <c r="C589" s="24">
        <f t="shared" si="8"/>
        <v>4103.6352577793878</v>
      </c>
    </row>
    <row r="590" spans="2:3" x14ac:dyDescent="0.2">
      <c r="B590" s="23">
        <v>572.80087945400737</v>
      </c>
      <c r="C590" s="24">
        <f t="shared" ref="C590:C653" si="9">B590*$B$8-$B$5*B590-$B$4</f>
        <v>-3292.7129340532701</v>
      </c>
    </row>
    <row r="591" spans="2:3" x14ac:dyDescent="0.2">
      <c r="B591" s="23">
        <v>548.44572092406452</v>
      </c>
      <c r="C591" s="24">
        <f t="shared" si="9"/>
        <v>-5703.8736285176128</v>
      </c>
    </row>
    <row r="592" spans="2:3" x14ac:dyDescent="0.2">
      <c r="B592" s="23">
        <v>600.62421413022093</v>
      </c>
      <c r="C592" s="24">
        <f t="shared" si="9"/>
        <v>-538.20280110812746</v>
      </c>
    </row>
    <row r="593" spans="2:3" x14ac:dyDescent="0.2">
      <c r="B593" s="23">
        <v>681.61075192620046</v>
      </c>
      <c r="C593" s="24">
        <f t="shared" si="9"/>
        <v>7479.464440693846</v>
      </c>
    </row>
    <row r="594" spans="2:3" x14ac:dyDescent="0.2">
      <c r="B594" s="23">
        <v>735.22399121429771</v>
      </c>
      <c r="C594" s="24">
        <f t="shared" si="9"/>
        <v>12787.175130215473</v>
      </c>
    </row>
    <row r="595" spans="2:3" x14ac:dyDescent="0.2">
      <c r="B595" s="23">
        <v>678.83162715588696</v>
      </c>
      <c r="C595" s="24">
        <f t="shared" si="9"/>
        <v>7204.3310884328093</v>
      </c>
    </row>
    <row r="596" spans="2:3" x14ac:dyDescent="0.2">
      <c r="B596" s="23">
        <v>601.56701452797279</v>
      </c>
      <c r="C596" s="24">
        <f t="shared" si="9"/>
        <v>-444.86556173069403</v>
      </c>
    </row>
    <row r="597" spans="2:3" x14ac:dyDescent="0.2">
      <c r="B597" s="23">
        <v>681.7309143661987</v>
      </c>
      <c r="C597" s="24">
        <f t="shared" si="9"/>
        <v>7491.3605222536717</v>
      </c>
    </row>
    <row r="598" spans="2:3" x14ac:dyDescent="0.2">
      <c r="B598" s="23">
        <v>691.31820724578574</v>
      </c>
      <c r="C598" s="24">
        <f t="shared" si="9"/>
        <v>8440.5025173327886</v>
      </c>
    </row>
    <row r="599" spans="2:3" x14ac:dyDescent="0.2">
      <c r="B599" s="23">
        <v>656.12321792286821</v>
      </c>
      <c r="C599" s="24">
        <f t="shared" si="9"/>
        <v>4956.1985743639525</v>
      </c>
    </row>
    <row r="600" spans="2:3" x14ac:dyDescent="0.2">
      <c r="B600" s="23">
        <v>612.38048816449009</v>
      </c>
      <c r="C600" s="24">
        <f t="shared" si="9"/>
        <v>625.66832828451879</v>
      </c>
    </row>
    <row r="601" spans="2:3" x14ac:dyDescent="0.2">
      <c r="B601" s="23">
        <v>572.11796716728713</v>
      </c>
      <c r="C601" s="24">
        <f t="shared" si="9"/>
        <v>-3360.3212504385738</v>
      </c>
    </row>
    <row r="602" spans="2:3" x14ac:dyDescent="0.2">
      <c r="B602" s="23">
        <v>524.73803167231381</v>
      </c>
      <c r="C602" s="24">
        <f t="shared" si="9"/>
        <v>-8050.9348644409329</v>
      </c>
    </row>
    <row r="603" spans="2:3" x14ac:dyDescent="0.2">
      <c r="B603" s="23">
        <v>661.88184733618982</v>
      </c>
      <c r="C603" s="24">
        <f t="shared" si="9"/>
        <v>5526.3028862827923</v>
      </c>
    </row>
    <row r="604" spans="2:3" x14ac:dyDescent="0.2">
      <c r="B604" s="23">
        <v>524.66534485574812</v>
      </c>
      <c r="C604" s="24">
        <f t="shared" si="9"/>
        <v>-8058.1308592809364</v>
      </c>
    </row>
    <row r="605" spans="2:3" x14ac:dyDescent="0.2">
      <c r="B605" s="23">
        <v>637.44057784788311</v>
      </c>
      <c r="C605" s="24">
        <f t="shared" si="9"/>
        <v>3106.6172069404274</v>
      </c>
    </row>
    <row r="606" spans="2:3" x14ac:dyDescent="0.2">
      <c r="B606" s="23">
        <v>660.81822966225445</v>
      </c>
      <c r="C606" s="24">
        <f t="shared" si="9"/>
        <v>5421.0047365631908</v>
      </c>
    </row>
    <row r="607" spans="2:3" x14ac:dyDescent="0.2">
      <c r="B607" s="23">
        <v>629.66570782009512</v>
      </c>
      <c r="C607" s="24">
        <f t="shared" si="9"/>
        <v>2336.9050741894171</v>
      </c>
    </row>
    <row r="608" spans="2:3" x14ac:dyDescent="0.2">
      <c r="B608" s="23">
        <v>518.87888490455225</v>
      </c>
      <c r="C608" s="24">
        <f t="shared" si="9"/>
        <v>-8630.9903944493271</v>
      </c>
    </row>
    <row r="609" spans="2:3" x14ac:dyDescent="0.2">
      <c r="B609" s="23">
        <v>692.27525033056736</v>
      </c>
      <c r="C609" s="24">
        <f t="shared" si="9"/>
        <v>8535.2497827261686</v>
      </c>
    </row>
    <row r="610" spans="2:3" x14ac:dyDescent="0.2">
      <c r="B610" s="23">
        <v>583.27825841843151</v>
      </c>
      <c r="C610" s="24">
        <f t="shared" si="9"/>
        <v>-2255.4524165752809</v>
      </c>
    </row>
    <row r="611" spans="2:3" x14ac:dyDescent="0.2">
      <c r="B611" s="23">
        <v>643.06365617085248</v>
      </c>
      <c r="C611" s="24">
        <f t="shared" si="9"/>
        <v>3663.3019609143957</v>
      </c>
    </row>
    <row r="612" spans="2:3" x14ac:dyDescent="0.2">
      <c r="B612" s="23">
        <v>633.02780050435103</v>
      </c>
      <c r="C612" s="24">
        <f t="shared" si="9"/>
        <v>2669.7522499307524</v>
      </c>
    </row>
    <row r="613" spans="2:3" x14ac:dyDescent="0.2">
      <c r="B613" s="23">
        <v>650.00672053429298</v>
      </c>
      <c r="C613" s="24">
        <f t="shared" si="9"/>
        <v>4350.6653328950051</v>
      </c>
    </row>
    <row r="614" spans="2:3" x14ac:dyDescent="0.2">
      <c r="B614" s="23">
        <v>565.84782883874141</v>
      </c>
      <c r="C614" s="24">
        <f t="shared" si="9"/>
        <v>-3981.0649449646007</v>
      </c>
    </row>
    <row r="615" spans="2:3" x14ac:dyDescent="0.2">
      <c r="B615" s="23">
        <v>640.31940142740496</v>
      </c>
      <c r="C615" s="24">
        <f t="shared" si="9"/>
        <v>3391.6207413130905</v>
      </c>
    </row>
    <row r="616" spans="2:3" x14ac:dyDescent="0.2">
      <c r="B616" s="23">
        <v>691.51203875662759</v>
      </c>
      <c r="C616" s="24">
        <f t="shared" si="9"/>
        <v>8459.6918369061314</v>
      </c>
    </row>
    <row r="617" spans="2:3" x14ac:dyDescent="0.2">
      <c r="B617" s="23">
        <v>638.18488102697302</v>
      </c>
      <c r="C617" s="24">
        <f t="shared" si="9"/>
        <v>3180.3032216703286</v>
      </c>
    </row>
    <row r="618" spans="2:3" x14ac:dyDescent="0.2">
      <c r="B618" s="23">
        <v>657.08140697097406</v>
      </c>
      <c r="C618" s="24">
        <f t="shared" si="9"/>
        <v>5051.0592901264317</v>
      </c>
    </row>
    <row r="619" spans="2:3" x14ac:dyDescent="0.2">
      <c r="B619" s="23">
        <v>641.49335899855942</v>
      </c>
      <c r="C619" s="24">
        <f t="shared" si="9"/>
        <v>3507.8425408573821</v>
      </c>
    </row>
    <row r="620" spans="2:3" x14ac:dyDescent="0.2">
      <c r="B620" s="23">
        <v>708.73783202841878</v>
      </c>
      <c r="C620" s="24">
        <f t="shared" si="9"/>
        <v>10165.045370813459</v>
      </c>
    </row>
    <row r="621" spans="2:3" x14ac:dyDescent="0.2">
      <c r="B621" s="23">
        <v>589.33140040608123</v>
      </c>
      <c r="C621" s="24">
        <f t="shared" si="9"/>
        <v>-1656.1913597979583</v>
      </c>
    </row>
    <row r="622" spans="2:3" x14ac:dyDescent="0.2">
      <c r="B622" s="23">
        <v>600.67668287956621</v>
      </c>
      <c r="C622" s="24">
        <f t="shared" si="9"/>
        <v>-533.00839492294472</v>
      </c>
    </row>
    <row r="623" spans="2:3" x14ac:dyDescent="0.2">
      <c r="B623" s="23">
        <v>726.92999980063178</v>
      </c>
      <c r="C623" s="24">
        <f t="shared" si="9"/>
        <v>11966.069980262546</v>
      </c>
    </row>
    <row r="624" spans="2:3" x14ac:dyDescent="0.2">
      <c r="B624" s="23">
        <v>565.16598066082224</v>
      </c>
      <c r="C624" s="24">
        <f t="shared" si="9"/>
        <v>-4048.567914578598</v>
      </c>
    </row>
    <row r="625" spans="2:3" x14ac:dyDescent="0.2">
      <c r="B625" s="23">
        <v>655.1764885080047</v>
      </c>
      <c r="C625" s="24">
        <f t="shared" si="9"/>
        <v>4862.4723622924648</v>
      </c>
    </row>
    <row r="626" spans="2:3" x14ac:dyDescent="0.2">
      <c r="B626" s="23">
        <v>620.64337485935539</v>
      </c>
      <c r="C626" s="24">
        <f t="shared" si="9"/>
        <v>1443.6941110761836</v>
      </c>
    </row>
    <row r="627" spans="2:3" x14ac:dyDescent="0.2">
      <c r="B627" s="23">
        <v>652.96543412841856</v>
      </c>
      <c r="C627" s="24">
        <f t="shared" si="9"/>
        <v>4643.5779787134379</v>
      </c>
    </row>
    <row r="628" spans="2:3" x14ac:dyDescent="0.2">
      <c r="B628" s="23">
        <v>565.84013451356441</v>
      </c>
      <c r="C628" s="24">
        <f t="shared" si="9"/>
        <v>-3981.8266831571236</v>
      </c>
    </row>
    <row r="629" spans="2:3" x14ac:dyDescent="0.2">
      <c r="B629" s="23">
        <v>476.56566253863275</v>
      </c>
      <c r="C629" s="24">
        <f t="shared" si="9"/>
        <v>-12819.999408675358</v>
      </c>
    </row>
    <row r="630" spans="2:3" x14ac:dyDescent="0.2">
      <c r="B630" s="23">
        <v>623.27311512490269</v>
      </c>
      <c r="C630" s="24">
        <f t="shared" si="9"/>
        <v>1704.0383973653661</v>
      </c>
    </row>
    <row r="631" spans="2:3" x14ac:dyDescent="0.2">
      <c r="B631" s="23">
        <v>686.60256816656329</v>
      </c>
      <c r="C631" s="24">
        <f t="shared" si="9"/>
        <v>7973.6542484897655</v>
      </c>
    </row>
    <row r="632" spans="2:3" x14ac:dyDescent="0.2">
      <c r="B632" s="23">
        <v>683.82082405150868</v>
      </c>
      <c r="C632" s="24">
        <f t="shared" si="9"/>
        <v>7698.2615810993593</v>
      </c>
    </row>
    <row r="633" spans="2:3" x14ac:dyDescent="0.2">
      <c r="B633" s="23">
        <v>568.5241443279665</v>
      </c>
      <c r="C633" s="24">
        <f t="shared" si="9"/>
        <v>-3716.1097115313169</v>
      </c>
    </row>
    <row r="634" spans="2:3" x14ac:dyDescent="0.2">
      <c r="B634" s="23">
        <v>670.50022822513711</v>
      </c>
      <c r="C634" s="24">
        <f t="shared" si="9"/>
        <v>6379.5225942885736</v>
      </c>
    </row>
    <row r="635" spans="2:3" x14ac:dyDescent="0.2">
      <c r="B635" s="23">
        <v>610.32233803416602</v>
      </c>
      <c r="C635" s="24">
        <f t="shared" si="9"/>
        <v>421.91146538243629</v>
      </c>
    </row>
    <row r="636" spans="2:3" x14ac:dyDescent="0.2">
      <c r="B636" s="23">
        <v>588.11815266381018</v>
      </c>
      <c r="C636" s="24">
        <f t="shared" si="9"/>
        <v>-1776.3028862827923</v>
      </c>
    </row>
    <row r="637" spans="2:3" x14ac:dyDescent="0.2">
      <c r="B637" s="23">
        <v>599.73576513584703</v>
      </c>
      <c r="C637" s="24">
        <f t="shared" si="9"/>
        <v>-626.15925155114383</v>
      </c>
    </row>
    <row r="638" spans="2:3" x14ac:dyDescent="0.2">
      <c r="B638" s="23">
        <v>396.78173139691353</v>
      </c>
      <c r="C638" s="24">
        <f t="shared" si="9"/>
        <v>-20718.608591705561</v>
      </c>
    </row>
    <row r="639" spans="2:3" x14ac:dyDescent="0.2">
      <c r="B639" s="23">
        <v>583.51252606371418</v>
      </c>
      <c r="C639" s="24">
        <f t="shared" si="9"/>
        <v>-2232.2599196922965</v>
      </c>
    </row>
    <row r="640" spans="2:3" x14ac:dyDescent="0.2">
      <c r="B640" s="23">
        <v>614.72889443393797</v>
      </c>
      <c r="C640" s="24">
        <f t="shared" si="9"/>
        <v>858.16054895985872</v>
      </c>
    </row>
    <row r="641" spans="2:3" x14ac:dyDescent="0.2">
      <c r="B641" s="23">
        <v>656.65019734296948</v>
      </c>
      <c r="C641" s="24">
        <f t="shared" si="9"/>
        <v>5008.3695369539782</v>
      </c>
    </row>
    <row r="642" spans="2:3" x14ac:dyDescent="0.2">
      <c r="B642" s="23">
        <v>559.80189004912972</v>
      </c>
      <c r="C642" s="24">
        <f t="shared" si="9"/>
        <v>-4579.6128851361573</v>
      </c>
    </row>
    <row r="643" spans="2:3" x14ac:dyDescent="0.2">
      <c r="B643" s="23">
        <v>643.50157786975615</v>
      </c>
      <c r="C643" s="24">
        <f t="shared" si="9"/>
        <v>3706.6562091058586</v>
      </c>
    </row>
    <row r="644" spans="2:3" x14ac:dyDescent="0.2">
      <c r="B644" s="23">
        <v>601.14849235105794</v>
      </c>
      <c r="C644" s="24">
        <f t="shared" si="9"/>
        <v>-486.29925724526402</v>
      </c>
    </row>
    <row r="645" spans="2:3" x14ac:dyDescent="0.2">
      <c r="B645" s="23">
        <v>685.64699846319854</v>
      </c>
      <c r="C645" s="24">
        <f t="shared" si="9"/>
        <v>7879.0528478566557</v>
      </c>
    </row>
    <row r="646" spans="2:3" x14ac:dyDescent="0.2">
      <c r="B646" s="23">
        <v>600.13365997292567</v>
      </c>
      <c r="C646" s="24">
        <f t="shared" si="9"/>
        <v>-586.76766268035863</v>
      </c>
    </row>
    <row r="647" spans="2:3" x14ac:dyDescent="0.2">
      <c r="B647" s="23">
        <v>609.5398087927606</v>
      </c>
      <c r="C647" s="24">
        <f t="shared" si="9"/>
        <v>344.44107048329897</v>
      </c>
    </row>
    <row r="648" spans="2:3" x14ac:dyDescent="0.2">
      <c r="B648" s="23">
        <v>644.63108843483496</v>
      </c>
      <c r="C648" s="24">
        <f t="shared" si="9"/>
        <v>3818.4777550486615</v>
      </c>
    </row>
    <row r="649" spans="2:3" x14ac:dyDescent="0.2">
      <c r="B649" s="23">
        <v>679.43072041089181</v>
      </c>
      <c r="C649" s="24">
        <f t="shared" si="9"/>
        <v>7263.641320678289</v>
      </c>
    </row>
    <row r="650" spans="2:3" x14ac:dyDescent="0.2">
      <c r="B650" s="23">
        <v>568.93538145232014</v>
      </c>
      <c r="C650" s="24">
        <f t="shared" si="9"/>
        <v>-3675.3972362203058</v>
      </c>
    </row>
    <row r="651" spans="2:3" x14ac:dyDescent="0.2">
      <c r="B651" s="23">
        <v>449.25244525074959</v>
      </c>
      <c r="C651" s="24">
        <f t="shared" si="9"/>
        <v>-15524.007920175791</v>
      </c>
    </row>
    <row r="652" spans="2:3" x14ac:dyDescent="0.2">
      <c r="B652" s="23">
        <v>724.21259334078059</v>
      </c>
      <c r="C652" s="24">
        <f t="shared" si="9"/>
        <v>11697.046740737278</v>
      </c>
    </row>
    <row r="653" spans="2:3" x14ac:dyDescent="0.2">
      <c r="B653" s="23">
        <v>761.00292732007802</v>
      </c>
      <c r="C653" s="24">
        <f t="shared" si="9"/>
        <v>15339.289804687724</v>
      </c>
    </row>
    <row r="654" spans="2:3" x14ac:dyDescent="0.2">
      <c r="B654" s="23">
        <v>546.9263372651767</v>
      </c>
      <c r="C654" s="24">
        <f t="shared" ref="C654:C717" si="10">B654*$B$8-$B$5*B654-$B$4</f>
        <v>-5854.2926107475068</v>
      </c>
    </row>
    <row r="655" spans="2:3" x14ac:dyDescent="0.2">
      <c r="B655" s="23">
        <v>538.83174346992746</v>
      </c>
      <c r="C655" s="24">
        <f t="shared" si="10"/>
        <v>-6655.6573964771815</v>
      </c>
    </row>
    <row r="656" spans="2:3" x14ac:dyDescent="0.2">
      <c r="B656" s="23">
        <v>685.30206350260414</v>
      </c>
      <c r="C656" s="24">
        <f t="shared" si="10"/>
        <v>7844.90428675781</v>
      </c>
    </row>
    <row r="657" spans="2:3" x14ac:dyDescent="0.2">
      <c r="B657" s="23">
        <v>571.90850144252181</v>
      </c>
      <c r="C657" s="24">
        <f t="shared" si="10"/>
        <v>-3381.0583571903408</v>
      </c>
    </row>
    <row r="658" spans="2:3" x14ac:dyDescent="0.2">
      <c r="B658" s="23">
        <v>492.9215059382841</v>
      </c>
      <c r="C658" s="24">
        <f t="shared" si="10"/>
        <v>-11200.770912109874</v>
      </c>
    </row>
    <row r="659" spans="2:3" x14ac:dyDescent="0.2">
      <c r="B659" s="23">
        <v>566.94484315812588</v>
      </c>
      <c r="C659" s="24">
        <f t="shared" si="10"/>
        <v>-3872.4605273455381</v>
      </c>
    </row>
    <row r="660" spans="2:3" x14ac:dyDescent="0.2">
      <c r="B660" s="23">
        <v>682.71284122602083</v>
      </c>
      <c r="C660" s="24">
        <f t="shared" si="10"/>
        <v>7588.571281376062</v>
      </c>
    </row>
    <row r="661" spans="2:3" x14ac:dyDescent="0.2">
      <c r="B661" s="23">
        <v>649.36416252749041</v>
      </c>
      <c r="C661" s="24">
        <f t="shared" si="10"/>
        <v>4287.0520902215503</v>
      </c>
    </row>
    <row r="662" spans="2:3" x14ac:dyDescent="0.2">
      <c r="B662" s="23">
        <v>548.88053215108812</v>
      </c>
      <c r="C662" s="24">
        <f t="shared" si="10"/>
        <v>-5660.8273170422763</v>
      </c>
    </row>
    <row r="663" spans="2:3" x14ac:dyDescent="0.2">
      <c r="B663" s="23">
        <v>648.0674231715966</v>
      </c>
      <c r="C663" s="24">
        <f t="shared" si="10"/>
        <v>4158.6748939880636</v>
      </c>
    </row>
    <row r="664" spans="2:3" x14ac:dyDescent="0.2">
      <c r="B664" s="23">
        <v>557.0226015697699</v>
      </c>
      <c r="C664" s="24">
        <f t="shared" si="10"/>
        <v>-4854.7624445927795</v>
      </c>
    </row>
    <row r="665" spans="2:3" x14ac:dyDescent="0.2">
      <c r="B665" s="23">
        <v>733.3246388589032</v>
      </c>
      <c r="C665" s="24">
        <f t="shared" si="10"/>
        <v>12599.139247031417</v>
      </c>
    </row>
    <row r="666" spans="2:3" x14ac:dyDescent="0.2">
      <c r="B666" s="23">
        <v>697.86476829904132</v>
      </c>
      <c r="C666" s="24">
        <f t="shared" si="10"/>
        <v>9088.6120616050903</v>
      </c>
    </row>
    <row r="667" spans="2:3" x14ac:dyDescent="0.2">
      <c r="B667" s="23">
        <v>693.99043000885285</v>
      </c>
      <c r="C667" s="24">
        <f t="shared" si="10"/>
        <v>8705.0525708764326</v>
      </c>
    </row>
    <row r="668" spans="2:3" x14ac:dyDescent="0.2">
      <c r="B668" s="23">
        <v>590.38617779151537</v>
      </c>
      <c r="C668" s="24">
        <f t="shared" si="10"/>
        <v>-1551.7683986399788</v>
      </c>
    </row>
    <row r="669" spans="2:3" x14ac:dyDescent="0.2">
      <c r="B669" s="23">
        <v>571.96637259039562</v>
      </c>
      <c r="C669" s="24">
        <f t="shared" si="10"/>
        <v>-3375.3291135508334</v>
      </c>
    </row>
    <row r="670" spans="2:3" x14ac:dyDescent="0.2">
      <c r="B670" s="23">
        <v>678.598751037498</v>
      </c>
      <c r="C670" s="24">
        <f t="shared" si="10"/>
        <v>7181.2763527123025</v>
      </c>
    </row>
    <row r="671" spans="2:3" x14ac:dyDescent="0.2">
      <c r="B671" s="23">
        <v>645.39249920926522</v>
      </c>
      <c r="C671" s="24">
        <f t="shared" si="10"/>
        <v>3893.8574217172572</v>
      </c>
    </row>
    <row r="672" spans="2:3" x14ac:dyDescent="0.2">
      <c r="B672" s="23">
        <v>572.38456734921783</v>
      </c>
      <c r="C672" s="24">
        <f t="shared" si="10"/>
        <v>-3333.9278324274346</v>
      </c>
    </row>
    <row r="673" spans="2:3" x14ac:dyDescent="0.2">
      <c r="B673" s="23">
        <v>703.4117219154723</v>
      </c>
      <c r="C673" s="24">
        <f t="shared" si="10"/>
        <v>9637.7604696317576</v>
      </c>
    </row>
    <row r="674" spans="2:3" x14ac:dyDescent="0.2">
      <c r="B674" s="23">
        <v>577.71018633502536</v>
      </c>
      <c r="C674" s="24">
        <f t="shared" si="10"/>
        <v>-2806.6915528324898</v>
      </c>
    </row>
    <row r="675" spans="2:3" x14ac:dyDescent="0.2">
      <c r="B675" s="23">
        <v>616.00705281307455</v>
      </c>
      <c r="C675" s="24">
        <f t="shared" si="10"/>
        <v>984.6982284943806</v>
      </c>
    </row>
    <row r="676" spans="2:3" x14ac:dyDescent="0.2">
      <c r="B676" s="23">
        <v>638.14010660280474</v>
      </c>
      <c r="C676" s="24">
        <f t="shared" si="10"/>
        <v>3175.8705536776688</v>
      </c>
    </row>
    <row r="677" spans="2:3" x14ac:dyDescent="0.2">
      <c r="B677" s="23">
        <v>527.35770383151248</v>
      </c>
      <c r="C677" s="24">
        <f t="shared" si="10"/>
        <v>-7791.5873206802644</v>
      </c>
    </row>
    <row r="678" spans="2:3" x14ac:dyDescent="0.2">
      <c r="B678" s="23">
        <v>606.62930751277599</v>
      </c>
      <c r="C678" s="24">
        <f t="shared" si="10"/>
        <v>56.301443764823489</v>
      </c>
    </row>
    <row r="679" spans="2:3" x14ac:dyDescent="0.2">
      <c r="B679" s="23">
        <v>712.5596197147388</v>
      </c>
      <c r="C679" s="24">
        <f t="shared" si="10"/>
        <v>10543.402351759141</v>
      </c>
    </row>
    <row r="680" spans="2:3" x14ac:dyDescent="0.2">
      <c r="B680" s="23">
        <v>655.32087988685817</v>
      </c>
      <c r="C680" s="24">
        <f t="shared" si="10"/>
        <v>4876.7671087989584</v>
      </c>
    </row>
    <row r="681" spans="2:3" x14ac:dyDescent="0.2">
      <c r="B681" s="23">
        <v>638.49862941424362</v>
      </c>
      <c r="C681" s="24">
        <f t="shared" si="10"/>
        <v>3211.3643120101187</v>
      </c>
    </row>
    <row r="682" spans="2:3" x14ac:dyDescent="0.2">
      <c r="B682" s="23">
        <v>673.45787771046162</v>
      </c>
      <c r="C682" s="24">
        <f t="shared" si="10"/>
        <v>6672.3298933357</v>
      </c>
    </row>
    <row r="683" spans="2:3" x14ac:dyDescent="0.2">
      <c r="B683" s="23">
        <v>547.78335412265733</v>
      </c>
      <c r="C683" s="24">
        <f t="shared" si="10"/>
        <v>-5769.4479418569244</v>
      </c>
    </row>
    <row r="684" spans="2:3" x14ac:dyDescent="0.2">
      <c r="B684" s="23">
        <v>680.47731234400999</v>
      </c>
      <c r="C684" s="24">
        <f t="shared" si="10"/>
        <v>7367.2539220569888</v>
      </c>
    </row>
    <row r="685" spans="2:3" x14ac:dyDescent="0.2">
      <c r="B685" s="23">
        <v>569.22580130049028</v>
      </c>
      <c r="C685" s="24">
        <f t="shared" si="10"/>
        <v>-3646.6456712514628</v>
      </c>
    </row>
    <row r="686" spans="2:3" x14ac:dyDescent="0.2">
      <c r="B686" s="23">
        <v>744.77837857557461</v>
      </c>
      <c r="C686" s="24">
        <f t="shared" si="10"/>
        <v>13733.059478981886</v>
      </c>
    </row>
    <row r="687" spans="2:3" x14ac:dyDescent="0.2">
      <c r="B687" s="23">
        <v>677.17767466092482</v>
      </c>
      <c r="C687" s="24">
        <f t="shared" si="10"/>
        <v>7040.5897914315574</v>
      </c>
    </row>
    <row r="688" spans="2:3" x14ac:dyDescent="0.2">
      <c r="B688" s="23">
        <v>584.53587131225504</v>
      </c>
      <c r="C688" s="24">
        <f t="shared" si="10"/>
        <v>-2130.9487400867511</v>
      </c>
    </row>
    <row r="689" spans="2:3" x14ac:dyDescent="0.2">
      <c r="B689" s="23">
        <v>595.69329765508883</v>
      </c>
      <c r="C689" s="24">
        <f t="shared" si="10"/>
        <v>-1026.3635321462061</v>
      </c>
    </row>
    <row r="690" spans="2:3" x14ac:dyDescent="0.2">
      <c r="B690" s="23">
        <v>586.84384144726209</v>
      </c>
      <c r="C690" s="24">
        <f t="shared" si="10"/>
        <v>-1902.4596967210528</v>
      </c>
    </row>
    <row r="691" spans="2:3" x14ac:dyDescent="0.2">
      <c r="B691" s="23">
        <v>649.51002728776075</v>
      </c>
      <c r="C691" s="24">
        <f t="shared" si="10"/>
        <v>4301.4927014883142</v>
      </c>
    </row>
    <row r="692" spans="2:3" x14ac:dyDescent="0.2">
      <c r="B692" s="23">
        <v>690.83984941244125</v>
      </c>
      <c r="C692" s="24">
        <f t="shared" si="10"/>
        <v>8393.1450918316841</v>
      </c>
    </row>
    <row r="693" spans="2:3" x14ac:dyDescent="0.2">
      <c r="B693" s="23">
        <v>680.01147825270891</v>
      </c>
      <c r="C693" s="24">
        <f t="shared" si="10"/>
        <v>7321.1363470181823</v>
      </c>
    </row>
    <row r="694" spans="2:3" x14ac:dyDescent="0.2">
      <c r="B694" s="23">
        <v>638.10081643168814</v>
      </c>
      <c r="C694" s="24">
        <f t="shared" si="10"/>
        <v>3171.9808267371263</v>
      </c>
    </row>
    <row r="695" spans="2:3" x14ac:dyDescent="0.2">
      <c r="B695" s="23">
        <v>481.82661645114422</v>
      </c>
      <c r="C695" s="24">
        <f t="shared" si="10"/>
        <v>-12299.164971336722</v>
      </c>
    </row>
    <row r="696" spans="2:3" x14ac:dyDescent="0.2">
      <c r="B696" s="23">
        <v>549.28391124121845</v>
      </c>
      <c r="C696" s="24">
        <f t="shared" si="10"/>
        <v>-5620.8927871193737</v>
      </c>
    </row>
    <row r="697" spans="2:3" x14ac:dyDescent="0.2">
      <c r="B697" s="23">
        <v>717.79618097934872</v>
      </c>
      <c r="C697" s="24">
        <f t="shared" si="10"/>
        <v>11061.821916955523</v>
      </c>
    </row>
    <row r="698" spans="2:3" x14ac:dyDescent="0.2">
      <c r="B698" s="23">
        <v>533.61400874564424</v>
      </c>
      <c r="C698" s="24">
        <f t="shared" si="10"/>
        <v>-7172.2131341812201</v>
      </c>
    </row>
    <row r="699" spans="2:3" x14ac:dyDescent="0.2">
      <c r="B699" s="23">
        <v>529.12412444129586</v>
      </c>
      <c r="C699" s="24">
        <f t="shared" si="10"/>
        <v>-7616.7116803117096</v>
      </c>
    </row>
    <row r="700" spans="2:3" x14ac:dyDescent="0.2">
      <c r="B700" s="23">
        <v>711.02190064266324</v>
      </c>
      <c r="C700" s="24">
        <f t="shared" si="10"/>
        <v>10391.168163623661</v>
      </c>
    </row>
    <row r="701" spans="2:3" x14ac:dyDescent="0.2">
      <c r="B701" s="23">
        <v>538.8654675334692</v>
      </c>
      <c r="C701" s="24">
        <f t="shared" si="10"/>
        <v>-6652.3187141865492</v>
      </c>
    </row>
    <row r="702" spans="2:3" x14ac:dyDescent="0.2">
      <c r="B702" s="23">
        <v>610.93477357644588</v>
      </c>
      <c r="C702" s="24">
        <f t="shared" si="10"/>
        <v>482.54258406814188</v>
      </c>
    </row>
    <row r="703" spans="2:3" x14ac:dyDescent="0.2">
      <c r="B703" s="23">
        <v>626.09333086584229</v>
      </c>
      <c r="C703" s="24">
        <f t="shared" si="10"/>
        <v>1983.2397557183867</v>
      </c>
    </row>
    <row r="704" spans="2:3" x14ac:dyDescent="0.2">
      <c r="B704" s="23">
        <v>664.96841769549064</v>
      </c>
      <c r="C704" s="24">
        <f t="shared" si="10"/>
        <v>5831.8733518535737</v>
      </c>
    </row>
    <row r="705" spans="2:3" x14ac:dyDescent="0.2">
      <c r="B705" s="23">
        <v>694.55031494726427</v>
      </c>
      <c r="C705" s="24">
        <f t="shared" si="10"/>
        <v>8760.4811797791626</v>
      </c>
    </row>
    <row r="706" spans="2:3" x14ac:dyDescent="0.2">
      <c r="B706" s="23">
        <v>616.79482074396219</v>
      </c>
      <c r="C706" s="24">
        <f t="shared" si="10"/>
        <v>1062.6872536522569</v>
      </c>
    </row>
    <row r="707" spans="2:3" x14ac:dyDescent="0.2">
      <c r="B707" s="23">
        <v>630.919391696807</v>
      </c>
      <c r="C707" s="24">
        <f t="shared" si="10"/>
        <v>2461.0197779838927</v>
      </c>
    </row>
    <row r="708" spans="2:3" x14ac:dyDescent="0.2">
      <c r="B708" s="23">
        <v>574.13854607148096</v>
      </c>
      <c r="C708" s="24">
        <f t="shared" si="10"/>
        <v>-3160.283938923385</v>
      </c>
    </row>
    <row r="709" spans="2:3" x14ac:dyDescent="0.2">
      <c r="B709" s="23">
        <v>621.49834535375703</v>
      </c>
      <c r="C709" s="24">
        <f t="shared" si="10"/>
        <v>1528.3361900219461</v>
      </c>
    </row>
    <row r="710" spans="2:3" x14ac:dyDescent="0.2">
      <c r="B710" s="23">
        <v>645.26063157245517</v>
      </c>
      <c r="C710" s="24">
        <f t="shared" si="10"/>
        <v>3880.8025256730616</v>
      </c>
    </row>
    <row r="711" spans="2:3" x14ac:dyDescent="0.2">
      <c r="B711" s="23">
        <v>596.72548319213092</v>
      </c>
      <c r="C711" s="24">
        <f t="shared" si="10"/>
        <v>-924.1771639790386</v>
      </c>
    </row>
    <row r="712" spans="2:3" x14ac:dyDescent="0.2">
      <c r="B712" s="23">
        <v>566.28673279192299</v>
      </c>
      <c r="C712" s="24">
        <f t="shared" si="10"/>
        <v>-3937.6134535996243</v>
      </c>
    </row>
    <row r="713" spans="2:3" x14ac:dyDescent="0.2">
      <c r="B713" s="23">
        <v>636.99365215143189</v>
      </c>
      <c r="C713" s="24">
        <f t="shared" si="10"/>
        <v>3062.3715629917569</v>
      </c>
    </row>
    <row r="714" spans="2:3" x14ac:dyDescent="0.2">
      <c r="B714" s="23">
        <v>668.7913513451349</v>
      </c>
      <c r="C714" s="24">
        <f t="shared" si="10"/>
        <v>6210.343783168355</v>
      </c>
    </row>
    <row r="715" spans="2:3" x14ac:dyDescent="0.2">
      <c r="B715" s="23">
        <v>701.97222827118821</v>
      </c>
      <c r="C715" s="24">
        <f t="shared" si="10"/>
        <v>9495.2505988476332</v>
      </c>
    </row>
    <row r="716" spans="2:3" x14ac:dyDescent="0.2">
      <c r="B716" s="23">
        <v>543.18214766681194</v>
      </c>
      <c r="C716" s="24">
        <f t="shared" si="10"/>
        <v>-6224.9673809856176</v>
      </c>
    </row>
    <row r="717" spans="2:3" x14ac:dyDescent="0.2">
      <c r="B717" s="23">
        <v>592.96721461578272</v>
      </c>
      <c r="C717" s="24">
        <f t="shared" si="10"/>
        <v>-1296.2457530375104</v>
      </c>
    </row>
    <row r="718" spans="2:3" x14ac:dyDescent="0.2">
      <c r="B718" s="23">
        <v>574.35750692093279</v>
      </c>
      <c r="C718" s="24">
        <f t="shared" ref="C718:C781" si="11">B718*$B$8-$B$5*B718-$B$4</f>
        <v>-3138.6068148276536</v>
      </c>
    </row>
    <row r="719" spans="2:3" x14ac:dyDescent="0.2">
      <c r="B719" s="23">
        <v>690.09038939839229</v>
      </c>
      <c r="C719" s="24">
        <f t="shared" si="11"/>
        <v>8318.9485504408367</v>
      </c>
    </row>
    <row r="720" spans="2:3" x14ac:dyDescent="0.2">
      <c r="B720" s="23">
        <v>524.32974131079391</v>
      </c>
      <c r="C720" s="24">
        <f t="shared" si="11"/>
        <v>-8091.3556102314033</v>
      </c>
    </row>
    <row r="721" spans="2:3" x14ac:dyDescent="0.2">
      <c r="B721" s="23">
        <v>448.14708177000284</v>
      </c>
      <c r="C721" s="24">
        <f t="shared" si="11"/>
        <v>-15633.438904769719</v>
      </c>
    </row>
    <row r="722" spans="2:3" x14ac:dyDescent="0.2">
      <c r="B722" s="23">
        <v>623.22351128386799</v>
      </c>
      <c r="C722" s="24">
        <f t="shared" si="11"/>
        <v>1699.1276171029313</v>
      </c>
    </row>
    <row r="723" spans="2:3" x14ac:dyDescent="0.2">
      <c r="B723" s="23">
        <v>626.94175299839117</v>
      </c>
      <c r="C723" s="24">
        <f t="shared" si="11"/>
        <v>2067.2335468407255</v>
      </c>
    </row>
    <row r="724" spans="2:3" x14ac:dyDescent="0.2">
      <c r="B724" s="23">
        <v>680.32178875000682</v>
      </c>
      <c r="C724" s="24">
        <f t="shared" si="11"/>
        <v>7351.8570862506749</v>
      </c>
    </row>
    <row r="725" spans="2:3" x14ac:dyDescent="0.2">
      <c r="B725" s="23">
        <v>579.95611074147746</v>
      </c>
      <c r="C725" s="24">
        <f t="shared" si="11"/>
        <v>-2584.3450365937315</v>
      </c>
    </row>
    <row r="726" spans="2:3" x14ac:dyDescent="0.2">
      <c r="B726" s="23">
        <v>641.19941940589342</v>
      </c>
      <c r="C726" s="24">
        <f t="shared" si="11"/>
        <v>3478.7425211834488</v>
      </c>
    </row>
    <row r="727" spans="2:3" x14ac:dyDescent="0.2">
      <c r="B727" s="23">
        <v>684.12123015150428</v>
      </c>
      <c r="C727" s="24">
        <f t="shared" si="11"/>
        <v>7728.0017849989235</v>
      </c>
    </row>
    <row r="728" spans="2:3" x14ac:dyDescent="0.2">
      <c r="B728" s="23">
        <v>638.32493411609903</v>
      </c>
      <c r="C728" s="24">
        <f t="shared" si="11"/>
        <v>3194.1684774938039</v>
      </c>
    </row>
    <row r="729" spans="2:3" x14ac:dyDescent="0.2">
      <c r="B729" s="23">
        <v>683.79774107597768</v>
      </c>
      <c r="C729" s="24">
        <f t="shared" si="11"/>
        <v>7695.9763665217906</v>
      </c>
    </row>
    <row r="730" spans="2:3" x14ac:dyDescent="0.2">
      <c r="B730" s="23">
        <v>670.87078365148045</v>
      </c>
      <c r="C730" s="24">
        <f t="shared" si="11"/>
        <v>6416.2075814965647</v>
      </c>
    </row>
    <row r="731" spans="2:3" x14ac:dyDescent="0.2">
      <c r="B731" s="23">
        <v>677.57237717160024</v>
      </c>
      <c r="C731" s="24">
        <f t="shared" si="11"/>
        <v>7079.6653399884235</v>
      </c>
    </row>
    <row r="732" spans="2:3" x14ac:dyDescent="0.2">
      <c r="B732" s="23">
        <v>635.84457835531794</v>
      </c>
      <c r="C732" s="24">
        <f t="shared" si="11"/>
        <v>2948.6132571764756</v>
      </c>
    </row>
    <row r="733" spans="2:3" x14ac:dyDescent="0.2">
      <c r="B733" s="23">
        <v>646.61671545763966</v>
      </c>
      <c r="C733" s="24">
        <f t="shared" si="11"/>
        <v>4015.054830306326</v>
      </c>
    </row>
    <row r="734" spans="2:3" x14ac:dyDescent="0.2">
      <c r="B734" s="23">
        <v>607.45890310499817</v>
      </c>
      <c r="C734" s="24">
        <f t="shared" si="11"/>
        <v>138.43140739481896</v>
      </c>
    </row>
    <row r="735" spans="2:3" x14ac:dyDescent="0.2">
      <c r="B735" s="23">
        <v>704.28445484139957</v>
      </c>
      <c r="C735" s="24">
        <f t="shared" si="11"/>
        <v>9724.161029298557</v>
      </c>
    </row>
    <row r="736" spans="2:3" x14ac:dyDescent="0.2">
      <c r="B736" s="23">
        <v>612.5816865824163</v>
      </c>
      <c r="C736" s="24">
        <f t="shared" si="11"/>
        <v>645.5869716592133</v>
      </c>
    </row>
    <row r="737" spans="2:3" x14ac:dyDescent="0.2">
      <c r="B737" s="23">
        <v>556.61725797108375</v>
      </c>
      <c r="C737" s="24">
        <f t="shared" si="11"/>
        <v>-4894.8914608627092</v>
      </c>
    </row>
    <row r="738" spans="2:3" x14ac:dyDescent="0.2">
      <c r="B738" s="23">
        <v>579.81540281616617</v>
      </c>
      <c r="C738" s="24">
        <f t="shared" si="11"/>
        <v>-2598.2751211995492</v>
      </c>
    </row>
    <row r="739" spans="2:3" x14ac:dyDescent="0.2">
      <c r="B739" s="23">
        <v>651.18599864945281</v>
      </c>
      <c r="C739" s="24">
        <f t="shared" si="11"/>
        <v>4467.4138662958285</v>
      </c>
    </row>
    <row r="740" spans="2:3" x14ac:dyDescent="0.2">
      <c r="B740" s="23">
        <v>574.92025676765479</v>
      </c>
      <c r="C740" s="24">
        <f t="shared" si="11"/>
        <v>-3082.8945800021756</v>
      </c>
    </row>
    <row r="741" spans="2:3" x14ac:dyDescent="0.2">
      <c r="B741" s="23">
        <v>646.66279955417849</v>
      </c>
      <c r="C741" s="24">
        <f t="shared" si="11"/>
        <v>4019.6171558636706</v>
      </c>
    </row>
    <row r="742" spans="2:3" x14ac:dyDescent="0.2">
      <c r="B742" s="23">
        <v>593.84657775808591</v>
      </c>
      <c r="C742" s="24">
        <f t="shared" si="11"/>
        <v>-1209.1888019494945</v>
      </c>
    </row>
    <row r="743" spans="2:3" x14ac:dyDescent="0.2">
      <c r="B743" s="23">
        <v>501.38460879679769</v>
      </c>
      <c r="C743" s="24">
        <f t="shared" si="11"/>
        <v>-10362.923729117028</v>
      </c>
    </row>
    <row r="744" spans="2:3" x14ac:dyDescent="0.2">
      <c r="B744" s="23">
        <v>671.20859726855997</v>
      </c>
      <c r="C744" s="24">
        <f t="shared" si="11"/>
        <v>6449.651129587437</v>
      </c>
    </row>
    <row r="745" spans="2:3" x14ac:dyDescent="0.2">
      <c r="B745" s="23">
        <v>625.49849404604174</v>
      </c>
      <c r="C745" s="24">
        <f t="shared" si="11"/>
        <v>1924.3509105581325</v>
      </c>
    </row>
    <row r="746" spans="2:3" x14ac:dyDescent="0.2">
      <c r="B746" s="23">
        <v>549.86556948279031</v>
      </c>
      <c r="C746" s="24">
        <f t="shared" si="11"/>
        <v>-5563.3086212037597</v>
      </c>
    </row>
    <row r="747" spans="2:3" x14ac:dyDescent="0.2">
      <c r="B747" s="23">
        <v>611.23779902118258</v>
      </c>
      <c r="C747" s="24">
        <f t="shared" si="11"/>
        <v>512.5421030970756</v>
      </c>
    </row>
    <row r="748" spans="2:3" x14ac:dyDescent="0.2">
      <c r="B748" s="23">
        <v>607.0898210600717</v>
      </c>
      <c r="C748" s="24">
        <f t="shared" si="11"/>
        <v>101.89228494709823</v>
      </c>
    </row>
    <row r="749" spans="2:3" x14ac:dyDescent="0.2">
      <c r="B749" s="23">
        <v>570.65719134698156</v>
      </c>
      <c r="C749" s="24">
        <f t="shared" si="11"/>
        <v>-3504.9380566488253</v>
      </c>
    </row>
    <row r="750" spans="2:3" x14ac:dyDescent="0.2">
      <c r="B750" s="23">
        <v>619.99205841857474</v>
      </c>
      <c r="C750" s="24">
        <f t="shared" si="11"/>
        <v>1379.2137834388996</v>
      </c>
    </row>
    <row r="751" spans="2:3" x14ac:dyDescent="0.2">
      <c r="B751" s="23">
        <v>540.91461366624571</v>
      </c>
      <c r="C751" s="24">
        <f t="shared" si="11"/>
        <v>-6449.4532470416743</v>
      </c>
    </row>
    <row r="752" spans="2:3" x14ac:dyDescent="0.2">
      <c r="B752" s="23">
        <v>707.93074643006548</v>
      </c>
      <c r="C752" s="24">
        <f t="shared" si="11"/>
        <v>10085.143896576483</v>
      </c>
    </row>
    <row r="753" spans="2:3" x14ac:dyDescent="0.2">
      <c r="B753" s="23">
        <v>605.24310116306879</v>
      </c>
      <c r="C753" s="24">
        <f t="shared" si="11"/>
        <v>-80.93298485619016</v>
      </c>
    </row>
    <row r="754" spans="2:3" x14ac:dyDescent="0.2">
      <c r="B754" s="23">
        <v>599.34286342468113</v>
      </c>
      <c r="C754" s="24">
        <f t="shared" si="11"/>
        <v>-665.05652095656842</v>
      </c>
    </row>
    <row r="755" spans="2:3" x14ac:dyDescent="0.2">
      <c r="B755" s="23">
        <v>696.30101948860101</v>
      </c>
      <c r="C755" s="24">
        <f t="shared" si="11"/>
        <v>8933.8009293715004</v>
      </c>
    </row>
    <row r="756" spans="2:3" x14ac:dyDescent="0.2">
      <c r="B756" s="23">
        <v>729.62645150255412</v>
      </c>
      <c r="C756" s="24">
        <f t="shared" si="11"/>
        <v>12233.018698752858</v>
      </c>
    </row>
    <row r="757" spans="2:3" x14ac:dyDescent="0.2">
      <c r="B757" s="23">
        <v>636.62514308816753</v>
      </c>
      <c r="C757" s="24">
        <f t="shared" si="11"/>
        <v>3025.8891657285858</v>
      </c>
    </row>
    <row r="758" spans="2:3" x14ac:dyDescent="0.2">
      <c r="B758" s="23">
        <v>502.5469430256635</v>
      </c>
      <c r="C758" s="24">
        <f t="shared" si="11"/>
        <v>-10247.852640459314</v>
      </c>
    </row>
    <row r="759" spans="2:3" x14ac:dyDescent="0.2">
      <c r="B759" s="23">
        <v>651.0977594734868</v>
      </c>
      <c r="C759" s="24">
        <f t="shared" si="11"/>
        <v>4458.6781878751935</v>
      </c>
    </row>
    <row r="760" spans="2:3" x14ac:dyDescent="0.2">
      <c r="B760" s="23">
        <v>641.97998413874302</v>
      </c>
      <c r="C760" s="24">
        <f t="shared" si="11"/>
        <v>3556.018429735559</v>
      </c>
    </row>
    <row r="761" spans="2:3" x14ac:dyDescent="0.2">
      <c r="B761" s="23">
        <v>613.96601027809083</v>
      </c>
      <c r="C761" s="24">
        <f t="shared" si="11"/>
        <v>782.63501753099263</v>
      </c>
    </row>
    <row r="762" spans="2:3" x14ac:dyDescent="0.2">
      <c r="B762" s="23">
        <v>626.91424987860955</v>
      </c>
      <c r="C762" s="24">
        <f t="shared" si="11"/>
        <v>2064.5107379823457</v>
      </c>
    </row>
    <row r="763" spans="2:3" x14ac:dyDescent="0.2">
      <c r="B763" s="23">
        <v>694.12123353686184</v>
      </c>
      <c r="C763" s="24">
        <f t="shared" si="11"/>
        <v>8718.0021201493219</v>
      </c>
    </row>
    <row r="764" spans="2:3" x14ac:dyDescent="0.2">
      <c r="B764" s="23">
        <v>657.58710421505384</v>
      </c>
      <c r="C764" s="24">
        <f t="shared" si="11"/>
        <v>5101.1233172903303</v>
      </c>
    </row>
    <row r="765" spans="2:3" x14ac:dyDescent="0.2">
      <c r="B765" s="23">
        <v>803.35118342190981</v>
      </c>
      <c r="C765" s="24">
        <f t="shared" si="11"/>
        <v>19531.767158769071</v>
      </c>
    </row>
    <row r="766" spans="2:3" x14ac:dyDescent="0.2">
      <c r="B766" s="23">
        <v>563.64332282100804</v>
      </c>
      <c r="C766" s="24">
        <f t="shared" si="11"/>
        <v>-4199.3110407202039</v>
      </c>
    </row>
    <row r="767" spans="2:3" x14ac:dyDescent="0.2">
      <c r="B767" s="23">
        <v>623.55412170290947</v>
      </c>
      <c r="C767" s="24">
        <f t="shared" si="11"/>
        <v>1731.8580485880375</v>
      </c>
    </row>
    <row r="768" spans="2:3" x14ac:dyDescent="0.2">
      <c r="B768" s="23">
        <v>571.9374779437203</v>
      </c>
      <c r="C768" s="24">
        <f t="shared" si="11"/>
        <v>-3378.1896835716907</v>
      </c>
    </row>
    <row r="769" spans="2:3" x14ac:dyDescent="0.2">
      <c r="B769" s="23">
        <v>647.14164851466194</v>
      </c>
      <c r="C769" s="24">
        <f t="shared" si="11"/>
        <v>4067.0232029515319</v>
      </c>
    </row>
    <row r="770" spans="2:3" x14ac:dyDescent="0.2">
      <c r="B770" s="23">
        <v>663.60062861349434</v>
      </c>
      <c r="C770" s="24">
        <f t="shared" si="11"/>
        <v>5696.4622327359393</v>
      </c>
    </row>
    <row r="771" spans="2:3" x14ac:dyDescent="0.2">
      <c r="B771" s="23">
        <v>769.14057659450918</v>
      </c>
      <c r="C771" s="24">
        <f t="shared" si="11"/>
        <v>16144.917082856409</v>
      </c>
    </row>
    <row r="772" spans="2:3" x14ac:dyDescent="0.2">
      <c r="B772" s="23">
        <v>572.77935171441641</v>
      </c>
      <c r="C772" s="24">
        <f t="shared" si="11"/>
        <v>-3294.8441802727757</v>
      </c>
    </row>
    <row r="773" spans="2:3" x14ac:dyDescent="0.2">
      <c r="B773" s="23">
        <v>684.48466423433274</v>
      </c>
      <c r="C773" s="24">
        <f t="shared" si="11"/>
        <v>7763.9817591989413</v>
      </c>
    </row>
    <row r="774" spans="2:3" x14ac:dyDescent="0.2">
      <c r="B774" s="23">
        <v>730.90960300760344</v>
      </c>
      <c r="C774" s="24">
        <f t="shared" si="11"/>
        <v>12360.05069775274</v>
      </c>
    </row>
    <row r="775" spans="2:3" x14ac:dyDescent="0.2">
      <c r="B775" s="23">
        <v>544.48183378553949</v>
      </c>
      <c r="C775" s="24">
        <f t="shared" si="11"/>
        <v>-6096.2984552315902</v>
      </c>
    </row>
    <row r="776" spans="2:3" x14ac:dyDescent="0.2">
      <c r="B776" s="23">
        <v>498.80553648108616</v>
      </c>
      <c r="C776" s="24">
        <f t="shared" si="11"/>
        <v>-10618.25188837247</v>
      </c>
    </row>
    <row r="777" spans="2:3" x14ac:dyDescent="0.2">
      <c r="B777" s="23">
        <v>585.71081113768741</v>
      </c>
      <c r="C777" s="24">
        <f t="shared" si="11"/>
        <v>-2014.6296973689459</v>
      </c>
    </row>
    <row r="778" spans="2:3" x14ac:dyDescent="0.2">
      <c r="B778" s="23">
        <v>631.11281393503305</v>
      </c>
      <c r="C778" s="24">
        <f t="shared" si="11"/>
        <v>2480.1685795682715</v>
      </c>
    </row>
    <row r="779" spans="2:3" x14ac:dyDescent="0.2">
      <c r="B779" s="23">
        <v>628.24250322591979</v>
      </c>
      <c r="C779" s="24">
        <f t="shared" si="11"/>
        <v>2196.0078193660593</v>
      </c>
    </row>
    <row r="780" spans="2:3" x14ac:dyDescent="0.2">
      <c r="B780" s="23">
        <v>691.74024916719645</v>
      </c>
      <c r="C780" s="24">
        <f t="shared" si="11"/>
        <v>8482.2846675524488</v>
      </c>
    </row>
    <row r="781" spans="2:3" x14ac:dyDescent="0.2">
      <c r="B781" s="23">
        <v>624.01676346780732</v>
      </c>
      <c r="C781" s="24">
        <f t="shared" si="11"/>
        <v>1777.659583312925</v>
      </c>
    </row>
    <row r="782" spans="2:3" x14ac:dyDescent="0.2">
      <c r="B782" s="23">
        <v>548.25172570417635</v>
      </c>
      <c r="C782" s="24">
        <f t="shared" ref="C782:C845" si="12">B782*$B$8-$B$5*B782-$B$4</f>
        <v>-5723.0791552865412</v>
      </c>
    </row>
    <row r="783" spans="2:3" x14ac:dyDescent="0.2">
      <c r="B783" s="23">
        <v>613.60355844954029</v>
      </c>
      <c r="C783" s="24">
        <f t="shared" si="12"/>
        <v>746.75228650448844</v>
      </c>
    </row>
    <row r="784" spans="2:3" x14ac:dyDescent="0.2">
      <c r="B784" s="23">
        <v>651.91114787012339</v>
      </c>
      <c r="C784" s="24">
        <f t="shared" si="12"/>
        <v>4539.2036391422153</v>
      </c>
    </row>
    <row r="785" spans="2:3" x14ac:dyDescent="0.2">
      <c r="B785" s="23">
        <v>690.63930583070032</v>
      </c>
      <c r="C785" s="24">
        <f t="shared" si="12"/>
        <v>8373.291277239332</v>
      </c>
    </row>
    <row r="786" spans="2:3" x14ac:dyDescent="0.2">
      <c r="B786" s="23">
        <v>562.43891536723822</v>
      </c>
      <c r="C786" s="24">
        <f t="shared" si="12"/>
        <v>-4318.5473786434159</v>
      </c>
    </row>
    <row r="787" spans="2:3" x14ac:dyDescent="0.2">
      <c r="B787" s="23">
        <v>477.78889653272927</v>
      </c>
      <c r="C787" s="24">
        <f t="shared" si="12"/>
        <v>-12698.899243259802</v>
      </c>
    </row>
    <row r="788" spans="2:3" x14ac:dyDescent="0.2">
      <c r="B788" s="23">
        <v>588.50074070505798</v>
      </c>
      <c r="C788" s="24">
        <f t="shared" si="12"/>
        <v>-1738.4266701992601</v>
      </c>
    </row>
    <row r="789" spans="2:3" x14ac:dyDescent="0.2">
      <c r="B789" s="23">
        <v>684.56226232228801</v>
      </c>
      <c r="C789" s="24">
        <f t="shared" si="12"/>
        <v>7771.6639699065126</v>
      </c>
    </row>
    <row r="790" spans="2:3" x14ac:dyDescent="0.2">
      <c r="B790" s="23">
        <v>690.59756002388895</v>
      </c>
      <c r="C790" s="24">
        <f t="shared" si="12"/>
        <v>8369.1584423650056</v>
      </c>
    </row>
    <row r="791" spans="2:3" x14ac:dyDescent="0.2">
      <c r="B791" s="23">
        <v>557.66499586752616</v>
      </c>
      <c r="C791" s="24">
        <f t="shared" si="12"/>
        <v>-4791.1654091149103</v>
      </c>
    </row>
    <row r="792" spans="2:3" x14ac:dyDescent="0.2">
      <c r="B792" s="23">
        <v>648.34008058824111</v>
      </c>
      <c r="C792" s="24">
        <f t="shared" si="12"/>
        <v>4185.6679782358697</v>
      </c>
    </row>
    <row r="793" spans="2:3" x14ac:dyDescent="0.2">
      <c r="B793" s="23">
        <v>692.67682862118818</v>
      </c>
      <c r="C793" s="24">
        <f t="shared" si="12"/>
        <v>8575.0060334976297</v>
      </c>
    </row>
    <row r="794" spans="2:3" x14ac:dyDescent="0.2">
      <c r="B794" s="23">
        <v>664.92994606960565</v>
      </c>
      <c r="C794" s="24">
        <f t="shared" si="12"/>
        <v>5828.0646608909592</v>
      </c>
    </row>
    <row r="795" spans="2:3" x14ac:dyDescent="0.2">
      <c r="B795" s="23">
        <v>655.27872480743099</v>
      </c>
      <c r="C795" s="24">
        <f t="shared" si="12"/>
        <v>4872.593755935668</v>
      </c>
    </row>
    <row r="796" spans="2:3" x14ac:dyDescent="0.2">
      <c r="B796" s="23">
        <v>595.4178571846569</v>
      </c>
      <c r="C796" s="24">
        <f t="shared" si="12"/>
        <v>-1053.6321387189673</v>
      </c>
    </row>
    <row r="797" spans="2:3" x14ac:dyDescent="0.2">
      <c r="B797" s="23">
        <v>551.69272614875808</v>
      </c>
      <c r="C797" s="24">
        <f t="shared" si="12"/>
        <v>-5382.4201112729497</v>
      </c>
    </row>
    <row r="798" spans="2:3" x14ac:dyDescent="0.2">
      <c r="B798" s="23">
        <v>590.38617779151537</v>
      </c>
      <c r="C798" s="24">
        <f t="shared" si="12"/>
        <v>-1551.7683986399788</v>
      </c>
    </row>
    <row r="799" spans="2:3" x14ac:dyDescent="0.2">
      <c r="B799" s="23">
        <v>532.50618962920271</v>
      </c>
      <c r="C799" s="24">
        <f t="shared" si="12"/>
        <v>-7281.8872267089318</v>
      </c>
    </row>
    <row r="800" spans="2:3" x14ac:dyDescent="0.2">
      <c r="B800" s="23">
        <v>570.40057741687633</v>
      </c>
      <c r="C800" s="24">
        <f t="shared" si="12"/>
        <v>-3530.3428357292432</v>
      </c>
    </row>
    <row r="801" spans="2:3" x14ac:dyDescent="0.2">
      <c r="B801" s="23">
        <v>525.05644576740451</v>
      </c>
      <c r="C801" s="24">
        <f t="shared" si="12"/>
        <v>-8019.4118690269534</v>
      </c>
    </row>
    <row r="802" spans="2:3" x14ac:dyDescent="0.2">
      <c r="B802" s="23">
        <v>591.20619640452787</v>
      </c>
      <c r="C802" s="24">
        <f t="shared" si="12"/>
        <v>-1470.5865559517406</v>
      </c>
    </row>
    <row r="803" spans="2:3" x14ac:dyDescent="0.2">
      <c r="B803" s="23">
        <v>548.69734172825702</v>
      </c>
      <c r="C803" s="24">
        <f t="shared" si="12"/>
        <v>-5678.9631689025555</v>
      </c>
    </row>
    <row r="804" spans="2:3" x14ac:dyDescent="0.2">
      <c r="B804" s="23">
        <v>651.81079422472976</v>
      </c>
      <c r="C804" s="24">
        <f t="shared" si="12"/>
        <v>4529.2686282482464</v>
      </c>
    </row>
    <row r="805" spans="2:3" x14ac:dyDescent="0.2">
      <c r="B805" s="23">
        <v>754.74858691450208</v>
      </c>
      <c r="C805" s="24">
        <f t="shared" si="12"/>
        <v>14720.110104535706</v>
      </c>
    </row>
    <row r="806" spans="2:3" x14ac:dyDescent="0.2">
      <c r="B806" s="23">
        <v>684.74856321699917</v>
      </c>
      <c r="C806" s="24">
        <f t="shared" si="12"/>
        <v>7790.1077584829181</v>
      </c>
    </row>
    <row r="807" spans="2:3" x14ac:dyDescent="0.2">
      <c r="B807" s="23">
        <v>657.91083885414992</v>
      </c>
      <c r="C807" s="24">
        <f t="shared" si="12"/>
        <v>5133.1730465608416</v>
      </c>
    </row>
    <row r="808" spans="2:3" x14ac:dyDescent="0.2">
      <c r="B808" s="23">
        <v>556.38348145294003</v>
      </c>
      <c r="C808" s="24">
        <f t="shared" si="12"/>
        <v>-4918.0353361589368</v>
      </c>
    </row>
    <row r="809" spans="2:3" x14ac:dyDescent="0.2">
      <c r="B809" s="23">
        <v>387.60354742407799</v>
      </c>
      <c r="C809" s="24">
        <f t="shared" si="12"/>
        <v>-21627.248805016279</v>
      </c>
    </row>
    <row r="810" spans="2:3" x14ac:dyDescent="0.2">
      <c r="B810" s="23">
        <v>737.44486813666299</v>
      </c>
      <c r="C810" s="24">
        <f t="shared" si="12"/>
        <v>13007.041945529636</v>
      </c>
    </row>
    <row r="811" spans="2:3" x14ac:dyDescent="0.2">
      <c r="B811" s="23">
        <v>569.65602867421694</v>
      </c>
      <c r="C811" s="24">
        <f t="shared" si="12"/>
        <v>-3604.0531612525228</v>
      </c>
    </row>
    <row r="812" spans="2:3" x14ac:dyDescent="0.2">
      <c r="B812" s="23">
        <v>605.78014868951868</v>
      </c>
      <c r="C812" s="24">
        <f t="shared" si="12"/>
        <v>-27.765279737650417</v>
      </c>
    </row>
    <row r="813" spans="2:3" x14ac:dyDescent="0.2">
      <c r="B813" s="23">
        <v>602.38441379624419</v>
      </c>
      <c r="C813" s="24">
        <f t="shared" si="12"/>
        <v>-363.94303417182527</v>
      </c>
    </row>
    <row r="814" spans="2:3" x14ac:dyDescent="0.2">
      <c r="B814" s="23">
        <v>681.18412615149282</v>
      </c>
      <c r="C814" s="24">
        <f t="shared" si="12"/>
        <v>7437.2284889977891</v>
      </c>
    </row>
    <row r="815" spans="2:3" x14ac:dyDescent="0.2">
      <c r="B815" s="23">
        <v>611.98873241664842</v>
      </c>
      <c r="C815" s="24">
        <f t="shared" si="12"/>
        <v>586.88450924819335</v>
      </c>
    </row>
    <row r="816" spans="2:3" x14ac:dyDescent="0.2">
      <c r="B816" s="23">
        <v>652.61526047834195</v>
      </c>
      <c r="C816" s="24">
        <f t="shared" si="12"/>
        <v>4608.9107873558532</v>
      </c>
    </row>
    <row r="817" spans="2:3" x14ac:dyDescent="0.2">
      <c r="B817" s="23">
        <v>677.53636118141003</v>
      </c>
      <c r="C817" s="24">
        <f t="shared" si="12"/>
        <v>7076.0997569595929</v>
      </c>
    </row>
    <row r="818" spans="2:3" x14ac:dyDescent="0.2">
      <c r="B818" s="23">
        <v>685.30206350260414</v>
      </c>
      <c r="C818" s="24">
        <f t="shared" si="12"/>
        <v>7844.90428675781</v>
      </c>
    </row>
    <row r="819" spans="2:3" x14ac:dyDescent="0.2">
      <c r="B819" s="23">
        <v>704.12303772172891</v>
      </c>
      <c r="C819" s="24">
        <f t="shared" si="12"/>
        <v>9708.1807344511617</v>
      </c>
    </row>
    <row r="820" spans="2:3" x14ac:dyDescent="0.2">
      <c r="B820" s="23">
        <v>671.32368472812232</v>
      </c>
      <c r="C820" s="24">
        <f t="shared" si="12"/>
        <v>6461.0447880841093</v>
      </c>
    </row>
    <row r="821" spans="2:3" x14ac:dyDescent="0.2">
      <c r="B821" s="23">
        <v>671.47961759474128</v>
      </c>
      <c r="C821" s="24">
        <f t="shared" si="12"/>
        <v>6476.4821418793872</v>
      </c>
    </row>
    <row r="822" spans="2:3" x14ac:dyDescent="0.2">
      <c r="B822" s="23">
        <v>691.85026164632291</v>
      </c>
      <c r="C822" s="24">
        <f t="shared" si="12"/>
        <v>8493.1759029859677</v>
      </c>
    </row>
    <row r="823" spans="2:3" x14ac:dyDescent="0.2">
      <c r="B823" s="23">
        <v>721.60241630626842</v>
      </c>
      <c r="C823" s="24">
        <f t="shared" si="12"/>
        <v>11438.639214320574</v>
      </c>
    </row>
    <row r="824" spans="2:3" x14ac:dyDescent="0.2">
      <c r="B824" s="23">
        <v>602.50588590861298</v>
      </c>
      <c r="C824" s="24">
        <f t="shared" si="12"/>
        <v>-351.91729504731484</v>
      </c>
    </row>
    <row r="825" spans="2:3" x14ac:dyDescent="0.2">
      <c r="B825" s="23">
        <v>531.70859915553592</v>
      </c>
      <c r="C825" s="24">
        <f t="shared" si="12"/>
        <v>-7360.8486836019438</v>
      </c>
    </row>
    <row r="826" spans="2:3" x14ac:dyDescent="0.2">
      <c r="B826" s="23">
        <v>553.05756846792065</v>
      </c>
      <c r="C826" s="24">
        <f t="shared" si="12"/>
        <v>-5247.300721675856</v>
      </c>
    </row>
    <row r="827" spans="2:3" x14ac:dyDescent="0.2">
      <c r="B827" s="23">
        <v>504.60181897506118</v>
      </c>
      <c r="C827" s="24">
        <f t="shared" si="12"/>
        <v>-10044.419921468943</v>
      </c>
    </row>
    <row r="828" spans="2:3" x14ac:dyDescent="0.2">
      <c r="B828" s="23">
        <v>616.26792317838408</v>
      </c>
      <c r="C828" s="24">
        <f t="shared" si="12"/>
        <v>1010.524394660024</v>
      </c>
    </row>
    <row r="829" spans="2:3" x14ac:dyDescent="0.2">
      <c r="B829" s="23">
        <v>656.55311787850223</v>
      </c>
      <c r="C829" s="24">
        <f t="shared" si="12"/>
        <v>4998.7586699717212</v>
      </c>
    </row>
    <row r="830" spans="2:3" x14ac:dyDescent="0.2">
      <c r="B830" s="23">
        <v>587.82273968972731</v>
      </c>
      <c r="C830" s="24">
        <f t="shared" si="12"/>
        <v>-1805.5487707169959</v>
      </c>
    </row>
    <row r="831" spans="2:3" x14ac:dyDescent="0.2">
      <c r="B831" s="23">
        <v>588.16841134103015</v>
      </c>
      <c r="C831" s="24">
        <f t="shared" si="12"/>
        <v>-1771.3272772380151</v>
      </c>
    </row>
    <row r="832" spans="2:3" x14ac:dyDescent="0.2">
      <c r="B832" s="23">
        <v>688.19021849776618</v>
      </c>
      <c r="C832" s="24">
        <f t="shared" si="12"/>
        <v>8130.831631278852</v>
      </c>
    </row>
    <row r="833" spans="2:3" x14ac:dyDescent="0.2">
      <c r="B833" s="23">
        <v>645.74823896691669</v>
      </c>
      <c r="C833" s="24">
        <f t="shared" si="12"/>
        <v>3929.0756577247521</v>
      </c>
    </row>
    <row r="834" spans="2:3" x14ac:dyDescent="0.2">
      <c r="B834" s="23">
        <v>561.93927535787225</v>
      </c>
      <c r="C834" s="24">
        <f t="shared" si="12"/>
        <v>-4368.0117395706475</v>
      </c>
    </row>
    <row r="835" spans="2:3" x14ac:dyDescent="0.2">
      <c r="B835" s="23">
        <v>552.15356711414643</v>
      </c>
      <c r="C835" s="24">
        <f t="shared" si="12"/>
        <v>-5336.7968556995038</v>
      </c>
    </row>
    <row r="836" spans="2:3" x14ac:dyDescent="0.2">
      <c r="B836" s="23">
        <v>660.82445060601458</v>
      </c>
      <c r="C836" s="24">
        <f t="shared" si="12"/>
        <v>5421.6206099954434</v>
      </c>
    </row>
    <row r="837" spans="2:3" x14ac:dyDescent="0.2">
      <c r="B837" s="23">
        <v>669.48253093869425</v>
      </c>
      <c r="C837" s="24">
        <f t="shared" si="12"/>
        <v>6278.7705629307311</v>
      </c>
    </row>
    <row r="838" spans="2:3" x14ac:dyDescent="0.2">
      <c r="B838" s="23">
        <v>599.50133378151804</v>
      </c>
      <c r="C838" s="24">
        <f t="shared" si="12"/>
        <v>-649.36795562971383</v>
      </c>
    </row>
    <row r="839" spans="2:3" x14ac:dyDescent="0.2">
      <c r="B839" s="23">
        <v>651.84615537873469</v>
      </c>
      <c r="C839" s="24">
        <f t="shared" si="12"/>
        <v>4532.7693824947346</v>
      </c>
    </row>
    <row r="840" spans="2:3" x14ac:dyDescent="0.2">
      <c r="B840" s="23">
        <v>620.27355612372048</v>
      </c>
      <c r="C840" s="24">
        <f t="shared" si="12"/>
        <v>1407.0820562483277</v>
      </c>
    </row>
    <row r="841" spans="2:3" x14ac:dyDescent="0.2">
      <c r="B841" s="23">
        <v>698.7898881197907</v>
      </c>
      <c r="C841" s="24">
        <f t="shared" si="12"/>
        <v>9180.1989238592796</v>
      </c>
    </row>
    <row r="842" spans="2:3" x14ac:dyDescent="0.2">
      <c r="B842" s="23">
        <v>748.20841051405296</v>
      </c>
      <c r="C842" s="24">
        <f t="shared" si="12"/>
        <v>14072.632640891243</v>
      </c>
    </row>
    <row r="843" spans="2:3" x14ac:dyDescent="0.2">
      <c r="B843" s="23">
        <v>479.94854627177119</v>
      </c>
      <c r="C843" s="24">
        <f t="shared" si="12"/>
        <v>-12485.093919094652</v>
      </c>
    </row>
    <row r="844" spans="2:3" x14ac:dyDescent="0.2">
      <c r="B844" s="23">
        <v>717.89751687902026</v>
      </c>
      <c r="C844" s="24">
        <f t="shared" si="12"/>
        <v>11071.854171023006</v>
      </c>
    </row>
    <row r="845" spans="2:3" x14ac:dyDescent="0.2">
      <c r="B845" s="23">
        <v>677.83152859192342</v>
      </c>
      <c r="C845" s="24">
        <f t="shared" si="12"/>
        <v>7105.3213306004182</v>
      </c>
    </row>
    <row r="846" spans="2:3" x14ac:dyDescent="0.2">
      <c r="B846" s="23">
        <v>743.11836884589866</v>
      </c>
      <c r="C846" s="24">
        <f t="shared" ref="C846:C909" si="13">B846*$B$8-$B$5*B846-$B$4</f>
        <v>13568.718515743967</v>
      </c>
    </row>
    <row r="847" spans="2:3" x14ac:dyDescent="0.2">
      <c r="B847" s="23">
        <v>655.79694579355419</v>
      </c>
      <c r="C847" s="24">
        <f t="shared" si="13"/>
        <v>4923.8976335618645</v>
      </c>
    </row>
    <row r="848" spans="2:3" x14ac:dyDescent="0.2">
      <c r="B848" s="23">
        <v>611.29386936954688</v>
      </c>
      <c r="C848" s="24">
        <f t="shared" si="13"/>
        <v>518.0930675851414</v>
      </c>
    </row>
    <row r="849" spans="2:3" x14ac:dyDescent="0.2">
      <c r="B849" s="23">
        <v>706.59766366588883</v>
      </c>
      <c r="C849" s="24">
        <f t="shared" si="13"/>
        <v>9953.1687029229943</v>
      </c>
    </row>
    <row r="850" spans="2:3" x14ac:dyDescent="0.2">
      <c r="B850" s="23">
        <v>629.50560037279502</v>
      </c>
      <c r="C850" s="24">
        <f t="shared" si="13"/>
        <v>2321.0544369067065</v>
      </c>
    </row>
    <row r="851" spans="2:3" x14ac:dyDescent="0.2">
      <c r="B851" s="23">
        <v>640.44332917546853</v>
      </c>
      <c r="C851" s="24">
        <f t="shared" si="13"/>
        <v>3403.8895883713849</v>
      </c>
    </row>
    <row r="852" spans="2:3" x14ac:dyDescent="0.2">
      <c r="B852" s="23">
        <v>694.63822670513764</v>
      </c>
      <c r="C852" s="24">
        <f t="shared" si="13"/>
        <v>8769.1844438086264</v>
      </c>
    </row>
    <row r="853" spans="2:3" x14ac:dyDescent="0.2">
      <c r="B853" s="23">
        <v>694.92013368289918</v>
      </c>
      <c r="C853" s="24">
        <f t="shared" si="13"/>
        <v>8797.0932346070185</v>
      </c>
    </row>
    <row r="854" spans="2:3" x14ac:dyDescent="0.2">
      <c r="B854" s="23">
        <v>397.59896695613861</v>
      </c>
      <c r="C854" s="24">
        <f t="shared" si="13"/>
        <v>-20637.702271342278</v>
      </c>
    </row>
    <row r="855" spans="2:3" x14ac:dyDescent="0.2">
      <c r="B855" s="23">
        <v>580.77056324691512</v>
      </c>
      <c r="C855" s="24">
        <f t="shared" si="13"/>
        <v>-2503.7142385554034</v>
      </c>
    </row>
    <row r="856" spans="2:3" x14ac:dyDescent="0.2">
      <c r="B856" s="23">
        <v>693.06334567954764</v>
      </c>
      <c r="C856" s="24">
        <f t="shared" si="13"/>
        <v>8613.2712222752161</v>
      </c>
    </row>
    <row r="857" spans="2:3" x14ac:dyDescent="0.2">
      <c r="B857" s="23">
        <v>634.35940988711081</v>
      </c>
      <c r="C857" s="24">
        <f t="shared" si="13"/>
        <v>2801.5815788239706</v>
      </c>
    </row>
    <row r="858" spans="2:3" x14ac:dyDescent="0.2">
      <c r="B858" s="23">
        <v>566.63166775251739</v>
      </c>
      <c r="C858" s="24">
        <f t="shared" si="13"/>
        <v>-3903.4648925007787</v>
      </c>
    </row>
    <row r="859" spans="2:3" x14ac:dyDescent="0.2">
      <c r="B859" s="23">
        <v>557.99699781346135</v>
      </c>
      <c r="C859" s="24">
        <f t="shared" si="13"/>
        <v>-4758.2972164673265</v>
      </c>
    </row>
    <row r="860" spans="2:3" x14ac:dyDescent="0.2">
      <c r="B860" s="23">
        <v>659.28034688113257</v>
      </c>
      <c r="C860" s="24">
        <f t="shared" si="13"/>
        <v>5268.7543412321247</v>
      </c>
    </row>
    <row r="861" spans="2:3" x14ac:dyDescent="0.2">
      <c r="B861" s="23">
        <v>676.66330083739012</v>
      </c>
      <c r="C861" s="24">
        <f t="shared" si="13"/>
        <v>6989.6667829016224</v>
      </c>
    </row>
    <row r="862" spans="2:3" x14ac:dyDescent="0.2">
      <c r="B862" s="23">
        <v>670.198021325632</v>
      </c>
      <c r="C862" s="24">
        <f t="shared" si="13"/>
        <v>6349.6041112375678</v>
      </c>
    </row>
    <row r="863" spans="2:3" x14ac:dyDescent="0.2">
      <c r="B863" s="23">
        <v>649.0319968725089</v>
      </c>
      <c r="C863" s="24">
        <f t="shared" si="13"/>
        <v>4254.1676903783809</v>
      </c>
    </row>
    <row r="864" spans="2:3" x14ac:dyDescent="0.2">
      <c r="B864" s="23">
        <v>656.05675205006264</v>
      </c>
      <c r="C864" s="24">
        <f t="shared" si="13"/>
        <v>4949.6184529562015</v>
      </c>
    </row>
    <row r="865" spans="2:3" x14ac:dyDescent="0.2">
      <c r="B865" s="23">
        <v>611.63585756730754</v>
      </c>
      <c r="C865" s="24">
        <f t="shared" si="13"/>
        <v>551.94989916344639</v>
      </c>
    </row>
    <row r="866" spans="2:3" x14ac:dyDescent="0.2">
      <c r="B866" s="23">
        <v>730.27965059736744</v>
      </c>
      <c r="C866" s="24">
        <f t="shared" si="13"/>
        <v>12297.685409139376</v>
      </c>
    </row>
    <row r="867" spans="2:3" x14ac:dyDescent="0.2">
      <c r="B867" s="23">
        <v>612.14540197397582</v>
      </c>
      <c r="C867" s="24">
        <f t="shared" si="13"/>
        <v>602.39479542360641</v>
      </c>
    </row>
    <row r="868" spans="2:3" x14ac:dyDescent="0.2">
      <c r="B868" s="23">
        <v>600.29147549357731</v>
      </c>
      <c r="C868" s="24">
        <f t="shared" si="13"/>
        <v>-571.14392613584641</v>
      </c>
    </row>
    <row r="869" spans="2:3" x14ac:dyDescent="0.2">
      <c r="B869" s="23">
        <v>599.54234289762098</v>
      </c>
      <c r="C869" s="24">
        <f t="shared" si="13"/>
        <v>-645.30805313552264</v>
      </c>
    </row>
    <row r="870" spans="2:3" x14ac:dyDescent="0.2">
      <c r="B870" s="23">
        <v>524.99865647405386</v>
      </c>
      <c r="C870" s="24">
        <f t="shared" si="13"/>
        <v>-8025.1330090686679</v>
      </c>
    </row>
    <row r="871" spans="2:3" x14ac:dyDescent="0.2">
      <c r="B871" s="23">
        <v>723.57609256869182</v>
      </c>
      <c r="C871" s="24">
        <f t="shared" si="13"/>
        <v>11634.03316430049</v>
      </c>
    </row>
    <row r="872" spans="2:3" x14ac:dyDescent="0.2">
      <c r="B872" s="23">
        <v>638.57147993985564</v>
      </c>
      <c r="C872" s="24">
        <f t="shared" si="13"/>
        <v>3218.5765140457079</v>
      </c>
    </row>
    <row r="873" spans="2:3" x14ac:dyDescent="0.2">
      <c r="B873" s="23">
        <v>566.97529304074124</v>
      </c>
      <c r="C873" s="24">
        <f t="shared" si="13"/>
        <v>-3869.4459889666177</v>
      </c>
    </row>
    <row r="874" spans="2:3" x14ac:dyDescent="0.2">
      <c r="B874" s="23">
        <v>662.5869421986863</v>
      </c>
      <c r="C874" s="24">
        <f t="shared" si="13"/>
        <v>5596.1072776699439</v>
      </c>
    </row>
    <row r="875" spans="2:3" x14ac:dyDescent="0.2">
      <c r="B875" s="23">
        <v>689.70174412243068</v>
      </c>
      <c r="C875" s="24">
        <f t="shared" si="13"/>
        <v>8280.4726681206375</v>
      </c>
    </row>
    <row r="876" spans="2:3" x14ac:dyDescent="0.2">
      <c r="B876" s="23">
        <v>721.04973456589505</v>
      </c>
      <c r="C876" s="24">
        <f t="shared" si="13"/>
        <v>11383.92372202361</v>
      </c>
    </row>
    <row r="877" spans="2:3" x14ac:dyDescent="0.2">
      <c r="B877" s="23">
        <v>570.04745700396597</v>
      </c>
      <c r="C877" s="24">
        <f t="shared" si="13"/>
        <v>-3565.3017566073686</v>
      </c>
    </row>
    <row r="878" spans="2:3" x14ac:dyDescent="0.2">
      <c r="B878" s="23">
        <v>573.15842001116835</v>
      </c>
      <c r="C878" s="24">
        <f t="shared" si="13"/>
        <v>-3257.3164188943338</v>
      </c>
    </row>
    <row r="879" spans="2:3" x14ac:dyDescent="0.2">
      <c r="B879" s="23">
        <v>648.0789646593621</v>
      </c>
      <c r="C879" s="24">
        <f t="shared" si="13"/>
        <v>4159.8175012768479</v>
      </c>
    </row>
    <row r="880" spans="2:3" x14ac:dyDescent="0.2">
      <c r="B880" s="23">
        <v>683.2689608563669</v>
      </c>
      <c r="C880" s="24">
        <f t="shared" si="13"/>
        <v>7643.6271247803234</v>
      </c>
    </row>
    <row r="881" spans="2:3" x14ac:dyDescent="0.2">
      <c r="B881" s="23">
        <v>727.65539458487183</v>
      </c>
      <c r="C881" s="24">
        <f t="shared" si="13"/>
        <v>12037.884063902311</v>
      </c>
    </row>
    <row r="882" spans="2:3" x14ac:dyDescent="0.2">
      <c r="B882" s="23">
        <v>575.75173501390964</v>
      </c>
      <c r="C882" s="24">
        <f t="shared" si="13"/>
        <v>-3000.5782336229458</v>
      </c>
    </row>
    <row r="883" spans="2:3" x14ac:dyDescent="0.2">
      <c r="B883" s="23">
        <v>686.70586857479066</v>
      </c>
      <c r="C883" s="24">
        <f t="shared" si="13"/>
        <v>7983.880988904275</v>
      </c>
    </row>
    <row r="884" spans="2:3" x14ac:dyDescent="0.2">
      <c r="B884" s="23">
        <v>762.54244719166309</v>
      </c>
      <c r="C884" s="24">
        <f t="shared" si="13"/>
        <v>15491.702271974646</v>
      </c>
    </row>
    <row r="885" spans="2:3" x14ac:dyDescent="0.2">
      <c r="B885" s="23">
        <v>555.89628333109431</v>
      </c>
      <c r="C885" s="24">
        <f t="shared" si="13"/>
        <v>-4966.2679502216633</v>
      </c>
    </row>
    <row r="886" spans="2:3" x14ac:dyDescent="0.2">
      <c r="B886" s="23">
        <v>592.3152433388168</v>
      </c>
      <c r="C886" s="24">
        <f t="shared" si="13"/>
        <v>-1360.7909094571369</v>
      </c>
    </row>
    <row r="887" spans="2:3" x14ac:dyDescent="0.2">
      <c r="B887" s="23">
        <v>639.77891601098236</v>
      </c>
      <c r="C887" s="24">
        <f t="shared" si="13"/>
        <v>3338.1126850872533</v>
      </c>
    </row>
    <row r="888" spans="2:3" x14ac:dyDescent="0.2">
      <c r="B888" s="23">
        <v>574.85706507577561</v>
      </c>
      <c r="C888" s="24">
        <f t="shared" si="13"/>
        <v>-3089.1505574982148</v>
      </c>
    </row>
    <row r="889" spans="2:3" x14ac:dyDescent="0.2">
      <c r="B889" s="23">
        <v>651.61008693394251</v>
      </c>
      <c r="C889" s="24">
        <f t="shared" si="13"/>
        <v>4509.3986064603087</v>
      </c>
    </row>
    <row r="890" spans="2:3" x14ac:dyDescent="0.2">
      <c r="B890" s="23">
        <v>672.25568032881711</v>
      </c>
      <c r="C890" s="24">
        <f t="shared" si="13"/>
        <v>6553.3123525528936</v>
      </c>
    </row>
    <row r="891" spans="2:3" x14ac:dyDescent="0.2">
      <c r="B891" s="23">
        <v>652.18896212172695</v>
      </c>
      <c r="C891" s="24">
        <f t="shared" si="13"/>
        <v>4566.7072500509676</v>
      </c>
    </row>
    <row r="892" spans="2:3" x14ac:dyDescent="0.2">
      <c r="B892" s="23">
        <v>623.32820321898907</v>
      </c>
      <c r="C892" s="24">
        <f t="shared" si="13"/>
        <v>1709.4921186799183</v>
      </c>
    </row>
    <row r="893" spans="2:3" x14ac:dyDescent="0.2">
      <c r="B893" s="23">
        <v>590.85528606374282</v>
      </c>
      <c r="C893" s="24">
        <f t="shared" si="13"/>
        <v>-1505.3266796894604</v>
      </c>
    </row>
    <row r="894" spans="2:3" x14ac:dyDescent="0.2">
      <c r="B894" s="23">
        <v>568.99497154518031</v>
      </c>
      <c r="C894" s="24">
        <f t="shared" si="13"/>
        <v>-3669.4978170271497</v>
      </c>
    </row>
    <row r="895" spans="2:3" x14ac:dyDescent="0.2">
      <c r="B895" s="23">
        <v>626.45144440466538</v>
      </c>
      <c r="C895" s="24">
        <f t="shared" si="13"/>
        <v>2018.6929960618727</v>
      </c>
    </row>
    <row r="896" spans="2:3" x14ac:dyDescent="0.2">
      <c r="B896" s="23">
        <v>674.75756382918917</v>
      </c>
      <c r="C896" s="24">
        <f t="shared" si="13"/>
        <v>6800.9988190897275</v>
      </c>
    </row>
    <row r="897" spans="2:3" x14ac:dyDescent="0.2">
      <c r="B897" s="23">
        <v>713.66612915880978</v>
      </c>
      <c r="C897" s="24">
        <f t="shared" si="13"/>
        <v>10652.946786722168</v>
      </c>
    </row>
    <row r="898" spans="2:3" x14ac:dyDescent="0.2">
      <c r="B898" s="23">
        <v>657.4711982102599</v>
      </c>
      <c r="C898" s="24">
        <f t="shared" si="13"/>
        <v>5089.6486228157301</v>
      </c>
    </row>
    <row r="899" spans="2:3" x14ac:dyDescent="0.2">
      <c r="B899" s="23">
        <v>682.81155778095126</v>
      </c>
      <c r="C899" s="24">
        <f t="shared" si="13"/>
        <v>7598.3442203141749</v>
      </c>
    </row>
    <row r="900" spans="2:3" x14ac:dyDescent="0.2">
      <c r="B900" s="23">
        <v>615.44610376586206</v>
      </c>
      <c r="C900" s="24">
        <f t="shared" si="13"/>
        <v>929.16427282034419</v>
      </c>
    </row>
    <row r="901" spans="2:3" x14ac:dyDescent="0.2">
      <c r="B901" s="23">
        <v>679.3720307177864</v>
      </c>
      <c r="C901" s="24">
        <f t="shared" si="13"/>
        <v>7257.8310410608537</v>
      </c>
    </row>
    <row r="902" spans="2:3" x14ac:dyDescent="0.2">
      <c r="B902" s="23">
        <v>615.70165358716622</v>
      </c>
      <c r="C902" s="24">
        <f t="shared" si="13"/>
        <v>954.46370512945578</v>
      </c>
    </row>
    <row r="903" spans="2:3" x14ac:dyDescent="0.2">
      <c r="B903" s="23">
        <v>579.801978674368</v>
      </c>
      <c r="C903" s="24">
        <f t="shared" si="13"/>
        <v>-2599.6041112375678</v>
      </c>
    </row>
    <row r="904" spans="2:3" x14ac:dyDescent="0.2">
      <c r="B904" s="23">
        <v>602.73131326539442</v>
      </c>
      <c r="C904" s="24">
        <f t="shared" si="13"/>
        <v>-329.59998672595248</v>
      </c>
    </row>
    <row r="905" spans="2:3" x14ac:dyDescent="0.2">
      <c r="B905" s="23">
        <v>647.48257260362152</v>
      </c>
      <c r="C905" s="24">
        <f t="shared" si="13"/>
        <v>4100.7746877585305</v>
      </c>
    </row>
    <row r="906" spans="2:3" x14ac:dyDescent="0.2">
      <c r="B906" s="23">
        <v>690.52258128067479</v>
      </c>
      <c r="C906" s="24">
        <f t="shared" si="13"/>
        <v>8361.7355467868038</v>
      </c>
    </row>
    <row r="907" spans="2:3" x14ac:dyDescent="0.2">
      <c r="B907" s="23">
        <v>718.43169949715957</v>
      </c>
      <c r="C907" s="24">
        <f t="shared" si="13"/>
        <v>11124.738250218797</v>
      </c>
    </row>
    <row r="908" spans="2:3" x14ac:dyDescent="0.2">
      <c r="B908" s="23">
        <v>676.74892066861503</v>
      </c>
      <c r="C908" s="24">
        <f t="shared" si="13"/>
        <v>6998.1431461928878</v>
      </c>
    </row>
    <row r="909" spans="2:3" x14ac:dyDescent="0.2">
      <c r="B909" s="23">
        <v>742.52999853342772</v>
      </c>
      <c r="C909" s="24">
        <f t="shared" si="13"/>
        <v>13510.469854809344</v>
      </c>
    </row>
    <row r="910" spans="2:3" x14ac:dyDescent="0.2">
      <c r="B910" s="23">
        <v>579.4189813605044</v>
      </c>
      <c r="C910" s="24">
        <f t="shared" ref="C910:C973" si="14">B910*$B$8-$B$5*B910-$B$4</f>
        <v>-2637.520845310064</v>
      </c>
    </row>
    <row r="911" spans="2:3" x14ac:dyDescent="0.2">
      <c r="B911" s="23">
        <v>661.0677222488448</v>
      </c>
      <c r="C911" s="24">
        <f t="shared" si="14"/>
        <v>5445.7045026356354</v>
      </c>
    </row>
    <row r="912" spans="2:3" x14ac:dyDescent="0.2">
      <c r="B912" s="23">
        <v>699.34158760588616</v>
      </c>
      <c r="C912" s="24">
        <f t="shared" si="14"/>
        <v>9234.81717298273</v>
      </c>
    </row>
    <row r="913" spans="2:3" x14ac:dyDescent="0.2">
      <c r="B913" s="23">
        <v>705.90009941952303</v>
      </c>
      <c r="C913" s="24">
        <f t="shared" si="14"/>
        <v>9884.10984253278</v>
      </c>
    </row>
    <row r="914" spans="2:3" x14ac:dyDescent="0.2">
      <c r="B914" s="23">
        <v>601.56701452797279</v>
      </c>
      <c r="C914" s="24">
        <f t="shared" si="14"/>
        <v>-444.86556173069403</v>
      </c>
    </row>
    <row r="915" spans="2:3" x14ac:dyDescent="0.2">
      <c r="B915" s="23">
        <v>634.00956365512684</v>
      </c>
      <c r="C915" s="24">
        <f t="shared" si="14"/>
        <v>2766.9468018575571</v>
      </c>
    </row>
    <row r="916" spans="2:3" x14ac:dyDescent="0.2">
      <c r="B916" s="23">
        <v>591.96678863372654</v>
      </c>
      <c r="C916" s="24">
        <f t="shared" si="14"/>
        <v>-1395.2879252610728</v>
      </c>
    </row>
    <row r="917" spans="2:3" x14ac:dyDescent="0.2">
      <c r="B917" s="23">
        <v>623.56509020901285</v>
      </c>
      <c r="C917" s="24">
        <f t="shared" si="14"/>
        <v>1732.9439306922723</v>
      </c>
    </row>
    <row r="918" spans="2:3" x14ac:dyDescent="0.2">
      <c r="B918" s="23">
        <v>685.82773325033486</v>
      </c>
      <c r="C918" s="24">
        <f t="shared" si="14"/>
        <v>7896.945591783151</v>
      </c>
    </row>
    <row r="919" spans="2:3" x14ac:dyDescent="0.2">
      <c r="B919" s="23">
        <v>523.9034429541789</v>
      </c>
      <c r="C919" s="24">
        <f t="shared" si="14"/>
        <v>-8133.5591475362889</v>
      </c>
    </row>
    <row r="920" spans="2:3" x14ac:dyDescent="0.2">
      <c r="B920" s="23">
        <v>556.16640325752087</v>
      </c>
      <c r="C920" s="24">
        <f t="shared" si="14"/>
        <v>-4939.5260775054339</v>
      </c>
    </row>
    <row r="921" spans="2:3" x14ac:dyDescent="0.2">
      <c r="B921" s="23">
        <v>784.18805729597807</v>
      </c>
      <c r="C921" s="24">
        <f t="shared" si="14"/>
        <v>17634.617672301829</v>
      </c>
    </row>
    <row r="922" spans="2:3" x14ac:dyDescent="0.2">
      <c r="B922" s="23">
        <v>559.19371094205417</v>
      </c>
      <c r="C922" s="24">
        <f t="shared" si="14"/>
        <v>-4639.8226167366374</v>
      </c>
    </row>
    <row r="923" spans="2:3" x14ac:dyDescent="0.2">
      <c r="B923" s="23">
        <v>618.63286406151019</v>
      </c>
      <c r="C923" s="24">
        <f t="shared" si="14"/>
        <v>1244.6535420895088</v>
      </c>
    </row>
    <row r="924" spans="2:3" x14ac:dyDescent="0.2">
      <c r="B924" s="23">
        <v>537.6132570381742</v>
      </c>
      <c r="C924" s="24">
        <f t="shared" si="14"/>
        <v>-6776.2875532207545</v>
      </c>
    </row>
    <row r="925" spans="2:3" x14ac:dyDescent="0.2">
      <c r="B925" s="23">
        <v>705.87947207968682</v>
      </c>
      <c r="C925" s="24">
        <f t="shared" si="14"/>
        <v>9882.0677358889952</v>
      </c>
    </row>
    <row r="926" spans="2:3" x14ac:dyDescent="0.2">
      <c r="B926" s="23">
        <v>605.07718204462435</v>
      </c>
      <c r="C926" s="24">
        <f t="shared" si="14"/>
        <v>-97.358977582189254</v>
      </c>
    </row>
    <row r="927" spans="2:3" x14ac:dyDescent="0.2">
      <c r="B927" s="23">
        <v>581.4602694590576</v>
      </c>
      <c r="C927" s="24">
        <f t="shared" si="14"/>
        <v>-2435.4333235532977</v>
      </c>
    </row>
    <row r="928" spans="2:3" x14ac:dyDescent="0.2">
      <c r="B928" s="23">
        <v>590.60235558717977</v>
      </c>
      <c r="C928" s="24">
        <f t="shared" si="14"/>
        <v>-1530.3667968692025</v>
      </c>
    </row>
    <row r="929" spans="2:3" x14ac:dyDescent="0.2">
      <c r="B929" s="23">
        <v>630.89172486797906</v>
      </c>
      <c r="C929" s="24">
        <f t="shared" si="14"/>
        <v>2458.2807619299274</v>
      </c>
    </row>
    <row r="930" spans="2:3" x14ac:dyDescent="0.2">
      <c r="B930" s="23">
        <v>533.20571838412434</v>
      </c>
      <c r="C930" s="24">
        <f t="shared" si="14"/>
        <v>-7212.6338799716905</v>
      </c>
    </row>
    <row r="931" spans="2:3" x14ac:dyDescent="0.2">
      <c r="B931" s="23">
        <v>618.87613570434041</v>
      </c>
      <c r="C931" s="24">
        <f t="shared" si="14"/>
        <v>1268.7374347297009</v>
      </c>
    </row>
    <row r="932" spans="2:3" x14ac:dyDescent="0.2">
      <c r="B932" s="23">
        <v>623.71930413064547</v>
      </c>
      <c r="C932" s="24">
        <f t="shared" si="14"/>
        <v>1748.2111089339014</v>
      </c>
    </row>
    <row r="933" spans="2:3" x14ac:dyDescent="0.2">
      <c r="B933" s="23">
        <v>633.56566657603253</v>
      </c>
      <c r="C933" s="24">
        <f t="shared" si="14"/>
        <v>2723.0009910272202</v>
      </c>
    </row>
    <row r="934" spans="2:3" x14ac:dyDescent="0.2">
      <c r="B934" s="23">
        <v>774.32229532860219</v>
      </c>
      <c r="C934" s="24">
        <f t="shared" si="14"/>
        <v>16657.907237531617</v>
      </c>
    </row>
    <row r="935" spans="2:3" x14ac:dyDescent="0.2">
      <c r="B935" s="23">
        <v>603.93007275706623</v>
      </c>
      <c r="C935" s="24">
        <f t="shared" si="14"/>
        <v>-210.92279705044348</v>
      </c>
    </row>
    <row r="936" spans="2:3" x14ac:dyDescent="0.2">
      <c r="B936" s="23">
        <v>519.78419593069702</v>
      </c>
      <c r="C936" s="24">
        <f t="shared" si="14"/>
        <v>-8541.3646028609946</v>
      </c>
    </row>
    <row r="937" spans="2:3" x14ac:dyDescent="0.2">
      <c r="B937" s="23">
        <v>679.2111047252547</v>
      </c>
      <c r="C937" s="24">
        <f t="shared" si="14"/>
        <v>7241.8993678002153</v>
      </c>
    </row>
    <row r="938" spans="2:3" x14ac:dyDescent="0.2">
      <c r="B938" s="23">
        <v>624.21509697742295</v>
      </c>
      <c r="C938" s="24">
        <f t="shared" si="14"/>
        <v>1797.2946007648716</v>
      </c>
    </row>
    <row r="939" spans="2:3" x14ac:dyDescent="0.2">
      <c r="B939" s="23">
        <v>795.13560864143074</v>
      </c>
      <c r="C939" s="24">
        <f t="shared" si="14"/>
        <v>18718.425255501643</v>
      </c>
    </row>
    <row r="940" spans="2:3" x14ac:dyDescent="0.2">
      <c r="B940" s="23">
        <v>642.22358319966588</v>
      </c>
      <c r="C940" s="24">
        <f t="shared" si="14"/>
        <v>3580.1347367669223</v>
      </c>
    </row>
    <row r="941" spans="2:3" x14ac:dyDescent="0.2">
      <c r="B941" s="23">
        <v>688.71801646309905</v>
      </c>
      <c r="C941" s="24">
        <f t="shared" si="14"/>
        <v>8183.0836298468057</v>
      </c>
    </row>
    <row r="942" spans="2:3" x14ac:dyDescent="0.2">
      <c r="B942" s="23">
        <v>659.86757123027928</v>
      </c>
      <c r="C942" s="24">
        <f t="shared" si="14"/>
        <v>5326.8895517976489</v>
      </c>
    </row>
    <row r="943" spans="2:3" x14ac:dyDescent="0.2">
      <c r="B943" s="23">
        <v>551.33109286543913</v>
      </c>
      <c r="C943" s="24">
        <f t="shared" si="14"/>
        <v>-5418.2218063215259</v>
      </c>
    </row>
    <row r="944" spans="2:3" x14ac:dyDescent="0.2">
      <c r="B944" s="23">
        <v>774.99022823758423</v>
      </c>
      <c r="C944" s="24">
        <f t="shared" si="14"/>
        <v>16724.032595520839</v>
      </c>
    </row>
    <row r="945" spans="2:3" x14ac:dyDescent="0.2">
      <c r="B945" s="23">
        <v>689.38071068259887</v>
      </c>
      <c r="C945" s="24">
        <f t="shared" si="14"/>
        <v>8248.6903575772885</v>
      </c>
    </row>
    <row r="946" spans="2:3" x14ac:dyDescent="0.2">
      <c r="B946" s="23">
        <v>696.58947482821532</v>
      </c>
      <c r="C946" s="24">
        <f t="shared" si="14"/>
        <v>8962.3580079933163</v>
      </c>
    </row>
    <row r="947" spans="2:3" x14ac:dyDescent="0.2">
      <c r="B947" s="23">
        <v>577.62129232287407</v>
      </c>
      <c r="C947" s="24">
        <f t="shared" si="14"/>
        <v>-2815.4920600354671</v>
      </c>
    </row>
    <row r="948" spans="2:3" x14ac:dyDescent="0.2">
      <c r="B948" s="23">
        <v>695.30943379504606</v>
      </c>
      <c r="C948" s="24">
        <f t="shared" si="14"/>
        <v>8835.6339457095601</v>
      </c>
    </row>
    <row r="949" spans="2:3" x14ac:dyDescent="0.2">
      <c r="B949" s="23">
        <v>566.7233448184561</v>
      </c>
      <c r="C949" s="24">
        <f t="shared" si="14"/>
        <v>-3894.3888629728463</v>
      </c>
    </row>
    <row r="950" spans="2:3" x14ac:dyDescent="0.2">
      <c r="B950" s="23">
        <v>618.68263161159121</v>
      </c>
      <c r="C950" s="24">
        <f t="shared" si="14"/>
        <v>1249.5805295475293</v>
      </c>
    </row>
    <row r="951" spans="2:3" x14ac:dyDescent="0.2">
      <c r="B951" s="23">
        <v>720.19844752503559</v>
      </c>
      <c r="C951" s="24">
        <f t="shared" si="14"/>
        <v>11299.646304978523</v>
      </c>
    </row>
    <row r="952" spans="2:3" x14ac:dyDescent="0.2">
      <c r="B952" s="23">
        <v>613.11807927268092</v>
      </c>
      <c r="C952" s="24">
        <f t="shared" si="14"/>
        <v>698.68984799541067</v>
      </c>
    </row>
    <row r="953" spans="2:3" x14ac:dyDescent="0.2">
      <c r="B953" s="23">
        <v>596.57077814335935</v>
      </c>
      <c r="C953" s="24">
        <f t="shared" si="14"/>
        <v>-939.49296380742453</v>
      </c>
    </row>
    <row r="954" spans="2:3" x14ac:dyDescent="0.2">
      <c r="B954" s="23">
        <v>618.46694494306576</v>
      </c>
      <c r="C954" s="24">
        <f t="shared" si="14"/>
        <v>1228.2275493635098</v>
      </c>
    </row>
    <row r="955" spans="2:3" x14ac:dyDescent="0.2">
      <c r="B955" s="23">
        <v>498.3684333274141</v>
      </c>
      <c r="C955" s="24">
        <f t="shared" si="14"/>
        <v>-10661.525100586005</v>
      </c>
    </row>
    <row r="956" spans="2:3" x14ac:dyDescent="0.2">
      <c r="B956" s="23">
        <v>637.1444281830918</v>
      </c>
      <c r="C956" s="24">
        <f t="shared" si="14"/>
        <v>3077.2983901260886</v>
      </c>
    </row>
    <row r="957" spans="2:3" x14ac:dyDescent="0.2">
      <c r="B957" s="23">
        <v>645.5014475795906</v>
      </c>
      <c r="C957" s="24">
        <f t="shared" si="14"/>
        <v>3904.6433103794698</v>
      </c>
    </row>
    <row r="958" spans="2:3" x14ac:dyDescent="0.2">
      <c r="B958" s="23">
        <v>727.21599950455129</v>
      </c>
      <c r="C958" s="24">
        <f t="shared" si="14"/>
        <v>11994.383950950578</v>
      </c>
    </row>
    <row r="959" spans="2:3" x14ac:dyDescent="0.2">
      <c r="B959" s="23">
        <v>555.45836163219064</v>
      </c>
      <c r="C959" s="24">
        <f t="shared" si="14"/>
        <v>-5009.6221984131262</v>
      </c>
    </row>
    <row r="960" spans="2:3" x14ac:dyDescent="0.2">
      <c r="B960" s="23">
        <v>707.18668881454505</v>
      </c>
      <c r="C960" s="24">
        <f t="shared" si="14"/>
        <v>10011.48219263996</v>
      </c>
    </row>
    <row r="961" spans="2:3" x14ac:dyDescent="0.2">
      <c r="B961" s="23">
        <v>492.98109603114426</v>
      </c>
      <c r="C961" s="24">
        <f t="shared" si="14"/>
        <v>-11194.871492916718</v>
      </c>
    </row>
    <row r="962" spans="2:3" x14ac:dyDescent="0.2">
      <c r="B962" s="23">
        <v>609.37061549338978</v>
      </c>
      <c r="C962" s="24">
        <f t="shared" si="14"/>
        <v>327.69093384558801</v>
      </c>
    </row>
    <row r="963" spans="2:3" x14ac:dyDescent="0.2">
      <c r="B963" s="23">
        <v>531.67045494774356</v>
      </c>
      <c r="C963" s="24">
        <f t="shared" si="14"/>
        <v>-7364.6249601733871</v>
      </c>
    </row>
    <row r="964" spans="2:3" x14ac:dyDescent="0.2">
      <c r="B964" s="23">
        <v>697.1696596883703</v>
      </c>
      <c r="C964" s="24">
        <f t="shared" si="14"/>
        <v>9019.7963091486599</v>
      </c>
    </row>
    <row r="965" spans="2:3" x14ac:dyDescent="0.2">
      <c r="B965" s="23">
        <v>722.3391070147045</v>
      </c>
      <c r="C965" s="24">
        <f t="shared" si="14"/>
        <v>11511.571594455745</v>
      </c>
    </row>
    <row r="966" spans="2:3" x14ac:dyDescent="0.2">
      <c r="B966" s="23">
        <v>572.12525221984833</v>
      </c>
      <c r="C966" s="24">
        <f t="shared" si="14"/>
        <v>-3359.6000302350149</v>
      </c>
    </row>
    <row r="967" spans="2:3" x14ac:dyDescent="0.2">
      <c r="B967" s="23">
        <v>705.39472959353589</v>
      </c>
      <c r="C967" s="24">
        <f t="shared" si="14"/>
        <v>9834.0782297600526</v>
      </c>
    </row>
    <row r="968" spans="2:3" x14ac:dyDescent="0.2">
      <c r="B968" s="23">
        <v>541.50003721588291</v>
      </c>
      <c r="C968" s="24">
        <f t="shared" si="14"/>
        <v>-6391.4963156275917</v>
      </c>
    </row>
    <row r="969" spans="2:3" x14ac:dyDescent="0.2">
      <c r="B969" s="23">
        <v>627.00789145310409</v>
      </c>
      <c r="C969" s="24">
        <f t="shared" si="14"/>
        <v>2073.7812538573053</v>
      </c>
    </row>
    <row r="970" spans="2:3" x14ac:dyDescent="0.2">
      <c r="B970" s="23">
        <v>614.58974174456671</v>
      </c>
      <c r="C970" s="24">
        <f t="shared" si="14"/>
        <v>844.38443271210417</v>
      </c>
    </row>
    <row r="971" spans="2:3" x14ac:dyDescent="0.2">
      <c r="B971" s="23">
        <v>562.71165463840589</v>
      </c>
      <c r="C971" s="24">
        <f t="shared" si="14"/>
        <v>-4291.546190797817</v>
      </c>
    </row>
    <row r="972" spans="2:3" x14ac:dyDescent="0.2">
      <c r="B972" s="23">
        <v>589.38116795616224</v>
      </c>
      <c r="C972" s="24">
        <f t="shared" si="14"/>
        <v>-1651.2643723399378</v>
      </c>
    </row>
    <row r="973" spans="2:3" x14ac:dyDescent="0.2">
      <c r="B973" s="23">
        <v>594.13658833364025</v>
      </c>
      <c r="C973" s="24">
        <f t="shared" si="14"/>
        <v>-1180.4777549696155</v>
      </c>
    </row>
    <row r="974" spans="2:3" x14ac:dyDescent="0.2">
      <c r="B974" s="23">
        <v>561.31456163711846</v>
      </c>
      <c r="C974" s="24">
        <f t="shared" ref="C974:C1013" si="15">B974*$B$8-$B$5*B974-$B$4</f>
        <v>-4429.8583979252726</v>
      </c>
    </row>
    <row r="975" spans="2:3" x14ac:dyDescent="0.2">
      <c r="B975" s="23">
        <v>565.73192283394746</v>
      </c>
      <c r="C975" s="24">
        <f t="shared" si="15"/>
        <v>-3992.539639439201</v>
      </c>
    </row>
    <row r="976" spans="2:3" x14ac:dyDescent="0.2">
      <c r="B976" s="23">
        <v>699.94485544157214</v>
      </c>
      <c r="C976" s="24">
        <f t="shared" si="15"/>
        <v>9294.5406887156423</v>
      </c>
    </row>
    <row r="977" spans="2:3" x14ac:dyDescent="0.2">
      <c r="B977" s="23">
        <v>473.98167895153165</v>
      </c>
      <c r="C977" s="24">
        <f t="shared" si="15"/>
        <v>-13075.813783798367</v>
      </c>
    </row>
    <row r="978" spans="2:3" x14ac:dyDescent="0.2">
      <c r="B978" s="23">
        <v>540.24651704821736</v>
      </c>
      <c r="C978" s="24">
        <f t="shared" si="15"/>
        <v>-6515.5948122264817</v>
      </c>
    </row>
    <row r="979" spans="2:3" x14ac:dyDescent="0.2">
      <c r="B979" s="23">
        <v>676.0382596985437</v>
      </c>
      <c r="C979" s="24">
        <f t="shared" si="15"/>
        <v>6927.7877101558261</v>
      </c>
    </row>
    <row r="980" spans="2:3" x14ac:dyDescent="0.2">
      <c r="B980" s="23">
        <v>573.86957210837863</v>
      </c>
      <c r="C980" s="24">
        <f t="shared" si="15"/>
        <v>-3186.9123612705152</v>
      </c>
    </row>
    <row r="981" spans="2:3" x14ac:dyDescent="0.2">
      <c r="B981" s="23">
        <v>603.12961737508886</v>
      </c>
      <c r="C981" s="24">
        <f t="shared" si="15"/>
        <v>-290.16787986620329</v>
      </c>
    </row>
    <row r="982" spans="2:3" x14ac:dyDescent="0.2">
      <c r="B982" s="23">
        <v>603.95880369469523</v>
      </c>
      <c r="C982" s="24">
        <f t="shared" si="15"/>
        <v>-208.0784342251718</v>
      </c>
    </row>
    <row r="983" spans="2:3" x14ac:dyDescent="0.2">
      <c r="B983" s="23">
        <v>536.20454069459811</v>
      </c>
      <c r="C983" s="24">
        <f t="shared" si="15"/>
        <v>-6915.7504712347873</v>
      </c>
    </row>
    <row r="984" spans="2:3" x14ac:dyDescent="0.2">
      <c r="B984" s="23">
        <v>549.30306519963779</v>
      </c>
      <c r="C984" s="24">
        <f t="shared" si="15"/>
        <v>-5618.9965452358592</v>
      </c>
    </row>
    <row r="985" spans="2:3" x14ac:dyDescent="0.2">
      <c r="B985" s="23">
        <v>652.40792297117878</v>
      </c>
      <c r="C985" s="24">
        <f t="shared" si="15"/>
        <v>4588.384374146699</v>
      </c>
    </row>
    <row r="986" spans="2:3" x14ac:dyDescent="0.2">
      <c r="B986" s="23">
        <v>520.02419339260086</v>
      </c>
      <c r="C986" s="24">
        <f t="shared" si="15"/>
        <v>-8517.6048541325144</v>
      </c>
    </row>
    <row r="987" spans="2:3" x14ac:dyDescent="0.2">
      <c r="B987" s="23">
        <v>561.09437296981923</v>
      </c>
      <c r="C987" s="24">
        <f t="shared" si="15"/>
        <v>-4451.657075987896</v>
      </c>
    </row>
    <row r="988" spans="2:3" x14ac:dyDescent="0.2">
      <c r="B988" s="23">
        <v>653.59006599464919</v>
      </c>
      <c r="C988" s="24">
        <f t="shared" si="15"/>
        <v>4705.4165334702702</v>
      </c>
    </row>
    <row r="989" spans="2:3" x14ac:dyDescent="0.2">
      <c r="B989" s="23">
        <v>605.9570363140665</v>
      </c>
      <c r="C989" s="24">
        <f t="shared" si="15"/>
        <v>-10.253404907416552</v>
      </c>
    </row>
    <row r="990" spans="2:3" x14ac:dyDescent="0.2">
      <c r="B990" s="23">
        <v>627.18969034904148</v>
      </c>
      <c r="C990" s="24">
        <f t="shared" si="15"/>
        <v>2091.7793445551069</v>
      </c>
    </row>
    <row r="991" spans="2:3" x14ac:dyDescent="0.2">
      <c r="B991" s="23">
        <v>595.27395693294238</v>
      </c>
      <c r="C991" s="24">
        <f t="shared" si="15"/>
        <v>-1067.8782636387041</v>
      </c>
    </row>
    <row r="992" spans="2:3" x14ac:dyDescent="0.2">
      <c r="B992" s="23">
        <v>571.65524354786612</v>
      </c>
      <c r="C992" s="24">
        <f t="shared" si="15"/>
        <v>-3406.130888761254</v>
      </c>
    </row>
    <row r="993" spans="2:3" x14ac:dyDescent="0.2">
      <c r="B993" s="23">
        <v>572.11796716728713</v>
      </c>
      <c r="C993" s="24">
        <f t="shared" si="15"/>
        <v>-3360.3212504385738</v>
      </c>
    </row>
    <row r="994" spans="2:3" x14ac:dyDescent="0.2">
      <c r="B994" s="23">
        <v>596.91579495847691</v>
      </c>
      <c r="C994" s="24">
        <f t="shared" si="15"/>
        <v>-905.33629911078606</v>
      </c>
    </row>
    <row r="995" spans="2:3" x14ac:dyDescent="0.2">
      <c r="B995" s="23">
        <v>668.30857336753979</v>
      </c>
      <c r="C995" s="24">
        <f t="shared" si="15"/>
        <v>6162.5487633864395</v>
      </c>
    </row>
    <row r="996" spans="2:3" x14ac:dyDescent="0.2">
      <c r="B996" s="23">
        <v>645.97227479680441</v>
      </c>
      <c r="C996" s="24">
        <f t="shared" si="15"/>
        <v>3951.2552048836369</v>
      </c>
    </row>
    <row r="997" spans="2:3" x14ac:dyDescent="0.2">
      <c r="B997" s="23">
        <v>675.19908712711185</v>
      </c>
      <c r="C997" s="24">
        <f t="shared" si="15"/>
        <v>6844.7096255840734</v>
      </c>
    </row>
    <row r="998" spans="2:3" x14ac:dyDescent="0.2">
      <c r="B998" s="23">
        <v>681.37844878947362</v>
      </c>
      <c r="C998" s="24">
        <f t="shared" si="15"/>
        <v>7456.4664301578887</v>
      </c>
    </row>
    <row r="999" spans="2:3" x14ac:dyDescent="0.2">
      <c r="B999" s="23">
        <v>568.0209027195815</v>
      </c>
      <c r="C999" s="24">
        <f t="shared" si="15"/>
        <v>-3765.9306307614315</v>
      </c>
    </row>
    <row r="1000" spans="2:3" x14ac:dyDescent="0.2">
      <c r="B1000" s="23">
        <v>583.27825841843151</v>
      </c>
      <c r="C1000" s="24">
        <f t="shared" si="15"/>
        <v>-2255.4524165752809</v>
      </c>
    </row>
    <row r="1001" spans="2:3" x14ac:dyDescent="0.2">
      <c r="B1001" s="23">
        <v>695.25622835499234</v>
      </c>
      <c r="C1001" s="24">
        <f t="shared" si="15"/>
        <v>8830.3666071442422</v>
      </c>
    </row>
    <row r="1002" spans="2:3" x14ac:dyDescent="0.2">
      <c r="B1002" s="23">
        <v>718.34231435786933</v>
      </c>
      <c r="C1002" s="24">
        <f t="shared" si="15"/>
        <v>11115.889121429063</v>
      </c>
    </row>
    <row r="1003" spans="2:3" x14ac:dyDescent="0.2">
      <c r="B1003" s="23">
        <v>489.90402079652995</v>
      </c>
      <c r="C1003" s="24">
        <f t="shared" si="15"/>
        <v>-11499.501941143535</v>
      </c>
    </row>
    <row r="1004" spans="2:3" x14ac:dyDescent="0.2">
      <c r="B1004" s="23">
        <v>643.63254510681145</v>
      </c>
      <c r="C1004" s="24">
        <f t="shared" si="15"/>
        <v>3719.6219655743334</v>
      </c>
    </row>
    <row r="1005" spans="2:3" x14ac:dyDescent="0.2">
      <c r="B1005" s="23">
        <v>661.36149813246448</v>
      </c>
      <c r="C1005" s="24">
        <f t="shared" si="15"/>
        <v>5474.7883151139831</v>
      </c>
    </row>
    <row r="1006" spans="2:3" x14ac:dyDescent="0.2">
      <c r="B1006" s="23">
        <v>622.53470547148027</v>
      </c>
      <c r="C1006" s="24">
        <f t="shared" si="15"/>
        <v>1630.9358416765463</v>
      </c>
    </row>
    <row r="1007" spans="2:3" x14ac:dyDescent="0.2">
      <c r="B1007" s="23">
        <v>743.39438229799271</v>
      </c>
      <c r="C1007" s="24">
        <f t="shared" si="15"/>
        <v>13596.043847501278</v>
      </c>
    </row>
    <row r="1008" spans="2:3" x14ac:dyDescent="0.2">
      <c r="B1008" s="23">
        <v>607.24886439857073</v>
      </c>
      <c r="C1008" s="24">
        <f t="shared" si="15"/>
        <v>117.6375754585024</v>
      </c>
    </row>
    <row r="1009" spans="2:3" x14ac:dyDescent="0.2">
      <c r="B1009" s="23">
        <v>715.82184988074005</v>
      </c>
      <c r="C1009" s="24">
        <f t="shared" si="15"/>
        <v>10866.363138193265</v>
      </c>
    </row>
    <row r="1010" spans="2:3" x14ac:dyDescent="0.2">
      <c r="B1010" s="23">
        <v>567.56775607937016</v>
      </c>
      <c r="C1010" s="24">
        <f t="shared" si="15"/>
        <v>-3810.7921481423546</v>
      </c>
    </row>
    <row r="1011" spans="2:3" x14ac:dyDescent="0.2">
      <c r="B1011" s="23">
        <v>589.85346855479293</v>
      </c>
      <c r="C1011" s="24">
        <f t="shared" si="15"/>
        <v>-1604.5066130755004</v>
      </c>
    </row>
    <row r="1012" spans="2:3" x14ac:dyDescent="0.2">
      <c r="B1012" s="23">
        <v>502.02896760310978</v>
      </c>
      <c r="C1012" s="24">
        <f t="shared" si="15"/>
        <v>-10299.132207292132</v>
      </c>
    </row>
    <row r="1013" spans="2:3" x14ac:dyDescent="0.2">
      <c r="B1013" s="23">
        <v>667.75540050002746</v>
      </c>
      <c r="C1013" s="24">
        <f t="shared" si="15"/>
        <v>6107.7846495027188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B53" sqref="B53"/>
    </sheetView>
  </sheetViews>
  <sheetFormatPr baseColWidth="10" defaultColWidth="8.83203125" defaultRowHeight="15" x14ac:dyDescent="0.2"/>
  <sheetData>
    <row r="1" spans="1:8" ht="16" x14ac:dyDescent="0.2">
      <c r="A1" s="1" t="s">
        <v>0</v>
      </c>
      <c r="B1" s="2"/>
      <c r="C1" s="2"/>
      <c r="D1" s="2"/>
      <c r="E1" s="2"/>
      <c r="F1" s="2"/>
      <c r="G1" s="2"/>
      <c r="H1" s="3"/>
    </row>
    <row r="2" spans="1:8" x14ac:dyDescent="0.2">
      <c r="A2" s="2"/>
      <c r="B2" s="2"/>
      <c r="C2" s="2"/>
      <c r="D2" s="2"/>
      <c r="E2" s="2"/>
      <c r="F2" s="2"/>
      <c r="G2" s="2"/>
      <c r="H2" s="3"/>
    </row>
    <row r="3" spans="1:8" ht="16" thickBot="1" x14ac:dyDescent="0.25">
      <c r="A3" s="2"/>
      <c r="B3" s="4"/>
      <c r="C3" s="2" t="s">
        <v>1</v>
      </c>
      <c r="D3" s="2" t="s">
        <v>2</v>
      </c>
      <c r="E3" s="2" t="s">
        <v>3</v>
      </c>
      <c r="F3" s="2"/>
      <c r="G3" s="2"/>
      <c r="H3" s="5" t="s">
        <v>4</v>
      </c>
    </row>
    <row r="4" spans="1:8" ht="16" thickBot="1" x14ac:dyDescent="0.25">
      <c r="A4" s="2"/>
      <c r="B4" s="4" t="s">
        <v>5</v>
      </c>
      <c r="C4" s="18">
        <v>25</v>
      </c>
      <c r="D4" s="18">
        <v>25</v>
      </c>
      <c r="E4" s="18">
        <v>25</v>
      </c>
      <c r="F4" s="2"/>
      <c r="G4" s="2"/>
      <c r="H4" s="17">
        <f>SUMPRODUCT(C13:E13,C4:E4)</f>
        <v>5125</v>
      </c>
    </row>
    <row r="5" spans="1:8" x14ac:dyDescent="0.2">
      <c r="A5" s="2"/>
      <c r="B5" s="2"/>
      <c r="C5" s="2"/>
      <c r="D5" s="2"/>
      <c r="E5" s="2"/>
      <c r="F5" s="2"/>
      <c r="G5" s="2"/>
      <c r="H5" s="3"/>
    </row>
    <row r="6" spans="1:8" x14ac:dyDescent="0.2">
      <c r="A6" s="2"/>
      <c r="B6" s="2"/>
      <c r="C6" s="6"/>
      <c r="D6" s="6"/>
      <c r="E6" s="6"/>
      <c r="F6" s="6"/>
      <c r="G6" s="6"/>
      <c r="H6" s="7"/>
    </row>
    <row r="7" spans="1:8" x14ac:dyDescent="0.2">
      <c r="A7" s="2"/>
      <c r="B7" s="8" t="s">
        <v>7</v>
      </c>
      <c r="C7" s="6"/>
      <c r="D7" s="6" t="s">
        <v>8</v>
      </c>
      <c r="E7" s="6"/>
      <c r="F7" s="6"/>
      <c r="G7" s="6"/>
      <c r="H7" s="7"/>
    </row>
    <row r="8" spans="1:8" x14ac:dyDescent="0.2">
      <c r="A8" s="2"/>
      <c r="B8" s="4" t="s">
        <v>11</v>
      </c>
      <c r="C8" s="9">
        <v>1</v>
      </c>
      <c r="D8" s="9">
        <v>1</v>
      </c>
      <c r="E8" s="9">
        <v>1</v>
      </c>
      <c r="F8" s="10"/>
      <c r="G8" s="11"/>
      <c r="H8" s="12"/>
    </row>
    <row r="9" spans="1:8" x14ac:dyDescent="0.2">
      <c r="A9" s="2"/>
      <c r="B9" s="4" t="s">
        <v>13</v>
      </c>
      <c r="C9" s="9">
        <v>5</v>
      </c>
      <c r="D9" s="9">
        <v>6</v>
      </c>
      <c r="E9" s="9">
        <v>10</v>
      </c>
      <c r="F9" s="10"/>
      <c r="G9" s="11"/>
      <c r="H9" s="12"/>
    </row>
    <row r="10" spans="1:8" x14ac:dyDescent="0.2">
      <c r="A10" s="2"/>
      <c r="B10" s="4" t="s">
        <v>14</v>
      </c>
      <c r="C10" s="9">
        <v>1.5</v>
      </c>
      <c r="D10" s="9">
        <v>2</v>
      </c>
      <c r="E10" s="9">
        <v>4</v>
      </c>
      <c r="F10" s="10"/>
      <c r="G10" s="11"/>
      <c r="H10" s="12"/>
    </row>
    <row r="11" spans="1:8" x14ac:dyDescent="0.2">
      <c r="A11" s="2"/>
      <c r="B11" s="13"/>
      <c r="C11" s="14"/>
      <c r="D11" s="14"/>
      <c r="E11" s="14"/>
      <c r="F11" s="15"/>
      <c r="G11" s="15"/>
      <c r="H11" s="15"/>
    </row>
    <row r="12" spans="1:8" x14ac:dyDescent="0.2">
      <c r="A12" s="2"/>
      <c r="B12" s="2"/>
      <c r="C12" s="2" t="s">
        <v>1</v>
      </c>
      <c r="D12" s="2" t="s">
        <v>2</v>
      </c>
      <c r="E12" s="2" t="s">
        <v>15</v>
      </c>
      <c r="F12" s="2"/>
      <c r="G12" s="2"/>
      <c r="H12" s="2"/>
    </row>
    <row r="13" spans="1:8" x14ac:dyDescent="0.2">
      <c r="A13" s="15"/>
      <c r="B13" s="4" t="s">
        <v>16</v>
      </c>
      <c r="C13" s="16">
        <v>50</v>
      </c>
      <c r="D13" s="16">
        <v>60</v>
      </c>
      <c r="E13" s="16">
        <v>95</v>
      </c>
      <c r="F13" s="2"/>
      <c r="G13" s="2"/>
      <c r="H13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I49" sqref="I49"/>
    </sheetView>
  </sheetViews>
  <sheetFormatPr baseColWidth="10" defaultColWidth="8.83203125" defaultRowHeight="15" x14ac:dyDescent="0.2"/>
  <cols>
    <col min="8" max="8" width="9.5" bestFit="1" customWidth="1"/>
  </cols>
  <sheetData>
    <row r="1" spans="1:8" ht="16" x14ac:dyDescent="0.2">
      <c r="A1" s="1" t="s">
        <v>0</v>
      </c>
      <c r="B1" s="2"/>
      <c r="C1" s="2"/>
      <c r="D1" s="2"/>
      <c r="E1" s="2"/>
      <c r="F1" s="2"/>
      <c r="G1" s="2"/>
      <c r="H1" s="3"/>
    </row>
    <row r="2" spans="1:8" x14ac:dyDescent="0.2">
      <c r="A2" s="2"/>
      <c r="B2" s="2"/>
      <c r="C2" s="2"/>
      <c r="D2" s="2"/>
      <c r="E2" s="2"/>
      <c r="F2" s="2"/>
      <c r="G2" s="2"/>
      <c r="H2" s="3"/>
    </row>
    <row r="3" spans="1:8" ht="16" thickBot="1" x14ac:dyDescent="0.25">
      <c r="A3" s="2"/>
      <c r="B3" s="4"/>
      <c r="C3" s="2" t="s">
        <v>1</v>
      </c>
      <c r="D3" s="2" t="s">
        <v>2</v>
      </c>
      <c r="E3" s="2" t="s">
        <v>3</v>
      </c>
      <c r="F3" s="2"/>
      <c r="G3" s="2"/>
      <c r="H3" s="5" t="s">
        <v>4</v>
      </c>
    </row>
    <row r="4" spans="1:8" ht="16" thickBot="1" x14ac:dyDescent="0.25">
      <c r="A4" s="2"/>
      <c r="B4" s="4" t="s">
        <v>5</v>
      </c>
      <c r="C4" s="18">
        <v>80</v>
      </c>
      <c r="D4" s="18">
        <v>40.000000000000007</v>
      </c>
      <c r="E4" s="18">
        <v>0</v>
      </c>
      <c r="F4" s="2"/>
      <c r="G4" s="2"/>
      <c r="H4" s="17">
        <f>SUMPRODUCT(C4:E4, C13:E13)</f>
        <v>6400</v>
      </c>
    </row>
    <row r="5" spans="1:8" x14ac:dyDescent="0.2">
      <c r="A5" s="2"/>
      <c r="B5" s="2"/>
      <c r="C5" s="2"/>
      <c r="D5" s="2"/>
      <c r="E5" s="2"/>
      <c r="F5" s="2"/>
      <c r="G5" s="2"/>
      <c r="H5" s="3"/>
    </row>
    <row r="6" spans="1:8" x14ac:dyDescent="0.2">
      <c r="A6" s="2"/>
      <c r="B6" s="2"/>
      <c r="C6" s="6"/>
      <c r="D6" s="6"/>
      <c r="E6" s="6"/>
      <c r="F6" s="6" t="s">
        <v>6</v>
      </c>
      <c r="G6" s="6"/>
      <c r="H6" s="7" t="s">
        <v>6</v>
      </c>
    </row>
    <row r="7" spans="1:8" x14ac:dyDescent="0.2">
      <c r="A7" s="2"/>
      <c r="B7" s="8" t="s">
        <v>7</v>
      </c>
      <c r="C7" s="6"/>
      <c r="D7" s="6" t="s">
        <v>8</v>
      </c>
      <c r="E7" s="6"/>
      <c r="F7" s="6" t="s">
        <v>9</v>
      </c>
      <c r="G7" s="6"/>
      <c r="H7" s="7" t="s">
        <v>10</v>
      </c>
    </row>
    <row r="8" spans="1:8" x14ac:dyDescent="0.2">
      <c r="A8" s="2"/>
      <c r="B8" s="4" t="s">
        <v>11</v>
      </c>
      <c r="C8" s="9">
        <v>1</v>
      </c>
      <c r="D8" s="9">
        <v>1</v>
      </c>
      <c r="E8" s="9">
        <v>1</v>
      </c>
      <c r="F8" s="19">
        <f>SUMPRODUCT(C8:E8,C4:E4)</f>
        <v>120</v>
      </c>
      <c r="G8" s="11" t="s">
        <v>12</v>
      </c>
      <c r="H8" s="12">
        <v>120</v>
      </c>
    </row>
    <row r="9" spans="1:8" x14ac:dyDescent="0.2">
      <c r="A9" s="2"/>
      <c r="B9" s="4" t="s">
        <v>13</v>
      </c>
      <c r="C9" s="9">
        <v>5</v>
      </c>
      <c r="D9" s="9">
        <v>6</v>
      </c>
      <c r="E9" s="9">
        <v>10</v>
      </c>
      <c r="F9" s="10">
        <f>SUMPRODUCT(C9:E9,C4:E4)</f>
        <v>640</v>
      </c>
      <c r="G9" s="11" t="s">
        <v>12</v>
      </c>
      <c r="H9" s="12">
        <v>650</v>
      </c>
    </row>
    <row r="10" spans="1:8" x14ac:dyDescent="0.2">
      <c r="A10" s="2"/>
      <c r="B10" s="4" t="s">
        <v>14</v>
      </c>
      <c r="C10" s="9">
        <v>1.5</v>
      </c>
      <c r="D10" s="9">
        <v>2</v>
      </c>
      <c r="E10" s="9">
        <v>4</v>
      </c>
      <c r="F10" s="10">
        <f>SUMPRODUCT(C10:E10,C4:E4)</f>
        <v>200</v>
      </c>
      <c r="G10" s="11" t="s">
        <v>12</v>
      </c>
      <c r="H10" s="12">
        <v>200</v>
      </c>
    </row>
    <row r="11" spans="1:8" x14ac:dyDescent="0.2">
      <c r="A11" s="2"/>
      <c r="B11" s="13"/>
      <c r="C11" s="14"/>
      <c r="D11" s="14"/>
      <c r="E11" s="14"/>
      <c r="F11" s="15"/>
      <c r="G11" s="15"/>
      <c r="H11" s="15"/>
    </row>
    <row r="12" spans="1:8" x14ac:dyDescent="0.2">
      <c r="A12" s="2"/>
      <c r="B12" s="2"/>
      <c r="C12" s="2" t="s">
        <v>1</v>
      </c>
      <c r="D12" s="2" t="s">
        <v>2</v>
      </c>
      <c r="E12" s="2" t="s">
        <v>15</v>
      </c>
      <c r="F12" s="2"/>
      <c r="G12" s="2"/>
      <c r="H12" s="2"/>
    </row>
    <row r="13" spans="1:8" x14ac:dyDescent="0.2">
      <c r="A13" s="15"/>
      <c r="B13" s="4" t="s">
        <v>16</v>
      </c>
      <c r="C13" s="16">
        <v>50</v>
      </c>
      <c r="D13" s="16">
        <v>60</v>
      </c>
      <c r="E13" s="16">
        <v>95</v>
      </c>
      <c r="F13" s="2"/>
      <c r="G13" s="2"/>
      <c r="H1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Historical sales &amp; projection</vt:lpstr>
      <vt:lpstr>Monte Carlo sim</vt:lpstr>
      <vt:lpstr>Speaker production</vt:lpstr>
      <vt:lpstr>Speaker prod within constraints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 Huesman</dc:creator>
  <cp:lastModifiedBy>Microsoft Office User</cp:lastModifiedBy>
  <dcterms:created xsi:type="dcterms:W3CDTF">2016-02-11T01:02:24Z</dcterms:created>
  <dcterms:modified xsi:type="dcterms:W3CDTF">2016-03-28T14:32:04Z</dcterms:modified>
</cp:coreProperties>
</file>