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Bug列表" sheetId="1" r:id="rId1"/>
    <sheet name="Bug统计" sheetId="2" r:id="rId2"/>
    <sheet name="Sheet3" sheetId="3" r:id="rId3"/>
  </sheets>
  <definedNames>
    <definedName name="_xlnm._FilterDatabase" localSheetId="0" hidden="1">Bug列表!$E$3:$G$668</definedName>
  </definedNames>
  <calcPr calcId="144525"/>
</workbook>
</file>

<file path=xl/sharedStrings.xml><?xml version="1.0" encoding="utf-8"?>
<sst xmlns="http://schemas.openxmlformats.org/spreadsheetml/2006/main" count="3131" uniqueCount="801">
  <si>
    <t>bug号</t>
  </si>
  <si>
    <t>严重程度</t>
  </si>
  <si>
    <t>影响版本</t>
  </si>
  <si>
    <t>bug标题</t>
  </si>
  <si>
    <t>所属模块</t>
  </si>
  <si>
    <t>处理版本</t>
  </si>
  <si>
    <t>状态</t>
  </si>
  <si>
    <t>激活次数</t>
  </si>
  <si>
    <t>备注</t>
  </si>
  <si>
    <t>责任人</t>
  </si>
  <si>
    <t>解决人</t>
  </si>
  <si>
    <t>v2-r1</t>
  </si>
  <si>
    <t>SDET 预测式外呼-坐席通话统计页面展示不正确</t>
  </si>
  <si>
    <t>CM</t>
  </si>
  <si>
    <t>版本2-R2</t>
  </si>
  <si>
    <t>陕西联调ftp bcd解析文件成功后生成csv上次给cmWeb时推送的http请求用的固定值，写死在代码里了</t>
  </si>
  <si>
    <t>CR</t>
  </si>
  <si>
    <t>版本2-R1</t>
  </si>
  <si>
    <t>已修改</t>
  </si>
  <si>
    <r>
      <rPr>
        <b/>
        <sz val="11"/>
        <color rgb="FF141414"/>
        <rFont val="Tahoma"/>
        <charset val="134"/>
      </rPr>
      <t xml:space="preserve">SDET </t>
    </r>
    <r>
      <rPr>
        <b/>
        <sz val="11"/>
        <color rgb="FF141414"/>
        <rFont val="宋体"/>
        <charset val="134"/>
      </rPr>
      <t>统计中心</t>
    </r>
    <r>
      <rPr>
        <b/>
        <sz val="11"/>
        <color rgb="FF141414"/>
        <rFont val="Tahoma"/>
        <charset val="134"/>
      </rPr>
      <t>-</t>
    </r>
    <r>
      <rPr>
        <b/>
        <sz val="11"/>
        <color rgb="FF141414"/>
        <rFont val="宋体"/>
        <charset val="134"/>
      </rPr>
      <t>整体统计呼入接听率不正确</t>
    </r>
  </si>
  <si>
    <t>SDET 预测式外呼-外呼结束原因展示不正确</t>
  </si>
  <si>
    <t>SDET 预测式外呼-统计页面选择任务下拉框内容建议优化</t>
  </si>
  <si>
    <t>PR</t>
  </si>
  <si>
    <t>SDET 预测式外呼-客户通话统计和坐席通话统计页面已呼出客户数不正确</t>
  </si>
  <si>
    <t>PC客户端需显示客户完整通话记录并可显示通话详情</t>
  </si>
  <si>
    <t>需要PC客户端和PC重新商定协议</t>
  </si>
  <si>
    <t>集群服务器重启导致APD模块异常</t>
  </si>
  <si>
    <t>SDET 坐席管理- 批量导入，工号会出现重复插入数据库，导入失败情况</t>
  </si>
  <si>
    <t>SDET ASR未接通原因识别，CR记录未接通原因有时不正确</t>
  </si>
  <si>
    <t>号码不在呼入黑名单内，但呼入一直报错</t>
  </si>
  <si>
    <r>
      <rPr>
        <b/>
        <sz val="11"/>
        <color rgb="FF141414"/>
        <rFont val="宋体"/>
        <charset val="134"/>
      </rPr>
      <t>开启技能组级熟客记忆，建立熟客关系，再次呼入，</t>
    </r>
    <r>
      <rPr>
        <b/>
        <sz val="11"/>
        <color rgb="FF141414"/>
        <rFont val="Tahoma"/>
        <charset val="134"/>
      </rPr>
      <t>pc</t>
    </r>
    <r>
      <rPr>
        <b/>
        <sz val="11"/>
        <color rgb="FF141414"/>
        <rFont val="宋体"/>
        <charset val="134"/>
      </rPr>
      <t>端显示排队数不正确</t>
    </r>
  </si>
  <si>
    <t>PC/CM/CR开会讨论一下</t>
  </si>
  <si>
    <t>版本升级——上传版本输错后不可更改——加入操作【删除】</t>
  </si>
  <si>
    <t>系统配置——版本配置——输入比较高的版本号强制升级，客户端未出现强制升级提示</t>
  </si>
  <si>
    <t>sip话机外呼，被叫不振铃</t>
  </si>
  <si>
    <t>部分坐席呼叫成功，缺少录音推送</t>
  </si>
  <si>
    <r>
      <rPr>
        <b/>
        <sz val="11"/>
        <color rgb="FF141414"/>
        <rFont val="Tahoma"/>
        <charset val="134"/>
      </rPr>
      <t xml:space="preserve">SDET  </t>
    </r>
    <r>
      <rPr>
        <b/>
        <sz val="11"/>
        <color rgb="FF141414"/>
        <rFont val="宋体"/>
        <charset val="134"/>
      </rPr>
      <t>坐席管理</t>
    </r>
    <r>
      <rPr>
        <b/>
        <sz val="11"/>
        <color rgb="FF141414"/>
        <rFont val="Tahoma"/>
        <charset val="134"/>
      </rPr>
      <t xml:space="preserve">- </t>
    </r>
    <r>
      <rPr>
        <b/>
        <sz val="11"/>
        <color rgb="FF141414"/>
        <rFont val="宋体"/>
        <charset val="134"/>
      </rPr>
      <t>批量导出，内容为空</t>
    </r>
  </si>
  <si>
    <t>系统配置里不强制客户端升级配置后一直在99%  无响应</t>
  </si>
  <si>
    <t>已关闭</t>
  </si>
  <si>
    <t>企业管理中客户端版本管理数据一直在加载</t>
  </si>
  <si>
    <t>语音文件配置--直线呼入坐席， 坐席超时未接时，没有播放语音文件，通话直接结束</t>
  </si>
  <si>
    <t>SDET  坐席管理- 批量导入坐席，坐席属于多个技能组时，导入失败</t>
  </si>
  <si>
    <t>暂不修改</t>
  </si>
  <si>
    <t>坐席属于多个技能组的导入暂不支持</t>
  </si>
  <si>
    <t>预测试外呼坐席通话统计网络出错</t>
  </si>
  <si>
    <t>预测试外呼客户通话统计网络出错</t>
  </si>
  <si>
    <t>SDET  坐席管理- 新增坐席，直线选择为空时，点击保存时提示直线号码不存在，无法保存成功</t>
  </si>
  <si>
    <t>版本1补丁</t>
  </si>
  <si>
    <t> 重启cm bcd后打开自动外呼配置ftp只在数据库bcd_senterprise_info写了数据 其他表无数据也没任务生成</t>
  </si>
  <si>
    <t>外部原因</t>
  </si>
  <si>
    <t>徐澄</t>
  </si>
  <si>
    <t>SDET CM 并发统计坐席外呼sip话机与外线建立通话后电路并发数不增加</t>
  </si>
  <si>
    <t>优化超级企业管理员-话后处理配置界面</t>
  </si>
  <si>
    <t> 预测式外呼任务—任务列表+批次概况+坐席统计—增加三个字段及更改名称叫法</t>
  </si>
  <si>
    <t>SDET BCM BCM模块crash</t>
  </si>
  <si>
    <t>SDET BCM 解析收到的空闲消息错误</t>
  </si>
  <si>
    <t>SDET BCM 使用不存在总机号的企业的坐席外呼 BCM发送外呼消息给CCM成功</t>
  </si>
  <si>
    <t>版本2-bug总计</t>
  </si>
  <si>
    <t>v1</t>
  </si>
  <si>
    <t>预测式外呼任务过程中，通话控制模块（ccm）内存超限后重启，导致外呼任务无法正常结束</t>
  </si>
  <si>
    <t> 运营平台（CR）预测式外呼模块（bcm）存在内存泄漏</t>
  </si>
  <si>
    <t>API数据同步模块，当坐席与技能组数据量较大时，导致Mysql CPU占用激增、甚至死锁，此时接口调用返回100001（内部数据库访问失败）</t>
  </si>
  <si>
    <t>API</t>
  </si>
  <si>
    <t>登陆统一管理平台连续点击登陆多次会报错。</t>
  </si>
  <si>
    <t>预测试外呼模块通话异常结束时，通化控制模块（ccm）发给外呼模块（bcm）通话通话流转消息</t>
  </si>
  <si>
    <t>运营平台（CR）通话记录上传模块（cru）存在内存泄漏</t>
  </si>
  <si>
    <t>新架构企业开户后，总机缺省使用默认IVR，偶现总机管理界面显示绑定其它子企业IVR，问题偶现</t>
  </si>
  <si>
    <t>直线号码管理下解绑直线与坐席关系，未全部清理关联表</t>
  </si>
  <si>
    <t>从未开启过客户号码隐藏功能的企业，外线号码被隐藏</t>
  </si>
  <si>
    <t>API调用接口删除技能组中一个坐席，CR表中该技能组下所有坐席信息均被清空</t>
  </si>
  <si>
    <t>陈欢</t>
  </si>
  <si>
    <t>外线呼入总机、直线，座席超时未接， 坐席超时未接语音不播放，通话直接挂断</t>
  </si>
  <si>
    <t>重复bug：10460</t>
  </si>
  <si>
    <t>呼入场景下，转接坐席，被转接坐席的挂断原因不正确。</t>
  </si>
  <si>
    <t>通话转接技能组，客户端显示所有在线技能组全部离线</t>
  </si>
  <si>
    <t>PC</t>
  </si>
  <si>
    <t>技能组开启流转，外线呼入该技能组流转后，被任一坐席接起，客户通话时长被纳入坐席流转时长</t>
  </si>
  <si>
    <t>企业配置为“挂起转”，通话转接被转接坐席振铃未接，通话结束后，被转接坐席端通话结束原因为空</t>
  </si>
  <si>
    <t>新架构CM生产环境域名变更（https://cmb.emicloudcc.com），ES WEB需同步修改</t>
  </si>
  <si>
    <t>陈雪林</t>
  </si>
  <si>
    <t>偶现由于CP下载IVR语音文件超时导致的IVR播放失败，影响上传IVR语音文件后的首次通话，播放空白音</t>
  </si>
  <si>
    <t>CP</t>
  </si>
  <si>
    <t>外线属性表查询条件未增加ccgeid和seid，多省接入外线ID（paid）冲突时会筛选到其它企业数据，导致CM与CR外线同步失败。</t>
  </si>
  <si>
    <t>新架构企业删除外线号码，CM侧外线表数据同步删除，但外线属性表（pub_account_attribution）数据未删除</t>
  </si>
  <si>
    <t>调API接口绑定坐席直线，CM更新失败，导致呼入直线失败。</t>
  </si>
  <si>
    <t>建议新架构API接口文档中隐藏关于回拨（移动）坐席接口信息</t>
  </si>
  <si>
    <t>系统管理员后台关停坐席后，坐席信息没有立即刷新</t>
  </si>
  <si>
    <t>呼叫离线坐席后，重新登录客户端，客户端通话记录中呼叫离线坐席的呼叫时间为“1970-01-01 08:00:00”</t>
  </si>
  <si>
    <t>坐席外呼技能组被删除后，PC客户端提示语建议优化</t>
  </si>
  <si>
    <t>外呼通话过程中，坐席异常离线，运营平台（CR）坐席管理模块（scm）出现三类crash</t>
  </si>
  <si>
    <t>张丰峰</t>
  </si>
  <si>
    <t>运营平台（CR）技能组管理模块存在内存泄露</t>
  </si>
  <si>
    <t>版本1-R9</t>
  </si>
  <si>
    <t>沈勇</t>
  </si>
  <si>
    <t>SDET 在预测试外呼详情，客户电话已经接通，客户未接起原因展示错误</t>
  </si>
  <si>
    <t>通话转接失败后取消转接，坐席与客户仍然在通话中，但是坐席状态变为“空闲”</t>
  </si>
  <si>
    <t>SDET 预测式外呼列表-客户接起率和坐席接通率不正确</t>
  </si>
  <si>
    <t>SDET 在预测试外呼详情页面，切换至外呼详情页签时，未刷新数据，重呼按钮可能展示不正确</t>
  </si>
  <si>
    <t>自动登录的无技能组坐席加入技能组后再进行登录，无法获取技能组信息</t>
  </si>
  <si>
    <t>与10425重复</t>
  </si>
  <si>
    <t>郎晓东</t>
  </si>
  <si>
    <t>SDET CCM  sip话机外呼，客户振铃不发送200，CR模块无超时响应，电话未挂断</t>
  </si>
  <si>
    <t>张斌</t>
  </si>
  <si>
    <t>运营平台（CR）并发统计模块存在内存泄露</t>
  </si>
  <si>
    <t>管砥群</t>
  </si>
  <si>
    <t>运营平台（CR）坐席状态上传模块存在内存泄露</t>
  </si>
  <si>
    <t>坐席分配不足时，坐席创建失败，API没有对应错误码</t>
  </si>
  <si>
    <t>无技能组坐席自动登录客户端，坐席加入技能组后再进行登录，无法获取技能组信息</t>
  </si>
  <si>
    <t>两个CP服务同时呼入同一企业，下载IVR语音文件时，偶现其中一个文件出现损坏的情况</t>
  </si>
  <si>
    <t>两个服务器部署CP服务，企业更新IVR语音文件为其他同名文件（MD5不相同），仅一台CP可以更新成功</t>
  </si>
  <si>
    <t>性能环境，CP服务器偶现crash。</t>
  </si>
  <si>
    <t>偶现问题，未找到具体原因，有代码优化修改</t>
  </si>
  <si>
    <t>通话流转或转接时，CR推送给PC端的通话 cr_detail_id 不对，均为第一通电话的id，导致无法对每一通电话做话后处理</t>
  </si>
  <si>
    <t>新的解决方案</t>
  </si>
  <si>
    <t>外线呼入转坐席，坐席忙，外线不等待直接挂断，技能组排队放弃数+1，不正确</t>
  </si>
  <si>
    <t> 客户端通话记录列表呼叫时间和通话详情里面的呼叫时间不一致</t>
  </si>
  <si>
    <t>坐席管理模块达到最大注册用户数后，偶现处理异常，导致该容器后续再也无法处理注册业务，必须重启容器</t>
  </si>
  <si>
    <t>CP服务播放IVR场景打印日志时，偶现服务crash</t>
  </si>
  <si>
    <t>测试56服务器通话过程中偶现CP服务crash</t>
  </si>
  <si>
    <t>呼叫中心客户端默认使用https://emicall-cmb.emicloud.com做为CM服务器地址</t>
  </si>
  <si>
    <t>李冬冬</t>
  </si>
  <si>
    <t>运营平台通话控制、技能组管理等相关模块启动后，预申请及占用的内存较高，导致系统内存不足时，频繁被系统终止进程。</t>
  </si>
  <si>
    <t>建议先确定好修改方案并合入版本2，如果版本1在现网出现问题，可以随时以补丁方式更新，暂不合入版本1补丁</t>
  </si>
  <si>
    <t>技能组坐席数&gt;100,通话无法轮流分配到之后的坐席</t>
  </si>
  <si>
    <t>直接删除子企业，CM与CR的技能组关系表中坐席数量不一致</t>
  </si>
  <si>
    <t>SIP话机坐席外呼长时间通话后，不支持配置“会话刷新时间”话机主动挂断电话失败</t>
  </si>
  <si>
    <t>register expires</t>
  </si>
  <si>
    <t>新建CP服务后，该服务通话失败</t>
  </si>
  <si>
    <t>SDET 技能组统计中的呼入统计-外线呼入技能组坐席振铃，外线振铃放弃有时未计入技能组的呼入统计</t>
  </si>
  <si>
    <t>使用客户端外呼，外呼受限后，话单不能展示，需要重新登录才能获取</t>
  </si>
  <si>
    <t>企业迁移至新架构，首次同步总机和直线号码，同步成功后企业默认IVR应用对象错误显示为直线号码</t>
  </si>
  <si>
    <t>技能组配置中允许流转的默认值建议为开启状态。</t>
  </si>
  <si>
    <t>坐席，技能组删除，修改操作的sql条件未包含seid和ccgeid，可能出现误删操作</t>
  </si>
  <si>
    <t>张树峰</t>
  </si>
  <si>
    <t>系统管理员查看超级企业中子企业号码管理，号码类型建议只显示汉字。</t>
  </si>
  <si>
    <t>客户端设置为自动登录，在线坐席被停用，其他坐席登录该客户端，成功登录坐席信息为停用坐席</t>
  </si>
  <si>
    <t>自动登录的坐席停用后，登录另一坐席上线后显示的是停用的坐席信息</t>
  </si>
  <si>
    <t>转接回自身场景，推送处理异常。</t>
  </si>
  <si>
    <t>客户端勾选“自动登录”卸载重新安装后，自动登录的企业或坐席停用，客户端登录其他企业坐席失败</t>
  </si>
  <si>
    <t>坐席管理模块出现crash</t>
  </si>
  <si>
    <t>SDET 外线呼入，转坐席时，如果输入不存在的坐席的分机，系统无任何提示，超时电话被挂断</t>
  </si>
  <si>
    <t>坐席手机号码隐藏无法单企业配置</t>
  </si>
  <si>
    <t>设置防骚扰限制时，日周月的最大外呼次数未做限制</t>
  </si>
  <si>
    <t>批量外呼有时GMM处理错误导致呼叫坐席失败</t>
  </si>
  <si>
    <t>SIPP工具模拟预测式外呼任务，100个坐席呼叫4000个客户，小概率出现外呼失败情况</t>
  </si>
  <si>
    <r>
      <rPr>
        <b/>
        <sz val="11"/>
        <color rgb="FF141414"/>
        <rFont val="Tahoma"/>
        <charset val="134"/>
      </rPr>
      <t>CR</t>
    </r>
    <r>
      <rPr>
        <b/>
        <sz val="11"/>
        <color rgb="FF141414"/>
        <rFont val="宋体"/>
        <charset val="134"/>
      </rPr>
      <t>查询未上传通话记录某一</t>
    </r>
    <r>
      <rPr>
        <b/>
        <sz val="11"/>
        <color rgb="FF141414"/>
        <rFont val="Tahoma"/>
        <charset val="134"/>
      </rPr>
      <t>SQL</t>
    </r>
    <r>
      <rPr>
        <b/>
        <sz val="11"/>
        <color rgb="FF141414"/>
        <rFont val="宋体"/>
        <charset val="134"/>
      </rPr>
      <t>报错</t>
    </r>
  </si>
  <si>
    <t>版本1-R7</t>
  </si>
  <si>
    <r>
      <rPr>
        <b/>
        <sz val="11"/>
        <color rgb="FF141414"/>
        <rFont val="Tahoma"/>
        <charset val="134"/>
      </rPr>
      <t>Sipp</t>
    </r>
    <r>
      <rPr>
        <b/>
        <sz val="11"/>
        <color rgb="FF141414"/>
        <rFont val="宋体"/>
        <charset val="134"/>
      </rPr>
      <t>模拟</t>
    </r>
    <r>
      <rPr>
        <b/>
        <sz val="11"/>
        <color rgb="FF141414"/>
        <rFont val="Tahoma"/>
        <charset val="134"/>
      </rPr>
      <t>1000</t>
    </r>
    <r>
      <rPr>
        <b/>
        <sz val="11"/>
        <color rgb="FF141414"/>
        <rFont val="宋体"/>
        <charset val="134"/>
      </rPr>
      <t>个坐席以</t>
    </r>
    <r>
      <rPr>
        <b/>
        <sz val="11"/>
        <color rgb="FF141414"/>
        <rFont val="Tahoma"/>
        <charset val="134"/>
      </rPr>
      <t>30cps</t>
    </r>
    <r>
      <rPr>
        <b/>
        <sz val="11"/>
        <color rgb="FF141414"/>
        <rFont val="宋体"/>
        <charset val="134"/>
      </rPr>
      <t>批量上、下线，出现部分坐席注册失败情况</t>
    </r>
  </si>
  <si>
    <r>
      <rPr>
        <b/>
        <sz val="11"/>
        <color rgb="FF141414"/>
        <rFont val="宋体"/>
        <charset val="134"/>
      </rPr>
      <t>运营平台坐席管理模块存在内存泄漏，导致程序进程内存占用从几十兆增长至</t>
    </r>
    <r>
      <rPr>
        <b/>
        <sz val="11"/>
        <color rgb="FF141414"/>
        <rFont val="Tahoma"/>
        <charset val="134"/>
      </rPr>
      <t>500M</t>
    </r>
    <r>
      <rPr>
        <b/>
        <sz val="11"/>
        <color rgb="FF141414"/>
        <rFont val="宋体"/>
        <charset val="134"/>
      </rPr>
      <t>左右，且仍呈持续增长趋势。</t>
    </r>
  </si>
  <si>
    <r>
      <rPr>
        <b/>
        <sz val="11"/>
        <color rgb="FF141414"/>
        <rFont val="宋体"/>
        <charset val="134"/>
      </rPr>
      <t>运营平台数据库访问模块存在内存泄漏，导致进程被系统</t>
    </r>
    <r>
      <rPr>
        <b/>
        <sz val="11"/>
        <color rgb="FF141414"/>
        <rFont val="Tahoma"/>
        <charset val="134"/>
      </rPr>
      <t>Kill</t>
    </r>
    <r>
      <rPr>
        <b/>
        <sz val="11"/>
        <color rgb="FF141414"/>
        <rFont val="宋体"/>
        <charset val="134"/>
      </rPr>
      <t>掉。</t>
    </r>
  </si>
  <si>
    <r>
      <rPr>
        <b/>
        <sz val="11"/>
        <color rgb="FF141414"/>
        <rFont val="宋体"/>
        <charset val="134"/>
      </rPr>
      <t>模拟坐席</t>
    </r>
    <r>
      <rPr>
        <b/>
        <sz val="11"/>
        <color rgb="FF141414"/>
        <rFont val="Tahoma"/>
        <charset val="134"/>
      </rPr>
      <t>/IP</t>
    </r>
    <r>
      <rPr>
        <b/>
        <sz val="11"/>
        <color rgb="FF141414"/>
        <rFont val="宋体"/>
        <charset val="134"/>
      </rPr>
      <t>话机批量上、下线，持续压测</t>
    </r>
    <r>
      <rPr>
        <b/>
        <sz val="11"/>
        <color rgb="FF141414"/>
        <rFont val="Tahoma"/>
        <charset val="134"/>
      </rPr>
      <t>24H</t>
    </r>
    <r>
      <rPr>
        <b/>
        <sz val="11"/>
        <color rgb="FF141414"/>
        <rFont val="宋体"/>
        <charset val="134"/>
      </rPr>
      <t>，运营平台其中一台</t>
    </r>
    <r>
      <rPr>
        <b/>
        <sz val="11"/>
        <color rgb="FF141414"/>
        <rFont val="Tahoma"/>
        <charset val="134"/>
      </rPr>
      <t>CR</t>
    </r>
    <r>
      <rPr>
        <b/>
        <sz val="11"/>
        <color rgb="FF141414"/>
        <rFont val="宋体"/>
        <charset val="134"/>
      </rPr>
      <t>服务器数据库访问模块、通话控制模块出现内存溢出</t>
    </r>
    <r>
      <rPr>
        <b/>
        <sz val="11"/>
        <color rgb="FF141414"/>
        <rFont val="Tahoma"/>
        <charset val="134"/>
      </rPr>
      <t>(OOM)</t>
    </r>
    <r>
      <rPr>
        <b/>
        <sz val="11"/>
        <color rgb="FF141414"/>
        <rFont val="宋体"/>
        <charset val="134"/>
      </rPr>
      <t>，进程异常停止。</t>
    </r>
  </si>
  <si>
    <t>版本1-R8</t>
  </si>
  <si>
    <r>
      <rPr>
        <b/>
        <sz val="11"/>
        <color rgb="FF141414"/>
        <rFont val="宋体"/>
        <charset val="134"/>
      </rPr>
      <t>模拟</t>
    </r>
    <r>
      <rPr>
        <b/>
        <sz val="11"/>
        <color rgb="FF141414"/>
        <rFont val="Tahoma"/>
        <charset val="134"/>
      </rPr>
      <t>PCVoIP</t>
    </r>
    <r>
      <rPr>
        <b/>
        <sz val="11"/>
        <color rgb="FF141414"/>
        <rFont val="宋体"/>
        <charset val="134"/>
      </rPr>
      <t>坐席并发呼出、被呼入场景，运营平台</t>
    </r>
    <r>
      <rPr>
        <b/>
        <sz val="11"/>
        <color rgb="FF141414"/>
        <rFont val="Tahoma"/>
        <charset val="134"/>
      </rPr>
      <t>(CR)</t>
    </r>
    <r>
      <rPr>
        <b/>
        <sz val="11"/>
        <color rgb="FF141414"/>
        <rFont val="宋体"/>
        <charset val="134"/>
      </rPr>
      <t>数据统计模块存在内存泄漏</t>
    </r>
  </si>
  <si>
    <r>
      <rPr>
        <b/>
        <sz val="11"/>
        <color rgb="FF141414"/>
        <rFont val="宋体"/>
        <charset val="134"/>
      </rPr>
      <t>模拟</t>
    </r>
    <r>
      <rPr>
        <b/>
        <sz val="11"/>
        <color rgb="FF141414"/>
        <rFont val="Tahoma"/>
        <charset val="134"/>
      </rPr>
      <t>PCVoIP</t>
    </r>
    <r>
      <rPr>
        <b/>
        <sz val="11"/>
        <color rgb="FF141414"/>
        <rFont val="宋体"/>
        <charset val="134"/>
      </rPr>
      <t>坐席并发呼出、被呼入场景，运营平台</t>
    </r>
    <r>
      <rPr>
        <b/>
        <sz val="11"/>
        <color rgb="FF141414"/>
        <rFont val="Tahoma"/>
        <charset val="134"/>
      </rPr>
      <t>(CR)</t>
    </r>
    <r>
      <rPr>
        <b/>
        <sz val="11"/>
        <color rgb="FF141414"/>
        <rFont val="宋体"/>
        <charset val="134"/>
      </rPr>
      <t>通话管理模块存在内存泄漏。</t>
    </r>
  </si>
  <si>
    <t>企业总机绑定IVR后，总机号码被删除，IVR状态未更新，仍为“使用中”</t>
  </si>
  <si>
    <t>坐席注册数达到最大值，运营平台（CR）侧立刻停止相应通道的MQ监听，导致已注册用户异常离线后15Min内无法再次注册上线。</t>
  </si>
  <si>
    <t>基础平台下载IVR，CP存在内存泄露。</t>
  </si>
  <si>
    <t>外呼任务详情界面的预测外呼速率应该是预设接通率</t>
  </si>
  <si>
    <t>超级企业默认配置修改后，再添加分支企业，分支企业仍然按默认配置生效，例如默认语音文件、批量外呼、话后处理等</t>
  </si>
  <si>
    <t>邱朗</t>
  </si>
  <si>
    <t>未登录pc客户端的坐席sip话机签入后，一段时间后自动掉线。</t>
  </si>
  <si>
    <t>坐席通话异常断开后，180s内再次注册上线并外呼失败。</t>
  </si>
  <si>
    <t>未接通语音识别功能在测试周期最后一天时，出现功能不可用现象</t>
  </si>
  <si>
    <t>发起批量外呼，两个坐席两个客户，结果锁定坐席1后呼叫的是坐席2，导致任务没有结束</t>
  </si>
  <si>
    <t>批量跑通话，API服务器偶现crash。</t>
  </si>
  <si>
    <t>偶现客户端切换坐席状态，基础平台返回切换失败，客户端无任何提示，界面图标显示切换成功</t>
  </si>
  <si>
    <t>需讨论</t>
  </si>
  <si>
    <t>新架构企业开户，由于输入超级企业ID错误等原因开户失败，界面无错误提示，企业服务器侧开户成功</t>
  </si>
  <si>
    <t>企业通话并发量较大时，导致数据统计模块异常，企业所有数据均停止统计。</t>
  </si>
  <si>
    <r>
      <rPr>
        <b/>
        <sz val="11"/>
        <color rgb="FF141414"/>
        <rFont val="宋体"/>
        <charset val="134"/>
      </rPr>
      <t>外线听满意度播放语音超过</t>
    </r>
    <r>
      <rPr>
        <b/>
        <sz val="11"/>
        <color rgb="FF141414"/>
        <rFont val="Tahoma"/>
        <charset val="134"/>
      </rPr>
      <t>10</t>
    </r>
    <r>
      <rPr>
        <b/>
        <sz val="11"/>
        <color rgb="FF141414"/>
        <rFont val="宋体"/>
        <charset val="134"/>
      </rPr>
      <t>秒后按键，评价结果不生效</t>
    </r>
  </si>
  <si>
    <t>企业配置“挂起转”，坐席转接给sip话机坐席未接，推送混乱。</t>
  </si>
  <si>
    <t>单企业配置话后处理时，超级企业管理员修改“话后处理结束方式”会同步修改子企业自定义的“话后处理结束方式”</t>
  </si>
  <si>
    <t>预测式外呼功能代码回退到R5版本未回退完整</t>
  </si>
  <si>
    <t>R8需要能解决吗？</t>
  </si>
  <si>
    <t>WEB后台SIP话机密码不能修改</t>
  </si>
  <si>
    <t>其它</t>
  </si>
  <si>
    <t>新老架构环境并存，执行老架构WEB补丁，会对新架构企业开户、企业编辑等业务造成影响</t>
  </si>
  <si>
    <t>新架构程序不应该执行老架构补丁,但应该将老架构补丁合入进去。</t>
  </si>
  <si>
    <t>导出话单数量到6W时，任务直接挂死，进度始终为0</t>
  </si>
  <si>
    <t>删除角色使用sql语句存在慢查询，需优化。</t>
  </si>
  <si>
    <t>新架构企业服务器无法在界面配置、修改CM服务器信息，签名信息一旦获取失败或需要重新获取时需要手动操作数据库，不便于维护管理</t>
  </si>
  <si>
    <t>客户通话记录导出后，列表名称“发起方式”字段名称与后台不一致</t>
  </si>
  <si>
    <t>客户在听完满意度评价后按键，客户没有被挂机且无满意度评价。</t>
  </si>
  <si>
    <t>转接时，SMM通知GMM锁定成功,GMM不同进程处理时偶现转接失败,GMM返回排队超时</t>
  </si>
  <si>
    <t>外线呼入转技能组，技能组内坐席忙，外线挂断，通话统计失败</t>
  </si>
  <si>
    <t>外线呼入转技能组，坐席来电振铃未接，外线挂断，通话统计失败</t>
  </si>
  <si>
    <t>1000坐席调API接口外呼，CR给API的推送数据大量乱序，第三方推送出现推送丢失</t>
  </si>
  <si>
    <t>暂定版本3解决</t>
  </si>
  <si>
    <t>预测试外呼功能开启后，新增企业外呼功能配置项未入库</t>
  </si>
  <si>
    <t>bug 10368</t>
  </si>
  <si>
    <t>总机号码管理，号码设为专属选择坐席或技能组时建议可手动输入。</t>
  </si>
  <si>
    <t>坐席手机号码隐藏开启后，客户端本地数据库中坐席号码未隐藏</t>
  </si>
  <si>
    <t>坐席手机号码隐藏开启，搜索坐席联系人时，显示其他坐席完整手机号码</t>
  </si>
  <si>
    <r>
      <rPr>
        <b/>
        <sz val="11"/>
        <color rgb="FF141414"/>
        <rFont val="宋体"/>
        <charset val="134"/>
      </rPr>
      <t>企业配置</t>
    </r>
    <r>
      <rPr>
        <b/>
        <sz val="11"/>
        <color rgb="FF141414"/>
        <rFont val="Tahoma"/>
        <charset val="134"/>
      </rPr>
      <t>“</t>
    </r>
    <r>
      <rPr>
        <b/>
        <sz val="11"/>
        <color rgb="FF141414"/>
        <rFont val="宋体"/>
        <charset val="134"/>
      </rPr>
      <t>挂起转</t>
    </r>
    <r>
      <rPr>
        <b/>
        <sz val="11"/>
        <color rgb="FF141414"/>
        <rFont val="Tahoma"/>
        <charset val="134"/>
      </rPr>
      <t>”</t>
    </r>
    <r>
      <rPr>
        <b/>
        <sz val="11"/>
        <color rgb="FF141414"/>
        <rFont val="宋体"/>
        <charset val="134"/>
      </rPr>
      <t>，坐席转接技能组必现</t>
    </r>
    <r>
      <rPr>
        <b/>
        <sz val="11"/>
        <color rgb="FF141414"/>
        <rFont val="Tahoma"/>
        <charset val="134"/>
      </rPr>
      <t>crash</t>
    </r>
    <r>
      <rPr>
        <b/>
        <sz val="11"/>
        <color rgb="FF141414"/>
        <rFont val="宋体"/>
        <charset val="134"/>
      </rPr>
      <t>。</t>
    </r>
  </si>
  <si>
    <t>徐建忠</t>
  </si>
  <si>
    <r>
      <rPr>
        <b/>
        <sz val="11"/>
        <color rgb="FF141414"/>
        <rFont val="宋体"/>
        <charset val="134"/>
      </rPr>
      <t>坐席状态为忙碌子状态，在</t>
    </r>
    <r>
      <rPr>
        <b/>
        <sz val="11"/>
        <color rgb="FF141414"/>
        <rFont val="Tahoma"/>
        <charset val="134"/>
      </rPr>
      <t>web</t>
    </r>
    <r>
      <rPr>
        <b/>
        <sz val="11"/>
        <color rgb="FF141414"/>
        <rFont val="宋体"/>
        <charset val="134"/>
      </rPr>
      <t>后台导出该坐席时坐席状态为</t>
    </r>
    <r>
      <rPr>
        <b/>
        <sz val="11"/>
        <color rgb="FF141414"/>
        <rFont val="Tahoma"/>
        <charset val="134"/>
      </rPr>
      <t>“</t>
    </r>
    <r>
      <rPr>
        <b/>
        <sz val="11"/>
        <color rgb="FF141414"/>
        <rFont val="宋体"/>
        <charset val="134"/>
      </rPr>
      <t>忙碌</t>
    </r>
    <r>
      <rPr>
        <b/>
        <sz val="11"/>
        <color rgb="FF141414"/>
        <rFont val="Tahoma"/>
        <charset val="134"/>
      </rPr>
      <t>”</t>
    </r>
  </si>
  <si>
    <t>长久使用的技能组，偶现在CM和CR的坐席技能组关系表中数据不一致情况</t>
  </si>
  <si>
    <t>CP缓存语音文件异常丢失情况下，不会触发重新下载</t>
  </si>
  <si>
    <t>外线呼入转技能组，在转入技能组的一瞬间挂断通话，统计模块没统计该通通话</t>
  </si>
  <si>
    <t>同一个超级企业下子企业上传自制语音界面，显示其他子企业的工号播报使用的自制语音</t>
  </si>
  <si>
    <t>坐席停用语音文件内容和说明信息不符</t>
  </si>
  <si>
    <t>关闭企业工号播报设置再开启，外线呼入，坐席接起后，客户听见的是嘟嘟声</t>
  </si>
  <si>
    <t>总机停机，坐席外呼失败，通话记录界面客户信息显示为空</t>
  </si>
  <si>
    <t>企业配置“挂起转”，坐席主动点击流转，未接原因不正确。</t>
  </si>
  <si>
    <t>技能组策略中，坐席流转时长超过256秒，保存时接口响应出错</t>
  </si>
  <si>
    <t>企业开启“释放转”，被转接坐席未接，通话挂断后CR未推送录音给API。</t>
  </si>
  <si>
    <t>修改坐席姓名、工号，坐席状态统计中数据没有同步更新</t>
  </si>
  <si>
    <t>企业非工作时间，外线呼入坐席直线，通话结束后，通话记录坐席信息不显示</t>
  </si>
  <si>
    <r>
      <rPr>
        <b/>
        <sz val="11"/>
        <color rgb="FF141414"/>
        <rFont val="宋体"/>
        <charset val="134"/>
      </rPr>
      <t>企业开启</t>
    </r>
    <r>
      <rPr>
        <b/>
        <sz val="11"/>
        <color rgb="FF141414"/>
        <rFont val="Tahoma"/>
        <charset val="134"/>
      </rPr>
      <t>“</t>
    </r>
    <r>
      <rPr>
        <b/>
        <sz val="11"/>
        <color rgb="FF141414"/>
        <rFont val="宋体"/>
        <charset val="134"/>
      </rPr>
      <t>释放转</t>
    </r>
    <r>
      <rPr>
        <b/>
        <sz val="11"/>
        <color rgb="FF141414"/>
        <rFont val="Tahoma"/>
        <charset val="134"/>
      </rPr>
      <t>”</t>
    </r>
    <r>
      <rPr>
        <b/>
        <sz val="11"/>
        <color rgb="FF141414"/>
        <rFont val="宋体"/>
        <charset val="134"/>
      </rPr>
      <t>，坐席与客户通话过程中，转接给其他坐席，坐席振铃不接，振铃超时后，通话未自动挂断</t>
    </r>
  </si>
  <si>
    <t>SIP话机坐席以1cps速率并发外呼，预设外线接通率为40%，基础平台CP服务出现多次crash</t>
  </si>
  <si>
    <t>企业开启“挂起转”，坐席与客户通话过程中，将通话转接给其他坐席未接，超时后，转接坐席客户端未返回转接失败提示</t>
  </si>
  <si>
    <t>web后台修改坐席信息，偶现跨天再点击客户端的数据更新，坐席信息更新失败</t>
  </si>
  <si>
    <t>坐席与客户通话过程中，将通话转接其他坐席成功，原坐席通话时长为整通通话持续时长</t>
  </si>
  <si>
    <t>被转接坐席缺少振铃推送推送，挂断原因也不正确。</t>
  </si>
  <si>
    <t>通话记录通话详情有多条轨迹时，通话详情表客户号码多携带了9</t>
  </si>
  <si>
    <r>
      <rPr>
        <b/>
        <sz val="11"/>
        <color rgb="FF141414"/>
        <rFont val="宋体"/>
        <charset val="134"/>
      </rPr>
      <t>呼出防骚扰查询被叫号码使用的</t>
    </r>
    <r>
      <rPr>
        <b/>
        <sz val="11"/>
        <color rgb="FF141414"/>
        <rFont val="Tahoma"/>
        <charset val="134"/>
      </rPr>
      <t>SQL</t>
    </r>
    <r>
      <rPr>
        <b/>
        <sz val="11"/>
        <color rgb="FF141414"/>
        <rFont val="宋体"/>
        <charset val="134"/>
      </rPr>
      <t>未使用联合索引</t>
    </r>
  </si>
  <si>
    <t>R8修改</t>
  </si>
  <si>
    <r>
      <rPr>
        <b/>
        <sz val="11"/>
        <color rgb="FF141414"/>
        <rFont val="Tahoma"/>
        <charset val="134"/>
      </rPr>
      <t>SIP</t>
    </r>
    <r>
      <rPr>
        <b/>
        <sz val="11"/>
        <color rgb="FF141414"/>
        <rFont val="宋体"/>
        <charset val="134"/>
      </rPr>
      <t>话机分机表（</t>
    </r>
    <r>
      <rPr>
        <b/>
        <sz val="11"/>
        <color rgb="FF141414"/>
        <rFont val="Tahoma"/>
        <charset val="134"/>
      </rPr>
      <t>sip_number</t>
    </r>
    <r>
      <rPr>
        <b/>
        <sz val="11"/>
        <color rgb="FF141414"/>
        <rFont val="宋体"/>
        <charset val="134"/>
      </rPr>
      <t>）存在慢查询</t>
    </r>
  </si>
  <si>
    <r>
      <rPr>
        <sz val="11"/>
        <color rgb="FFFF0000"/>
        <rFont val="宋体"/>
        <charset val="134"/>
        <scheme val="minor"/>
      </rPr>
      <t>代码里目前没有找到 left join的语句，但是因为</t>
    </r>
    <r>
      <rPr>
        <sz val="10"/>
        <color rgb="FFFF0000"/>
        <rFont val="Tahoma"/>
        <charset val="134"/>
      </rPr>
      <t xml:space="preserve">device_number </t>
    </r>
    <r>
      <rPr>
        <sz val="10"/>
        <color rgb="FFFF0000"/>
        <rFont val="宋体"/>
        <charset val="134"/>
      </rPr>
      <t>没有索引，必须逐行扫描所以看到执行计划查了那么多行，加了索引一定就不</t>
    </r>
    <r>
      <rPr>
        <sz val="10"/>
        <color rgb="FFFF0000"/>
        <rFont val="Tahoma"/>
        <charset val="134"/>
      </rPr>
      <t>+I19</t>
    </r>
    <r>
      <rPr>
        <sz val="10"/>
        <color rgb="FFFF0000"/>
        <rFont val="宋体"/>
        <charset val="134"/>
      </rPr>
      <t xml:space="preserve">是慢查询了。
</t>
    </r>
    <r>
      <rPr>
        <sz val="10"/>
        <color rgb="FFFF0000"/>
        <rFont val="Tahoma"/>
        <charset val="134"/>
      </rPr>
      <t>Bug</t>
    </r>
    <r>
      <rPr>
        <sz val="10"/>
        <color rgb="FFFF0000"/>
        <rFont val="宋体"/>
        <charset val="134"/>
      </rPr>
      <t>状态暂不修改</t>
    </r>
  </si>
  <si>
    <t>外线呼入坐席直线，排队过程中，坐席切换为空闲，通话被接入，客户端通话记录显示不正确</t>
  </si>
  <si>
    <t>模拟PC客户端以1cps速率持续上线并外呼，WEB服务器php-fpm服务单进程CPU占用高达100%。</t>
  </si>
  <si>
    <t>不修改</t>
  </si>
  <si>
    <t>未能重现</t>
  </si>
  <si>
    <t>坐席为SIP话机模式，外线呼入场景，通话后如果坐席先挂机会重复推送挂机推送</t>
  </si>
  <si>
    <t>外线呼入技能组排队，排队过程中挂断通话，企业、技能组排队时长不增加</t>
  </si>
  <si>
    <t>客户端获取通话记录时，WEB查询条件为“`seid`,`ccgeid`,`encrypted_outline_number`，未使用outline_number索引，建议优化”</t>
  </si>
  <si>
    <r>
      <rPr>
        <b/>
        <sz val="11"/>
        <color rgb="FF141414"/>
        <rFont val="Tahoma"/>
        <charset val="134"/>
      </rPr>
      <t>Sipp</t>
    </r>
    <r>
      <rPr>
        <b/>
        <sz val="11"/>
        <color rgb="FF141414"/>
        <rFont val="宋体"/>
        <charset val="134"/>
      </rPr>
      <t>模拟</t>
    </r>
    <r>
      <rPr>
        <b/>
        <sz val="11"/>
        <color rgb="FF141414"/>
        <rFont val="Tahoma"/>
        <charset val="134"/>
      </rPr>
      <t>PC</t>
    </r>
    <r>
      <rPr>
        <b/>
        <sz val="11"/>
        <color rgb="FF141414"/>
        <rFont val="宋体"/>
        <charset val="134"/>
      </rPr>
      <t>客户端</t>
    </r>
    <r>
      <rPr>
        <b/>
        <sz val="11"/>
        <color rgb="FF141414"/>
        <rFont val="Tahoma"/>
        <charset val="134"/>
      </rPr>
      <t>10cps</t>
    </r>
    <r>
      <rPr>
        <b/>
        <sz val="11"/>
        <color rgb="FF141414"/>
        <rFont val="宋体"/>
        <charset val="134"/>
      </rPr>
      <t>速率批量上、下线，坐席状态上传模块多次出现</t>
    </r>
    <r>
      <rPr>
        <b/>
        <sz val="11"/>
        <color rgb="FF141414"/>
        <rFont val="Tahoma"/>
        <charset val="134"/>
      </rPr>
      <t>crash</t>
    </r>
  </si>
  <si>
    <t>技能组使用轮流分配策略时，技能组新增坐席，CM与CR的坐席流转顺序表不同步</t>
  </si>
  <si>
    <t>新架构不支持录音下载器</t>
  </si>
  <si>
    <t>Web界面已经有相应的管理，不再需要录音下载器</t>
  </si>
  <si>
    <t>建议升级包里面增加ubuntu和centos的判断</t>
  </si>
  <si>
    <t>API获取录音失败。</t>
  </si>
  <si>
    <t>黄琳</t>
  </si>
  <si>
    <r>
      <rPr>
        <b/>
        <sz val="11"/>
        <color rgb="FF141414"/>
        <rFont val="宋体"/>
        <charset val="134"/>
      </rPr>
      <t>模拟外线并发呼入场景，</t>
    </r>
    <r>
      <rPr>
        <b/>
        <sz val="11"/>
        <color rgb="FF141414"/>
        <rFont val="Tahoma"/>
        <charset val="134"/>
      </rPr>
      <t>CP</t>
    </r>
    <r>
      <rPr>
        <b/>
        <sz val="11"/>
        <color rgb="FF141414"/>
        <rFont val="宋体"/>
        <charset val="134"/>
      </rPr>
      <t>服务内存从</t>
    </r>
    <r>
      <rPr>
        <b/>
        <sz val="11"/>
        <color rgb="FF141414"/>
        <rFont val="Tahoma"/>
        <charset val="134"/>
      </rPr>
      <t>60M</t>
    </r>
    <r>
      <rPr>
        <b/>
        <sz val="11"/>
        <color rgb="FF141414"/>
        <rFont val="宋体"/>
        <charset val="134"/>
      </rPr>
      <t>增加到</t>
    </r>
    <r>
      <rPr>
        <b/>
        <sz val="11"/>
        <color rgb="FF141414"/>
        <rFont val="Tahoma"/>
        <charset val="134"/>
      </rPr>
      <t>700M</t>
    </r>
    <r>
      <rPr>
        <b/>
        <sz val="11"/>
        <color rgb="FF141414"/>
        <rFont val="宋体"/>
        <charset val="134"/>
      </rPr>
      <t>左右，</t>
    </r>
    <r>
      <rPr>
        <b/>
        <sz val="11"/>
        <color rgb="FF141414"/>
        <rFont val="Tahoma"/>
        <charset val="134"/>
      </rPr>
      <t>CP</t>
    </r>
    <r>
      <rPr>
        <b/>
        <sz val="11"/>
        <color rgb="FF141414"/>
        <rFont val="宋体"/>
        <charset val="134"/>
      </rPr>
      <t>存在内存泄露</t>
    </r>
  </si>
  <si>
    <r>
      <rPr>
        <b/>
        <sz val="11"/>
        <color rgb="FF141414"/>
        <rFont val="宋体"/>
        <charset val="134"/>
      </rPr>
      <t>技能组模块（</t>
    </r>
    <r>
      <rPr>
        <b/>
        <sz val="11"/>
        <color rgb="FF141414"/>
        <rFont val="Tahoma"/>
        <charset val="134"/>
      </rPr>
      <t>GCM</t>
    </r>
    <r>
      <rPr>
        <b/>
        <sz val="11"/>
        <color rgb="FF141414"/>
        <rFont val="宋体"/>
        <charset val="134"/>
      </rPr>
      <t>）出现</t>
    </r>
    <r>
      <rPr>
        <b/>
        <sz val="11"/>
        <color rgb="FF141414"/>
        <rFont val="Tahoma"/>
        <charset val="134"/>
      </rPr>
      <t>crash</t>
    </r>
  </si>
  <si>
    <t>座席为忙碌状态，外呼一个非法号码后状态变为空闲</t>
  </si>
  <si>
    <t>坐席首次登录客户端，偶现坐席姓名、通话记录等信息缺失，请求接口提示Token过期</t>
  </si>
  <si>
    <r>
      <rPr>
        <b/>
        <sz val="11"/>
        <color rgb="FF141414"/>
        <rFont val="Tahoma"/>
        <charset val="134"/>
      </rPr>
      <t>Sipp</t>
    </r>
    <r>
      <rPr>
        <b/>
        <sz val="11"/>
        <color rgb="FF141414"/>
        <rFont val="宋体"/>
        <charset val="134"/>
      </rPr>
      <t>模拟</t>
    </r>
    <r>
      <rPr>
        <b/>
        <sz val="11"/>
        <color rgb="FF141414"/>
        <rFont val="Tahoma"/>
        <charset val="134"/>
      </rPr>
      <t>VoIP</t>
    </r>
    <r>
      <rPr>
        <b/>
        <sz val="11"/>
        <color rgb="FF141414"/>
        <rFont val="宋体"/>
        <charset val="134"/>
      </rPr>
      <t>坐席以</t>
    </r>
    <r>
      <rPr>
        <b/>
        <sz val="11"/>
        <color rgb="FF141414"/>
        <rFont val="Tahoma"/>
        <charset val="134"/>
      </rPr>
      <t>2cps</t>
    </r>
    <r>
      <rPr>
        <b/>
        <sz val="11"/>
        <color rgb="FF141414"/>
        <rFont val="宋体"/>
        <charset val="134"/>
      </rPr>
      <t>呼叫速率建立通话，</t>
    </r>
    <r>
      <rPr>
        <b/>
        <sz val="11"/>
        <color rgb="FF141414"/>
        <rFont val="Tahoma"/>
        <charset val="134"/>
      </rPr>
      <t>WEB</t>
    </r>
    <r>
      <rPr>
        <b/>
        <sz val="11"/>
        <color rgb="FF141414"/>
        <rFont val="宋体"/>
        <charset val="134"/>
      </rPr>
      <t>管理平台侧通话记录入库处理出现大量延迟</t>
    </r>
  </si>
  <si>
    <t>经过本地模拟，初步定位为慢查询导致数据库资源被占用，造成数据入库写入较慢。
目前已全面筛查修改慢查询问题，先暂置为解决状态，待R7版本上线后验证。</t>
  </si>
  <si>
    <t>工号播报自制语音文件名称过长，外线呼入时，客户侧无播放声音</t>
  </si>
  <si>
    <t>和9767关联</t>
  </si>
  <si>
    <t>外呼一个正常的外线，偶现外呼失败，提示：号码为空号</t>
  </si>
  <si>
    <t>中继偶现问题，CP送的信令无变化</t>
  </si>
  <si>
    <r>
      <rPr>
        <b/>
        <sz val="11"/>
        <color rgb="FF141414"/>
        <rFont val="Tahoma"/>
        <charset val="134"/>
      </rPr>
      <t xml:space="preserve"> IVR</t>
    </r>
    <r>
      <rPr>
        <b/>
        <sz val="11"/>
        <color rgb="FF141414"/>
        <rFont val="宋体"/>
        <charset val="134"/>
      </rPr>
      <t>配置</t>
    </r>
    <r>
      <rPr>
        <b/>
        <sz val="11"/>
        <color rgb="FF141414"/>
        <rFont val="Tahoma"/>
        <charset val="134"/>
      </rPr>
      <t>“</t>
    </r>
    <r>
      <rPr>
        <b/>
        <sz val="11"/>
        <color rgb="FF141414"/>
        <rFont val="宋体"/>
        <charset val="134"/>
      </rPr>
      <t>转</t>
    </r>
    <r>
      <rPr>
        <b/>
        <sz val="11"/>
        <color rgb="FF141414"/>
        <rFont val="Tahoma"/>
        <charset val="134"/>
      </rPr>
      <t>IVR</t>
    </r>
    <r>
      <rPr>
        <b/>
        <sz val="11"/>
        <color rgb="FF141414"/>
        <rFont val="宋体"/>
        <charset val="134"/>
      </rPr>
      <t>节点</t>
    </r>
    <r>
      <rPr>
        <b/>
        <sz val="11"/>
        <color rgb="FF141414"/>
        <rFont val="Tahoma"/>
        <charset val="134"/>
      </rPr>
      <t>”</t>
    </r>
    <r>
      <rPr>
        <b/>
        <sz val="11"/>
        <color rgb="FF141414"/>
        <rFont val="宋体"/>
        <charset val="134"/>
      </rPr>
      <t>，流程进入被转接</t>
    </r>
    <r>
      <rPr>
        <b/>
        <sz val="11"/>
        <color rgb="FF141414"/>
        <rFont val="Tahoma"/>
        <charset val="134"/>
      </rPr>
      <t>IVR</t>
    </r>
    <r>
      <rPr>
        <b/>
        <sz val="11"/>
        <color rgb="FF141414"/>
        <rFont val="宋体"/>
        <charset val="134"/>
      </rPr>
      <t>后，放音正常但按键中断不生效</t>
    </r>
  </si>
  <si>
    <t>通话记录统计管理模块默认不启动</t>
  </si>
  <si>
    <r>
      <rPr>
        <b/>
        <sz val="11"/>
        <color rgb="FF141414"/>
        <rFont val="Tahoma"/>
        <charset val="134"/>
      </rPr>
      <t>CM</t>
    </r>
    <r>
      <rPr>
        <b/>
        <sz val="11"/>
        <color rgb="FF141414"/>
        <rFont val="宋体"/>
        <charset val="134"/>
      </rPr>
      <t>的通话记录表（</t>
    </r>
    <r>
      <rPr>
        <b/>
        <sz val="11"/>
        <color rgb="FF141414"/>
        <rFont val="Tahoma"/>
        <charset val="134"/>
      </rPr>
      <t>call_record</t>
    </r>
    <r>
      <rPr>
        <b/>
        <sz val="11"/>
        <color rgb="FF141414"/>
        <rFont val="宋体"/>
        <charset val="134"/>
      </rPr>
      <t>）查询下载录音时存在慢查询</t>
    </r>
  </si>
  <si>
    <t>冯春燕</t>
  </si>
  <si>
    <t>批量导入的坐席名称汉字略复杂时，导入失败，且错误信息为乱码</t>
  </si>
  <si>
    <t>应该是由于字符集原因导致有些字符无法识别,目前导入应该不是乱码而是变成了"仓_"这种文字,暂时还没有找到好的解决方案</t>
  </si>
  <si>
    <t>redis未启动时，新架构环境服务启动成功，通话等业务不可用</t>
  </si>
  <si>
    <t>超级企业后台企业整体统计通话趋势图不正确</t>
  </si>
  <si>
    <r>
      <rPr>
        <b/>
        <sz val="11"/>
        <color rgb="FF141414"/>
        <rFont val="宋体"/>
        <charset val="134"/>
      </rPr>
      <t>新架构服务</t>
    </r>
    <r>
      <rPr>
        <b/>
        <sz val="11"/>
        <color rgb="FF141414"/>
        <rFont val="Tahoma"/>
        <charset val="134"/>
      </rPr>
      <t>crash</t>
    </r>
    <r>
      <rPr>
        <b/>
        <sz val="11"/>
        <color rgb="FF141414"/>
        <rFont val="宋体"/>
        <charset val="134"/>
      </rPr>
      <t>，软件狗也会打包</t>
    </r>
    <r>
      <rPr>
        <b/>
        <sz val="11"/>
        <color rgb="FF141414"/>
        <rFont val="Tahoma"/>
        <charset val="134"/>
      </rPr>
      <t>core</t>
    </r>
    <r>
      <rPr>
        <b/>
        <sz val="11"/>
        <color rgb="FF141414"/>
        <rFont val="宋体"/>
        <charset val="134"/>
      </rPr>
      <t>文件，建议优化</t>
    </r>
  </si>
  <si>
    <t>修改之后还是会偶现，后面需要继续跟一下</t>
  </si>
  <si>
    <r>
      <rPr>
        <b/>
        <sz val="11"/>
        <color rgb="FF141414"/>
        <rFont val="Tahoma"/>
        <charset val="134"/>
      </rPr>
      <t>CM</t>
    </r>
    <r>
      <rPr>
        <b/>
        <sz val="11"/>
        <color rgb="FF141414"/>
        <rFont val="宋体"/>
        <charset val="134"/>
      </rPr>
      <t>的技能组表（</t>
    </r>
    <r>
      <rPr>
        <b/>
        <sz val="11"/>
        <color rgb="FF141414"/>
        <rFont val="Tahoma"/>
        <charset val="134"/>
      </rPr>
      <t>group</t>
    </r>
    <r>
      <rPr>
        <b/>
        <sz val="11"/>
        <color rgb="FF141414"/>
        <rFont val="宋体"/>
        <charset val="134"/>
      </rPr>
      <t>）出现慢查询</t>
    </r>
  </si>
  <si>
    <r>
      <rPr>
        <b/>
        <sz val="11"/>
        <color rgb="FF141414"/>
        <rFont val="Tahoma"/>
        <charset val="134"/>
      </rPr>
      <t>RP</t>
    </r>
    <r>
      <rPr>
        <b/>
        <sz val="11"/>
        <color rgb="FF141414"/>
        <rFont val="宋体"/>
        <charset val="134"/>
      </rPr>
      <t>环境升级时，</t>
    </r>
    <r>
      <rPr>
        <b/>
        <sz val="11"/>
        <color rgb="FF141414"/>
        <rFont val="Tahoma"/>
        <charset val="134"/>
      </rPr>
      <t>RP</t>
    </r>
    <r>
      <rPr>
        <b/>
        <sz val="11"/>
        <color rgb="FF141414"/>
        <rFont val="宋体"/>
        <charset val="134"/>
      </rPr>
      <t>服务首次启动必现</t>
    </r>
    <r>
      <rPr>
        <b/>
        <sz val="11"/>
        <color rgb="FF141414"/>
        <rFont val="Tahoma"/>
        <charset val="134"/>
      </rPr>
      <t>crash</t>
    </r>
  </si>
  <si>
    <t>目前已经修改成静态编译，后续关注是否还有crash</t>
  </si>
  <si>
    <r>
      <rPr>
        <b/>
        <sz val="11"/>
        <color rgb="FF141414"/>
        <rFont val="宋体"/>
        <charset val="134"/>
      </rPr>
      <t>基础平台动态删除服务时，无类似于</t>
    </r>
    <r>
      <rPr>
        <b/>
        <sz val="11"/>
        <color rgb="FF141414"/>
        <rFont val="Tahoma"/>
        <charset val="134"/>
      </rPr>
      <t>namtso_del_service.sh</t>
    </r>
    <r>
      <rPr>
        <b/>
        <sz val="11"/>
        <color rgb="FF141414"/>
        <rFont val="宋体"/>
        <charset val="134"/>
      </rPr>
      <t>脚本</t>
    </r>
  </si>
  <si>
    <t>手工新建CP服务后，服务启动失败</t>
  </si>
  <si>
    <r>
      <rPr>
        <b/>
        <sz val="11"/>
        <color rgb="FF141414"/>
        <rFont val="Tahoma"/>
        <charset val="134"/>
      </rPr>
      <t>CM</t>
    </r>
    <r>
      <rPr>
        <b/>
        <sz val="11"/>
        <color rgb="FF141414"/>
        <rFont val="宋体"/>
        <charset val="134"/>
      </rPr>
      <t>的坐席实时状态表（</t>
    </r>
    <r>
      <rPr>
        <b/>
        <sz val="11"/>
        <color rgb="FF141414"/>
        <rFont val="Tahoma"/>
        <charset val="134"/>
      </rPr>
      <t>seat_c_state_record</t>
    </r>
    <r>
      <rPr>
        <b/>
        <sz val="11"/>
        <color rgb="FF141414"/>
        <rFont val="宋体"/>
        <charset val="134"/>
      </rPr>
      <t>）出现慢查询</t>
    </r>
  </si>
  <si>
    <t>查询数据库，仅在7月9日凌晨出现过，2019-07-09 00:30:03 - 2019-07-09 00:30:06这段时间内执行36次，其它时间未查到。
程序中也未查到执行这类SQL语句的地方。</t>
  </si>
  <si>
    <t>更新坐席通话记录表和技能组座席通话记录表语句存在慢查询，需优化。</t>
  </si>
  <si>
    <r>
      <rPr>
        <b/>
        <sz val="11"/>
        <color rgb="FF141414"/>
        <rFont val="Tahoma"/>
        <charset val="134"/>
      </rPr>
      <t>CM</t>
    </r>
    <r>
      <rPr>
        <b/>
        <sz val="11"/>
        <color rgb="FF141414"/>
        <rFont val="宋体"/>
        <charset val="134"/>
      </rPr>
      <t>的通话记录表（</t>
    </r>
    <r>
      <rPr>
        <b/>
        <sz val="11"/>
        <color rgb="FF141414"/>
        <rFont val="Tahoma"/>
        <charset val="134"/>
      </rPr>
      <t>call_record</t>
    </r>
    <r>
      <rPr>
        <b/>
        <sz val="11"/>
        <color rgb="FF141414"/>
        <rFont val="宋体"/>
        <charset val="134"/>
      </rPr>
      <t>）存在慢查询</t>
    </r>
  </si>
  <si>
    <t>企业开启强制熟客记忆，外线呼入坐席未接，通话详情界面通话轨迹不正确</t>
  </si>
  <si>
    <t>录音URL有效期配置输入框和提示信息取值范围不一致</t>
  </si>
  <si>
    <t>企业开启未接通语音识别，呼入场景也会对外线进行ASR识别，不符合应用场景，造成不必要的系统开销</t>
  </si>
  <si>
    <t>预测式外呼创建任务失败</t>
  </si>
  <si>
    <t>坐席轮转顺序默认值不正确</t>
  </si>
  <si>
    <t>客户端弹屏界面通话详情中被叫号码不显示</t>
  </si>
  <si>
    <t>内线分机互拨，被叫坐席SIP话机振铃拒接，通话结束原因为“呼出放弃”</t>
  </si>
  <si>
    <t>通话保持功能，API和客户端的保持状态未同步</t>
  </si>
  <si>
    <t>IVR节点未开启排队功能，外线呼入技能组，坐席振铃未接，超过流转次数后，通话仍继续流转</t>
  </si>
  <si>
    <r>
      <rPr>
        <b/>
        <sz val="11"/>
        <color rgb="FF141414"/>
        <rFont val="Tahoma"/>
        <charset val="134"/>
      </rPr>
      <t>CR</t>
    </r>
    <r>
      <rPr>
        <b/>
        <sz val="11"/>
        <color rgb="FF141414"/>
        <rFont val="宋体"/>
        <charset val="134"/>
      </rPr>
      <t>预测式外呼（</t>
    </r>
    <r>
      <rPr>
        <b/>
        <sz val="11"/>
        <color rgb="FF141414"/>
        <rFont val="Tahoma"/>
        <charset val="134"/>
      </rPr>
      <t>BCM</t>
    </r>
    <r>
      <rPr>
        <b/>
        <sz val="11"/>
        <color rgb="FF141414"/>
        <rFont val="宋体"/>
        <charset val="134"/>
      </rPr>
      <t>）模块出现</t>
    </r>
    <r>
      <rPr>
        <b/>
        <sz val="11"/>
        <color rgb="FF141414"/>
        <rFont val="Tahoma"/>
        <charset val="134"/>
      </rPr>
      <t>crash</t>
    </r>
  </si>
  <si>
    <t>坐席工号和分机号排序只有当页排序，无法全部坐席排序，建议优化</t>
  </si>
  <si>
    <t>断网重连后，坐席状态不正确</t>
  </si>
  <si>
    <t>被转接坐席的客户端通话记录详情显示不正确</t>
  </si>
  <si>
    <t>IVR节点开启“流转”功能，外线呼入坐席振铃未接，客户端通话记录偶现与CM-WEB后台不一致，10分钟后才同步</t>
  </si>
  <si>
    <t>IVR转技能组节点设置排队时长为300s，外线呼入排队超时挂断，通话记录显示排队时长为“4分58秒”</t>
  </si>
  <si>
    <t>话后处理统计年报缺少数据</t>
  </si>
  <si>
    <r>
      <rPr>
        <b/>
        <sz val="11"/>
        <color rgb="FF141414"/>
        <rFont val="Tahoma"/>
        <charset val="134"/>
      </rPr>
      <t xml:space="preserve">SDET </t>
    </r>
    <r>
      <rPr>
        <b/>
        <sz val="11"/>
        <color rgb="FF141414"/>
        <rFont val="宋体"/>
        <charset val="134"/>
      </rPr>
      <t>技能组统计中的呼入统计</t>
    </r>
    <r>
      <rPr>
        <b/>
        <sz val="11"/>
        <color rgb="FF141414"/>
        <rFont val="Tahoma"/>
        <charset val="134"/>
      </rPr>
      <t>-</t>
    </r>
    <r>
      <rPr>
        <b/>
        <sz val="11"/>
        <color rgb="FF141414"/>
        <rFont val="宋体"/>
        <charset val="134"/>
      </rPr>
      <t>排队总时长统计有误</t>
    </r>
  </si>
  <si>
    <t>设置新的保持语音时会提示一条内置语音</t>
  </si>
  <si>
    <t>设计如此</t>
  </si>
  <si>
    <t>SDET 当设置录音文件名包含工号时，外线呼入直线时录音文件名缺少工号</t>
  </si>
  <si>
    <t>存在两个分机号为1066的坐席，超级企业内分机号不允许重复</t>
  </si>
  <si>
    <t>版本1-R6</t>
  </si>
  <si>
    <t>SDET 技能组统计-满意度统计-自定义时间，日期列未展示全</t>
  </si>
  <si>
    <t>SDET 技能组统计-呼入统计，详情页面每半小时的数据展示不正确</t>
  </si>
  <si>
    <t>SDET 技能组统计-呼入统计呼出统计。详情页面时间有展示Invalid date</t>
  </si>
  <si>
    <t>1000坐席调API接口外呼，API服务器出现crash</t>
  </si>
  <si>
    <t>陈阳</t>
  </si>
  <si>
    <r>
      <rPr>
        <b/>
        <sz val="11"/>
        <color rgb="FF141414"/>
        <rFont val="Tahoma"/>
        <charset val="134"/>
      </rPr>
      <t>1000</t>
    </r>
    <r>
      <rPr>
        <b/>
        <sz val="11"/>
        <color rgb="FF141414"/>
        <rFont val="宋体"/>
        <charset val="134"/>
      </rPr>
      <t>坐席调</t>
    </r>
    <r>
      <rPr>
        <b/>
        <sz val="11"/>
        <color rgb="FF141414"/>
        <rFont val="Tahoma"/>
        <charset val="134"/>
      </rPr>
      <t>API</t>
    </r>
    <r>
      <rPr>
        <b/>
        <sz val="11"/>
        <color rgb="FF141414"/>
        <rFont val="宋体"/>
        <charset val="134"/>
      </rPr>
      <t>接口外呼，</t>
    </r>
    <r>
      <rPr>
        <b/>
        <sz val="11"/>
        <color rgb="FF141414"/>
        <rFont val="Tahoma"/>
        <charset val="134"/>
      </rPr>
      <t>CR</t>
    </r>
    <r>
      <rPr>
        <b/>
        <sz val="11"/>
        <color rgb="FF141414"/>
        <rFont val="宋体"/>
        <charset val="134"/>
      </rPr>
      <t>给</t>
    </r>
    <r>
      <rPr>
        <b/>
        <sz val="11"/>
        <color rgb="FF141414"/>
        <rFont val="Tahoma"/>
        <charset val="134"/>
      </rPr>
      <t>API</t>
    </r>
    <r>
      <rPr>
        <b/>
        <sz val="11"/>
        <color rgb="FF141414"/>
        <rFont val="宋体"/>
        <charset val="134"/>
      </rPr>
      <t>的推送数据推送延迟最高</t>
    </r>
    <r>
      <rPr>
        <b/>
        <sz val="11"/>
        <color rgb="FF141414"/>
        <rFont val="Tahoma"/>
        <charset val="134"/>
      </rPr>
      <t>3900s</t>
    </r>
  </si>
  <si>
    <t>1000坐席调API接口外呼，CR给API的推送数据大量乱序，第三方合并推送出现推送丢失</t>
  </si>
  <si>
    <t>API不补充振铃推送</t>
  </si>
  <si>
    <t>SDET 坐席状态统计页面筛选条件结果查询不正确</t>
  </si>
  <si>
    <t>SDET 技能组统计选择非当前月时，点击查看详情展示的是当前月的数据</t>
  </si>
  <si>
    <t>PC客户端长时间在线概率性出现坐席登录技能组信息为空，导致外线呼入转接技能组坐席失败</t>
  </si>
  <si>
    <t>重现困难</t>
  </si>
  <si>
    <t>任务过程中将总机号停用后再启用，再次启动预测式任务后，预测试外呼模块（BCM）出现crash</t>
  </si>
  <si>
    <t>这个问题在批量外呼重构中已经解决</t>
  </si>
  <si>
    <t>江苏、北京IMS环境，外线呼入必现通话失败</t>
  </si>
  <si>
    <r>
      <rPr>
        <b/>
        <sz val="11"/>
        <color rgb="FF141414"/>
        <rFont val="Tahoma"/>
        <charset val="134"/>
      </rPr>
      <t>Sipp</t>
    </r>
    <r>
      <rPr>
        <b/>
        <sz val="11"/>
        <color rgb="FF141414"/>
        <rFont val="宋体"/>
        <charset val="134"/>
      </rPr>
      <t>模拟</t>
    </r>
    <r>
      <rPr>
        <b/>
        <sz val="11"/>
        <color rgb="FF141414"/>
        <rFont val="Tahoma"/>
        <charset val="134"/>
      </rPr>
      <t>VoIP</t>
    </r>
    <r>
      <rPr>
        <b/>
        <sz val="11"/>
        <color rgb="FF141414"/>
        <rFont val="宋体"/>
        <charset val="134"/>
      </rPr>
      <t>坐席以</t>
    </r>
    <r>
      <rPr>
        <b/>
        <sz val="11"/>
        <color rgb="FF141414"/>
        <rFont val="Tahoma"/>
        <charset val="134"/>
      </rPr>
      <t>10cps</t>
    </r>
    <r>
      <rPr>
        <b/>
        <sz val="11"/>
        <color rgb="FF141414"/>
        <rFont val="宋体"/>
        <charset val="134"/>
      </rPr>
      <t>呼叫速率建立通话，出现大量的呼叫失败现象。</t>
    </r>
  </si>
  <si>
    <t>SDET 批量修改录音相关配置，振铃录音选项应屏蔽，以及未接通原因识别应在录音配置外边</t>
  </si>
  <si>
    <t>SDET IVR比较节点展示页面文字有误</t>
  </si>
  <si>
    <r>
      <rPr>
        <b/>
        <sz val="11"/>
        <color rgb="FF141414"/>
        <rFont val="Tahoma"/>
        <charset val="134"/>
      </rPr>
      <t>Sipp</t>
    </r>
    <r>
      <rPr>
        <b/>
        <sz val="11"/>
        <color rgb="FF141414"/>
        <rFont val="宋体"/>
        <charset val="134"/>
      </rPr>
      <t>模拟坐席以</t>
    </r>
    <r>
      <rPr>
        <b/>
        <sz val="11"/>
        <color rgb="FF141414"/>
        <rFont val="Tahoma"/>
        <charset val="134"/>
      </rPr>
      <t>30cps</t>
    </r>
    <r>
      <rPr>
        <b/>
        <sz val="11"/>
        <color rgb="FF141414"/>
        <rFont val="宋体"/>
        <charset val="134"/>
      </rPr>
      <t>批量上、下线，管理平台数据库</t>
    </r>
    <r>
      <rPr>
        <b/>
        <sz val="11"/>
        <color rgb="FF141414"/>
        <rFont val="Tahoma"/>
        <charset val="134"/>
      </rPr>
      <t>CPU</t>
    </r>
    <r>
      <rPr>
        <b/>
        <sz val="11"/>
        <color rgb="FF141414"/>
        <rFont val="宋体"/>
        <charset val="134"/>
      </rPr>
      <t>占用较高且</t>
    </r>
    <r>
      <rPr>
        <b/>
        <sz val="11"/>
        <color rgb="FF141414"/>
        <rFont val="Tahoma"/>
        <charset val="134"/>
      </rPr>
      <t>WEB</t>
    </r>
    <r>
      <rPr>
        <b/>
        <sz val="11"/>
        <color rgb="FF141414"/>
        <rFont val="宋体"/>
        <charset val="134"/>
      </rPr>
      <t>后台响应较慢</t>
    </r>
  </si>
  <si>
    <r>
      <rPr>
        <sz val="11"/>
        <color theme="1"/>
        <rFont val="宋体"/>
        <charset val="134"/>
        <scheme val="minor"/>
      </rPr>
      <t xml:space="preserve">我们目前做的修改是把已知的慢查询和死锁都解决了。
但能否解决这个问题还不确认
</t>
    </r>
    <r>
      <rPr>
        <sz val="11"/>
        <color rgb="FFFF0000"/>
        <rFont val="宋体"/>
        <charset val="134"/>
        <scheme val="minor"/>
      </rPr>
      <t>R6 DBA引入ccgeid字段做分区索引，但相应查询语句没做。在R7所有查询调价都加了 seid、ccgeid字段where条件约束，请再验证</t>
    </r>
  </si>
  <si>
    <t>新架构基础平台业务运行过程中，CP服务偶现crash</t>
  </si>
  <si>
    <r>
      <rPr>
        <b/>
        <sz val="11"/>
        <color rgb="FF141414"/>
        <rFont val="Tahoma"/>
        <charset val="134"/>
      </rPr>
      <t>技能组管理模块（</t>
    </r>
    <r>
      <rPr>
        <b/>
        <sz val="11"/>
        <color rgb="FF141414"/>
        <rFont val="Tahoma"/>
        <charset val="134"/>
      </rPr>
      <t>GCM</t>
    </r>
    <r>
      <rPr>
        <b/>
        <sz val="11"/>
        <color rgb="FF141414"/>
        <rFont val="宋体"/>
        <charset val="134"/>
      </rPr>
      <t>）出现</t>
    </r>
    <r>
      <rPr>
        <b/>
        <sz val="11"/>
        <color rgb="FF141414"/>
        <rFont val="Tahoma"/>
        <charset val="134"/>
      </rPr>
      <t>crash</t>
    </r>
  </si>
  <si>
    <r>
      <rPr>
        <b/>
        <sz val="11"/>
        <color rgb="FF141414"/>
        <rFont val="Tahoma"/>
        <charset val="134"/>
      </rPr>
      <t>Sipp</t>
    </r>
    <r>
      <rPr>
        <b/>
        <sz val="11"/>
        <color rgb="FF141414"/>
        <rFont val="宋体"/>
        <charset val="134"/>
      </rPr>
      <t>模拟坐席以</t>
    </r>
    <r>
      <rPr>
        <b/>
        <sz val="11"/>
        <color rgb="FF141414"/>
        <rFont val="Tahoma"/>
        <charset val="134"/>
      </rPr>
      <t>30cps</t>
    </r>
    <r>
      <rPr>
        <b/>
        <sz val="11"/>
        <color rgb="FF141414"/>
        <rFont val="宋体"/>
        <charset val="134"/>
      </rPr>
      <t>批量上、下线，坐席状态上传模块处理缓慢，无法及时处理完成坐席状态推送消息。</t>
    </r>
  </si>
  <si>
    <t>和10219 是同一个问题，当时的数据库CPU使用率接近100%. 我们目前做的修改是把已知的慢查询和死锁都解决了</t>
  </si>
  <si>
    <r>
      <rPr>
        <b/>
        <sz val="11"/>
        <color rgb="FF141414"/>
        <rFont val="Tahoma"/>
        <charset val="134"/>
      </rPr>
      <t>Sipp</t>
    </r>
    <r>
      <rPr>
        <b/>
        <sz val="11"/>
        <color rgb="FF141414"/>
        <rFont val="宋体"/>
        <charset val="134"/>
      </rPr>
      <t>模拟坐席以</t>
    </r>
    <r>
      <rPr>
        <b/>
        <sz val="11"/>
        <color rgb="FF141414"/>
        <rFont val="Tahoma"/>
        <charset val="134"/>
      </rPr>
      <t>30cps</t>
    </r>
    <r>
      <rPr>
        <b/>
        <sz val="11"/>
        <color rgb="FF141414"/>
        <rFont val="宋体"/>
        <charset val="134"/>
      </rPr>
      <t>批量上、下线，运营平台其中一台服务器系统</t>
    </r>
    <r>
      <rPr>
        <b/>
        <sz val="11"/>
        <color rgb="FF141414"/>
        <rFont val="Tahoma"/>
        <charset val="134"/>
      </rPr>
      <t>Iowait</t>
    </r>
    <r>
      <rPr>
        <b/>
        <sz val="11"/>
        <color rgb="FF141414"/>
        <rFont val="宋体"/>
        <charset val="134"/>
      </rPr>
      <t>高达</t>
    </r>
    <r>
      <rPr>
        <b/>
        <sz val="11"/>
        <color rgb="FF141414"/>
        <rFont val="Tahoma"/>
        <charset val="134"/>
      </rPr>
      <t>30%~45%</t>
    </r>
    <r>
      <rPr>
        <b/>
        <sz val="11"/>
        <color rgb="FF141414"/>
        <rFont val="宋体"/>
        <charset val="134"/>
      </rPr>
      <t>。</t>
    </r>
  </si>
  <si>
    <t>同9312，尚未搞清楚问题原因</t>
  </si>
  <si>
    <t>企业通话、排队并发数据不正确</t>
  </si>
  <si>
    <r>
      <rPr>
        <b/>
        <sz val="11"/>
        <color rgb="FF141414"/>
        <rFont val="Tahoma"/>
        <charset val="134"/>
      </rPr>
      <t>有号码隐藏权限的用户和管理员可通过</t>
    </r>
    <r>
      <rPr>
        <b/>
        <sz val="11"/>
        <color rgb="FF141414"/>
        <rFont val="Tahoma"/>
        <charset val="134"/>
      </rPr>
      <t>“</t>
    </r>
    <r>
      <rPr>
        <b/>
        <sz val="11"/>
        <color rgb="FF141414"/>
        <rFont val="宋体"/>
        <charset val="134"/>
      </rPr>
      <t>批量隐藏</t>
    </r>
    <r>
      <rPr>
        <b/>
        <sz val="11"/>
        <color rgb="FF141414"/>
        <rFont val="Tahoma"/>
        <charset val="134"/>
      </rPr>
      <t>/</t>
    </r>
    <r>
      <rPr>
        <b/>
        <sz val="11"/>
        <color rgb="FF141414"/>
        <rFont val="宋体"/>
        <charset val="134"/>
      </rPr>
      <t>显示客户号码</t>
    </r>
    <r>
      <rPr>
        <b/>
        <sz val="11"/>
        <color rgb="FF141414"/>
        <rFont val="Tahoma"/>
        <charset val="134"/>
      </rPr>
      <t>”</t>
    </r>
    <r>
      <rPr>
        <b/>
        <sz val="11"/>
        <color rgb="FF141414"/>
        <rFont val="宋体"/>
        <charset val="134"/>
      </rPr>
      <t>修改下一级用户的号码隐藏权限</t>
    </r>
  </si>
  <si>
    <r>
      <rPr>
        <b/>
        <sz val="11"/>
        <color rgb="FF141414"/>
        <rFont val="Tahoma"/>
        <charset val="134"/>
      </rPr>
      <t>API</t>
    </r>
    <r>
      <rPr>
        <b/>
        <sz val="11"/>
        <color rgb="FF141414"/>
        <rFont val="宋体"/>
        <charset val="134"/>
      </rPr>
      <t>双轨录音偶现录音实时推送</t>
    </r>
    <r>
      <rPr>
        <b/>
        <sz val="11"/>
        <color rgb="FF141414"/>
        <rFont val="Tahoma"/>
        <charset val="134"/>
      </rPr>
      <t>URL</t>
    </r>
    <r>
      <rPr>
        <b/>
        <sz val="11"/>
        <color rgb="FF141414"/>
        <rFont val="宋体"/>
        <charset val="134"/>
      </rPr>
      <t>中没有包含双轨录音下载地址</t>
    </r>
  </si>
  <si>
    <t>已无法重现，但应该是已经改过</t>
  </si>
  <si>
    <r>
      <rPr>
        <b/>
        <sz val="11"/>
        <color rgb="FF141414"/>
        <rFont val="Tahoma"/>
        <charset val="134"/>
      </rPr>
      <t>CM-WEB</t>
    </r>
    <r>
      <rPr>
        <b/>
        <sz val="11"/>
        <color rgb="FF141414"/>
        <rFont val="宋体"/>
        <charset val="134"/>
      </rPr>
      <t>按时间查询五年前通话记录失败，</t>
    </r>
    <r>
      <rPr>
        <b/>
        <sz val="11"/>
        <color rgb="FF141414"/>
        <rFont val="Tahoma"/>
        <charset val="134"/>
      </rPr>
      <t>WEB</t>
    </r>
    <r>
      <rPr>
        <b/>
        <sz val="11"/>
        <color rgb="FF141414"/>
        <rFont val="宋体"/>
        <charset val="134"/>
      </rPr>
      <t>界面无任何提示</t>
    </r>
  </si>
  <si>
    <t>通话记录导出数据不显示一级话后处理结果</t>
  </si>
  <si>
    <r>
      <rPr>
        <b/>
        <sz val="11"/>
        <color rgb="FF141414"/>
        <rFont val="Tahoma"/>
        <charset val="134"/>
      </rPr>
      <t>内部通话记录导出结果与</t>
    </r>
    <r>
      <rPr>
        <b/>
        <sz val="11"/>
        <color rgb="FF141414"/>
        <rFont val="Tahoma"/>
        <charset val="134"/>
      </rPr>
      <t>CM-WEB</t>
    </r>
    <r>
      <rPr>
        <b/>
        <sz val="11"/>
        <color rgb="FF141414"/>
        <rFont val="宋体"/>
        <charset val="134"/>
      </rPr>
      <t>后台通话记录展示顺序不一致</t>
    </r>
  </si>
  <si>
    <t>转到CR</t>
  </si>
  <si>
    <r>
      <rPr>
        <b/>
        <sz val="11"/>
        <color rgb="FF141414"/>
        <rFont val="Tahoma"/>
        <charset val="134"/>
      </rPr>
      <t>SIP</t>
    </r>
    <r>
      <rPr>
        <b/>
        <sz val="11"/>
        <color rgb="FF141414"/>
        <rFont val="宋体"/>
        <charset val="134"/>
      </rPr>
      <t>话机管理界面输入坐席分机号搜索，搜索结果不正确</t>
    </r>
  </si>
  <si>
    <t>导出内部通话时，批量导入导出-任务管理界面不显示导出时使用的企业账号信息</t>
  </si>
  <si>
    <t>内部通话记录界面部分通话结束原因未显示</t>
  </si>
  <si>
    <t>批量导入6000个坐席，并给其中4000个坐席配备直线， 执行导入坐席的时间过长</t>
  </si>
  <si>
    <t>专属总机被删除后再次添加，界面显示专属关系还在，实际是不存在的。</t>
  </si>
  <si>
    <r>
      <rPr>
        <b/>
        <sz val="11"/>
        <color rgb="FF141414"/>
        <rFont val="宋体"/>
        <charset val="134"/>
      </rPr>
      <t>单个预测试外呼任务配置坐席数量较多时</t>
    </r>
    <r>
      <rPr>
        <b/>
        <sz val="11"/>
        <color rgb="FF141414"/>
        <rFont val="Tahoma"/>
        <charset val="134"/>
      </rPr>
      <t>(&gt;200)</t>
    </r>
    <r>
      <rPr>
        <b/>
        <sz val="11"/>
        <color rgb="FF141414"/>
        <rFont val="宋体"/>
        <charset val="134"/>
      </rPr>
      <t>，</t>
    </r>
    <r>
      <rPr>
        <b/>
        <sz val="11"/>
        <color rgb="FF141414"/>
        <rFont val="Tahoma"/>
        <charset val="134"/>
      </rPr>
      <t>CR</t>
    </r>
    <r>
      <rPr>
        <b/>
        <sz val="11"/>
        <color rgb="FF141414"/>
        <rFont val="宋体"/>
        <charset val="134"/>
      </rPr>
      <t>侧处理存在性能问题，导致仅少量通话才能被接入坐席，大量的通话因处理延迟接入坐席失败。</t>
    </r>
  </si>
  <si>
    <t>单个批量外呼任务配置的服务坐席数量较多时(&gt;2000)，任务启动失败。</t>
  </si>
  <si>
    <t>此返回是cr那边返回响应超时 可能是因为数据比较大cr那边最大时间内无法处理完导致</t>
  </si>
  <si>
    <t>CM-WEB客户通话记录筛选时，建议结束原因”菜单结束、菜单放弃“筛选项增加二级结束原因筛选</t>
  </si>
  <si>
    <t>PC客户端批量异常离线后，短期内（约5~10分钟）再次上线失败。</t>
  </si>
  <si>
    <t>不同技能组节点下存在相同坐席，多个外线呼入相应节点排队时，坐席切换为空闲，后呼入外线无法转接到该坐席</t>
  </si>
  <si>
    <t>技能组坐席离线，外线呼入该技能组排队时，坐席切换为在线，偶现外线未接入该坐席</t>
  </si>
  <si>
    <t>技能组坐席非空闲状态，外线呼入转该技能组时，偶现该非空闲坐席客户端振铃</t>
  </si>
  <si>
    <t>外线呼入直线号码，座席点击流转，错误播放座席忙提示音</t>
  </si>
  <si>
    <t>更新中继信息后，重新服务，redis数据库未清理，导致通话仍向原中继发起，通话失败</t>
  </si>
  <si>
    <t>新架构呼叫保持默认语音文件修改后，首次播放不生效，第二次播放正常</t>
  </si>
  <si>
    <t>预测式外呼任务时间范围不在规定范围内时，创建外呼任务错误码为“101208-座席工号不存在”</t>
  </si>
  <si>
    <t>SIP话机分机表（sip_number）存在慢查询</t>
  </si>
  <si>
    <t>通话过程中修改IVR配置，IVR使用新配置生效，导致原IVR节点无法正常流转至下一节点</t>
  </si>
  <si>
    <t>预测式外呼重呼次数范围限制不生效</t>
  </si>
  <si>
    <t>IVR节点技能组开启”强制熟客记忆“，外线呼入技能组，外线关联坐席振铃不接，通话流转到其他坐席</t>
  </si>
  <si>
    <t>IVR节点技能组开启”强制熟客记忆“，外线关联坐席非空闲，外线呼入该技能组转接到技能组其他空闲坐席</t>
  </si>
  <si>
    <t>重呼策略设置中缺失“呼叫坐席失败”的结果</t>
  </si>
  <si>
    <t>预测式外呼任务客户排队等待超时，呼叫结果为“呼叫坐席失败”</t>
  </si>
  <si>
    <t>企业后台话后处理统计自定义时间查看统计报表，开始时间大于结束时间</t>
  </si>
  <si>
    <t>IVR技能组开始”优先熟客记忆“，通话过程中，通话转接被本技能组坐席成功，外线再次呼入未转接到上一通被转接坐席</t>
  </si>
  <si>
    <t>企业后台话后处理统计年报统计结果为空</t>
  </si>
  <si>
    <r>
      <rPr>
        <b/>
        <sz val="11"/>
        <color rgb="FF141414"/>
        <rFont val="宋体"/>
        <charset val="134"/>
      </rPr>
      <t>企业开启</t>
    </r>
    <r>
      <rPr>
        <b/>
        <sz val="11"/>
        <color rgb="FF141414"/>
        <rFont val="Tahoma"/>
        <charset val="134"/>
      </rPr>
      <t>”</t>
    </r>
    <r>
      <rPr>
        <b/>
        <sz val="11"/>
        <color rgb="FF141414"/>
        <rFont val="宋体"/>
        <charset val="134"/>
      </rPr>
      <t>熟客记忆</t>
    </r>
    <r>
      <rPr>
        <b/>
        <sz val="11"/>
        <color rgb="FF141414"/>
        <rFont val="Tahoma"/>
        <charset val="134"/>
      </rPr>
      <t>“</t>
    </r>
    <r>
      <rPr>
        <b/>
        <sz val="11"/>
        <color rgb="FF141414"/>
        <rFont val="宋体"/>
        <charset val="134"/>
      </rPr>
      <t>，外线呼入，坐席离线，通话详情界面通话轨迹不正确</t>
    </r>
  </si>
  <si>
    <t>配置中心的语音文件配置，前端未提交配置内容所属的子企业id，子企业ID为空，配置不生效</t>
  </si>
  <si>
    <t>导入导出任务管理，“错误信息”里存在部分SQL语句直接被打印</t>
  </si>
  <si>
    <t>企业开启”熟客记忆“，外线呼入坐席振铃不接，外线听到”按1继续等待“无操作，通话未自动挂断</t>
  </si>
  <si>
    <t>同时多个企业删除大量坐席，坐席删除时间过长</t>
  </si>
  <si>
    <t>运维需求--呼叫中心新架构支持录音监控功能</t>
  </si>
  <si>
    <t>企业外线号码偶现同步失败，失败后数据没有回滚，导致在CM侧产生脏数据</t>
  </si>
  <si>
    <t>CM数据库初始化脚本执行时报错，但不影响实际安装</t>
  </si>
  <si>
    <t>不影响使用</t>
  </si>
  <si>
    <t>修改技能组策略后，轮流分配的坐席流转顺序会自动恢复到默认顺序</t>
  </si>
  <si>
    <t>转到R2解决</t>
  </si>
  <si>
    <t>批量导入大量预测式外呼客户耗时过长</t>
  </si>
  <si>
    <t>通话数据统计慢</t>
  </si>
  <si>
    <t>在web通过技能组增加、删除技能组用户，api均同步失败。</t>
  </si>
  <si>
    <t>合入版本待确认</t>
  </si>
  <si>
    <t>预测式外呼同时筛选“接听结果”和“话后处理结果”时，筛选条件错误</t>
  </si>
  <si>
    <t>修改界面逻辑</t>
  </si>
  <si>
    <r>
      <rPr>
        <b/>
        <sz val="11"/>
        <color rgb="FF141414"/>
        <rFont val="宋体"/>
        <charset val="134"/>
      </rPr>
      <t>预测试外呼任务成功呼叫</t>
    </r>
    <r>
      <rPr>
        <b/>
        <sz val="11"/>
        <color rgb="FF141414"/>
        <rFont val="Tahoma"/>
        <charset val="134"/>
      </rPr>
      <t>128</t>
    </r>
    <r>
      <rPr>
        <b/>
        <sz val="11"/>
        <color rgb="FF141414"/>
        <rFont val="宋体"/>
        <charset val="134"/>
      </rPr>
      <t>通电话后，后续接通的客户电话无法再接入坐席。</t>
    </r>
  </si>
  <si>
    <t>外线并发呼入，运营平台通话管理模块出现crash。</t>
  </si>
  <si>
    <t>超级企业后台统一开启所有子企业的话后处理功能，后添加企业该开关不生效</t>
  </si>
  <si>
    <t>预测式外呼任务结束后，企业呼出通话统计不正确</t>
  </si>
  <si>
    <t>筛选重呼满足条数为0，也会生成一个重呼批次，并且任务变为暂停状态</t>
  </si>
  <si>
    <t>坐席呼叫外线，外线关机，客户端弹条一直存在11小时，手动点击挂断后，所有呼出、呼入均失败</t>
  </si>
  <si>
    <t>重现困难，未能定位</t>
  </si>
  <si>
    <t>外线并发呼入，运营平台通话管理模块概率性出现死循环。</t>
  </si>
  <si>
    <t>预测式外呼任务筛选“未呼叫通话”进行重呼，会将未呼叫的号码重呼两次</t>
  </si>
  <si>
    <t>坐席分机互拨，通话保持半分钟以上，被叫侧客户端通话弹条必现消失，被叫无法主动挂断电话</t>
  </si>
  <si>
    <t>系统后台修改预测试外呼配置界面需要优化</t>
  </si>
  <si>
    <t>SDET CCM  外线呼入拨打直线号码，无法挂断主被叫电话</t>
  </si>
  <si>
    <t>SDET 坐席登录客户端后，编辑坐席，比如对坐席增加11个技能组，客户端报错</t>
  </si>
  <si>
    <t>预测式外呼任务暂停后直接结束任务，任务中未完成的客户号码从“客户通话列表”消失</t>
  </si>
  <si>
    <t>技能组轮流分配时，技能组坐席顺序排序恢复默认的设计不合理，建议优化</t>
  </si>
  <si>
    <t>通话统计模块统计数据失败</t>
  </si>
  <si>
    <t>技能组策略为轮流分配时，大概率出现坐席流转顺序未入库情况</t>
  </si>
  <si>
    <t>WEB后台新加坐席忙碌子状态，客户端切换后无此状态统计信息</t>
  </si>
  <si>
    <t>忙碌状态子状态下外呼，外呼结束后，WEB后台坐席状态统计界面子状态名称为空</t>
  </si>
  <si>
    <t>预测式外呼结果导出最多一次导出100条呼叫结果，不方便客户使用</t>
  </si>
  <si>
    <t>预测式外呼呼出结果界面，客户数量过多时，客户数量被遮挡</t>
  </si>
  <si>
    <t>SDET asr识别被叫关机，crweb偶现发送arsReason不稳定，未接通原因记录不稳定</t>
  </si>
  <si>
    <t>坐席跨天登录，坐席的状态持续时长不正确</t>
  </si>
  <si>
    <t>坐席分配页面修改最大坐席数，最大登录并发数，最大预测式外呼并发数读取的是缓存，而不是最新的配置</t>
  </si>
  <si>
    <t>CM管理台，页面缺陷汇总</t>
  </si>
  <si>
    <t> 坐席全忙时，外线呼入场景通话记录详情界面，坐席工号显示为null</t>
  </si>
  <si>
    <t>企业呼入接通率定义不正确</t>
  </si>
  <si>
    <t>企业后台技能组、坐席统计界面没有按照技能组、坐席信息搜索框，设计不合理</t>
  </si>
  <si>
    <t>bug 9820重复</t>
  </si>
  <si>
    <t>预测式外呼任务在不同应用分组出现串线现象</t>
  </si>
  <si>
    <t>版本2验证</t>
  </si>
  <si>
    <t>CR入库通话记录call_record表与call_detai表的外线号码字段处理逻辑不一致</t>
  </si>
  <si>
    <t>号码带9的问题，是不是可以早点解决？</t>
  </si>
  <si>
    <t>预测试外呼呼叫结果和通话详情页面，话后处理结果为二级结果时，父结果不展示</t>
  </si>
  <si>
    <t>坐席批量签出离线坐席和单个签出离线坐席提示语不一致</t>
  </si>
  <si>
    <r>
      <rPr>
        <b/>
        <sz val="11"/>
        <color rgb="FF141414"/>
        <rFont val="宋体"/>
        <charset val="134"/>
      </rPr>
      <t>一通通话中，同一个坐席出现两次及以上的场景，推送中的</t>
    </r>
    <r>
      <rPr>
        <b/>
        <sz val="11"/>
        <color rgb="FF141414"/>
        <rFont val="Tahoma"/>
        <charset val="134"/>
      </rPr>
      <t>step</t>
    </r>
    <r>
      <rPr>
        <b/>
        <sz val="11"/>
        <color rgb="FF141414"/>
        <rFont val="宋体"/>
        <charset val="134"/>
      </rPr>
      <t>值均不对，导致推送给第三方失败。</t>
    </r>
  </si>
  <si>
    <t>外线呼入，坐席长时间未接，再次流转到该坐席，缺少未接通推送</t>
  </si>
  <si>
    <t>CR的坐席管理模块（SCM）出现crash</t>
  </si>
  <si>
    <t>企业配置“释放转”，转接给sip话机坐席缺少振铃推送。</t>
  </si>
  <si>
    <r>
      <rPr>
        <b/>
        <sz val="11"/>
        <color rgb="FF141414"/>
        <rFont val="Tahoma"/>
        <charset val="134"/>
      </rPr>
      <t>VoIP</t>
    </r>
    <r>
      <rPr>
        <b/>
        <sz val="11"/>
        <color rgb="FF141414"/>
        <rFont val="宋体"/>
        <charset val="134"/>
      </rPr>
      <t>坐席分机互拨，被叫坐席振铃不接，通话超时挂断，通话记录显示通话结束原因为</t>
    </r>
    <r>
      <rPr>
        <b/>
        <sz val="11"/>
        <color rgb="FF141414"/>
        <rFont val="Tahoma"/>
        <charset val="134"/>
      </rPr>
      <t>“</t>
    </r>
    <r>
      <rPr>
        <b/>
        <sz val="11"/>
        <color rgb="FF141414"/>
        <rFont val="宋体"/>
        <charset val="134"/>
      </rPr>
      <t>呼出放弃</t>
    </r>
    <r>
      <rPr>
        <b/>
        <sz val="11"/>
        <color rgb="FF141414"/>
        <rFont val="Tahoma"/>
        <charset val="134"/>
      </rPr>
      <t>”</t>
    </r>
  </si>
  <si>
    <t>转到版本2解决</t>
  </si>
  <si>
    <t>系统后台服务器并发数据不正确</t>
  </si>
  <si>
    <t>坐席客户端外呼后再调接口转接，接口响应超时</t>
  </si>
  <si>
    <r>
      <rPr>
        <b/>
        <sz val="11"/>
        <color rgb="FF141414"/>
        <rFont val="Tahoma"/>
        <charset val="134"/>
      </rPr>
      <t>VoIP</t>
    </r>
    <r>
      <rPr>
        <b/>
        <sz val="11"/>
        <color rgb="FF141414"/>
        <rFont val="宋体"/>
        <charset val="134"/>
      </rPr>
      <t>坐席分机互拨，通话成功，通话记录表坐席、客户振铃时长均为</t>
    </r>
    <r>
      <rPr>
        <b/>
        <sz val="11"/>
        <color rgb="FF141414"/>
        <rFont val="Tahoma"/>
        <charset val="134"/>
      </rPr>
      <t>0</t>
    </r>
  </si>
  <si>
    <t>振铃时长可能真的是0，需要Web确认计算方法</t>
  </si>
  <si>
    <t>统计中心自定义时间查看数据只能选择到当前时间的前一天</t>
  </si>
  <si>
    <r>
      <rPr>
        <b/>
        <sz val="11"/>
        <color rgb="FF141414"/>
        <rFont val="Tahoma"/>
        <charset val="134"/>
      </rPr>
      <t>sip</t>
    </r>
    <r>
      <rPr>
        <b/>
        <sz val="11"/>
        <color rgb="FF141414"/>
        <rFont val="宋体"/>
        <charset val="134"/>
      </rPr>
      <t>话机首次签入失败。</t>
    </r>
  </si>
  <si>
    <t>企业配置“释放转”，坐席转接技能组，第一个坐席主动点击流转，cr推给api的未接原因不准确。</t>
  </si>
  <si>
    <t>企业关闭API功能，与企业相关的接口仍可以成功调用</t>
  </si>
  <si>
    <t>客户端弹条界面取消挂断通话后进入休息状态按钮不生效</t>
  </si>
  <si>
    <t>企业配置“挂起转”，坐席转接技能组，多次流转推送不正确。</t>
  </si>
  <si>
    <t>企业配置“挂起转”，坐席转接技能组，第一坐席主动点击流转，cr推给api的未接原因不准确。</t>
  </si>
  <si>
    <t>固话为7位的号码，增加后缀数字可以绕过防骚扰和外呼黑白名单功能</t>
  </si>
  <si>
    <t>坐席与客户通话过程中，通话转接技能组成功，通话结束，通话详情界面通话轨迹信息显示不正确</t>
  </si>
  <si>
    <t> 新建企业数据统计默认配置—坐席呼出的数据统计到技能组不生效</t>
  </si>
  <si>
    <t>外线呼入SIP话机直线，客户端弹屏手工点击流转，通话结束，通话详情界面通话轨迹显示不正确</t>
  </si>
  <si>
    <t>转分机坐席振铃未接进入“结束”节点，外线呼入转SIP话机坐席分机，坐席话机振铃未接，通话超时未自动挂断</t>
  </si>
  <si>
    <t>企业配置“挂起转”，转接给sip话机长时间未接，通话自动挂断。</t>
  </si>
  <si>
    <t>修改呼出白名单自配置，首次呼叫白名单号码，通话控制模块会crash</t>
  </si>
  <si>
    <t>未能复现</t>
  </si>
  <si>
    <t>企业配置“挂起转”，转接给sip话机拒接，客户端转接弹条还在</t>
  </si>
  <si>
    <t>外线呼入停用坐席直线，外线听到“坐席停用”后按键被接起，通话结束，通话详情界面坐席停用轨迹显示技能组信息</t>
  </si>
  <si>
    <t>客户端外呼时弹屏界面卡顿</t>
  </si>
  <si>
    <t>企业配置“释放转”，转接给sip话机拒接，CR推送sip话机据接原因不准确</t>
  </si>
  <si>
    <r>
      <rPr>
        <b/>
        <sz val="11"/>
        <color rgb="FF141414"/>
        <rFont val="宋体"/>
        <charset val="134"/>
      </rPr>
      <t>企业配置</t>
    </r>
    <r>
      <rPr>
        <b/>
        <sz val="11"/>
        <color rgb="FF141414"/>
        <rFont val="Tahoma"/>
        <charset val="134"/>
      </rPr>
      <t>“</t>
    </r>
    <r>
      <rPr>
        <b/>
        <sz val="11"/>
        <color rgb="FF141414"/>
        <rFont val="宋体"/>
        <charset val="134"/>
      </rPr>
      <t>释放转</t>
    </r>
    <r>
      <rPr>
        <b/>
        <sz val="11"/>
        <color rgb="FF141414"/>
        <rFont val="Tahoma"/>
        <charset val="134"/>
      </rPr>
      <t>”</t>
    </r>
    <r>
      <rPr>
        <b/>
        <sz val="11"/>
        <color rgb="FF141414"/>
        <rFont val="宋体"/>
        <charset val="134"/>
      </rPr>
      <t>，转接给</t>
    </r>
    <r>
      <rPr>
        <b/>
        <sz val="11"/>
        <color rgb="FF141414"/>
        <rFont val="Tahoma"/>
        <charset val="134"/>
      </rPr>
      <t>sip</t>
    </r>
    <r>
      <rPr>
        <b/>
        <sz val="11"/>
        <color rgb="FF141414"/>
        <rFont val="宋体"/>
        <charset val="134"/>
      </rPr>
      <t>话机未接，</t>
    </r>
    <r>
      <rPr>
        <b/>
        <sz val="11"/>
        <color rgb="FF141414"/>
        <rFont val="Tahoma"/>
        <charset val="134"/>
      </rPr>
      <t>CR</t>
    </r>
    <r>
      <rPr>
        <b/>
        <sz val="11"/>
        <color rgb="FF141414"/>
        <rFont val="宋体"/>
        <charset val="134"/>
      </rPr>
      <t>推送原因不准确并且缺少外线挂机推送</t>
    </r>
  </si>
  <si>
    <t>外线呼入直线，坐席振铃不接，外线听到“坐席正在处理其他业务”时无操作，通话超时未挂断</t>
  </si>
  <si>
    <t>外部原因，IVR被删除导致的</t>
  </si>
  <si>
    <t> 外线呼入直线，坐席振铃不接，外线听到“坐席正在处理其他业务”时挂机，通话详情界面通话结束原因为“振铃放弃”</t>
  </si>
  <si>
    <t>外线呼入坐席直线，坐席非空闲，外线听到提示音时主动挂断电话，通话详情界面通话结束原因不正确</t>
  </si>
  <si>
    <t>pc客户端在企业坐席数达1000个时，坐席点击转接显示坐席时耗费时间过长</t>
  </si>
  <si>
    <t>外线呼入转SIP话机坐席分机，坐席话机振铃时，外线挂断，通话详情界面结束原因为“坐席未接”</t>
  </si>
  <si>
    <t>客户在转接中挂断，必现crash。</t>
  </si>
  <si>
    <r>
      <rPr>
        <b/>
        <sz val="11"/>
        <color rgb="FF141414"/>
        <rFont val="Tahoma"/>
        <charset val="134"/>
      </rPr>
      <t>IVR</t>
    </r>
    <r>
      <rPr>
        <b/>
        <sz val="11"/>
        <color rgb="FF141414"/>
        <rFont val="宋体"/>
        <charset val="134"/>
      </rPr>
      <t>排队超时时长为</t>
    </r>
    <r>
      <rPr>
        <b/>
        <sz val="11"/>
        <color rgb="FF141414"/>
        <rFont val="Tahoma"/>
        <charset val="134"/>
      </rPr>
      <t>300s</t>
    </r>
    <r>
      <rPr>
        <b/>
        <sz val="11"/>
        <color rgb="FF141414"/>
        <rFont val="宋体"/>
        <charset val="134"/>
      </rPr>
      <t>，排队超时进入</t>
    </r>
    <r>
      <rPr>
        <b/>
        <sz val="11"/>
        <color rgb="FF141414"/>
        <rFont val="Tahoma"/>
        <charset val="134"/>
      </rPr>
      <t>“</t>
    </r>
    <r>
      <rPr>
        <b/>
        <sz val="11"/>
        <color rgb="FF141414"/>
        <rFont val="宋体"/>
        <charset val="134"/>
      </rPr>
      <t>结束</t>
    </r>
    <r>
      <rPr>
        <b/>
        <sz val="11"/>
        <color rgb="FF141414"/>
        <rFont val="Tahoma"/>
        <charset val="134"/>
      </rPr>
      <t>”</t>
    </r>
    <r>
      <rPr>
        <b/>
        <sz val="11"/>
        <color rgb="FF141414"/>
        <rFont val="宋体"/>
        <charset val="134"/>
      </rPr>
      <t>节点，外线呼入技能组排队超时，外线侧通话未超时挂断</t>
    </r>
  </si>
  <si>
    <r>
      <rPr>
        <b/>
        <sz val="11"/>
        <color rgb="FF141414"/>
        <rFont val="宋体"/>
        <charset val="134"/>
      </rPr>
      <t>外线呼入技能组坐席接起，通话结束后外线先挂断，通话详情界面结束原因为</t>
    </r>
    <r>
      <rPr>
        <b/>
        <sz val="11"/>
        <color rgb="FF141414"/>
        <rFont val="Tahoma"/>
        <charset val="134"/>
      </rPr>
      <t>“</t>
    </r>
    <r>
      <rPr>
        <b/>
        <sz val="11"/>
        <color rgb="FF141414"/>
        <rFont val="宋体"/>
        <charset val="134"/>
      </rPr>
      <t>坐席挂断</t>
    </r>
    <r>
      <rPr>
        <b/>
        <sz val="11"/>
        <color rgb="FF141414"/>
        <rFont val="Tahoma"/>
        <charset val="134"/>
      </rPr>
      <t>”</t>
    </r>
  </si>
  <si>
    <r>
      <rPr>
        <b/>
        <sz val="11"/>
        <color rgb="FF141414"/>
        <rFont val="Tahoma"/>
        <charset val="134"/>
      </rPr>
      <t>IVR</t>
    </r>
    <r>
      <rPr>
        <b/>
        <sz val="11"/>
        <color rgb="FF141414"/>
        <rFont val="宋体"/>
        <charset val="134"/>
      </rPr>
      <t>未开启</t>
    </r>
    <r>
      <rPr>
        <b/>
        <sz val="11"/>
        <color rgb="FF141414"/>
        <rFont val="Tahoma"/>
        <charset val="134"/>
      </rPr>
      <t>“</t>
    </r>
    <r>
      <rPr>
        <b/>
        <sz val="11"/>
        <color rgb="FF141414"/>
        <rFont val="宋体"/>
        <charset val="134"/>
      </rPr>
      <t>流转</t>
    </r>
    <r>
      <rPr>
        <b/>
        <sz val="11"/>
        <color rgb="FF141414"/>
        <rFont val="Tahoma"/>
        <charset val="134"/>
      </rPr>
      <t>”</t>
    </r>
    <r>
      <rPr>
        <b/>
        <sz val="11"/>
        <color rgb="FF141414"/>
        <rFont val="宋体"/>
        <charset val="134"/>
      </rPr>
      <t>，坐席振铃未接进入结束节点，外线呼入技能组坐席振铃未接，客户端弹条消失，外线侧通话未挂断</t>
    </r>
  </si>
  <si>
    <t>坐席转接未接起，API推送给第三方的错误码不准确</t>
  </si>
  <si>
    <t> IVR节点排队超时进入“放音”节点，外线呼入排队超时，进入放音节点后，外线挂断，通话详情界面结束原因为“菜单放弃”</t>
  </si>
  <si>
    <t>企业配置为“释放转”，坐席与客户通话中，将通话转接其他坐席，被转接坐席振铃未接，通话记录结束原因不正确</t>
  </si>
  <si>
    <r>
      <rPr>
        <b/>
        <sz val="11"/>
        <color rgb="FF141414"/>
        <rFont val="宋体"/>
        <charset val="134"/>
      </rPr>
      <t>通话转接给</t>
    </r>
    <r>
      <rPr>
        <b/>
        <sz val="11"/>
        <color rgb="FF141414"/>
        <rFont val="Tahoma"/>
        <charset val="134"/>
      </rPr>
      <t>SIP</t>
    </r>
    <r>
      <rPr>
        <b/>
        <sz val="11"/>
        <color rgb="FF141414"/>
        <rFont val="宋体"/>
        <charset val="134"/>
      </rPr>
      <t>话机坐席，坐席话机振铃不接，转接失败，通话被异常挂断</t>
    </r>
  </si>
  <si>
    <r>
      <rPr>
        <b/>
        <sz val="11"/>
        <color rgb="FF141414"/>
        <rFont val="宋体"/>
        <charset val="134"/>
      </rPr>
      <t>坐席与外线时，将通话转接技能组成功，通话结束客户挂断，通话记录详情界面转接技能组结束原因为</t>
    </r>
    <r>
      <rPr>
        <b/>
        <sz val="11"/>
        <color rgb="FF141414"/>
        <rFont val="Tahoma"/>
        <charset val="134"/>
      </rPr>
      <t>“</t>
    </r>
    <r>
      <rPr>
        <b/>
        <sz val="11"/>
        <color rgb="FF141414"/>
        <rFont val="宋体"/>
        <charset val="134"/>
      </rPr>
      <t>坐席挂断</t>
    </r>
    <r>
      <rPr>
        <b/>
        <sz val="11"/>
        <color rgb="FF141414"/>
        <rFont val="Tahoma"/>
        <charset val="134"/>
      </rPr>
      <t>”</t>
    </r>
  </si>
  <si>
    <t>坐席与外线通话过程中，将通话转接技能组，技能组坐席振铃不接，通话记录详情界面转接技能组结束原因为空</t>
  </si>
  <si>
    <t>通话涉及两个及以上的坐席，通话记录界面显示不正确</t>
  </si>
  <si>
    <t>外线呼入技能组，技能组无空闲坐席，外线排队过程中挂断，通话详情界面坐席信息显示为“NULL”</t>
  </si>
  <si>
    <t>坐席与客户通话过程中，开启“通话保持”功能，通话结束后，通话记录表通话保持时长为0</t>
  </si>
  <si>
    <t>SDET CM 预测式外呼导入检查错误不正确SQLSTATE[23000]: Integrity constraint violation: 1048 Column 'seid' cannot be null</t>
  </si>
  <si>
    <t>邱朗：未在代码发现</t>
  </si>
  <si>
    <t>SDET CM 预测式外呼导入客户尚未完成时就显示导入客户成功</t>
  </si>
  <si>
    <t>总机停机，坐席外呼，客户端提示“呼叫失败，当前为不可用号码！”，建议修改为“号码已停机”</t>
  </si>
  <si>
    <t>自动转技能组IVR配置企业IVR导航音，外线呼入流转，通话详情界面坐席振铃时长不正确</t>
  </si>
  <si>
    <t>自动转技能组节点关闭“流转”功能、流转未接进入“结束”节点，外线呼入坐席振铃未接，振铃超时后，通话未自动挂断</t>
  </si>
  <si>
    <t>外线呼入技能组，坐席手工流转，流转过程中，外线挂断通话，坐席侧仍继续流转</t>
  </si>
  <si>
    <t>坐席内线互拨，通话过程中，偶现通话被异常挂断</t>
  </si>
  <si>
    <t>CM数据库初始化脚本中通话记录详情表字段缺失，导致WEB界面通话记录无法显示</t>
  </si>
  <si>
    <t>刘建雄</t>
  </si>
  <si>
    <t> PC客户端通话记录查询及处理机制均存在基础实现类问题，通话记录相关参数仅主被叫两项信息正确</t>
  </si>
  <si>
    <t>CM也有相关修改</t>
  </si>
  <si>
    <t>坐席有归属技能组，坐席外呼，通话详情界面坐席所属技能组信息为空</t>
  </si>
  <si>
    <t>SIP话机内线互拨成功，主叫坐席客户端挂断，通话未挂断</t>
  </si>
  <si>
    <t> CM管理台，超级企业的子企业列表中查询结果总数在页面展示错误</t>
  </si>
  <si>
    <t> 开启客户号码隐藏后，内线互拨场景，被叫坐席分机号被隐藏</t>
  </si>
  <si>
    <t>邱朗：R6修改</t>
  </si>
  <si>
    <t>CM与CR的坐席状态不一致</t>
  </si>
  <si>
    <t> 新架构CP/CCP/RP服务不走服务器默认配置，建议优化</t>
  </si>
  <si>
    <t>IVR节点设置流转次数为20次、流转完进入结束节点，外线呼入流转，流转16次后，客户端不再振铃，20分钟后，通话未自动挂断</t>
  </si>
  <si>
    <t>开启全部企业的号码隐藏配置之后的新开户企业号码隐藏失效</t>
  </si>
  <si>
    <t>坐席与外线通话中，坐席将通话转接，客户端显示所有坐席离线，导致转接失败</t>
  </si>
  <si>
    <t>目前判断是因为数据库死锁+慢查询造成一直cpu 100%造成。在开发集群没法复现这个问题</t>
  </si>
  <si>
    <t>外线呼入，坐席来电手动点击流转未接，首页中今日通话-呼入电话记录数少一条</t>
  </si>
  <si>
    <t>IVR节点设置流转次数为20次，外线呼入流转多次后通话结束，通话详情界面仅展示最新的11条记录</t>
  </si>
  <si>
    <t>SDET CP服务crash</t>
  </si>
  <si>
    <t>坐席非空闲，外线呼入坐席直线，外线“按1”继续等待，排队过程中，坐席空闲接起，通话详情界面通话轨迹显示不合理</t>
  </si>
  <si>
    <t>外线呼入某个技能组排队超时后，转入另一技能组被坐席接起，通话详情界面通话轨迹显示不正确</t>
  </si>
  <si>
    <t>IVR节点开启“流转”，外线呼入技能组，通话流转，通话详情界面坐席姓名、坐席工号信息为空</t>
  </si>
  <si>
    <t>通话记录界面在150%及以上显示时，数据展示不全。</t>
  </si>
  <si>
    <t>外线呼入坐席直线，话机振铃不接，外线继续等待，客户端再次振铃接起，通话记录通话结束原因为空</t>
  </si>
  <si>
    <t>预测式外呼任务坐席数过多时，编辑任务保存时接口响应超时</t>
  </si>
  <si>
    <t> IVR节点开启“流转”，外线呼入技能组，通话在同一个坐席流转后被接起，通话详情界面仅一条接起通话轨迹</t>
  </si>
  <si>
    <t>IVR节点设置流转功能，坐席未接进入“放音节点”后通话结束，外线呼入流转坐席未接，坐席最后一次振铃时长不正确</t>
  </si>
  <si>
    <t>企业开启“未接通语音识别功能”后，坐席呼出未接通话，更新通话记录未接通原因时，缺少ccgeid参数</t>
  </si>
  <si>
    <t>IVR比较节点应允许选择上一节点输入值</t>
  </si>
  <si>
    <t>企业开启API功能但是未绑定API服务器，CR仍会给API服务器推送消息</t>
  </si>
  <si>
    <t>需要和API一起协商协议</t>
  </si>
  <si>
    <t>新绑定的子企业，未读取超级企业的功能开关，导致超级企业的历史配置，在新绑定的子企业上不生效</t>
  </si>
  <si>
    <t>重复：bug 10019</t>
  </si>
  <si>
    <t>偶现外线挂断，坐席pc客户端依旧计时现象。</t>
  </si>
  <si>
    <t>BUG由于环境配置问题导致
河北暂时可修改配置缓解问题
CP还需加定时的消息保持通话</t>
  </si>
  <si>
    <t> IVR坐席振铃未接进入“结束”节点，外线呼入，SIP话机坐席话机振铃未接，通话自动结束，通话记录通话结束原因为空</t>
  </si>
  <si>
    <t>预测试外呼未接听语音识别未生效</t>
  </si>
  <si>
    <t> 外线呼入，通话流转，通话详情界面坐席振铃时长显示实现不合理</t>
  </si>
  <si>
    <t>外线呼入，通话流转，通话记录界面坐席振铃时长为0</t>
  </si>
  <si>
    <t>共用公网IP省份，新装新架构版本时，CP/CCP服务端口与服务器预置端口不一致，呼入呼出失败</t>
  </si>
  <si>
    <t>重装基础平台版本时，redis库、中心数据库数据未做清理</t>
  </si>
  <si>
    <t>SDET CCM 发起批量外呼ccm通知技能组时客户号码解析失败</t>
  </si>
  <si>
    <t>一个省份双中继cp配置调整为一致后，计费环境通话仍有一半概率出错</t>
  </si>
  <si>
    <t>北京ims计费，电路方式呼叫的PAI头域应该是“plus86+固话号码”形式，但是错误的显示为“区号+固话号码”形式</t>
  </si>
  <si>
    <t> 同一省份ngn与ims环境共用一个cp环境时，50%概率出现通话失败</t>
  </si>
  <si>
    <t>SDET 外线呼入，坐席A接听后，转接另一坐席B,坐席B接听后挂断，通话记录结束原因应为转接挂断</t>
  </si>
  <si>
    <t>计费环境呼入sip话机坐席，外线为“500”开头的固话号码时，SIP话机侧来显未带区号</t>
  </si>
  <si>
    <t>杨成</t>
  </si>
  <si>
    <t>建议在个人资料--修改密码中，加上明文显示与隐文显示的操作</t>
  </si>
  <si>
    <t> 鼠标移入删除热区时，应该变成可点击的小手状态</t>
  </si>
  <si>
    <t>保持--保持TTS转语音设置不生效 ，始终播放默认语音；如果是上传自制的话 web界面显示有问题 ，无法试听，但保持时语音应用没有问题</t>
  </si>
  <si>
    <t>SDET 当坐席从离线变为登录上线空闲以后，没有展示空闲状态</t>
  </si>
  <si>
    <t>SDET 坐席管理，强制签出某一个离线坐席，结果显示签出成功</t>
  </si>
  <si>
    <t>SDET 坐席管理，根据直线号码进行模糊搜索结果不正确</t>
  </si>
  <si>
    <t>新架构企业API服务器地址采用默认值，设计不合理</t>
  </si>
  <si>
    <t>单台RabbitMQ磁盘满，另外一台RabbitMQ也无法正常工作，导致新架构平台几乎所有业务都不可用</t>
  </si>
  <si>
    <t>根据备注要求修改进行服务器配置</t>
  </si>
  <si>
    <t>管砥群，晓韬</t>
  </si>
  <si>
    <t>SDET 坐席呼出，外线振铃未接通，坐席挂断后没有将外线挂断</t>
  </si>
  <si>
    <t>系统后台——左侧菜单——图标一样</t>
  </si>
  <si>
    <t>2048个SIP话机以50cps速率注册上线后，若再次重注册，则3~5Min内全部上线失败。</t>
  </si>
  <si>
    <t>高并发通话、注册场景，通话模块AMQP接口处理异常，导致通话模块(CP)出现crash。</t>
  </si>
  <si>
    <t>坐席与技能组——批量操作左侧勾选框未对齐</t>
  </si>
  <si>
    <t>企业后台添加企业角色失败</t>
  </si>
  <si>
    <t>企业工作时间开关关闭后，调获取企业工作时间接口依然能够获取，应返回相应错误码</t>
  </si>
  <si>
    <t>坐席并发外呼场景，高概率出现录音推送延迟问题（延迟时间约20min）</t>
  </si>
  <si>
    <t>这个接收机制有问题，需要重新讨论实现方案</t>
  </si>
  <si>
    <r>
      <rPr>
        <b/>
        <sz val="11"/>
        <color rgb="FF141414"/>
        <rFont val="宋体"/>
        <charset val="134"/>
      </rPr>
      <t>统计中心</t>
    </r>
    <r>
      <rPr>
        <b/>
        <sz val="11"/>
        <color rgb="FF141414"/>
        <rFont val="Tahoma"/>
        <charset val="134"/>
      </rPr>
      <t>-</t>
    </r>
    <r>
      <rPr>
        <b/>
        <sz val="11"/>
        <color rgb="FF141414"/>
        <rFont val="宋体"/>
        <charset val="134"/>
      </rPr>
      <t>技能组年报呼出数据中通话总时长和呼出平均通话时长为</t>
    </r>
    <r>
      <rPr>
        <b/>
        <sz val="11"/>
        <color rgb="FF141414"/>
        <rFont val="Tahoma"/>
        <charset val="134"/>
      </rPr>
      <t>0</t>
    </r>
  </si>
  <si>
    <t>bug 10088</t>
  </si>
  <si>
    <t>技能组流转次数限制未生效</t>
  </si>
  <si>
    <r>
      <rPr>
        <b/>
        <sz val="11"/>
        <color rgb="FF141414"/>
        <rFont val="宋体"/>
        <charset val="134"/>
      </rPr>
      <t>统计中心</t>
    </r>
    <r>
      <rPr>
        <b/>
        <sz val="11"/>
        <color rgb="FF141414"/>
        <rFont val="Tahoma"/>
        <charset val="134"/>
      </rPr>
      <t>-</t>
    </r>
    <r>
      <rPr>
        <b/>
        <sz val="11"/>
        <color rgb="FF141414"/>
        <rFont val="宋体"/>
        <charset val="134"/>
      </rPr>
      <t>技能组、坐席统计增加分机号或者名称搜索框</t>
    </r>
  </si>
  <si>
    <t>修改坐席姓名，工号、技能组名称覆盖大数据量的通话记录时，会出现覆盖失败情况</t>
  </si>
  <si>
    <t>预测式外呼模块下载导入客户模板时，模板名称仍然为“批量外呼客户导入模板”，建议统一 模块名称</t>
  </si>
  <si>
    <t>坐席状态上传模块，目前实现为单企业单进程处理，且坐席状态上传选择服务进程时，为随机分配，不支持根据业务承载量实现负载分担。</t>
  </si>
  <si>
    <t>坐席来电弹条没有显示外线呼入的总机号码</t>
  </si>
  <si>
    <t>老架构企业切换到新架构，es同步数据到省运维失败，导致客户端强制升级阻塞</t>
  </si>
  <si>
    <t>统计中心-坐席状态统计中在线、空闲、忙碌、通话和话后处理总时长不能定时刷新</t>
  </si>
  <si>
    <r>
      <rPr>
        <b/>
        <sz val="11"/>
        <color rgb="FF141414"/>
        <rFont val="宋体"/>
        <charset val="134"/>
      </rPr>
      <t>客户端更改坐席绑定</t>
    </r>
    <r>
      <rPr>
        <b/>
        <sz val="11"/>
        <color rgb="FF141414"/>
        <rFont val="Tahoma"/>
        <charset val="134"/>
      </rPr>
      <t>SIP</t>
    </r>
    <r>
      <rPr>
        <b/>
        <sz val="11"/>
        <color rgb="FF141414"/>
        <rFont val="宋体"/>
        <charset val="134"/>
      </rPr>
      <t>话机后，</t>
    </r>
    <r>
      <rPr>
        <b/>
        <sz val="11"/>
        <color rgb="FF141414"/>
        <rFont val="Tahoma"/>
        <charset val="134"/>
      </rPr>
      <t>CM</t>
    </r>
    <r>
      <rPr>
        <b/>
        <sz val="11"/>
        <color rgb="FF141414"/>
        <rFont val="宋体"/>
        <charset val="134"/>
      </rPr>
      <t>后台原</t>
    </r>
    <r>
      <rPr>
        <b/>
        <sz val="11"/>
        <color rgb="FF141414"/>
        <rFont val="Tahoma"/>
        <charset val="134"/>
      </rPr>
      <t>sip</t>
    </r>
    <r>
      <rPr>
        <b/>
        <sz val="11"/>
        <color rgb="FF141414"/>
        <rFont val="宋体"/>
        <charset val="134"/>
      </rPr>
      <t>话机的当前登录坐席信息未清理</t>
    </r>
  </si>
  <si>
    <t>客户端更改通话模式为“IP话机模式”时，IP话机账号可设置为“离线话机”</t>
  </si>
  <si>
    <t>建议创建/编辑预测式外呼任务。选择技能组和坐席时增加分页设计</t>
  </si>
  <si>
    <t>在无可用总机的场景下，pc客户端外呼或者调接口外呼建议只返回错误码，建议不产生话单。</t>
  </si>
  <si>
    <t>自定义上传语音文件，文件上传后对文件名重命名进行再次上传， 界面仍显示原文件名</t>
  </si>
  <si>
    <t>升级ES WEB后版本号变更正确，但实际文件没有升级</t>
  </si>
  <si>
    <t>用户自定义上传的语音文件名带空格时，基础平台无法生成.md5文件</t>
  </si>
  <si>
    <t>可否由CM保证生成的文件名是我们自己按照规则生成的</t>
  </si>
  <si>
    <t>技能组坐席多时，坐席展示浮窗样式建议优化</t>
  </si>
  <si>
    <t>坐席姓名输入时特殊字符限制</t>
  </si>
  <si>
    <t>首次同步，超时之后同步数据出现异常。</t>
  </si>
  <si>
    <t>预测式外呼任务导入4M的文件，导入任务只能完成64%</t>
  </si>
  <si>
    <t>预测式外呼导出“未开始”、“暂停”和“进行中”的任务时，任务开始时间为“1970/1/1  8:00:00 AM”</t>
  </si>
  <si>
    <t>API接口外呼不指定技能组，通话记录无技能组信息，设计不合理</t>
  </si>
  <si>
    <t>坐席内线分机互拨场景，通话记录表部分字段记录错误</t>
  </si>
  <si>
    <t>转接场景的通话话后处理结果显示有误</t>
  </si>
  <si>
    <t>转接技能组第一个坐席未接，该坐席通话记录中结束原因为空。</t>
  </si>
  <si>
    <t>坐席外呼转接通话，原坐席通话记录接听时长不正确。</t>
  </si>
  <si>
    <t>外呼结果统计导出的内容中，任务执行时长没有单位</t>
  </si>
  <si>
    <t>API座席SIP话机模式签入后再使用VOIP模式签入，CR数据库座席表中设备号码未更新</t>
  </si>
  <si>
    <t>企业后台通话记录不显示一级话后处理结果</t>
  </si>
  <si>
    <t>客户端通话结束后请求CM获取通话记录，获取失败</t>
  </si>
  <si>
    <t>CM管理台号码管理页签下的企业列表名称展示换行，建议自适应宽度，避免换行</t>
  </si>
  <si>
    <t>预测式外呼重呼策略设置弹窗样式需要优化</t>
  </si>
  <si>
    <t>邱朗：版本2-R1，批量外呼相关改动</t>
  </si>
  <si>
    <t>技能组非工作时间内外线呼入，企业呼入拦截数没+1、技能组呼入总数没+1</t>
  </si>
  <si>
    <t>CR的技能组表中，临时技能组数据没有做清理</t>
  </si>
  <si>
    <t>坐席内线分机互拨，被叫坐席SIP话机振铃时，主叫取消通话，被叫侧PC弹窗未消失</t>
  </si>
  <si>
    <t>外线呼入非工作时间技能组，外线听到非工作时间语音提示时，主动挂断电话，通话结束原因为“技能组放弃”</t>
  </si>
  <si>
    <t>SIP话机坐席外呼成功，SIP话机先挂断，外线侧未挂机</t>
  </si>
  <si>
    <t>话机厂商更新版本解决
其它厂商话机？
作为高优先任务，给出修改方案，并合入版本2，并准备以补丁形式合入版本1（暂不合入）</t>
  </si>
  <si>
    <t>沈敏琛</t>
  </si>
  <si>
    <t>坐席内线分机互拨，偶现呼叫失败</t>
  </si>
  <si>
    <t>内线分机互拨，被叫坐席SIP话机振铃拒接，主叫坐席PC弹窗未消失</t>
  </si>
  <si>
    <t>CM管理台批量修改录音，录音存储位置展示有误</t>
  </si>
  <si>
    <t>同一通通话被多次转接，通话详情界面通话结束原因显示错误</t>
  </si>
  <si>
    <t>被激活，转到版本2解决</t>
  </si>
  <si>
    <r>
      <rPr>
        <b/>
        <sz val="11"/>
        <color rgb="FF141414"/>
        <rFont val="宋体"/>
        <charset val="134"/>
      </rPr>
      <t>企业配置</t>
    </r>
    <r>
      <rPr>
        <b/>
        <sz val="11"/>
        <color rgb="FF141414"/>
        <rFont val="Tahoma"/>
        <charset val="134"/>
      </rPr>
      <t>“</t>
    </r>
    <r>
      <rPr>
        <b/>
        <sz val="11"/>
        <color rgb="FF141414"/>
        <rFont val="宋体"/>
        <charset val="134"/>
      </rPr>
      <t>释放转</t>
    </r>
    <r>
      <rPr>
        <b/>
        <sz val="11"/>
        <color rgb="FF141414"/>
        <rFont val="Tahoma"/>
        <charset val="134"/>
      </rPr>
      <t>”</t>
    </r>
    <r>
      <rPr>
        <b/>
        <sz val="11"/>
        <color rgb="FF141414"/>
        <rFont val="宋体"/>
        <charset val="134"/>
      </rPr>
      <t>，坐席与客户通话中，通话转技能组，技能组内流转后接起，通话详情界面通话轨迹显示错误</t>
    </r>
  </si>
  <si>
    <t>被激活，已关闭</t>
  </si>
  <si>
    <t>通话转接坐席场景，被转接坐席手工点击流转，通话详情界面结束原因为空</t>
  </si>
  <si>
    <t>外线呼入转技能组，技能组下仅存在一个坐席，坐席流转次数超过IVR限制次数，仍继续流转</t>
  </si>
  <si>
    <t>外线呼入VoIP坐席直线，坐席振铃不接，外线“按1”继续等待，客户端不再振铃弹屏</t>
  </si>
  <si>
    <t>可能已经改过，目前无法复现</t>
  </si>
  <si>
    <t>外线呼入VoIP坐席直线，坐席PC振铃未接，通话超时挂断，坐席客户端弹窗未消失</t>
  </si>
  <si>
    <t>外线呼入SIP话机坐席直线，坐席SIP话机振铃未接，外线挂断，通话详情界面通话结束原因为“坐席未接”</t>
  </si>
  <si>
    <t>外线呼入转技能组，技能组下多个坐席振铃，通话结束后，坐席振铃时长显示不正确</t>
  </si>
  <si>
    <t>企业配置“释放转”，多次转接推送处理异常。</t>
  </si>
  <si>
    <t>被激活</t>
  </si>
  <si>
    <t>外线呼入直线坐席，坐席忙，客户排队过程中“按1”继续等待，通话结束，通话详情轨迹显示错误</t>
  </si>
  <si>
    <t>外线呼入转SIP话机分机，坐席话机振铃未接，振铃超时后，通话未挂断，进入流转流程</t>
  </si>
  <si>
    <t>外线呼入转技能组，技能组下无坐席，通话一直无法自动挂断</t>
  </si>
  <si>
    <t>子企业切换时，技能组管理与忙碌子状态管理的搜索条件未清空</t>
  </si>
  <si>
    <t>外线呼入先后在两个技能组排队超时，通话结束，通话详情界面通话轨迹先后顺序显示错误</t>
  </si>
  <si>
    <t>SDET 坐席统计的页面，关于坐席的下拉框需优化</t>
  </si>
  <si>
    <t>外线呼入SIP话机坐席，坐席SIP振铃时，外线挂断，通话详情显示结束原因为“坐席未接”</t>
  </si>
  <si>
    <t>坐席转接第一次被叫坐席未接，再次转接至同一个坐席，推送处理异常。</t>
  </si>
  <si>
    <t>bug 10115</t>
  </si>
  <si>
    <t>坐席外呼，无可用总机时，通话二级结束原因为“系统异常”</t>
  </si>
  <si>
    <t>外线呼入在多次转接的场景下，推送处理出错。</t>
  </si>
  <si>
    <t>修改坐席配置后，“最后编辑时间”没有更新</t>
  </si>
  <si>
    <t>API未能区分客户挂机场景是呼入还是呼出，给第三方推送reason不正确</t>
  </si>
  <si>
    <t>需要讨论一下</t>
  </si>
  <si>
    <t>预测式外呼每秒并发通话数范围为“1-99999999”，范围上限过大，难以负荷</t>
  </si>
  <si>
    <t>批量修改子企业最大坐席数，使其小于企业最大登录并发数时，建议增加提示</t>
  </si>
  <si>
    <t>新架构的多处提示语意义不明或者提示语与现象不一致，请优化</t>
  </si>
  <si>
    <t>坐席通话结束后，概率性出现PC客户端获取通话记录失败</t>
  </si>
  <si>
    <t>坐席外呼成功，实际通话2s，客户端显示通话时长为13s</t>
  </si>
  <si>
    <t>导入黑白名单和单条新增黑白名单的格式校验不完全一致，建议统一</t>
  </si>
  <si>
    <t>角色权限的黑白名单和防骚扰菜单未跟CM管理台的超级企业开关配置关联，权限冲突后，角色用户无法登陆</t>
  </si>
  <si>
    <t>客户端外呼号码为“86+手机号”，CCM处理号码逻辑错误</t>
  </si>
  <si>
    <t>模拟2000个SIP话机注册上线并做注册保活，确保话机持续在线，呼叫中心WEB后台无法打开。</t>
  </si>
  <si>
    <t>CR通话同步至CM失败。</t>
  </si>
  <si>
    <t>升级RP/CCP/CP/AS后，服务crash</t>
  </si>
  <si>
    <t>web页面不支持双规录音</t>
  </si>
  <si>
    <t>SDET  技能组添加成员时，SMM收到bcm消息后显示解析json失败</t>
  </si>
  <si>
    <t>CM的WEB在IE9上无法显示验证码和账号密码输入框。</t>
  </si>
  <si>
    <t>坐席状态记录表（seat_realtime_state）出现死锁</t>
  </si>
  <si>
    <t>已提供临时解决方案</t>
  </si>
  <si>
    <t xml:space="preserve"> CM的WEB在chrome上兼容性测试问题汇总</t>
  </si>
  <si>
    <t>CM的WEB在IE8上无法使用</t>
  </si>
  <si>
    <t>CM的WEB在IE11上兼容性测试问题汇总</t>
  </si>
  <si>
    <t>高并发通话场景下，实际呼通592个外线号码，但最终CR侧仅生成326条话单，丢失266多条话单及录音信息。</t>
  </si>
  <si>
    <t>KA相关？</t>
  </si>
  <si>
    <t>添加SIP话机坐席备注信息超长，提示“网络错误”</t>
  </si>
  <si>
    <t>邱朗：R6已修改</t>
  </si>
  <si>
    <t>WEB页面为图标模式，点击首页或者IVR的弹跳，页面不能转跳</t>
  </si>
  <si>
    <t>添加编辑技能组弹窗，没有数据分页，企业坐席过多时，数据响应较慢</t>
  </si>
  <si>
    <t>建议优化客户端可点击按钮的样式</t>
  </si>
  <si>
    <r>
      <rPr>
        <b/>
        <sz val="11"/>
        <color rgb="FF141414"/>
        <rFont val="宋体"/>
        <charset val="134"/>
      </rPr>
      <t>新架构版本默认开启</t>
    </r>
    <r>
      <rPr>
        <b/>
        <sz val="11"/>
        <color rgb="FF141414"/>
        <rFont val="Tahoma"/>
        <charset val="134"/>
      </rPr>
      <t>debug</t>
    </r>
    <r>
      <rPr>
        <b/>
        <sz val="11"/>
        <color rgb="FF141414"/>
        <rFont val="宋体"/>
        <charset val="134"/>
      </rPr>
      <t>模式下，部分模块日志打印量较大，导致测试环境运行三周后，系统根目录磁盘空间被占满。</t>
    </r>
  </si>
  <si>
    <t>API呼叫中心场景，模拟坐席以9cps速率调用签入并外呼，接口呼通后，频繁出现部分通话建立失败。</t>
  </si>
  <si>
    <t>暂未复现，后面再关注</t>
  </si>
  <si>
    <t>企业没有技能组时，导入坐席（设置技能组），坐席导入失败</t>
  </si>
  <si>
    <r>
      <rPr>
        <b/>
        <sz val="11"/>
        <color rgb="FF141414"/>
        <rFont val="宋体"/>
        <charset val="134"/>
      </rPr>
      <t>运营管理平台</t>
    </r>
    <r>
      <rPr>
        <b/>
        <sz val="11"/>
        <color rgb="FF141414"/>
        <rFont val="Tahoma"/>
        <charset val="134"/>
      </rPr>
      <t>(CM)</t>
    </r>
    <r>
      <rPr>
        <b/>
        <sz val="11"/>
        <color rgb="FF141414"/>
        <rFont val="宋体"/>
        <charset val="134"/>
      </rPr>
      <t>的</t>
    </r>
    <r>
      <rPr>
        <b/>
        <sz val="11"/>
        <color rgb="FF141414"/>
        <rFont val="Tahoma"/>
        <charset val="134"/>
      </rPr>
      <t>Mysql</t>
    </r>
    <r>
      <rPr>
        <b/>
        <sz val="11"/>
        <color rgb="FF141414"/>
        <rFont val="宋体"/>
        <charset val="134"/>
      </rPr>
      <t>数据库，每整点时</t>
    </r>
    <r>
      <rPr>
        <b/>
        <sz val="11"/>
        <color rgb="FF141414"/>
        <rFont val="Tahoma"/>
        <charset val="134"/>
      </rPr>
      <t>IOPS</t>
    </r>
    <r>
      <rPr>
        <b/>
        <sz val="11"/>
        <color rgb="FF141414"/>
        <rFont val="宋体"/>
        <charset val="134"/>
      </rPr>
      <t>达到</t>
    </r>
    <r>
      <rPr>
        <b/>
        <sz val="11"/>
        <color rgb="FF141414"/>
        <rFont val="Tahoma"/>
        <charset val="134"/>
      </rPr>
      <t>2000</t>
    </r>
    <r>
      <rPr>
        <b/>
        <sz val="11"/>
        <color rgb="FF141414"/>
        <rFont val="宋体"/>
        <charset val="134"/>
      </rPr>
      <t>。</t>
    </r>
  </si>
  <si>
    <t>批量导入大量坐席，每个坐席对应直线号码，偶现该企业导入的坐席与直线号码全部未绑定</t>
  </si>
  <si>
    <t>BSS指令相关的号码呼叫权限、企业呼叫策略目前无产品设计</t>
  </si>
  <si>
    <t>导出数据未设计大数据量分多文件导出</t>
  </si>
  <si>
    <t>建议更换导入按钮</t>
  </si>
  <si>
    <t>通话记录导出，数据量为2W条，导出失败</t>
  </si>
  <si>
    <t>容器崩溃</t>
  </si>
  <si>
    <t>按钮默认可以点击，建议就不要采用禁用置灰状态</t>
  </si>
  <si>
    <t>导入大批量数据，出现CR和CM数据不一致</t>
  </si>
  <si>
    <t>添加15个导入任务，并发处理任务数上限为8，RDS监控CPU占用接近100%，且大量任务异常终止</t>
  </si>
  <si>
    <t>预测式外呼任务对象为技能组，任务进行中时技能组新增坐席，新增的坐席无法接到任务通话</t>
  </si>
  <si>
    <t>被激活，回退代码：运行中任务，暂不允许实时添加坐席
需由产品重新设计</t>
  </si>
  <si>
    <t>从添加外呼任务-保存并导入客户按钮进入的任务详情页面，没有展示任务坐席或技能组</t>
  </si>
  <si>
    <t>涉及数据完整性的业务操作（如坐席信息维护），当CR侧入库失败后，CM侧未做异常处理仍然入库，导致两边数据不统一，出现脏数据。</t>
  </si>
  <si>
    <t>坐席与外线正在通话中时通话控制模块（CCM）服务异常，异常恢复后坐席挂断通话，无通话记录、相关通话统计，通话并发不会 -1</t>
  </si>
  <si>
    <t>SDET 技能组管理，添加技能组，crw发送的消息不正确</t>
  </si>
  <si>
    <t>预测试外呼任务对象为技能组，技能组中无坐席，启动任务时提示语不合理</t>
  </si>
  <si>
    <t>老架构企业迁移至新架构企业时，无论企业计划开户多少个坐席，每个企业都默认入库8000个分机信息，实现不合理。</t>
  </si>
  <si>
    <t>建议新架构企业可设置5位的坐席分机号段</t>
  </si>
  <si>
    <t>批量外呼模块（BCM）限制单个进程可处理的任务数为256，并且不可修改，建议优化</t>
  </si>
  <si>
    <t>模拟通化控制模块（CCM）异常时，预测式外呼任务正在排队的客户通话无法超时自动挂断</t>
  </si>
  <si>
    <t>KA，CP挂断？</t>
  </si>
  <si>
    <t>模拟批量外呼模块（bcm）异常，异常恢复后，预测式外呼结束原因未更新</t>
  </si>
  <si>
    <t>SDET  技能组管理，轮流策略下，列表中展示的坐席顺序建议和选择坐席顺序一致</t>
  </si>
  <si>
    <t>建议超级管理员修改子企业预测式外呼坐席并发数时，并发数动态适应</t>
  </si>
  <si>
    <t>修改界面，R2解决</t>
  </si>
  <si>
    <t>企业配置五级满意度，cm数据库企业设置表中有多余字段</t>
  </si>
  <si>
    <t>新架构通话抓包，wireshark无法解析媒体流，不方便问题定位，建议优化</t>
  </si>
  <si>
    <r>
      <rPr>
        <b/>
        <sz val="11"/>
        <color rgb="FF141414"/>
        <rFont val="Tahoma"/>
        <charset val="134"/>
      </rPr>
      <t>sip</t>
    </r>
    <r>
      <rPr>
        <b/>
        <sz val="11"/>
        <color rgb="FF141414"/>
        <rFont val="宋体"/>
        <charset val="134"/>
      </rPr>
      <t>话机注册仅支持</t>
    </r>
    <r>
      <rPr>
        <b/>
        <sz val="11"/>
        <color rgb="FF141414"/>
        <rFont val="Tahoma"/>
        <charset val="134"/>
      </rPr>
      <t>TCP</t>
    </r>
    <r>
      <rPr>
        <b/>
        <sz val="11"/>
        <color rgb="FF141414"/>
        <rFont val="宋体"/>
        <charset val="134"/>
      </rPr>
      <t>协议</t>
    </r>
  </si>
  <si>
    <t>RP</t>
  </si>
  <si>
    <t>IE浏览器登录企业后台，部分功能界面的输入框排版有待优化</t>
  </si>
  <si>
    <t>预测式外呼功能配置只有系统管理员有权限分配给超级企业，无法子企业单独配置，建议优化</t>
  </si>
  <si>
    <t>多数页面无刷新数据的入口，建议点击当前页面所在菜单或标签可触发刷新当前页签的数据</t>
  </si>
  <si>
    <t>部分页面数据加载时无加载动画，仅显示“暂无数据”，建议统一添加“加载动画”</t>
  </si>
  <si>
    <t>已完成的批量外呼任务，外呼进度显示不正确。</t>
  </si>
  <si>
    <t>总机号码停机，未设计提示，用于减少客户报障</t>
  </si>
  <si>
    <t>企业到期会被关停，建议WEB后台增加相关提醒，及时提前告知企业用户。</t>
  </si>
  <si>
    <t>外线呼入坐席直线，呼入受限时，推送消息中的坐席相关字段均为空且WEB通话记录中坐席信息也为空</t>
  </si>
  <si>
    <t>坐席并发注册上线并拨打外线电话，管理系统(CM)两台服务器系统IOWait高达40~70%，导致WEB界面响应极慢。</t>
  </si>
  <si>
    <t>继续跟踪</t>
  </si>
  <si>
    <t>统计中心-整体统计中通话时长、平均通话时长等统计项没有显示单位</t>
  </si>
  <si>
    <t>系统管理员修改超级企业的预测式外呼并发总数小于当前子企业配置数时，建议增加提示信息</t>
  </si>
  <si>
    <t>配置中心的各功能配置页面的保存和取消按钮交互方式不统一且修改配置后前端提交数据不合理</t>
  </si>
  <si>
    <t>预测式外呼导入模板内容未做严格规范，建议优化</t>
  </si>
  <si>
    <t>设置重呼后状态变为进行中或暂停的预测式外呼任务，仍然停留在已完成的任务才有的呼出结果页面，建议优化</t>
  </si>
  <si>
    <t>SDET  坐席反注册，redis状态未清理</t>
  </si>
  <si>
    <t>企业后台sip话机信息中的密码没有做校验，设备MAC地址、备注等字段没有做字符数限制</t>
  </si>
  <si>
    <t>配置中心的工作时间配置和号码隐藏功能配置页面缺少保存按钮，与其它功能配置交互方式不一致</t>
  </si>
  <si>
    <t>配置防骚扰开关为“企业整体配置”时，更新数据库使用SQL单独更新“描述”</t>
  </si>
  <si>
    <t>黑白名单功能开启后再关闭，WEB后台相应的“黑白名单管理”菜单未隐藏</t>
  </si>
  <si>
    <t>导入任务线程分配未区分企业且默认线程数量少，极易出现单企业占用全部导入导出线程资源，导入效率慢</t>
  </si>
  <si>
    <t>导入文件，导入结果判断错误</t>
  </si>
  <si>
    <t>每个用户导入导出任务并发个数为3的限制未实现</t>
  </si>
  <si>
    <t>CR（运营系统）给API推送失败数据处理无法保证按序推送</t>
  </si>
  <si>
    <t>多总机企业设置计费号码，指定非计费号码外呼，推送数据缺少坐席状态推送，且被叫通话结束原因不合理</t>
  </si>
  <si>
    <t>外呼防骚扰或者呼出黑白名单限制的通话，建议不进话后处理</t>
  </si>
  <si>
    <t>外线呼入转技能组，偶现转接到其他技能组坐席场景</t>
  </si>
  <si>
    <t>无法重现</t>
  </si>
  <si>
    <t>PC客户端查看历史通话记录，高概率出现通话记录有通话时长但无录音</t>
  </si>
  <si>
    <t>坐席统计导出数据与web展示数据略有不同，建议优化</t>
  </si>
  <si>
    <t>坐席批量导入时，大部分字段缺少校验</t>
  </si>
  <si>
    <t>子企业被停用时，仍可以向该企业分配最大坐席数，登录并发数和预测式外呼并发数，建议优化</t>
  </si>
  <si>
    <t>角色用户首次登陆，界面报：“网络出错”。</t>
  </si>
  <si>
    <t>号码被禁止外呼后，企业外呼模式配置为按顺序呼出，被禁止的号码还在外呼列表中</t>
  </si>
  <si>
    <t>可能已经修改</t>
  </si>
  <si>
    <t>建议ivr流程详情界面显示全局变量列表和释义，目前ivr节点配置已经在使用全局变量功能，但是界面上没有相关介绍</t>
  </si>
  <si>
    <t>语音文件配置R3版本未实现功能列表：语音文件循环播放、排队等待音配置</t>
  </si>
  <si>
    <t>坐席管理页面取消坐席绑定的直线号，CM未与CR数据库未同步</t>
  </si>
  <si>
    <t>批量导入的坐席时无法选择多个所属技能组，建议优化</t>
  </si>
  <si>
    <t>ASR识别失败的语音文件暂未实现上传到备份服务器</t>
  </si>
  <si>
    <t>基础平台混音、双轨、ASR录音存储路径未放在同一路径，与HLD设计不符</t>
  </si>
  <si>
    <t>企业同时开启振铃录音和双轨录音，外线通话失败场景，会多余产生双轨录音文件</t>
  </si>
  <si>
    <t>外线通话时长等于企业配置的“录音最小时长”时，通话录音无法生成</t>
  </si>
  <si>
    <t>IE11浏览器登陆系统管理员查看超级企业信息，界面功能按钮重合。</t>
  </si>
  <si>
    <t>分支企业新开户时，CM平台未对“最大坐席数”和“最大登录并发数”进行校验</t>
  </si>
  <si>
    <t>新架构CM使用TTS文本转语音功能，未设计数据清理机制</t>
  </si>
  <si>
    <t>企业上传的语音文件在cm和基础平台都没有清理机制</t>
  </si>
  <si>
    <t>坐席拨打被叫坐席直线，被叫未接，通话记录显示为“客户挂断”</t>
  </si>
  <si>
    <t>坐席拨打被叫坐席分机，被叫坐席未接场景，通话结束原因错误</t>
  </si>
  <si>
    <t>总机号码切换为直线后，再次变为总机，号码原有的配置信息没清理</t>
  </si>
  <si>
    <t>挂起转接通话时，被转接坐席未接听，无转接推送</t>
  </si>
  <si>
    <t>CM-WEB客户通话记录界面试听录音时，无法调节音量</t>
  </si>
  <si>
    <t>SDET 外线转技能组，IVR流转设置不允许流转，当手动流转1次后，外线未被挂断</t>
  </si>
  <si>
    <t>预测式外呼功能未开启时，“坐席分配”页面可以查看预测式外呼的并发坐席数，建议做隐藏处理</t>
  </si>
  <si>
    <t>已修改，版本2验证</t>
  </si>
  <si>
    <t>SDET SMM 通知GMM技能组加或删人发送msgType10303消息内容不正确</t>
  </si>
  <si>
    <t>CM-WEB通话记录“结束原因”下拉框中滚动条默认不显示，不方便用户使用</t>
  </si>
  <si>
    <t>CM-WEB客户通话记录列表自定义显示项为“8项”时，“呼叫时间”、“客户号码”显示不全</t>
  </si>
  <si>
    <t>客户端空闲坐席大概率无法接到预测试外呼的客户来电，预测试外呼功能阻塞</t>
  </si>
  <si>
    <t>新增CP服务，服务送号默认配置错误，导致通话失败</t>
  </si>
  <si>
    <t>SDET 坐席管理，批量导入坐席，工号和分机号校验和页面添加不一致</t>
  </si>
  <si>
    <t>SDET 客户端获取的呼入通话总时长和满意度 数值不对</t>
  </si>
  <si>
    <t>导入黑白名单，运营平台（CR）同步的号码与管理平台（CM）入库的不一致</t>
  </si>
  <si>
    <t>企业后台sip话机列表中话机绑定的坐席信息和状态信息不正确</t>
  </si>
  <si>
    <t>预测试外呼任务重呼客户号码数会在任务已有客户号码数上继续增加</t>
  </si>
  <si>
    <t>被激活，版本2验证</t>
  </si>
  <si>
    <t>设置工作时间未选择具体工作时间时，建议界面增加提示。</t>
  </si>
  <si>
    <t>同一个超级企业下的子企业新建预测试外呼任务，任务的批次会在已存在的任务批次上继续叠加</t>
  </si>
  <si>
    <t>被激活2次，界面已经重构</t>
  </si>
  <si>
    <t>PC客户端在线一段时间后，无法呼入进来</t>
  </si>
  <si>
    <t>SDET-CM 企业的非工作时间流程，如果自定义IVR被删除后，由后端切换回非工作时间默认流程。外线呼入，进入默认非企业流程。</t>
  </si>
  <si>
    <t>ivr导航放音节点不支持文字转语音，仅支持上传语音文件，建议优化</t>
  </si>
  <si>
    <t>新架构服务日志级别不生效</t>
  </si>
  <si>
    <t>新老架构企业停启状态不同步，新架构企业停止服务后，坐席注册、通话等功能仍可用</t>
  </si>
  <si>
    <t>系统后台企业的最大电话坐席数、联通计费坐席数，不支持修改，只支持查看</t>
  </si>
  <si>
    <r>
      <rPr>
        <b/>
        <sz val="11"/>
        <color rgb="FF141414"/>
        <rFont val="宋体"/>
        <charset val="134"/>
      </rPr>
      <t>企业管理员页面</t>
    </r>
    <r>
      <rPr>
        <b/>
        <sz val="11"/>
        <color rgb="FF141414"/>
        <rFont val="Tahoma"/>
        <charset val="134"/>
      </rPr>
      <t>——</t>
    </r>
    <r>
      <rPr>
        <b/>
        <sz val="11"/>
        <color rgb="FF141414"/>
        <rFont val="宋体"/>
        <charset val="134"/>
      </rPr>
      <t>不定期出现</t>
    </r>
    <r>
      <rPr>
        <b/>
        <sz val="11"/>
        <color rgb="FF141414"/>
        <rFont val="Tahoma"/>
        <charset val="134"/>
      </rPr>
      <t>——</t>
    </r>
    <r>
      <rPr>
        <b/>
        <sz val="11"/>
        <color rgb="FF141414"/>
        <rFont val="宋体"/>
        <charset val="134"/>
      </rPr>
      <t>网络出错提示</t>
    </r>
  </si>
  <si>
    <t>SDET  IVR配置按键-按键-转技能组，CCM按键只一次就直接转给了技能组</t>
  </si>
  <si>
    <t>属IVR产品设计问题，要求开发人员回退代码，保留该问题</t>
  </si>
  <si>
    <t>SDET  预测式外呼并发总数这个概念有歧义，目前实现的是预测式外呼坐席总数</t>
  </si>
  <si>
    <t xml:space="preserve">客户端流转按钮修改  </t>
  </si>
  <si>
    <t>录音--录音文件名配置中，坐席姓名是有明确客户需求的，不能去掉，需要再加回来，如果存在中文的话，需要CR 改下实现方式</t>
  </si>
  <si>
    <t>与CP协商，9738相关</t>
  </si>
  <si>
    <t>坐席与技能组——登录并发功能并未实现——超级企业最大登录并发数为10，超级企业下不同子企业同时登录11个坐席，11个个坐席依旧全部登录成功，未作限制</t>
  </si>
  <si>
    <t>导入文件时，信息显示错位</t>
  </si>
  <si>
    <t>批量外呼客户通话报表选项卡页面中话后处理结果统计和客户未接通原因统计未对接</t>
  </si>
  <si>
    <t>预测试外呼任务在非工作时间可以创建任务并启动成功，建议优化</t>
  </si>
  <si>
    <t>系统管理员界面-并发统计-日报-趋势图的浮动窗口应该显示时间段而不是时间点</t>
  </si>
  <si>
    <t>预测式外呼——任务执行时长——任务实际呼叫时长</t>
  </si>
  <si>
    <t>SDET 技能组管理，编辑技能组的配置，crw发送消息内容不正确</t>
  </si>
  <si>
    <t>需再确认修改状态</t>
  </si>
  <si>
    <t>SDET 技能组管理，修改技能组的成员时，crw发送消息不正确</t>
  </si>
  <si>
    <t>SDET 阿里云环境IMEI话机批量导入 导入失败</t>
  </si>
  <si>
    <t>SDET 新架构批量外呼导入客户 async_task表缺少task_id字段导致导入报错</t>
  </si>
  <si>
    <t>开启客户端号码隐藏，web返回的来电归属地查询接口返回明文客户号码</t>
  </si>
  <si>
    <t>系统管理登录 https://cc.emicloud.com 企业管理页面显示很慢</t>
  </si>
  <si>
    <t>与bug 8812重复</t>
  </si>
  <si>
    <t>SDET 系统管理后台，企业管理页面切换时先展示暂无数据</t>
  </si>
  <si>
    <t>导入任务2小时后被主动停止，但是未更改任务状态等信息</t>
  </si>
  <si>
    <t>老架构企业坐席无工号，升级新架构应该工号自动与分机号相同</t>
  </si>
  <si>
    <t>邱朗：激活bug</t>
  </si>
  <si>
    <t>预测试外呼任务按照话后处理结果筛选重呼失败</t>
  </si>
  <si>
    <t>邱朗：激活bug，版本2验证</t>
  </si>
  <si>
    <r>
      <rPr>
        <b/>
        <sz val="11"/>
        <color rgb="FF141414"/>
        <rFont val="Tahoma"/>
        <charset val="134"/>
      </rPr>
      <t>预测试外呼任务新建</t>
    </r>
    <r>
      <rPr>
        <b/>
        <sz val="10.5"/>
        <color rgb="FF000000"/>
        <rFont val="Times New Roman"/>
        <charset val="134"/>
      </rPr>
      <t>/</t>
    </r>
    <r>
      <rPr>
        <b/>
        <sz val="10.5"/>
        <color rgb="FF000000"/>
        <rFont val="宋体"/>
        <charset val="134"/>
      </rPr>
      <t>编辑时，可选择已停机号码进行外呼，与需求不符</t>
    </r>
  </si>
  <si>
    <r>
      <rPr>
        <b/>
        <sz val="11"/>
        <color rgb="FF141414"/>
        <rFont val="Tahoma"/>
        <charset val="134"/>
      </rPr>
      <t>PC</t>
    </r>
    <r>
      <rPr>
        <b/>
        <sz val="10.5"/>
        <color rgb="FF000000"/>
        <rFont val="宋体"/>
        <charset val="134"/>
      </rPr>
      <t>客户端通话记录的振铃时长、号码归属地、通话结果等信息和后台不统一</t>
    </r>
  </si>
  <si>
    <t>预测式外呼任务所选坐席过多时，展示界面建议优化</t>
  </si>
  <si>
    <t>预测试外呼任务结束时间超限一分钟内，企业仍可以启动外呼任务</t>
  </si>
  <si>
    <r>
      <rPr>
        <b/>
        <sz val="11"/>
        <color rgb="FF141414"/>
        <rFont val="Tahoma"/>
        <charset val="134"/>
      </rPr>
      <t>录音模块</t>
    </r>
    <r>
      <rPr>
        <b/>
        <sz val="10.5"/>
        <color rgb="FF000000"/>
        <rFont val="Times New Roman"/>
        <charset val="134"/>
      </rPr>
      <t>-CM</t>
    </r>
    <r>
      <rPr>
        <b/>
        <sz val="10.5"/>
        <color rgb="FF000000"/>
        <rFont val="宋体"/>
        <charset val="134"/>
      </rPr>
      <t>数据库表</t>
    </r>
    <r>
      <rPr>
        <b/>
        <sz val="10.5"/>
        <color rgb="FF000000"/>
        <rFont val="Times New Roman"/>
        <charset val="134"/>
      </rPr>
      <t>call_record_recording</t>
    </r>
    <r>
      <rPr>
        <b/>
        <sz val="10.5"/>
        <color rgb="FF000000"/>
        <rFont val="宋体"/>
        <charset val="134"/>
      </rPr>
      <t>存在慢查询</t>
    </r>
  </si>
  <si>
    <r>
      <rPr>
        <b/>
        <sz val="11"/>
        <color rgb="FF141414"/>
        <rFont val="Tahoma"/>
        <charset val="134"/>
      </rPr>
      <t>统计中心</t>
    </r>
    <r>
      <rPr>
        <b/>
        <sz val="10.5"/>
        <color rgb="FF000000"/>
        <rFont val="Times New Roman"/>
        <charset val="134"/>
      </rPr>
      <t>-</t>
    </r>
    <r>
      <rPr>
        <b/>
        <sz val="10.5"/>
        <color rgb="FF000000"/>
        <rFont val="宋体"/>
        <charset val="134"/>
      </rPr>
      <t>技能组、坐席统计中自定义时间查看全部技能组或者坐席统计数据，结果为</t>
    </r>
    <r>
      <rPr>
        <b/>
        <sz val="10.5"/>
        <color rgb="FF000000"/>
        <rFont val="Times New Roman"/>
        <charset val="134"/>
      </rPr>
      <t>0</t>
    </r>
  </si>
  <si>
    <r>
      <rPr>
        <b/>
        <sz val="11"/>
        <color rgb="FF141414"/>
        <rFont val="Tahoma"/>
        <charset val="134"/>
      </rPr>
      <t>技能组管理</t>
    </r>
    <r>
      <rPr>
        <b/>
        <sz val="10.5"/>
        <color rgb="FF000000"/>
        <rFont val="Times New Roman"/>
        <charset val="134"/>
      </rPr>
      <t>-CM</t>
    </r>
    <r>
      <rPr>
        <b/>
        <sz val="10.5"/>
        <color rgb="FF000000"/>
        <rFont val="宋体"/>
        <charset val="134"/>
      </rPr>
      <t>数据库</t>
    </r>
    <r>
      <rPr>
        <b/>
        <sz val="10.5"/>
        <color rgb="FF000000"/>
        <rFont val="Times New Roman"/>
        <charset val="134"/>
      </rPr>
      <t>group_seat</t>
    </r>
    <r>
      <rPr>
        <b/>
        <sz val="10.5"/>
        <color rgb="FF000000"/>
        <rFont val="宋体"/>
        <charset val="134"/>
      </rPr>
      <t>表存在慢查询</t>
    </r>
  </si>
  <si>
    <t>通话记录表，慢查询汇总</t>
  </si>
  <si>
    <t>排队等待超时后，外线选择继续等待，排队过程中的推送消息缺失</t>
  </si>
  <si>
    <t>调转接接口直接转接到技能组失败。</t>
  </si>
  <si>
    <r>
      <rPr>
        <b/>
        <sz val="11"/>
        <color rgb="FF141414"/>
        <rFont val="Tahoma"/>
        <charset val="134"/>
      </rPr>
      <t>调创建周工作时间接口，创建一个</t>
    </r>
    <r>
      <rPr>
        <b/>
        <sz val="10.5"/>
        <color rgb="FF000000"/>
        <rFont val="Times New Roman"/>
        <charset val="134"/>
      </rPr>
      <t>status=0</t>
    </r>
    <r>
      <rPr>
        <b/>
        <sz val="10.5"/>
        <color rgb="FF000000"/>
        <rFont val="宋体"/>
        <charset val="134"/>
      </rPr>
      <t>（休息）的天数失败。</t>
    </r>
  </si>
  <si>
    <t>获取技能组的特定休息时间，获取到的却是工作时间。</t>
  </si>
  <si>
    <r>
      <rPr>
        <b/>
        <sz val="11"/>
        <color rgb="FF141414"/>
        <rFont val="Tahoma"/>
        <charset val="134"/>
      </rPr>
      <t>PC</t>
    </r>
    <r>
      <rPr>
        <b/>
        <sz val="10.5"/>
        <color rgb="FF000000"/>
        <rFont val="宋体"/>
        <charset val="134"/>
      </rPr>
      <t>客户端弹屏界面通话记录列表</t>
    </r>
    <r>
      <rPr>
        <b/>
        <sz val="10.5"/>
        <color rgb="FF000000"/>
        <rFont val="Times New Roman"/>
        <charset val="134"/>
      </rPr>
      <t>“</t>
    </r>
    <r>
      <rPr>
        <b/>
        <sz val="10.5"/>
        <color rgb="FF000000"/>
        <rFont val="宋体"/>
        <charset val="134"/>
      </rPr>
      <t>通话类型</t>
    </r>
    <r>
      <rPr>
        <b/>
        <sz val="10.5"/>
        <color rgb="FF000000"/>
        <rFont val="Times New Roman"/>
        <charset val="134"/>
      </rPr>
      <t>”</t>
    </r>
    <r>
      <rPr>
        <b/>
        <sz val="10.5"/>
        <color rgb="FF000000"/>
        <rFont val="宋体"/>
        <charset val="134"/>
      </rPr>
      <t>显示错误</t>
    </r>
  </si>
  <si>
    <r>
      <rPr>
        <b/>
        <sz val="11"/>
        <color rgb="FF141414"/>
        <rFont val="Tahoma"/>
        <charset val="134"/>
      </rPr>
      <t>通话成功评价后，</t>
    </r>
    <r>
      <rPr>
        <b/>
        <sz val="10.5"/>
        <color rgb="FF000000"/>
        <rFont val="Times New Roman"/>
        <charset val="134"/>
      </rPr>
      <t>PC</t>
    </r>
    <r>
      <rPr>
        <b/>
        <sz val="10.5"/>
        <color rgb="FF000000"/>
        <rFont val="宋体"/>
        <charset val="134"/>
      </rPr>
      <t>客户端通话记录未显示满意度评价结果</t>
    </r>
  </si>
  <si>
    <r>
      <rPr>
        <b/>
        <sz val="11"/>
        <color rgb="FF141414"/>
        <rFont val="Tahoma"/>
        <charset val="134"/>
      </rPr>
      <t>pc</t>
    </r>
    <r>
      <rPr>
        <b/>
        <sz val="10.5"/>
        <color rgb="FF000000"/>
        <rFont val="宋体"/>
        <charset val="134"/>
      </rPr>
      <t>客户端连续点击【自动更新】出现报错弾框。</t>
    </r>
  </si>
  <si>
    <t>填错了</t>
  </si>
  <si>
    <r>
      <rPr>
        <b/>
        <sz val="11"/>
        <color rgb="FF141414"/>
        <rFont val="Tahoma"/>
        <charset val="134"/>
      </rPr>
      <t>外线呼入坐席直线，坐席忙，外线排队过程中，通话挂断，客户端通话记录排队时长显示为</t>
    </r>
    <r>
      <rPr>
        <b/>
        <sz val="10.5"/>
        <color rgb="FF000000"/>
        <rFont val="Times New Roman"/>
        <charset val="134"/>
      </rPr>
      <t>“</t>
    </r>
    <r>
      <rPr>
        <b/>
        <sz val="10.5"/>
        <color rgb="FF000000"/>
        <rFont val="宋体"/>
        <charset val="134"/>
      </rPr>
      <t>张哥哥哥</t>
    </r>
    <r>
      <rPr>
        <b/>
        <sz val="10.5"/>
        <color rgb="FF000000"/>
        <rFont val="Times New Roman"/>
        <charset val="134"/>
      </rPr>
      <t>”</t>
    </r>
  </si>
  <si>
    <t>问题单所提问题已经解决，激活原因是另外一个问题</t>
  </si>
  <si>
    <t>客户端通话详情显示错误</t>
  </si>
  <si>
    <t> 老架构企业升级时最大注册用户数和计费最大用户数未同步新架构对应数据</t>
  </si>
  <si>
    <t>bug 6384</t>
  </si>
  <si>
    <t>坐席删除后，通话记录该坐席的分机号均为空，设计不合理。</t>
  </si>
  <si>
    <t>已关闭，重新激活</t>
  </si>
  <si>
    <t>米话下载器不支持下载新架构呼叫中心企业录音下载</t>
  </si>
  <si>
    <t>版本1-bug总计</t>
  </si>
  <si>
    <t>统计项</t>
  </si>
  <si>
    <t>bug总数</t>
  </si>
  <si>
    <t>已修复bug数</t>
  </si>
  <si>
    <t>完成bug数</t>
  </si>
  <si>
    <t>未修复bug数</t>
  </si>
  <si>
    <t>版本1-R6需修复bug统计</t>
  </si>
  <si>
    <t>版本1-R7需修复bug统计</t>
  </si>
  <si>
    <t>版本1-R8需修复bug统计</t>
  </si>
  <si>
    <t>版本1补丁需修复bug统计</t>
  </si>
  <si>
    <t>版本1所有bug处理情况</t>
  </si>
  <si>
    <t xml:space="preserve">    版本2-R1需修复bug统计 - CM</t>
  </si>
  <si>
    <t xml:space="preserve">    版本2-R1需修复bug统计 - CR</t>
  </si>
  <si>
    <t xml:space="preserve">    版本2-R1需修复bug统计 - 其它</t>
  </si>
  <si>
    <t>版本2-R1需修复bug统计</t>
  </si>
  <si>
    <t xml:space="preserve">    版本2-R2需修复bug统计 - CM</t>
  </si>
  <si>
    <t xml:space="preserve">    版本2-R2需修复bug统计 - CR</t>
  </si>
  <si>
    <t xml:space="preserve">    版本2-R2需修复bug统计 - 其它</t>
  </si>
  <si>
    <t>版本2-R2需修复bug统计</t>
  </si>
  <si>
    <t>版本2所有bug处理情况</t>
  </si>
  <si>
    <t>暂不修改bug统计</t>
  </si>
  <si>
    <t>待定bug统计</t>
  </si>
  <si>
    <t>所有bug统计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</si>
</sst>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4">
    <font>
      <sz val="11"/>
      <color theme="1"/>
      <name val="宋体"/>
      <charset val="134"/>
      <scheme val="minor"/>
    </font>
    <font>
      <sz val="11"/>
      <color theme="9" tint="-0.249977111117893"/>
      <name val="宋体"/>
      <charset val="134"/>
      <scheme val="minor"/>
    </font>
    <font>
      <sz val="11"/>
      <color theme="9" tint="-0.249977111117893"/>
      <name val="宋体"/>
      <charset val="134"/>
      <scheme val="minor"/>
    </font>
    <font>
      <sz val="11"/>
      <name val="宋体"/>
      <charset val="134"/>
      <scheme val="minor"/>
    </font>
    <font>
      <b/>
      <sz val="11"/>
      <color rgb="FF141414"/>
      <name val="Tahoma"/>
      <charset val="134"/>
    </font>
    <font>
      <b/>
      <sz val="18"/>
      <color theme="1"/>
      <name val="宋体"/>
      <charset val="134"/>
      <scheme val="minor"/>
    </font>
    <font>
      <sz val="11"/>
      <color rgb="FFFF0000"/>
      <name val="宋体"/>
      <charset val="134"/>
      <scheme val="minor"/>
    </font>
    <font>
      <sz val="11"/>
      <color rgb="FFFF0000"/>
      <name val="宋体"/>
      <charset val="134"/>
      <scheme val="minor"/>
    </font>
    <font>
      <b/>
      <sz val="11"/>
      <color rgb="FF141414"/>
      <name val="宋体"/>
      <charset val="134"/>
    </font>
    <font>
      <sz val="11"/>
      <color theme="1"/>
      <name val="宋体"/>
      <charset val="134"/>
      <scheme val="minor"/>
    </font>
    <font>
      <sz val="11"/>
      <name val="宋体"/>
      <charset val="134"/>
      <scheme val="minor"/>
    </font>
    <font>
      <b/>
      <sz val="14"/>
      <color theme="1"/>
      <name val="宋体"/>
      <charset val="134"/>
      <scheme val="minor"/>
    </font>
    <font>
      <b/>
      <sz val="18"/>
      <color theme="3"/>
      <name val="宋体"/>
      <charset val="134"/>
      <scheme val="minor"/>
    </font>
    <font>
      <sz val="11"/>
      <color theme="1"/>
      <name val="宋体"/>
      <charset val="134"/>
      <scheme val="minor"/>
    </font>
    <font>
      <b/>
      <sz val="11"/>
      <color rgb="FFFA7D00"/>
      <name val="宋体"/>
      <charset val="0"/>
      <scheme val="minor"/>
    </font>
    <font>
      <b/>
      <sz val="11"/>
      <color rgb="FFFFFFFF"/>
      <name val="宋体"/>
      <charset val="0"/>
      <scheme val="minor"/>
    </font>
    <font>
      <b/>
      <sz val="13"/>
      <color theme="3"/>
      <name val="宋体"/>
      <charset val="134"/>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FF0000"/>
      <name val="宋体"/>
      <charset val="0"/>
      <scheme val="minor"/>
    </font>
    <font>
      <b/>
      <sz val="11"/>
      <color rgb="FF3F3F3F"/>
      <name val="宋体"/>
      <charset val="0"/>
      <scheme val="minor"/>
    </font>
    <font>
      <b/>
      <sz val="11"/>
      <color theme="3"/>
      <name val="宋体"/>
      <charset val="134"/>
      <scheme val="minor"/>
    </font>
    <font>
      <sz val="11"/>
      <color rgb="FFFA7D00"/>
      <name val="宋体"/>
      <charset val="0"/>
      <scheme val="minor"/>
    </font>
    <font>
      <b/>
      <sz val="15"/>
      <color theme="3"/>
      <name val="宋体"/>
      <charset val="134"/>
      <scheme val="minor"/>
    </font>
    <font>
      <i/>
      <sz val="11"/>
      <color rgb="FF7F7F7F"/>
      <name val="宋体"/>
      <charset val="0"/>
      <scheme val="minor"/>
    </font>
    <font>
      <sz val="11"/>
      <color rgb="FF006100"/>
      <name val="宋体"/>
      <charset val="0"/>
      <scheme val="minor"/>
    </font>
    <font>
      <b/>
      <sz val="11"/>
      <color theme="1"/>
      <name val="宋体"/>
      <charset val="0"/>
      <scheme val="minor"/>
    </font>
    <font>
      <sz val="11"/>
      <color rgb="FF9C6500"/>
      <name val="宋体"/>
      <charset val="0"/>
      <scheme val="minor"/>
    </font>
    <font>
      <sz val="10"/>
      <color rgb="FFFF0000"/>
      <name val="Tahoma"/>
      <charset val="134"/>
    </font>
    <font>
      <sz val="10"/>
      <color rgb="FFFF0000"/>
      <name val="宋体"/>
      <charset val="134"/>
    </font>
    <font>
      <b/>
      <sz val="10.5"/>
      <color rgb="FF000000"/>
      <name val="Times New Roman"/>
      <charset val="134"/>
    </font>
    <font>
      <b/>
      <sz val="10.5"/>
      <color rgb="FF000000"/>
      <name val="宋体"/>
      <charset val="134"/>
    </font>
  </fonts>
  <fills count="35">
    <fill>
      <patternFill patternType="none"/>
    </fill>
    <fill>
      <patternFill patternType="gray125"/>
    </fill>
    <fill>
      <patternFill patternType="solid">
        <fgColor theme="9" tint="0.399945066682943"/>
        <bgColor indexed="64"/>
      </patternFill>
    </fill>
    <fill>
      <patternFill patternType="solid">
        <fgColor rgb="FFCC3399"/>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7" tint="0.599993896298105"/>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8">
    <xf numFmtId="0" fontId="0" fillId="0" borderId="0">
      <alignment vertical="center"/>
    </xf>
    <xf numFmtId="42" fontId="13" fillId="0" borderId="0" applyFont="0" applyFill="0" applyBorder="0" applyAlignment="0" applyProtection="0">
      <alignment vertical="center"/>
    </xf>
    <xf numFmtId="0" fontId="18" fillId="15" borderId="0" applyNumberFormat="0" applyBorder="0" applyAlignment="0" applyProtection="0">
      <alignment vertical="center"/>
    </xf>
    <xf numFmtId="0" fontId="17" fillId="6" borderId="5"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8" fillId="12" borderId="0" applyNumberFormat="0" applyBorder="0" applyAlignment="0" applyProtection="0">
      <alignment vertical="center"/>
    </xf>
    <xf numFmtId="0" fontId="20" fillId="9" borderId="0" applyNumberFormat="0" applyBorder="0" applyAlignment="0" applyProtection="0">
      <alignment vertical="center"/>
    </xf>
    <xf numFmtId="43" fontId="13" fillId="0" borderId="0" applyFont="0" applyFill="0" applyBorder="0" applyAlignment="0" applyProtection="0">
      <alignment vertical="center"/>
    </xf>
    <xf numFmtId="0" fontId="19" fillId="11" borderId="0" applyNumberFormat="0" applyBorder="0" applyAlignment="0" applyProtection="0">
      <alignment vertical="center"/>
    </xf>
    <xf numFmtId="9" fontId="13" fillId="0" borderId="0" applyFont="0" applyFill="0" applyBorder="0" applyAlignment="0" applyProtection="0">
      <alignment vertical="center"/>
    </xf>
    <xf numFmtId="0" fontId="13" fillId="16" borderId="9" applyNumberFormat="0" applyFont="0" applyAlignment="0" applyProtection="0">
      <alignment vertical="center"/>
    </xf>
    <xf numFmtId="0" fontId="19" fillId="19"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5" fillId="0" borderId="7" applyNumberFormat="0" applyFill="0" applyAlignment="0" applyProtection="0">
      <alignment vertical="center"/>
    </xf>
    <xf numFmtId="0" fontId="16" fillId="0" borderId="7" applyNumberFormat="0" applyFill="0" applyAlignment="0" applyProtection="0">
      <alignment vertical="center"/>
    </xf>
    <xf numFmtId="0" fontId="19" fillId="18" borderId="0" applyNumberFormat="0" applyBorder="0" applyAlignment="0" applyProtection="0">
      <alignment vertical="center"/>
    </xf>
    <xf numFmtId="0" fontId="23" fillId="0" borderId="10" applyNumberFormat="0" applyFill="0" applyAlignment="0" applyProtection="0">
      <alignment vertical="center"/>
    </xf>
    <xf numFmtId="0" fontId="19" fillId="8" borderId="0" applyNumberFormat="0" applyBorder="0" applyAlignment="0" applyProtection="0">
      <alignment vertical="center"/>
    </xf>
    <xf numFmtId="0" fontId="22" fillId="4" borderId="8" applyNumberFormat="0" applyAlignment="0" applyProtection="0">
      <alignment vertical="center"/>
    </xf>
    <xf numFmtId="0" fontId="14" fillId="4" borderId="5" applyNumberFormat="0" applyAlignment="0" applyProtection="0">
      <alignment vertical="center"/>
    </xf>
    <xf numFmtId="0" fontId="15" fillId="5" borderId="6" applyNumberFormat="0" applyAlignment="0" applyProtection="0">
      <alignment vertical="center"/>
    </xf>
    <xf numFmtId="0" fontId="18" fillId="20" borderId="0" applyNumberFormat="0" applyBorder="0" applyAlignment="0" applyProtection="0">
      <alignment vertical="center"/>
    </xf>
    <xf numFmtId="0" fontId="19" fillId="23" borderId="0" applyNumberFormat="0" applyBorder="0" applyAlignment="0" applyProtection="0">
      <alignment vertical="center"/>
    </xf>
    <xf numFmtId="0" fontId="24" fillId="0" borderId="11" applyNumberFormat="0" applyFill="0" applyAlignment="0" applyProtection="0">
      <alignment vertical="center"/>
    </xf>
    <xf numFmtId="0" fontId="28" fillId="0" borderId="12" applyNumberFormat="0" applyFill="0" applyAlignment="0" applyProtection="0">
      <alignment vertical="center"/>
    </xf>
    <xf numFmtId="0" fontId="27" fillId="22" borderId="0" applyNumberFormat="0" applyBorder="0" applyAlignment="0" applyProtection="0">
      <alignment vertical="center"/>
    </xf>
    <xf numFmtId="0" fontId="29" fillId="28" borderId="0" applyNumberFormat="0" applyBorder="0" applyAlignment="0" applyProtection="0">
      <alignment vertical="center"/>
    </xf>
    <xf numFmtId="0" fontId="18" fillId="31" borderId="0" applyNumberFormat="0" applyBorder="0" applyAlignment="0" applyProtection="0">
      <alignment vertical="center"/>
    </xf>
    <xf numFmtId="0" fontId="19" fillId="30" borderId="0" applyNumberFormat="0" applyBorder="0" applyAlignment="0" applyProtection="0">
      <alignment vertical="center"/>
    </xf>
    <xf numFmtId="0" fontId="18" fillId="7" borderId="0" applyNumberFormat="0" applyBorder="0" applyAlignment="0" applyProtection="0">
      <alignment vertical="center"/>
    </xf>
    <xf numFmtId="0" fontId="18" fillId="29" borderId="0" applyNumberFormat="0" applyBorder="0" applyAlignment="0" applyProtection="0">
      <alignment vertical="center"/>
    </xf>
    <xf numFmtId="0" fontId="18" fillId="14" borderId="0" applyNumberFormat="0" applyBorder="0" applyAlignment="0" applyProtection="0">
      <alignment vertical="center"/>
    </xf>
    <xf numFmtId="0" fontId="18" fillId="13" borderId="0" applyNumberFormat="0" applyBorder="0" applyAlignment="0" applyProtection="0">
      <alignment vertical="center"/>
    </xf>
    <xf numFmtId="0" fontId="19" fillId="25" borderId="0" applyNumberFormat="0" applyBorder="0" applyAlignment="0" applyProtection="0">
      <alignment vertical="center"/>
    </xf>
    <xf numFmtId="0" fontId="19" fillId="17" borderId="0" applyNumberFormat="0" applyBorder="0" applyAlignment="0" applyProtection="0">
      <alignment vertical="center"/>
    </xf>
    <xf numFmtId="0" fontId="18" fillId="21" borderId="0" applyNumberFormat="0" applyBorder="0" applyAlignment="0" applyProtection="0">
      <alignment vertical="center"/>
    </xf>
    <xf numFmtId="0" fontId="18" fillId="27" borderId="0" applyNumberFormat="0" applyBorder="0" applyAlignment="0" applyProtection="0">
      <alignment vertical="center"/>
    </xf>
    <xf numFmtId="0" fontId="19" fillId="26" borderId="0" applyNumberFormat="0" applyBorder="0" applyAlignment="0" applyProtection="0">
      <alignment vertical="center"/>
    </xf>
    <xf numFmtId="0" fontId="18" fillId="24" borderId="0" applyNumberFormat="0" applyBorder="0" applyAlignment="0" applyProtection="0">
      <alignment vertical="center"/>
    </xf>
    <xf numFmtId="0" fontId="19" fillId="10"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xf numFmtId="0" fontId="19" fillId="34" borderId="0" applyNumberFormat="0" applyBorder="0" applyAlignment="0" applyProtection="0">
      <alignment vertical="center"/>
    </xf>
    <xf numFmtId="0" fontId="9" fillId="0" borderId="0">
      <alignment vertical="center"/>
    </xf>
  </cellStyleXfs>
  <cellXfs count="26">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1" fillId="0" borderId="1" xfId="0" applyFont="1" applyBorder="1">
      <alignment vertical="center"/>
    </xf>
    <xf numFmtId="0" fontId="2" fillId="0" borderId="1" xfId="0" applyFont="1" applyBorder="1">
      <alignment vertical="center"/>
    </xf>
    <xf numFmtId="0" fontId="3" fillId="0" borderId="1" xfId="0" applyFont="1" applyBorder="1">
      <alignment vertical="center"/>
    </xf>
    <xf numFmtId="0" fontId="0" fillId="0" borderId="1" xfId="0" applyFill="1" applyBorder="1">
      <alignment vertical="center"/>
    </xf>
    <xf numFmtId="0" fontId="0" fillId="0" borderId="1" xfId="0"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wrapText="1"/>
    </xf>
    <xf numFmtId="0" fontId="4" fillId="0" borderId="0" xfId="0" applyFont="1" applyBorder="1" applyAlignment="1">
      <alignmen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0" fillId="0" borderId="1" xfId="0" applyBorder="1" applyAlignment="1">
      <alignment vertical="center" wrapText="1"/>
    </xf>
    <xf numFmtId="0" fontId="6" fillId="0" borderId="1" xfId="0" applyFont="1" applyBorder="1" applyAlignment="1">
      <alignment vertical="center" wrapText="1"/>
    </xf>
    <xf numFmtId="0" fontId="0" fillId="3" borderId="1" xfId="0" applyFill="1" applyBorder="1">
      <alignment vertical="center"/>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47" applyBorder="1" applyAlignment="1">
      <alignment vertical="center" wrapText="1"/>
    </xf>
    <xf numFmtId="0" fontId="10" fillId="0" borderId="1" xfId="0" applyFont="1" applyBorder="1" applyAlignment="1">
      <alignment vertical="center" wrapText="1"/>
    </xf>
    <xf numFmtId="0" fontId="3" fillId="0" borderId="1" xfId="0" applyFont="1" applyBorder="1" applyAlignment="1">
      <alignment vertical="center" wrapText="1"/>
    </xf>
    <xf numFmtId="0" fontId="4" fillId="0" borderId="0" xfId="0" applyFont="1">
      <alignmen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cellXfs>
  <cellStyles count="4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 name="常规 2" xfId="47"/>
  </cellStyles>
  <dxfs count="12">
    <dxf>
      <fill>
        <patternFill patternType="solid">
          <bgColor rgb="FFC00000"/>
        </patternFill>
      </fill>
    </dxf>
    <dxf>
      <fill>
        <patternFill patternType="solid">
          <bgColor rgb="FFCC0066"/>
        </patternFill>
      </fill>
    </dxf>
    <dxf>
      <fill>
        <patternFill patternType="solid">
          <bgColor theme="9" tint="-0.249946592608417"/>
        </patternFill>
      </fill>
    </dxf>
    <dxf>
      <fill>
        <patternFill patternType="solid">
          <bgColor rgb="FFFF0000"/>
        </patternFill>
      </fill>
    </dxf>
    <dxf>
      <fill>
        <patternFill patternType="solid">
          <bgColor theme="9" tint="0.599963377788629"/>
        </patternFill>
      </fill>
    </dxf>
    <dxf>
      <fill>
        <patternFill patternType="solid">
          <bgColor theme="0"/>
        </patternFill>
      </fill>
    </dxf>
    <dxf>
      <fill>
        <patternFill patternType="solid">
          <bgColor theme="8" tint="-0.249946592608417"/>
        </patternFill>
      </fill>
    </dxf>
    <dxf>
      <fill>
        <patternFill patternType="solid">
          <bgColor rgb="FF00B050"/>
        </patternFill>
      </fill>
    </dxf>
    <dxf>
      <fill>
        <patternFill patternType="solid">
          <bgColor rgb="FF7030A0"/>
        </patternFill>
      </fill>
    </dxf>
    <dxf>
      <fill>
        <patternFill patternType="solid">
          <bgColor theme="0" tint="-0.349986266670736"/>
        </patternFill>
      </fill>
    </dxf>
    <dxf>
      <fill>
        <patternFill patternType="solid">
          <bgColor rgb="FF6600FF"/>
        </patternFill>
      </fill>
    </dxf>
    <dxf>
      <fill>
        <patternFill patternType="solid">
          <bgColor rgb="FFCC66FF"/>
        </patternFill>
      </fill>
    </dxf>
  </dxfs>
  <tableStyles count="0" defaultTableStyle="TableStyleMedium9" defaultPivotStyle="PivotStyleLight16"/>
  <colors>
    <mruColors>
      <color rgb="006600FF"/>
      <color rgb="00CC3399"/>
      <color rgb="00CC66FF"/>
      <color rgb="00D60093"/>
      <color rgb="00CC00CC"/>
      <color rgb="00CC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3:K669"/>
  <sheetViews>
    <sheetView tabSelected="1" topLeftCell="A265" workbookViewId="0">
      <selection activeCell="N293" sqref="N293"/>
    </sheetView>
  </sheetViews>
  <sheetFormatPr defaultColWidth="8.875" defaultRowHeight="13.5"/>
  <cols>
    <col min="1" max="1" width="7" customWidth="1"/>
    <col min="2" max="2" width="11" customWidth="1"/>
    <col min="3" max="3" width="9.125" customWidth="1"/>
    <col min="4" max="4" width="57.875" customWidth="1"/>
    <col min="5" max="5" width="12.875" customWidth="1"/>
    <col min="6" max="6" width="11.625" customWidth="1"/>
    <col min="7" max="7" width="10.375" customWidth="1"/>
    <col min="8" max="8" width="12" customWidth="1"/>
    <col min="9" max="9" width="26.5" customWidth="1"/>
    <col min="10" max="10" width="9" customWidth="1"/>
  </cols>
  <sheetData>
    <row r="3" spans="1:11">
      <c r="A3" s="1" t="s">
        <v>0</v>
      </c>
      <c r="B3" s="1" t="s">
        <v>1</v>
      </c>
      <c r="C3" s="1" t="s">
        <v>2</v>
      </c>
      <c r="D3" s="1" t="s">
        <v>3</v>
      </c>
      <c r="E3" s="1" t="s">
        <v>4</v>
      </c>
      <c r="F3" s="1" t="s">
        <v>5</v>
      </c>
      <c r="G3" s="1" t="s">
        <v>6</v>
      </c>
      <c r="H3" s="1" t="s">
        <v>7</v>
      </c>
      <c r="I3" s="1" t="s">
        <v>8</v>
      </c>
      <c r="J3" s="1" t="s">
        <v>9</v>
      </c>
      <c r="K3" s="1" t="s">
        <v>10</v>
      </c>
    </row>
    <row r="4" ht="14.25" hidden="1" spans="1:11">
      <c r="A4" s="2"/>
      <c r="B4" s="7"/>
      <c r="C4" s="7"/>
      <c r="D4" s="8"/>
      <c r="E4" s="2"/>
      <c r="F4" s="2"/>
      <c r="G4" s="2"/>
      <c r="H4" s="9"/>
      <c r="I4" s="14"/>
      <c r="J4" s="14"/>
      <c r="K4" s="2"/>
    </row>
    <row r="5" ht="14.25" hidden="1" spans="1:11">
      <c r="A5" s="2"/>
      <c r="B5" s="7"/>
      <c r="C5" s="7"/>
      <c r="D5" s="8"/>
      <c r="E5" s="2"/>
      <c r="F5" s="2"/>
      <c r="G5" s="2"/>
      <c r="H5" s="9"/>
      <c r="I5" s="14"/>
      <c r="J5" s="14"/>
      <c r="K5" s="2"/>
    </row>
    <row r="6" ht="14.25" hidden="1" spans="1:11">
      <c r="A6" s="2"/>
      <c r="B6" s="7"/>
      <c r="C6" s="7"/>
      <c r="D6" s="8"/>
      <c r="E6" s="2"/>
      <c r="F6" s="2"/>
      <c r="G6" s="2"/>
      <c r="H6" s="9"/>
      <c r="I6" s="14"/>
      <c r="J6" s="14"/>
      <c r="K6" s="2"/>
    </row>
    <row r="7" ht="14.25" hidden="1" spans="1:11">
      <c r="A7" s="2"/>
      <c r="B7" s="7"/>
      <c r="C7" s="7"/>
      <c r="D7" s="8"/>
      <c r="E7" s="2"/>
      <c r="F7" s="2"/>
      <c r="G7" s="2"/>
      <c r="H7" s="9"/>
      <c r="I7" s="14"/>
      <c r="J7" s="14"/>
      <c r="K7" s="2"/>
    </row>
    <row r="8" ht="14.25" hidden="1" spans="1:11">
      <c r="A8" s="2"/>
      <c r="B8" s="7"/>
      <c r="C8" s="7"/>
      <c r="D8" s="8"/>
      <c r="E8" s="2"/>
      <c r="F8" s="2"/>
      <c r="G8" s="2"/>
      <c r="H8" s="9"/>
      <c r="I8" s="14"/>
      <c r="J8" s="14"/>
      <c r="K8" s="2"/>
    </row>
    <row r="9" ht="14.25" hidden="1" spans="1:11">
      <c r="A9" s="2"/>
      <c r="B9" s="7"/>
      <c r="C9" s="7"/>
      <c r="D9" s="8"/>
      <c r="E9" s="2"/>
      <c r="F9" s="2"/>
      <c r="G9" s="2"/>
      <c r="H9" s="9"/>
      <c r="I9" s="14"/>
      <c r="J9" s="14"/>
      <c r="K9" s="2"/>
    </row>
    <row r="10" ht="14.25" hidden="1" spans="1:11">
      <c r="A10" s="2"/>
      <c r="B10" s="7"/>
      <c r="C10" s="7"/>
      <c r="D10" s="8"/>
      <c r="E10" s="2"/>
      <c r="F10" s="2"/>
      <c r="G10" s="2"/>
      <c r="H10" s="9"/>
      <c r="I10" s="14"/>
      <c r="J10" s="14"/>
      <c r="K10" s="2"/>
    </row>
    <row r="11" ht="14.25" hidden="1" spans="1:11">
      <c r="A11" s="2"/>
      <c r="B11" s="7"/>
      <c r="C11" s="7"/>
      <c r="D11" s="8"/>
      <c r="E11" s="2"/>
      <c r="F11" s="2"/>
      <c r="G11" s="2"/>
      <c r="H11" s="9"/>
      <c r="I11" s="14"/>
      <c r="J11" s="14"/>
      <c r="K11" s="2"/>
    </row>
    <row r="12" ht="14.25" hidden="1" spans="1:11">
      <c r="A12" s="2"/>
      <c r="B12" s="7"/>
      <c r="C12" s="7"/>
      <c r="D12" s="8"/>
      <c r="E12" s="2"/>
      <c r="F12" s="2"/>
      <c r="G12" s="2"/>
      <c r="H12" s="9"/>
      <c r="I12" s="14"/>
      <c r="J12" s="14"/>
      <c r="K12" s="2"/>
    </row>
    <row r="13" ht="14.25" hidden="1" spans="1:11">
      <c r="A13" s="2"/>
      <c r="B13" s="7"/>
      <c r="C13" s="7"/>
      <c r="D13" s="8"/>
      <c r="E13" s="2"/>
      <c r="F13" s="2"/>
      <c r="G13" s="2"/>
      <c r="H13" s="9"/>
      <c r="I13" s="14"/>
      <c r="J13" s="14"/>
      <c r="K13" s="2"/>
    </row>
    <row r="14" ht="14.25" hidden="1" spans="1:11">
      <c r="A14" s="2"/>
      <c r="B14" s="7"/>
      <c r="C14" s="7"/>
      <c r="D14" s="8"/>
      <c r="E14" s="2"/>
      <c r="F14" s="2"/>
      <c r="G14" s="2"/>
      <c r="H14" s="9"/>
      <c r="I14" s="14"/>
      <c r="J14" s="14"/>
      <c r="K14" s="2"/>
    </row>
    <row r="15" ht="14.25" hidden="1" spans="1:11">
      <c r="A15" s="2"/>
      <c r="B15" s="7"/>
      <c r="C15" s="7"/>
      <c r="D15" s="8"/>
      <c r="E15" s="2"/>
      <c r="F15" s="2"/>
      <c r="G15" s="2"/>
      <c r="H15" s="9"/>
      <c r="I15" s="14"/>
      <c r="J15" s="14"/>
      <c r="K15" s="2"/>
    </row>
    <row r="16" ht="14.25" hidden="1" spans="1:11">
      <c r="A16" s="2"/>
      <c r="B16" s="7"/>
      <c r="C16" s="7"/>
      <c r="D16" s="8"/>
      <c r="E16" s="2"/>
      <c r="F16" s="2"/>
      <c r="G16" s="2"/>
      <c r="H16" s="9"/>
      <c r="I16" s="14"/>
      <c r="J16" s="14"/>
      <c r="K16" s="2"/>
    </row>
    <row r="17" ht="14.25" hidden="1" spans="1:11">
      <c r="A17" s="2"/>
      <c r="B17" s="7"/>
      <c r="C17" s="7"/>
      <c r="D17" s="8"/>
      <c r="E17" s="2"/>
      <c r="F17" s="2"/>
      <c r="G17" s="2"/>
      <c r="H17" s="9"/>
      <c r="I17" s="14"/>
      <c r="J17" s="14"/>
      <c r="K17" s="2"/>
    </row>
    <row r="18" ht="14.25" hidden="1" outlineLevel="1" spans="1:11">
      <c r="A18" s="2"/>
      <c r="B18" s="7"/>
      <c r="C18" s="7"/>
      <c r="D18" s="8"/>
      <c r="E18" s="2"/>
      <c r="F18" s="2"/>
      <c r="G18" s="2"/>
      <c r="H18" s="9"/>
      <c r="I18" s="14"/>
      <c r="J18" s="14"/>
      <c r="K18" s="2"/>
    </row>
    <row r="19" ht="14.25" hidden="1" outlineLevel="1" spans="1:11">
      <c r="A19" s="2"/>
      <c r="B19" s="7"/>
      <c r="C19" s="7"/>
      <c r="D19" s="10"/>
      <c r="E19" s="2"/>
      <c r="F19" s="2"/>
      <c r="G19" s="2"/>
      <c r="H19" s="9"/>
      <c r="I19" s="14"/>
      <c r="J19" s="14"/>
      <c r="K19" s="2"/>
    </row>
    <row r="20" ht="14.25" outlineLevel="1" spans="1:11">
      <c r="A20" s="2">
        <v>10510</v>
      </c>
      <c r="B20" s="7">
        <v>2</v>
      </c>
      <c r="C20" s="7" t="s">
        <v>11</v>
      </c>
      <c r="D20" s="8" t="s">
        <v>12</v>
      </c>
      <c r="E20" s="2" t="s">
        <v>13</v>
      </c>
      <c r="F20" s="2" t="s">
        <v>14</v>
      </c>
      <c r="G20" s="2"/>
      <c r="H20" s="9"/>
      <c r="I20" s="14"/>
      <c r="J20" s="14"/>
      <c r="K20" s="2"/>
    </row>
    <row r="21" ht="28.5" hidden="1" outlineLevel="1" spans="1:11">
      <c r="A21" s="2">
        <v>10506</v>
      </c>
      <c r="B21" s="7">
        <v>1</v>
      </c>
      <c r="C21" s="7" t="s">
        <v>11</v>
      </c>
      <c r="D21" s="8" t="s">
        <v>15</v>
      </c>
      <c r="E21" s="2" t="s">
        <v>16</v>
      </c>
      <c r="F21" s="2" t="s">
        <v>17</v>
      </c>
      <c r="G21" s="2" t="s">
        <v>18</v>
      </c>
      <c r="H21" s="9"/>
      <c r="I21" s="14"/>
      <c r="J21" s="14"/>
      <c r="K21" s="2"/>
    </row>
    <row r="22" ht="14.25" outlineLevel="1" spans="1:11">
      <c r="A22" s="2">
        <v>10504</v>
      </c>
      <c r="B22" s="7">
        <v>2</v>
      </c>
      <c r="C22" s="7" t="s">
        <v>11</v>
      </c>
      <c r="D22" s="8" t="s">
        <v>19</v>
      </c>
      <c r="E22" s="2" t="s">
        <v>13</v>
      </c>
      <c r="F22" s="2" t="s">
        <v>14</v>
      </c>
      <c r="G22" s="2"/>
      <c r="H22" s="9"/>
      <c r="I22" s="14"/>
      <c r="J22" s="14"/>
      <c r="K22" s="2"/>
    </row>
    <row r="23" ht="14.25" outlineLevel="1" spans="1:11">
      <c r="A23" s="2">
        <v>10502</v>
      </c>
      <c r="B23" s="7">
        <v>2</v>
      </c>
      <c r="C23" s="7" t="s">
        <v>11</v>
      </c>
      <c r="D23" s="8" t="s">
        <v>20</v>
      </c>
      <c r="E23" s="2" t="s">
        <v>13</v>
      </c>
      <c r="F23" s="2" t="s">
        <v>14</v>
      </c>
      <c r="G23" s="2"/>
      <c r="H23" s="9"/>
      <c r="I23" s="14"/>
      <c r="J23" s="14"/>
      <c r="K23" s="2"/>
    </row>
    <row r="24" ht="14.25" outlineLevel="1" spans="1:11">
      <c r="A24" s="2">
        <v>10501</v>
      </c>
      <c r="B24" s="7">
        <v>2</v>
      </c>
      <c r="C24" s="7" t="s">
        <v>11</v>
      </c>
      <c r="D24" s="8" t="s">
        <v>21</v>
      </c>
      <c r="E24" s="2" t="s">
        <v>22</v>
      </c>
      <c r="F24" s="2" t="s">
        <v>14</v>
      </c>
      <c r="G24" s="2"/>
      <c r="H24" s="9"/>
      <c r="I24" s="14"/>
      <c r="J24" s="14"/>
      <c r="K24" s="2"/>
    </row>
    <row r="25" ht="27.75" outlineLevel="1" spans="1:11">
      <c r="A25" s="2">
        <v>10500</v>
      </c>
      <c r="B25" s="7">
        <v>2</v>
      </c>
      <c r="C25" s="7" t="s">
        <v>11</v>
      </c>
      <c r="D25" s="8" t="s">
        <v>23</v>
      </c>
      <c r="E25" s="2" t="s">
        <v>16</v>
      </c>
      <c r="F25" s="2" t="s">
        <v>14</v>
      </c>
      <c r="G25" s="2"/>
      <c r="H25" s="9"/>
      <c r="I25" s="14"/>
      <c r="J25" s="14"/>
      <c r="K25" s="2"/>
    </row>
    <row r="26" ht="27" outlineLevel="1" spans="1:11">
      <c r="A26" s="2">
        <v>10498</v>
      </c>
      <c r="B26" s="7">
        <v>2</v>
      </c>
      <c r="C26" s="7" t="s">
        <v>11</v>
      </c>
      <c r="D26" s="8" t="s">
        <v>24</v>
      </c>
      <c r="E26" s="2" t="s">
        <v>22</v>
      </c>
      <c r="F26" s="2" t="s">
        <v>14</v>
      </c>
      <c r="G26" s="2"/>
      <c r="H26" s="9"/>
      <c r="I26" s="15" t="s">
        <v>25</v>
      </c>
      <c r="J26" s="14"/>
      <c r="K26" s="2"/>
    </row>
    <row r="27" ht="14.25" outlineLevel="1" spans="1:11">
      <c r="A27" s="2">
        <v>10492</v>
      </c>
      <c r="B27" s="7">
        <v>2</v>
      </c>
      <c r="C27" s="7" t="s">
        <v>11</v>
      </c>
      <c r="D27" s="8" t="s">
        <v>26</v>
      </c>
      <c r="E27" s="2" t="s">
        <v>16</v>
      </c>
      <c r="F27" s="2" t="s">
        <v>14</v>
      </c>
      <c r="G27" s="2"/>
      <c r="H27" s="9"/>
      <c r="I27" s="14"/>
      <c r="J27" s="14"/>
      <c r="K27" s="2"/>
    </row>
    <row r="28" ht="27.75" outlineLevel="1" spans="1:11">
      <c r="A28" s="2">
        <v>10491</v>
      </c>
      <c r="B28" s="7">
        <v>2</v>
      </c>
      <c r="C28" s="7" t="s">
        <v>11</v>
      </c>
      <c r="D28" s="8" t="s">
        <v>27</v>
      </c>
      <c r="E28" s="2" t="s">
        <v>13</v>
      </c>
      <c r="F28" s="2" t="s">
        <v>14</v>
      </c>
      <c r="G28" s="2"/>
      <c r="H28" s="9"/>
      <c r="I28" s="14"/>
      <c r="J28" s="14"/>
      <c r="K28" s="2"/>
    </row>
    <row r="29" ht="14.25" outlineLevel="1" spans="1:11">
      <c r="A29" s="2">
        <v>10480</v>
      </c>
      <c r="B29" s="7">
        <v>2</v>
      </c>
      <c r="C29" s="7" t="s">
        <v>11</v>
      </c>
      <c r="D29" s="8" t="s">
        <v>28</v>
      </c>
      <c r="E29" s="2" t="s">
        <v>16</v>
      </c>
      <c r="F29" s="2" t="s">
        <v>14</v>
      </c>
      <c r="G29" s="2"/>
      <c r="H29" s="9"/>
      <c r="I29" s="14"/>
      <c r="J29" s="14"/>
      <c r="K29" s="2"/>
    </row>
    <row r="30" hidden="1" outlineLevel="1" spans="1:11">
      <c r="A30" s="2">
        <v>10476</v>
      </c>
      <c r="B30" s="7">
        <v>2</v>
      </c>
      <c r="C30" s="7" t="s">
        <v>11</v>
      </c>
      <c r="D30" s="8" t="s">
        <v>29</v>
      </c>
      <c r="E30" s="2" t="s">
        <v>16</v>
      </c>
      <c r="F30" s="2" t="s">
        <v>17</v>
      </c>
      <c r="G30" s="2" t="s">
        <v>18</v>
      </c>
      <c r="H30" s="9"/>
      <c r="I30" s="14"/>
      <c r="J30" s="14"/>
      <c r="K30" s="2"/>
    </row>
    <row r="31" ht="27.75" outlineLevel="1" spans="1:11">
      <c r="A31" s="2">
        <v>10473</v>
      </c>
      <c r="B31" s="7">
        <v>2</v>
      </c>
      <c r="C31" s="7" t="s">
        <v>11</v>
      </c>
      <c r="D31" s="8" t="s">
        <v>30</v>
      </c>
      <c r="E31" s="2" t="s">
        <v>16</v>
      </c>
      <c r="F31" s="2" t="s">
        <v>14</v>
      </c>
      <c r="G31" s="2"/>
      <c r="H31" s="9"/>
      <c r="I31" s="15" t="s">
        <v>31</v>
      </c>
      <c r="J31" s="14"/>
      <c r="K31" s="2"/>
    </row>
    <row r="32" ht="14.25" outlineLevel="1" spans="1:11">
      <c r="A32" s="2">
        <v>10471</v>
      </c>
      <c r="B32" s="7">
        <v>2</v>
      </c>
      <c r="C32" s="7" t="s">
        <v>11</v>
      </c>
      <c r="D32" s="8" t="s">
        <v>32</v>
      </c>
      <c r="E32" s="2" t="s">
        <v>22</v>
      </c>
      <c r="F32" s="2" t="s">
        <v>14</v>
      </c>
      <c r="G32" s="2"/>
      <c r="H32" s="9"/>
      <c r="I32" s="14"/>
      <c r="J32" s="14"/>
      <c r="K32" s="2"/>
    </row>
    <row r="33" ht="27.75" hidden="1" outlineLevel="1" spans="1:11">
      <c r="A33" s="2">
        <v>10470</v>
      </c>
      <c r="B33" s="7">
        <v>1</v>
      </c>
      <c r="C33" s="7" t="s">
        <v>11</v>
      </c>
      <c r="D33" s="8" t="s">
        <v>33</v>
      </c>
      <c r="E33" s="2" t="s">
        <v>13</v>
      </c>
      <c r="F33" s="2" t="s">
        <v>17</v>
      </c>
      <c r="G33" s="2" t="s">
        <v>18</v>
      </c>
      <c r="H33" s="9"/>
      <c r="I33" s="14"/>
      <c r="J33" s="14"/>
      <c r="K33" s="2"/>
    </row>
    <row r="34" ht="14.25" hidden="1" outlineLevel="1" spans="1:11">
      <c r="A34" s="2">
        <v>10469</v>
      </c>
      <c r="B34" s="7">
        <v>2</v>
      </c>
      <c r="C34" s="7" t="s">
        <v>11</v>
      </c>
      <c r="D34" s="8" t="s">
        <v>34</v>
      </c>
      <c r="E34" s="2" t="s">
        <v>16</v>
      </c>
      <c r="F34" s="2" t="s">
        <v>17</v>
      </c>
      <c r="G34" s="2" t="s">
        <v>18</v>
      </c>
      <c r="H34" s="9"/>
      <c r="I34" s="14"/>
      <c r="J34" s="14"/>
      <c r="K34" s="2"/>
    </row>
    <row r="35" outlineLevel="1" spans="1:11">
      <c r="A35" s="2">
        <v>10468</v>
      </c>
      <c r="B35" s="7">
        <v>2</v>
      </c>
      <c r="C35" s="7" t="s">
        <v>11</v>
      </c>
      <c r="D35" s="8" t="s">
        <v>35</v>
      </c>
      <c r="E35" s="2" t="s">
        <v>16</v>
      </c>
      <c r="F35" s="2" t="s">
        <v>14</v>
      </c>
      <c r="G35" s="2"/>
      <c r="H35" s="9"/>
      <c r="I35" s="14"/>
      <c r="J35" s="14"/>
      <c r="K35" s="2"/>
    </row>
    <row r="36" ht="14.25" hidden="1" outlineLevel="1" spans="1:11">
      <c r="A36" s="2">
        <v>10463</v>
      </c>
      <c r="B36" s="7">
        <v>2</v>
      </c>
      <c r="C36" s="7" t="s">
        <v>11</v>
      </c>
      <c r="D36" s="8" t="s">
        <v>36</v>
      </c>
      <c r="E36" s="2" t="s">
        <v>13</v>
      </c>
      <c r="F36" s="2" t="s">
        <v>17</v>
      </c>
      <c r="G36" s="2" t="s">
        <v>18</v>
      </c>
      <c r="H36" s="9"/>
      <c r="I36" s="14"/>
      <c r="J36" s="14"/>
      <c r="K36" s="2"/>
    </row>
    <row r="37" ht="14.25" hidden="1" outlineLevel="1" spans="1:11">
      <c r="A37" s="2">
        <v>10462</v>
      </c>
      <c r="B37" s="7">
        <v>3</v>
      </c>
      <c r="C37" s="7" t="s">
        <v>11</v>
      </c>
      <c r="D37" s="8" t="s">
        <v>37</v>
      </c>
      <c r="E37" s="2" t="s">
        <v>13</v>
      </c>
      <c r="F37" s="2" t="s">
        <v>17</v>
      </c>
      <c r="G37" s="2" t="s">
        <v>38</v>
      </c>
      <c r="H37" s="9"/>
      <c r="I37" s="14"/>
      <c r="J37" s="14"/>
      <c r="K37" s="2"/>
    </row>
    <row r="38" hidden="1" outlineLevel="1" spans="1:11">
      <c r="A38" s="2">
        <v>10461</v>
      </c>
      <c r="B38" s="7">
        <v>3</v>
      </c>
      <c r="C38" s="7" t="s">
        <v>11</v>
      </c>
      <c r="D38" s="8" t="s">
        <v>39</v>
      </c>
      <c r="E38" s="2" t="s">
        <v>13</v>
      </c>
      <c r="F38" s="2" t="s">
        <v>17</v>
      </c>
      <c r="G38" s="2" t="s">
        <v>38</v>
      </c>
      <c r="H38" s="9"/>
      <c r="I38" s="14"/>
      <c r="J38" s="14"/>
      <c r="K38" s="2"/>
    </row>
    <row r="39" ht="27.75" hidden="1" outlineLevel="1" spans="1:11">
      <c r="A39" s="2">
        <v>10460</v>
      </c>
      <c r="B39" s="7">
        <v>2</v>
      </c>
      <c r="C39" s="7" t="s">
        <v>11</v>
      </c>
      <c r="D39" s="8" t="s">
        <v>40</v>
      </c>
      <c r="E39" s="2" t="s">
        <v>16</v>
      </c>
      <c r="F39" s="2" t="s">
        <v>17</v>
      </c>
      <c r="G39" s="2" t="s">
        <v>18</v>
      </c>
      <c r="H39" s="9"/>
      <c r="I39" s="14"/>
      <c r="J39" s="14"/>
      <c r="K39" s="2"/>
    </row>
    <row r="40" ht="27.75" hidden="1" outlineLevel="1" spans="1:11">
      <c r="A40" s="2">
        <v>10459</v>
      </c>
      <c r="B40" s="7">
        <v>2</v>
      </c>
      <c r="C40" s="7" t="s">
        <v>11</v>
      </c>
      <c r="D40" s="8" t="s">
        <v>41</v>
      </c>
      <c r="E40" s="2" t="s">
        <v>13</v>
      </c>
      <c r="F40" s="2" t="s">
        <v>42</v>
      </c>
      <c r="G40" s="2"/>
      <c r="H40" s="9"/>
      <c r="I40" s="15" t="s">
        <v>43</v>
      </c>
      <c r="J40" s="14"/>
      <c r="K40" s="2"/>
    </row>
    <row r="41" hidden="1" outlineLevel="1" spans="1:11">
      <c r="A41" s="2">
        <v>10458</v>
      </c>
      <c r="B41" s="7">
        <v>3</v>
      </c>
      <c r="C41" s="7" t="s">
        <v>11</v>
      </c>
      <c r="D41" s="8" t="s">
        <v>44</v>
      </c>
      <c r="E41" s="2" t="s">
        <v>13</v>
      </c>
      <c r="F41" s="2" t="s">
        <v>17</v>
      </c>
      <c r="G41" s="2" t="s">
        <v>38</v>
      </c>
      <c r="H41" s="9"/>
      <c r="I41" s="14"/>
      <c r="J41" s="14"/>
      <c r="K41" s="2"/>
    </row>
    <row r="42" hidden="1" outlineLevel="1" spans="1:11">
      <c r="A42" s="2">
        <v>10457</v>
      </c>
      <c r="B42" s="7">
        <v>3</v>
      </c>
      <c r="C42" s="7" t="s">
        <v>11</v>
      </c>
      <c r="D42" s="8" t="s">
        <v>45</v>
      </c>
      <c r="E42" s="2" t="s">
        <v>13</v>
      </c>
      <c r="F42" s="2" t="s">
        <v>17</v>
      </c>
      <c r="G42" s="2" t="s">
        <v>38</v>
      </c>
      <c r="H42" s="9"/>
      <c r="I42" s="14"/>
      <c r="J42" s="14"/>
      <c r="K42" s="2"/>
    </row>
    <row r="43" ht="27.75" outlineLevel="1" spans="1:11">
      <c r="A43" s="2">
        <v>10456</v>
      </c>
      <c r="B43" s="7">
        <v>2</v>
      </c>
      <c r="C43" s="7" t="s">
        <v>11</v>
      </c>
      <c r="D43" s="8" t="s">
        <v>46</v>
      </c>
      <c r="E43" s="2" t="s">
        <v>13</v>
      </c>
      <c r="F43" s="2" t="s">
        <v>47</v>
      </c>
      <c r="G43" s="9"/>
      <c r="H43" s="9"/>
      <c r="I43" s="14"/>
      <c r="J43" s="14"/>
      <c r="K43" s="2"/>
    </row>
    <row r="44" ht="28.5" hidden="1" outlineLevel="1" spans="1:11">
      <c r="A44" s="2">
        <v>10454</v>
      </c>
      <c r="B44" s="7">
        <v>3</v>
      </c>
      <c r="C44" s="7" t="s">
        <v>11</v>
      </c>
      <c r="D44" s="8" t="s">
        <v>48</v>
      </c>
      <c r="E44" s="2" t="s">
        <v>16</v>
      </c>
      <c r="F44" s="2" t="s">
        <v>17</v>
      </c>
      <c r="G44" s="2" t="s">
        <v>38</v>
      </c>
      <c r="H44" s="9"/>
      <c r="I44" s="15" t="s">
        <v>49</v>
      </c>
      <c r="J44" s="14"/>
      <c r="K44" s="2" t="s">
        <v>50</v>
      </c>
    </row>
    <row r="45" ht="27.75" outlineLevel="1" spans="1:11">
      <c r="A45" s="2">
        <v>10395</v>
      </c>
      <c r="B45" s="7">
        <v>3</v>
      </c>
      <c r="C45" s="7" t="s">
        <v>11</v>
      </c>
      <c r="D45" s="8" t="s">
        <v>51</v>
      </c>
      <c r="E45" s="2" t="s">
        <v>13</v>
      </c>
      <c r="F45" s="2" t="s">
        <v>14</v>
      </c>
      <c r="G45" s="2"/>
      <c r="H45" s="9"/>
      <c r="I45" s="14"/>
      <c r="J45" s="14"/>
      <c r="K45" s="2"/>
    </row>
    <row r="46" ht="14.25" outlineLevel="1" spans="1:11">
      <c r="A46" s="2">
        <v>10387</v>
      </c>
      <c r="B46" s="7">
        <v>3</v>
      </c>
      <c r="C46" s="7" t="s">
        <v>11</v>
      </c>
      <c r="D46" s="8" t="s">
        <v>52</v>
      </c>
      <c r="E46" s="2" t="s">
        <v>13</v>
      </c>
      <c r="F46" s="2" t="s">
        <v>14</v>
      </c>
      <c r="G46" s="2"/>
      <c r="H46" s="9"/>
      <c r="I46" s="14"/>
      <c r="J46" s="14"/>
      <c r="K46" s="2"/>
    </row>
    <row r="47" ht="27.75" hidden="1" outlineLevel="1" spans="1:11">
      <c r="A47" s="2">
        <v>10302</v>
      </c>
      <c r="B47" s="7">
        <v>3</v>
      </c>
      <c r="C47" s="7" t="s">
        <v>11</v>
      </c>
      <c r="D47" s="8" t="s">
        <v>53</v>
      </c>
      <c r="E47" s="2" t="s">
        <v>13</v>
      </c>
      <c r="F47" s="2" t="s">
        <v>17</v>
      </c>
      <c r="G47" s="2" t="s">
        <v>18</v>
      </c>
      <c r="H47" s="9"/>
      <c r="I47" s="14"/>
      <c r="J47" s="14"/>
      <c r="K47" s="2"/>
    </row>
    <row r="48" ht="14.25" hidden="1" outlineLevel="1" spans="1:11">
      <c r="A48" s="2">
        <v>10057</v>
      </c>
      <c r="B48" s="7">
        <v>3</v>
      </c>
      <c r="C48" s="7" t="s">
        <v>11</v>
      </c>
      <c r="D48" s="8" t="s">
        <v>54</v>
      </c>
      <c r="E48" s="2" t="s">
        <v>16</v>
      </c>
      <c r="F48" s="2" t="s">
        <v>17</v>
      </c>
      <c r="G48" s="2" t="s">
        <v>18</v>
      </c>
      <c r="H48" s="9"/>
      <c r="I48" s="14"/>
      <c r="J48" s="14"/>
      <c r="K48" s="2"/>
    </row>
    <row r="49" ht="14.25" outlineLevel="1" spans="1:11">
      <c r="A49" s="2">
        <v>10054</v>
      </c>
      <c r="B49" s="7">
        <v>3</v>
      </c>
      <c r="C49" s="7" t="s">
        <v>11</v>
      </c>
      <c r="D49" s="8" t="s">
        <v>55</v>
      </c>
      <c r="E49" s="2" t="s">
        <v>16</v>
      </c>
      <c r="F49" s="2" t="s">
        <v>14</v>
      </c>
      <c r="G49" s="2"/>
      <c r="H49" s="9"/>
      <c r="I49" s="14"/>
      <c r="J49" s="14"/>
      <c r="K49" s="2"/>
    </row>
    <row r="50" ht="28.5" outlineLevel="1" spans="1:11">
      <c r="A50" s="2">
        <v>10053</v>
      </c>
      <c r="B50" s="7">
        <v>3</v>
      </c>
      <c r="C50" s="7" t="s">
        <v>11</v>
      </c>
      <c r="D50" s="8" t="s">
        <v>56</v>
      </c>
      <c r="E50" s="2" t="s">
        <v>16</v>
      </c>
      <c r="F50" s="2" t="s">
        <v>14</v>
      </c>
      <c r="G50" s="2"/>
      <c r="H50" s="9"/>
      <c r="I50" s="14"/>
      <c r="J50" s="14"/>
      <c r="K50" s="2"/>
    </row>
    <row r="51" ht="14.25" hidden="1" outlineLevel="1" spans="1:11">
      <c r="A51" s="2"/>
      <c r="B51" s="7"/>
      <c r="C51" s="7"/>
      <c r="D51" s="8"/>
      <c r="E51" s="2"/>
      <c r="F51" s="2"/>
      <c r="G51" s="2"/>
      <c r="H51" s="9"/>
      <c r="I51" s="14"/>
      <c r="J51" s="14"/>
      <c r="K51" s="2"/>
    </row>
    <row r="52" ht="22.5" hidden="1" spans="1:11">
      <c r="A52" s="11" t="s">
        <v>57</v>
      </c>
      <c r="B52" s="12"/>
      <c r="C52" s="13"/>
      <c r="D52" s="13">
        <f>COUNTIFS(A18:A51,"&gt;0")</f>
        <v>31</v>
      </c>
      <c r="E52" s="2"/>
      <c r="F52" s="2"/>
      <c r="G52" s="2"/>
      <c r="H52" s="9"/>
      <c r="I52" s="14"/>
      <c r="J52" s="14"/>
      <c r="K52" s="2"/>
    </row>
    <row r="53" ht="14.25" hidden="1" outlineLevel="1" spans="1:11">
      <c r="A53" s="2"/>
      <c r="B53" s="7"/>
      <c r="C53" s="7"/>
      <c r="D53" s="8"/>
      <c r="E53" s="2"/>
      <c r="F53" s="2"/>
      <c r="G53" s="2"/>
      <c r="H53" s="9"/>
      <c r="I53" s="14"/>
      <c r="J53" s="14"/>
      <c r="K53" s="2"/>
    </row>
    <row r="54" ht="27.75" outlineLevel="1" spans="1:11">
      <c r="A54" s="2">
        <v>10516</v>
      </c>
      <c r="B54" s="7">
        <v>2</v>
      </c>
      <c r="C54" s="7" t="s">
        <v>58</v>
      </c>
      <c r="D54" s="8" t="s">
        <v>59</v>
      </c>
      <c r="E54" s="2" t="s">
        <v>16</v>
      </c>
      <c r="F54" s="2" t="s">
        <v>14</v>
      </c>
      <c r="G54" s="2"/>
      <c r="H54" s="9"/>
      <c r="I54" s="14"/>
      <c r="J54" s="14"/>
      <c r="K54" s="2"/>
    </row>
    <row r="55" ht="14.25" outlineLevel="1" spans="1:11">
      <c r="A55" s="2">
        <v>10515</v>
      </c>
      <c r="B55" s="7">
        <v>2</v>
      </c>
      <c r="C55" s="7" t="s">
        <v>58</v>
      </c>
      <c r="D55" s="8" t="s">
        <v>60</v>
      </c>
      <c r="E55" s="2" t="s">
        <v>16</v>
      </c>
      <c r="F55" s="2" t="s">
        <v>47</v>
      </c>
      <c r="G55" s="2"/>
      <c r="H55" s="9"/>
      <c r="I55" s="14"/>
      <c r="J55" s="14"/>
      <c r="K55" s="2"/>
    </row>
    <row r="56" ht="42" outlineLevel="1" spans="1:11">
      <c r="A56" s="2">
        <v>10514</v>
      </c>
      <c r="B56" s="7">
        <v>2</v>
      </c>
      <c r="C56" s="7" t="s">
        <v>58</v>
      </c>
      <c r="D56" s="8" t="s">
        <v>61</v>
      </c>
      <c r="E56" s="2" t="s">
        <v>62</v>
      </c>
      <c r="F56" s="2" t="s">
        <v>47</v>
      </c>
      <c r="G56" s="2"/>
      <c r="H56" s="9"/>
      <c r="I56" s="14"/>
      <c r="J56" s="14"/>
      <c r="K56" s="2"/>
    </row>
    <row r="57" outlineLevel="1" spans="1:11">
      <c r="A57" s="2">
        <v>10513</v>
      </c>
      <c r="B57" s="7">
        <v>3</v>
      </c>
      <c r="C57" s="7" t="s">
        <v>58</v>
      </c>
      <c r="D57" s="8" t="s">
        <v>63</v>
      </c>
      <c r="E57" s="2" t="s">
        <v>13</v>
      </c>
      <c r="F57" s="2" t="s">
        <v>14</v>
      </c>
      <c r="G57" s="2"/>
      <c r="H57" s="9"/>
      <c r="I57" s="14"/>
      <c r="J57" s="14"/>
      <c r="K57" s="2"/>
    </row>
    <row r="58" ht="28.5" outlineLevel="1" spans="1:11">
      <c r="A58" s="2">
        <v>10511</v>
      </c>
      <c r="B58" s="7">
        <v>3</v>
      </c>
      <c r="C58" s="7" t="s">
        <v>58</v>
      </c>
      <c r="D58" s="8" t="s">
        <v>64</v>
      </c>
      <c r="E58" s="2" t="s">
        <v>16</v>
      </c>
      <c r="F58" s="2" t="s">
        <v>14</v>
      </c>
      <c r="G58" s="2"/>
      <c r="H58" s="9"/>
      <c r="I58" s="14"/>
      <c r="J58" s="14"/>
      <c r="K58" s="2"/>
    </row>
    <row r="59" ht="14.25" outlineLevel="1" spans="1:11">
      <c r="A59" s="2">
        <v>10509</v>
      </c>
      <c r="B59" s="7">
        <v>1</v>
      </c>
      <c r="C59" s="7" t="s">
        <v>58</v>
      </c>
      <c r="D59" s="8" t="s">
        <v>65</v>
      </c>
      <c r="E59" s="2" t="s">
        <v>16</v>
      </c>
      <c r="F59" s="2" t="s">
        <v>14</v>
      </c>
      <c r="G59" s="2"/>
      <c r="H59" s="9"/>
      <c r="I59" s="14"/>
      <c r="J59" s="14"/>
      <c r="K59" s="2"/>
    </row>
    <row r="60" ht="28.5" outlineLevel="1" spans="1:11">
      <c r="A60" s="2">
        <v>10503</v>
      </c>
      <c r="B60" s="7">
        <v>3</v>
      </c>
      <c r="C60" s="7" t="s">
        <v>58</v>
      </c>
      <c r="D60" s="8" t="s">
        <v>66</v>
      </c>
      <c r="E60" s="2" t="s">
        <v>13</v>
      </c>
      <c r="F60" s="2" t="s">
        <v>14</v>
      </c>
      <c r="G60" s="2"/>
      <c r="H60" s="9"/>
      <c r="I60" s="14"/>
      <c r="J60" s="14"/>
      <c r="K60" s="2"/>
    </row>
    <row r="61" outlineLevel="1" spans="1:11">
      <c r="A61" s="2">
        <v>10499</v>
      </c>
      <c r="B61" s="7">
        <v>2</v>
      </c>
      <c r="C61" s="7" t="s">
        <v>58</v>
      </c>
      <c r="D61" s="8" t="s">
        <v>67</v>
      </c>
      <c r="E61" s="2" t="s">
        <v>13</v>
      </c>
      <c r="F61" s="2" t="s">
        <v>14</v>
      </c>
      <c r="G61" s="2"/>
      <c r="H61" s="9"/>
      <c r="I61" s="14"/>
      <c r="J61" s="14"/>
      <c r="K61" s="2"/>
    </row>
    <row r="62" outlineLevel="1" spans="1:11">
      <c r="A62" s="2">
        <v>10497</v>
      </c>
      <c r="B62" s="7">
        <v>2</v>
      </c>
      <c r="C62" s="7" t="s">
        <v>58</v>
      </c>
      <c r="D62" s="8" t="s">
        <v>68</v>
      </c>
      <c r="E62" s="2" t="s">
        <v>13</v>
      </c>
      <c r="F62" s="2" t="s">
        <v>14</v>
      </c>
      <c r="G62" s="2"/>
      <c r="H62" s="9"/>
      <c r="I62" s="14"/>
      <c r="J62" s="14"/>
      <c r="K62" s="2"/>
    </row>
    <row r="63" ht="27.75" outlineLevel="1" spans="1:11">
      <c r="A63" s="2">
        <v>10496</v>
      </c>
      <c r="B63" s="7">
        <v>2</v>
      </c>
      <c r="C63" s="7" t="s">
        <v>58</v>
      </c>
      <c r="D63" s="8" t="s">
        <v>69</v>
      </c>
      <c r="E63" s="2" t="s">
        <v>13</v>
      </c>
      <c r="F63" s="2" t="s">
        <v>47</v>
      </c>
      <c r="G63" s="2" t="s">
        <v>18</v>
      </c>
      <c r="H63" s="9"/>
      <c r="I63" s="14"/>
      <c r="J63" s="14"/>
      <c r="K63" s="2" t="s">
        <v>70</v>
      </c>
    </row>
    <row r="64" ht="27.75" hidden="1" outlineLevel="1" spans="1:11">
      <c r="A64" s="2">
        <v>10495</v>
      </c>
      <c r="B64" s="7">
        <v>2</v>
      </c>
      <c r="C64" s="7" t="s">
        <v>58</v>
      </c>
      <c r="D64" s="8" t="s">
        <v>71</v>
      </c>
      <c r="E64" s="2" t="s">
        <v>16</v>
      </c>
      <c r="F64" s="2" t="s">
        <v>17</v>
      </c>
      <c r="G64" s="2" t="s">
        <v>18</v>
      </c>
      <c r="H64" s="9"/>
      <c r="I64" s="15" t="s">
        <v>72</v>
      </c>
      <c r="J64" s="14"/>
      <c r="K64" s="2"/>
    </row>
    <row r="65" outlineLevel="1" spans="1:11">
      <c r="A65" s="2">
        <v>10494</v>
      </c>
      <c r="B65" s="7">
        <v>2</v>
      </c>
      <c r="C65" s="7" t="s">
        <v>58</v>
      </c>
      <c r="D65" s="8" t="s">
        <v>73</v>
      </c>
      <c r="E65" s="2" t="s">
        <v>16</v>
      </c>
      <c r="F65" s="2" t="s">
        <v>14</v>
      </c>
      <c r="G65" s="2"/>
      <c r="H65" s="9"/>
      <c r="I65" s="14"/>
      <c r="J65" s="14"/>
      <c r="K65" s="2"/>
    </row>
    <row r="66" outlineLevel="1" spans="1:11">
      <c r="A66" s="2">
        <v>10493</v>
      </c>
      <c r="B66" s="7">
        <v>2</v>
      </c>
      <c r="C66" s="7" t="s">
        <v>58</v>
      </c>
      <c r="D66" s="8" t="s">
        <v>74</v>
      </c>
      <c r="E66" s="2" t="s">
        <v>75</v>
      </c>
      <c r="F66" s="2" t="s">
        <v>47</v>
      </c>
      <c r="G66" s="2"/>
      <c r="H66" s="9"/>
      <c r="I66" s="14"/>
      <c r="J66" s="14"/>
      <c r="K66" s="2"/>
    </row>
    <row r="67" ht="27" outlineLevel="1" spans="1:11">
      <c r="A67" s="2">
        <v>10490</v>
      </c>
      <c r="B67" s="7">
        <v>2</v>
      </c>
      <c r="C67" s="7" t="s">
        <v>58</v>
      </c>
      <c r="D67" s="8" t="s">
        <v>76</v>
      </c>
      <c r="E67" s="2" t="s">
        <v>16</v>
      </c>
      <c r="F67" s="2" t="s">
        <v>14</v>
      </c>
      <c r="G67" s="2"/>
      <c r="H67" s="9"/>
      <c r="I67" s="14"/>
      <c r="J67" s="14"/>
      <c r="K67" s="2"/>
    </row>
    <row r="68" ht="27.75" outlineLevel="1" spans="1:11">
      <c r="A68" s="2">
        <v>10489</v>
      </c>
      <c r="B68" s="7">
        <v>3</v>
      </c>
      <c r="C68" s="7" t="s">
        <v>58</v>
      </c>
      <c r="D68" s="8" t="s">
        <v>77</v>
      </c>
      <c r="E68" s="2" t="s">
        <v>16</v>
      </c>
      <c r="F68" s="2" t="s">
        <v>14</v>
      </c>
      <c r="G68" s="2"/>
      <c r="H68" s="9"/>
      <c r="I68" s="14"/>
      <c r="J68" s="14"/>
      <c r="K68" s="2"/>
    </row>
    <row r="69" ht="28.5" outlineLevel="1" spans="1:11">
      <c r="A69" s="2">
        <v>10488</v>
      </c>
      <c r="B69" s="7">
        <v>2</v>
      </c>
      <c r="C69" s="7" t="s">
        <v>58</v>
      </c>
      <c r="D69" s="8" t="s">
        <v>78</v>
      </c>
      <c r="E69" s="2" t="s">
        <v>13</v>
      </c>
      <c r="F69" s="2" t="s">
        <v>47</v>
      </c>
      <c r="G69" s="2"/>
      <c r="H69" s="9"/>
      <c r="I69" s="14"/>
      <c r="J69" s="14"/>
      <c r="K69" s="2" t="s">
        <v>79</v>
      </c>
    </row>
    <row r="70" ht="28.5" outlineLevel="1" spans="1:11">
      <c r="A70" s="2">
        <v>10487</v>
      </c>
      <c r="B70" s="7">
        <v>2</v>
      </c>
      <c r="C70" s="7" t="s">
        <v>58</v>
      </c>
      <c r="D70" s="8" t="s">
        <v>80</v>
      </c>
      <c r="E70" s="2" t="s">
        <v>81</v>
      </c>
      <c r="F70" s="2" t="s">
        <v>14</v>
      </c>
      <c r="G70" s="2"/>
      <c r="H70" s="9"/>
      <c r="I70" s="14"/>
      <c r="J70" s="14"/>
      <c r="K70" s="2"/>
    </row>
    <row r="71" ht="42" outlineLevel="1" spans="1:11">
      <c r="A71" s="2">
        <v>10486</v>
      </c>
      <c r="B71" s="7">
        <v>2</v>
      </c>
      <c r="C71" s="7" t="s">
        <v>58</v>
      </c>
      <c r="D71" s="8" t="s">
        <v>82</v>
      </c>
      <c r="E71" s="2" t="s">
        <v>13</v>
      </c>
      <c r="F71" s="2" t="s">
        <v>47</v>
      </c>
      <c r="G71" s="2"/>
      <c r="H71" s="9"/>
      <c r="I71" s="14"/>
      <c r="J71" s="14"/>
      <c r="K71" s="2"/>
    </row>
    <row r="72" ht="28.5" outlineLevel="1" spans="1:11">
      <c r="A72" s="2">
        <v>10485</v>
      </c>
      <c r="B72" s="7">
        <v>2</v>
      </c>
      <c r="C72" s="7" t="s">
        <v>58</v>
      </c>
      <c r="D72" s="8" t="s">
        <v>83</v>
      </c>
      <c r="E72" s="2" t="s">
        <v>13</v>
      </c>
      <c r="F72" s="2" t="s">
        <v>47</v>
      </c>
      <c r="G72" s="2"/>
      <c r="H72" s="9"/>
      <c r="I72" s="14"/>
      <c r="J72" s="14"/>
      <c r="K72" s="2"/>
    </row>
    <row r="73" ht="14.25" outlineLevel="1" spans="1:11">
      <c r="A73" s="2">
        <v>10484</v>
      </c>
      <c r="B73" s="7">
        <v>2</v>
      </c>
      <c r="C73" s="7" t="s">
        <v>58</v>
      </c>
      <c r="D73" s="8" t="s">
        <v>84</v>
      </c>
      <c r="E73" s="2" t="s">
        <v>13</v>
      </c>
      <c r="F73" s="2" t="s">
        <v>47</v>
      </c>
      <c r="G73" s="2"/>
      <c r="H73" s="9"/>
      <c r="I73" s="14"/>
      <c r="J73" s="14"/>
      <c r="K73" s="2"/>
    </row>
    <row r="74" ht="14.25" hidden="1" outlineLevel="1" spans="1:11">
      <c r="A74" s="2">
        <v>10479</v>
      </c>
      <c r="B74" s="7">
        <v>3</v>
      </c>
      <c r="C74" s="7" t="s">
        <v>58</v>
      </c>
      <c r="D74" s="8" t="s">
        <v>85</v>
      </c>
      <c r="E74" s="2" t="s">
        <v>22</v>
      </c>
      <c r="F74" s="2" t="s">
        <v>42</v>
      </c>
      <c r="G74" s="2"/>
      <c r="H74" s="9"/>
      <c r="I74" s="14"/>
      <c r="J74" s="14"/>
      <c r="K74" s="2"/>
    </row>
    <row r="75" outlineLevel="1" spans="1:11">
      <c r="A75" s="2">
        <v>10467</v>
      </c>
      <c r="B75" s="7">
        <v>3</v>
      </c>
      <c r="C75" s="7" t="s">
        <v>58</v>
      </c>
      <c r="D75" s="8" t="s">
        <v>86</v>
      </c>
      <c r="E75" s="2" t="s">
        <v>13</v>
      </c>
      <c r="F75" s="2" t="s">
        <v>47</v>
      </c>
      <c r="G75" s="2" t="s">
        <v>18</v>
      </c>
      <c r="H75" s="9"/>
      <c r="I75" s="14"/>
      <c r="J75" s="14"/>
      <c r="K75" s="2" t="s">
        <v>70</v>
      </c>
    </row>
    <row r="76" ht="27.75" outlineLevel="1" spans="1:11">
      <c r="A76" s="2">
        <v>10465</v>
      </c>
      <c r="B76" s="7">
        <v>2</v>
      </c>
      <c r="C76" s="7" t="s">
        <v>58</v>
      </c>
      <c r="D76" s="8" t="s">
        <v>87</v>
      </c>
      <c r="E76" s="2" t="s">
        <v>13</v>
      </c>
      <c r="F76" s="2" t="s">
        <v>14</v>
      </c>
      <c r="G76" s="2"/>
      <c r="H76" s="9"/>
      <c r="I76" s="14"/>
      <c r="J76" s="14"/>
      <c r="K76" s="2"/>
    </row>
    <row r="77" ht="14.25" outlineLevel="1" spans="1:11">
      <c r="A77" s="2">
        <v>10453</v>
      </c>
      <c r="B77" s="7">
        <v>3</v>
      </c>
      <c r="C77" s="7" t="s">
        <v>58</v>
      </c>
      <c r="D77" s="8" t="s">
        <v>88</v>
      </c>
      <c r="E77" s="2" t="s">
        <v>75</v>
      </c>
      <c r="F77" s="2" t="s">
        <v>14</v>
      </c>
      <c r="G77" s="2"/>
      <c r="H77" s="9"/>
      <c r="I77" s="14"/>
      <c r="J77" s="14"/>
      <c r="K77" s="2"/>
    </row>
    <row r="78" ht="28.5" outlineLevel="1" spans="1:11">
      <c r="A78" s="2">
        <v>10451</v>
      </c>
      <c r="B78" s="7">
        <v>1</v>
      </c>
      <c r="C78" s="7" t="s">
        <v>58</v>
      </c>
      <c r="D78" s="8" t="s">
        <v>89</v>
      </c>
      <c r="E78" s="2" t="s">
        <v>16</v>
      </c>
      <c r="F78" s="2" t="s">
        <v>47</v>
      </c>
      <c r="G78" s="2"/>
      <c r="H78" s="9"/>
      <c r="I78" s="14"/>
      <c r="J78" s="14"/>
      <c r="K78" s="2" t="s">
        <v>90</v>
      </c>
    </row>
    <row r="79" ht="14.25" hidden="1" outlineLevel="1" spans="1:11">
      <c r="A79" s="2">
        <v>10439</v>
      </c>
      <c r="B79" s="7">
        <v>1</v>
      </c>
      <c r="C79" s="7" t="s">
        <v>58</v>
      </c>
      <c r="D79" s="8" t="s">
        <v>91</v>
      </c>
      <c r="E79" s="2" t="s">
        <v>16</v>
      </c>
      <c r="F79" s="16" t="s">
        <v>92</v>
      </c>
      <c r="G79" s="2" t="s">
        <v>18</v>
      </c>
      <c r="H79" s="9"/>
      <c r="I79" s="14"/>
      <c r="J79" s="14"/>
      <c r="K79" s="2" t="s">
        <v>93</v>
      </c>
    </row>
    <row r="80" ht="27.75" outlineLevel="1" spans="1:11">
      <c r="A80" s="2">
        <v>10438</v>
      </c>
      <c r="B80" s="7">
        <v>3</v>
      </c>
      <c r="C80" s="7" t="s">
        <v>58</v>
      </c>
      <c r="D80" s="8" t="s">
        <v>94</v>
      </c>
      <c r="E80" s="2" t="s">
        <v>16</v>
      </c>
      <c r="F80" s="2" t="s">
        <v>14</v>
      </c>
      <c r="G80" s="2"/>
      <c r="H80" s="9"/>
      <c r="I80" s="14"/>
      <c r="J80" s="14"/>
      <c r="K80" s="2"/>
    </row>
    <row r="81" ht="27.75" outlineLevel="1" spans="1:11">
      <c r="A81" s="2">
        <v>10437</v>
      </c>
      <c r="B81" s="7">
        <v>2</v>
      </c>
      <c r="C81" s="7" t="s">
        <v>58</v>
      </c>
      <c r="D81" s="8" t="s">
        <v>95</v>
      </c>
      <c r="E81" s="2" t="s">
        <v>16</v>
      </c>
      <c r="F81" s="2" t="s">
        <v>14</v>
      </c>
      <c r="G81" s="2"/>
      <c r="H81" s="9"/>
      <c r="I81" s="14"/>
      <c r="J81" s="14"/>
      <c r="K81" s="2"/>
    </row>
    <row r="82" ht="14.25" hidden="1" outlineLevel="1" spans="1:11">
      <c r="A82" s="2">
        <v>10434</v>
      </c>
      <c r="B82" s="7">
        <v>2</v>
      </c>
      <c r="C82" s="7" t="s">
        <v>58</v>
      </c>
      <c r="D82" s="8" t="s">
        <v>96</v>
      </c>
      <c r="E82" s="2" t="s">
        <v>13</v>
      </c>
      <c r="F82" s="2" t="s">
        <v>17</v>
      </c>
      <c r="G82" s="2" t="s">
        <v>18</v>
      </c>
      <c r="H82" s="9"/>
      <c r="I82" s="14"/>
      <c r="J82" s="14"/>
      <c r="K82" s="2"/>
    </row>
    <row r="83" ht="27.75" outlineLevel="1" spans="1:11">
      <c r="A83" s="2">
        <v>10433</v>
      </c>
      <c r="B83" s="7">
        <v>3</v>
      </c>
      <c r="C83" s="7" t="s">
        <v>58</v>
      </c>
      <c r="D83" s="8" t="s">
        <v>97</v>
      </c>
      <c r="E83" s="2" t="s">
        <v>13</v>
      </c>
      <c r="F83" s="2" t="s">
        <v>14</v>
      </c>
      <c r="G83" s="2"/>
      <c r="H83" s="9"/>
      <c r="I83" s="14"/>
      <c r="J83" s="14"/>
      <c r="K83" s="2"/>
    </row>
    <row r="84" ht="27" hidden="1" outlineLevel="1" spans="1:11">
      <c r="A84" s="2">
        <v>10431</v>
      </c>
      <c r="B84" s="7">
        <v>2</v>
      </c>
      <c r="C84" s="7" t="s">
        <v>58</v>
      </c>
      <c r="D84" s="8" t="s">
        <v>98</v>
      </c>
      <c r="E84" s="2" t="s">
        <v>75</v>
      </c>
      <c r="F84" s="16" t="s">
        <v>92</v>
      </c>
      <c r="G84" s="2" t="s">
        <v>18</v>
      </c>
      <c r="H84" s="9"/>
      <c r="I84" s="15" t="s">
        <v>99</v>
      </c>
      <c r="J84" s="14"/>
      <c r="K84" s="2" t="s">
        <v>100</v>
      </c>
    </row>
    <row r="85" ht="27.75" hidden="1" outlineLevel="1" spans="1:11">
      <c r="A85" s="2">
        <v>10430</v>
      </c>
      <c r="B85" s="7">
        <v>1</v>
      </c>
      <c r="C85" s="7" t="s">
        <v>58</v>
      </c>
      <c r="D85" s="8" t="s">
        <v>101</v>
      </c>
      <c r="E85" s="2" t="s">
        <v>16</v>
      </c>
      <c r="F85" s="2" t="s">
        <v>17</v>
      </c>
      <c r="G85" s="2" t="s">
        <v>38</v>
      </c>
      <c r="H85" s="9"/>
      <c r="I85" s="15" t="s">
        <v>49</v>
      </c>
      <c r="J85" s="14"/>
      <c r="K85" s="2" t="s">
        <v>102</v>
      </c>
    </row>
    <row r="86" ht="14.25" hidden="1" outlineLevel="1" spans="1:11">
      <c r="A86" s="2">
        <v>10428</v>
      </c>
      <c r="B86" s="7">
        <v>1</v>
      </c>
      <c r="C86" s="7" t="s">
        <v>58</v>
      </c>
      <c r="D86" s="8" t="s">
        <v>103</v>
      </c>
      <c r="E86" s="2" t="s">
        <v>16</v>
      </c>
      <c r="F86" s="16" t="s">
        <v>92</v>
      </c>
      <c r="G86" s="2" t="s">
        <v>18</v>
      </c>
      <c r="H86" s="9"/>
      <c r="I86" s="14"/>
      <c r="J86" s="14"/>
      <c r="K86" s="2" t="s">
        <v>104</v>
      </c>
    </row>
    <row r="87" ht="14.25" hidden="1" outlineLevel="1" spans="1:11">
      <c r="A87" s="2">
        <v>10427</v>
      </c>
      <c r="B87" s="7">
        <v>1</v>
      </c>
      <c r="C87" s="7" t="s">
        <v>58</v>
      </c>
      <c r="D87" s="8" t="s">
        <v>105</v>
      </c>
      <c r="E87" s="2" t="s">
        <v>16</v>
      </c>
      <c r="F87" s="16" t="s">
        <v>92</v>
      </c>
      <c r="G87" s="2" t="s">
        <v>18</v>
      </c>
      <c r="H87" s="9"/>
      <c r="I87" s="14"/>
      <c r="J87" s="14"/>
      <c r="K87" s="2" t="s">
        <v>104</v>
      </c>
    </row>
    <row r="88" ht="14.25" hidden="1" outlineLevel="1" spans="1:11">
      <c r="A88" s="2">
        <v>10426</v>
      </c>
      <c r="B88" s="7">
        <v>2</v>
      </c>
      <c r="C88" s="7" t="s">
        <v>58</v>
      </c>
      <c r="D88" s="8" t="s">
        <v>106</v>
      </c>
      <c r="E88" s="2" t="s">
        <v>62</v>
      </c>
      <c r="F88" s="2" t="s">
        <v>17</v>
      </c>
      <c r="G88" s="2" t="s">
        <v>18</v>
      </c>
      <c r="H88" s="9"/>
      <c r="I88" s="14"/>
      <c r="J88" s="14"/>
      <c r="K88" s="2"/>
    </row>
    <row r="89" ht="27" hidden="1" outlineLevel="1" spans="1:11">
      <c r="A89" s="2">
        <v>10425</v>
      </c>
      <c r="B89" s="7">
        <v>2</v>
      </c>
      <c r="C89" s="7" t="s">
        <v>58</v>
      </c>
      <c r="D89" s="8" t="s">
        <v>107</v>
      </c>
      <c r="E89" s="2" t="s">
        <v>75</v>
      </c>
      <c r="F89" s="16" t="s">
        <v>92</v>
      </c>
      <c r="G89" s="2" t="s">
        <v>38</v>
      </c>
      <c r="H89" s="9"/>
      <c r="I89" s="15"/>
      <c r="J89" s="14"/>
      <c r="K89" s="2" t="s">
        <v>100</v>
      </c>
    </row>
    <row r="90" ht="27.75" hidden="1" outlineLevel="1" spans="1:11">
      <c r="A90" s="2">
        <v>10424</v>
      </c>
      <c r="B90" s="7">
        <v>2</v>
      </c>
      <c r="C90" s="7" t="s">
        <v>58</v>
      </c>
      <c r="D90" s="8" t="s">
        <v>108</v>
      </c>
      <c r="E90" s="2" t="s">
        <v>81</v>
      </c>
      <c r="F90" s="16" t="s">
        <v>92</v>
      </c>
      <c r="G90" s="2" t="s">
        <v>18</v>
      </c>
      <c r="H90" s="9"/>
      <c r="I90" s="15"/>
      <c r="J90" s="14"/>
      <c r="K90" s="2"/>
    </row>
    <row r="91" ht="28.5" outlineLevel="1" spans="1:11">
      <c r="A91" s="2">
        <v>10423</v>
      </c>
      <c r="B91" s="7">
        <v>2</v>
      </c>
      <c r="C91" s="7" t="s">
        <v>58</v>
      </c>
      <c r="D91" s="8" t="s">
        <v>109</v>
      </c>
      <c r="E91" s="2" t="s">
        <v>81</v>
      </c>
      <c r="F91" s="2" t="s">
        <v>14</v>
      </c>
      <c r="G91" s="2"/>
      <c r="H91" s="9"/>
      <c r="I91" s="17"/>
      <c r="J91" s="14"/>
      <c r="K91" s="2"/>
    </row>
    <row r="92" ht="27" hidden="1" outlineLevel="1" spans="1:11">
      <c r="A92" s="2">
        <v>10422</v>
      </c>
      <c r="B92" s="7">
        <v>2</v>
      </c>
      <c r="C92" s="7" t="s">
        <v>58</v>
      </c>
      <c r="D92" s="8" t="s">
        <v>110</v>
      </c>
      <c r="E92" s="2" t="s">
        <v>81</v>
      </c>
      <c r="F92" s="16" t="s">
        <v>92</v>
      </c>
      <c r="G92" s="2"/>
      <c r="H92" s="9"/>
      <c r="I92" s="15" t="s">
        <v>111</v>
      </c>
      <c r="J92" s="14"/>
      <c r="K92" s="2"/>
    </row>
    <row r="93" ht="28.5" outlineLevel="1" spans="1:11">
      <c r="A93" s="2">
        <v>10420</v>
      </c>
      <c r="B93" s="7">
        <v>2</v>
      </c>
      <c r="C93" s="7" t="s">
        <v>58</v>
      </c>
      <c r="D93" s="8" t="s">
        <v>112</v>
      </c>
      <c r="E93" s="2" t="s">
        <v>16</v>
      </c>
      <c r="F93" s="2" t="s">
        <v>14</v>
      </c>
      <c r="G93" s="2"/>
      <c r="H93" s="9"/>
      <c r="I93" s="15" t="s">
        <v>113</v>
      </c>
      <c r="J93" s="14"/>
      <c r="K93" s="2"/>
    </row>
    <row r="94" ht="27.75" outlineLevel="1" spans="1:11">
      <c r="A94" s="2">
        <v>10419</v>
      </c>
      <c r="B94" s="7">
        <v>2</v>
      </c>
      <c r="C94" s="7" t="s">
        <v>58</v>
      </c>
      <c r="D94" s="8" t="s">
        <v>114</v>
      </c>
      <c r="E94" s="2" t="s">
        <v>16</v>
      </c>
      <c r="F94" s="2" t="s">
        <v>14</v>
      </c>
      <c r="G94" s="2"/>
      <c r="H94" s="9"/>
      <c r="I94" s="14"/>
      <c r="J94" s="14"/>
      <c r="K94" s="2"/>
    </row>
    <row r="95" ht="14.25" hidden="1" outlineLevel="1" spans="1:11">
      <c r="A95" s="2">
        <v>10418</v>
      </c>
      <c r="B95" s="7">
        <v>2</v>
      </c>
      <c r="C95" s="7" t="s">
        <v>58</v>
      </c>
      <c r="D95" s="8" t="s">
        <v>115</v>
      </c>
      <c r="E95" s="2" t="s">
        <v>75</v>
      </c>
      <c r="F95" s="2" t="s">
        <v>17</v>
      </c>
      <c r="G95" s="2" t="s">
        <v>18</v>
      </c>
      <c r="H95" s="9"/>
      <c r="I95" s="14"/>
      <c r="J95" s="14"/>
      <c r="K95" s="2"/>
    </row>
    <row r="96" ht="27" hidden="1" outlineLevel="1" spans="1:11">
      <c r="A96" s="2">
        <v>10417</v>
      </c>
      <c r="B96" s="7">
        <v>2</v>
      </c>
      <c r="C96" s="7" t="s">
        <v>58</v>
      </c>
      <c r="D96" s="8" t="s">
        <v>116</v>
      </c>
      <c r="E96" s="2" t="s">
        <v>16</v>
      </c>
      <c r="F96" s="16" t="s">
        <v>92</v>
      </c>
      <c r="G96" s="2" t="s">
        <v>18</v>
      </c>
      <c r="H96" s="9"/>
      <c r="I96" s="14"/>
      <c r="J96" s="14"/>
      <c r="K96" s="2" t="s">
        <v>90</v>
      </c>
    </row>
    <row r="97" ht="14.25" hidden="1" outlineLevel="1" spans="1:11">
      <c r="A97" s="2">
        <v>10416</v>
      </c>
      <c r="B97" s="7">
        <v>1</v>
      </c>
      <c r="C97" s="7" t="s">
        <v>58</v>
      </c>
      <c r="D97" s="8" t="s">
        <v>117</v>
      </c>
      <c r="E97" s="2" t="s">
        <v>81</v>
      </c>
      <c r="F97" s="16" t="s">
        <v>92</v>
      </c>
      <c r="G97" s="2" t="s">
        <v>18</v>
      </c>
      <c r="H97" s="9"/>
      <c r="I97" s="14"/>
      <c r="J97" s="14"/>
      <c r="K97" s="2"/>
    </row>
    <row r="98" ht="27" hidden="1" outlineLevel="1" spans="1:11">
      <c r="A98" s="2">
        <v>10415</v>
      </c>
      <c r="B98" s="7">
        <v>1</v>
      </c>
      <c r="C98" s="7" t="s">
        <v>58</v>
      </c>
      <c r="D98" s="8" t="s">
        <v>118</v>
      </c>
      <c r="E98" s="2" t="s">
        <v>81</v>
      </c>
      <c r="F98" s="16" t="s">
        <v>92</v>
      </c>
      <c r="G98" s="2"/>
      <c r="H98" s="9"/>
      <c r="I98" s="15" t="s">
        <v>111</v>
      </c>
      <c r="J98" s="14"/>
      <c r="K98" s="2"/>
    </row>
    <row r="99" ht="28.5" hidden="1" outlineLevel="1" spans="1:11">
      <c r="A99" s="2">
        <v>10414</v>
      </c>
      <c r="B99" s="7">
        <v>1</v>
      </c>
      <c r="C99" s="7" t="s">
        <v>58</v>
      </c>
      <c r="D99" s="8" t="s">
        <v>119</v>
      </c>
      <c r="E99" s="2" t="s">
        <v>75</v>
      </c>
      <c r="F99" s="16" t="s">
        <v>92</v>
      </c>
      <c r="G99" s="2" t="s">
        <v>18</v>
      </c>
      <c r="H99" s="9"/>
      <c r="I99" s="14"/>
      <c r="J99" s="14"/>
      <c r="K99" s="2" t="s">
        <v>120</v>
      </c>
    </row>
    <row r="100" ht="54" outlineLevel="1" spans="1:11">
      <c r="A100" s="2">
        <v>10413</v>
      </c>
      <c r="B100" s="7">
        <v>2</v>
      </c>
      <c r="C100" s="7" t="s">
        <v>58</v>
      </c>
      <c r="D100" s="8" t="s">
        <v>121</v>
      </c>
      <c r="E100" s="2" t="s">
        <v>16</v>
      </c>
      <c r="F100" s="2" t="s">
        <v>47</v>
      </c>
      <c r="G100" s="2"/>
      <c r="H100" s="9"/>
      <c r="I100" s="15" t="s">
        <v>122</v>
      </c>
      <c r="J100" s="14"/>
      <c r="K100" s="2" t="s">
        <v>90</v>
      </c>
    </row>
    <row r="101" ht="14.25" hidden="1" outlineLevel="1" spans="1:11">
      <c r="A101" s="2">
        <v>10412</v>
      </c>
      <c r="B101" s="7">
        <v>2</v>
      </c>
      <c r="C101" s="7" t="s">
        <v>58</v>
      </c>
      <c r="D101" s="8" t="s">
        <v>123</v>
      </c>
      <c r="E101" s="2" t="s">
        <v>16</v>
      </c>
      <c r="F101" s="16" t="s">
        <v>92</v>
      </c>
      <c r="G101" s="2" t="s">
        <v>18</v>
      </c>
      <c r="H101" s="9"/>
      <c r="I101" s="14"/>
      <c r="J101" s="14"/>
      <c r="K101" s="2" t="s">
        <v>93</v>
      </c>
    </row>
    <row r="102" ht="14.25" outlineLevel="1" spans="1:11">
      <c r="A102" s="2">
        <v>10411</v>
      </c>
      <c r="B102" s="7">
        <v>2</v>
      </c>
      <c r="C102" s="7" t="s">
        <v>58</v>
      </c>
      <c r="D102" s="8" t="s">
        <v>124</v>
      </c>
      <c r="E102" s="2" t="s">
        <v>13</v>
      </c>
      <c r="F102" s="2" t="s">
        <v>14</v>
      </c>
      <c r="G102" s="2"/>
      <c r="H102" s="9"/>
      <c r="I102" s="14"/>
      <c r="J102" s="14"/>
      <c r="K102" s="2"/>
    </row>
    <row r="103" ht="27.75" hidden="1" outlineLevel="1" spans="1:11">
      <c r="A103" s="2">
        <v>10410</v>
      </c>
      <c r="B103" s="7">
        <v>2</v>
      </c>
      <c r="C103" s="7" t="s">
        <v>58</v>
      </c>
      <c r="D103" s="8" t="s">
        <v>125</v>
      </c>
      <c r="E103" s="2" t="s">
        <v>81</v>
      </c>
      <c r="F103" s="16" t="s">
        <v>42</v>
      </c>
      <c r="G103" s="2"/>
      <c r="H103" s="9"/>
      <c r="I103" s="14" t="s">
        <v>126</v>
      </c>
      <c r="J103" s="14"/>
      <c r="K103" s="2"/>
    </row>
    <row r="104" ht="14.25" outlineLevel="1" spans="1:11">
      <c r="A104" s="2">
        <v>10409</v>
      </c>
      <c r="B104" s="7">
        <v>2</v>
      </c>
      <c r="C104" s="7" t="s">
        <v>58</v>
      </c>
      <c r="D104" s="8" t="s">
        <v>127</v>
      </c>
      <c r="E104" s="2" t="s">
        <v>81</v>
      </c>
      <c r="F104" s="16" t="s">
        <v>14</v>
      </c>
      <c r="G104" s="2"/>
      <c r="H104" s="9">
        <v>1</v>
      </c>
      <c r="I104" s="14"/>
      <c r="J104" s="14"/>
      <c r="K104" s="2"/>
    </row>
    <row r="105" ht="27.75" outlineLevel="1" spans="1:11">
      <c r="A105" s="2">
        <v>10408</v>
      </c>
      <c r="B105" s="7">
        <v>3</v>
      </c>
      <c r="C105" s="7" t="s">
        <v>58</v>
      </c>
      <c r="D105" s="8" t="s">
        <v>128</v>
      </c>
      <c r="E105" s="2" t="s">
        <v>16</v>
      </c>
      <c r="F105" s="2" t="s">
        <v>14</v>
      </c>
      <c r="G105" s="2"/>
      <c r="H105" s="9"/>
      <c r="I105" s="14"/>
      <c r="J105" s="14"/>
      <c r="K105" s="2"/>
    </row>
    <row r="106" ht="27" hidden="1" outlineLevel="1" spans="1:11">
      <c r="A106" s="2">
        <v>10407</v>
      </c>
      <c r="B106" s="7">
        <v>3</v>
      </c>
      <c r="C106" s="7" t="s">
        <v>58</v>
      </c>
      <c r="D106" s="8" t="s">
        <v>129</v>
      </c>
      <c r="E106" s="2" t="s">
        <v>75</v>
      </c>
      <c r="F106" s="16" t="s">
        <v>92</v>
      </c>
      <c r="G106" s="2" t="s">
        <v>38</v>
      </c>
      <c r="H106" s="9"/>
      <c r="I106" s="14"/>
      <c r="J106" s="14"/>
      <c r="K106" s="2" t="s">
        <v>100</v>
      </c>
    </row>
    <row r="107" ht="27.75" outlineLevel="1" spans="1:11">
      <c r="A107" s="2">
        <v>10405</v>
      </c>
      <c r="B107" s="7">
        <v>2</v>
      </c>
      <c r="C107" s="7" t="s">
        <v>58</v>
      </c>
      <c r="D107" s="8" t="s">
        <v>130</v>
      </c>
      <c r="E107" s="2" t="s">
        <v>13</v>
      </c>
      <c r="F107" s="2" t="s">
        <v>14</v>
      </c>
      <c r="G107" s="2"/>
      <c r="H107" s="9"/>
      <c r="I107" s="14"/>
      <c r="J107" s="14"/>
      <c r="K107" s="2"/>
    </row>
    <row r="108" outlineLevel="1" spans="1:11">
      <c r="A108" s="2">
        <v>10404</v>
      </c>
      <c r="B108" s="7">
        <v>3</v>
      </c>
      <c r="C108" s="7" t="s">
        <v>58</v>
      </c>
      <c r="D108" s="8" t="s">
        <v>131</v>
      </c>
      <c r="E108" s="2" t="s">
        <v>22</v>
      </c>
      <c r="F108" s="2" t="s">
        <v>14</v>
      </c>
      <c r="G108" s="2"/>
      <c r="H108" s="9"/>
      <c r="I108" s="14"/>
      <c r="J108" s="14"/>
      <c r="K108" s="2"/>
    </row>
    <row r="109" ht="27.75" hidden="1" outlineLevel="1" spans="1:11">
      <c r="A109" s="2">
        <v>10403</v>
      </c>
      <c r="B109" s="7">
        <v>2</v>
      </c>
      <c r="C109" s="7" t="s">
        <v>58</v>
      </c>
      <c r="D109" s="8" t="s">
        <v>132</v>
      </c>
      <c r="E109" s="2" t="s">
        <v>13</v>
      </c>
      <c r="F109" s="16" t="s">
        <v>92</v>
      </c>
      <c r="G109" s="2" t="s">
        <v>18</v>
      </c>
      <c r="H109" s="9"/>
      <c r="I109" s="14"/>
      <c r="J109" s="14"/>
      <c r="K109" s="2" t="s">
        <v>133</v>
      </c>
    </row>
    <row r="110" ht="27" outlineLevel="1" spans="1:11">
      <c r="A110" s="2">
        <v>10402</v>
      </c>
      <c r="B110" s="7">
        <v>3</v>
      </c>
      <c r="C110" s="7" t="s">
        <v>58</v>
      </c>
      <c r="D110" s="8" t="s">
        <v>134</v>
      </c>
      <c r="E110" s="2" t="s">
        <v>22</v>
      </c>
      <c r="F110" s="2" t="s">
        <v>14</v>
      </c>
      <c r="G110" s="2"/>
      <c r="H110" s="9"/>
      <c r="I110" s="14"/>
      <c r="J110" s="14"/>
      <c r="K110" s="2"/>
    </row>
    <row r="111" ht="27" hidden="1" outlineLevel="1" spans="1:11">
      <c r="A111" s="2">
        <v>10401</v>
      </c>
      <c r="B111" s="7">
        <v>2</v>
      </c>
      <c r="C111" s="7" t="s">
        <v>58</v>
      </c>
      <c r="D111" s="8" t="s">
        <v>135</v>
      </c>
      <c r="E111" s="2" t="s">
        <v>16</v>
      </c>
      <c r="F111" s="16" t="s">
        <v>92</v>
      </c>
      <c r="G111" s="2" t="s">
        <v>38</v>
      </c>
      <c r="H111" s="9"/>
      <c r="I111" s="14"/>
      <c r="J111" s="14"/>
      <c r="K111" s="2" t="s">
        <v>102</v>
      </c>
    </row>
    <row r="112" ht="27" hidden="1" outlineLevel="1" spans="1:11">
      <c r="A112" s="2">
        <v>10400</v>
      </c>
      <c r="B112" s="7">
        <v>2</v>
      </c>
      <c r="C112" s="7" t="s">
        <v>58</v>
      </c>
      <c r="D112" s="8" t="s">
        <v>136</v>
      </c>
      <c r="E112" s="2" t="s">
        <v>75</v>
      </c>
      <c r="F112" s="16" t="s">
        <v>92</v>
      </c>
      <c r="G112" s="2" t="s">
        <v>38</v>
      </c>
      <c r="H112" s="9"/>
      <c r="I112" s="14"/>
      <c r="J112" s="14"/>
      <c r="K112" s="2" t="s">
        <v>100</v>
      </c>
    </row>
    <row r="113" outlineLevel="1" spans="1:11">
      <c r="A113" s="2">
        <v>10398</v>
      </c>
      <c r="B113" s="7">
        <v>2</v>
      </c>
      <c r="C113" s="7" t="s">
        <v>58</v>
      </c>
      <c r="D113" s="8" t="s">
        <v>137</v>
      </c>
      <c r="E113" s="2" t="s">
        <v>16</v>
      </c>
      <c r="F113" s="2" t="s">
        <v>14</v>
      </c>
      <c r="G113" s="2"/>
      <c r="H113" s="9"/>
      <c r="I113" s="14"/>
      <c r="J113" s="14"/>
      <c r="K113" s="2"/>
    </row>
    <row r="114" ht="27.75" hidden="1" outlineLevel="1" spans="1:11">
      <c r="A114" s="2">
        <v>10396</v>
      </c>
      <c r="B114" s="7">
        <v>2</v>
      </c>
      <c r="C114" s="7" t="s">
        <v>58</v>
      </c>
      <c r="D114" s="8" t="s">
        <v>138</v>
      </c>
      <c r="E114" s="2" t="s">
        <v>75</v>
      </c>
      <c r="F114" s="16" t="s">
        <v>92</v>
      </c>
      <c r="G114" s="2" t="s">
        <v>38</v>
      </c>
      <c r="H114" s="9"/>
      <c r="I114" s="14"/>
      <c r="J114" s="14"/>
      <c r="K114" s="2" t="s">
        <v>100</v>
      </c>
    </row>
    <row r="115" ht="14.25" hidden="1" outlineLevel="1" spans="1:11">
      <c r="A115" s="2">
        <v>10394</v>
      </c>
      <c r="B115" s="7">
        <v>1</v>
      </c>
      <c r="C115" s="7" t="s">
        <v>58</v>
      </c>
      <c r="D115" s="8" t="s">
        <v>139</v>
      </c>
      <c r="E115" s="2" t="s">
        <v>16</v>
      </c>
      <c r="F115" s="16" t="s">
        <v>92</v>
      </c>
      <c r="G115" s="2" t="s">
        <v>18</v>
      </c>
      <c r="H115" s="9"/>
      <c r="I115" s="14"/>
      <c r="J115" s="14"/>
      <c r="K115" s="2" t="s">
        <v>102</v>
      </c>
    </row>
    <row r="116" ht="27.75" outlineLevel="1" spans="1:11">
      <c r="A116" s="2">
        <v>10393</v>
      </c>
      <c r="B116" s="7">
        <v>2</v>
      </c>
      <c r="C116" s="7" t="s">
        <v>58</v>
      </c>
      <c r="D116" s="8" t="s">
        <v>140</v>
      </c>
      <c r="E116" s="2" t="s">
        <v>22</v>
      </c>
      <c r="F116" s="2" t="s">
        <v>14</v>
      </c>
      <c r="G116" s="2"/>
      <c r="H116" s="9"/>
      <c r="I116" s="14"/>
      <c r="J116" s="14"/>
      <c r="K116" s="2"/>
    </row>
    <row r="117" hidden="1" outlineLevel="1" spans="1:11">
      <c r="A117" s="2">
        <v>10392</v>
      </c>
      <c r="B117" s="7">
        <v>3</v>
      </c>
      <c r="C117" s="7" t="s">
        <v>58</v>
      </c>
      <c r="D117" s="8" t="s">
        <v>141</v>
      </c>
      <c r="E117" s="2" t="s">
        <v>75</v>
      </c>
      <c r="F117" s="16" t="s">
        <v>92</v>
      </c>
      <c r="G117" s="2" t="s">
        <v>18</v>
      </c>
      <c r="H117" s="9"/>
      <c r="I117" s="14"/>
      <c r="J117" s="14"/>
      <c r="K117" s="2" t="s">
        <v>100</v>
      </c>
    </row>
    <row r="118" hidden="1" outlineLevel="1" spans="1:11">
      <c r="A118" s="2">
        <v>10391</v>
      </c>
      <c r="B118" s="7">
        <v>2</v>
      </c>
      <c r="C118" s="7" t="s">
        <v>58</v>
      </c>
      <c r="D118" s="8" t="s">
        <v>142</v>
      </c>
      <c r="E118" s="2" t="s">
        <v>13</v>
      </c>
      <c r="F118" s="2" t="s">
        <v>17</v>
      </c>
      <c r="G118" s="2" t="s">
        <v>18</v>
      </c>
      <c r="H118" s="9"/>
      <c r="I118" s="14"/>
      <c r="J118" s="14"/>
      <c r="K118" s="2"/>
    </row>
    <row r="119" ht="14.25" hidden="1" outlineLevel="1" spans="1:11">
      <c r="A119" s="2">
        <v>10390</v>
      </c>
      <c r="B119" s="7">
        <v>2</v>
      </c>
      <c r="C119" s="7" t="s">
        <v>58</v>
      </c>
      <c r="D119" s="8" t="s">
        <v>143</v>
      </c>
      <c r="E119" s="2" t="s">
        <v>16</v>
      </c>
      <c r="F119" s="16" t="s">
        <v>92</v>
      </c>
      <c r="G119" s="2" t="s">
        <v>18</v>
      </c>
      <c r="H119" s="9"/>
      <c r="I119" s="14"/>
      <c r="J119" s="14"/>
      <c r="K119" s="2" t="s">
        <v>93</v>
      </c>
    </row>
    <row r="120" ht="27.75" hidden="1" outlineLevel="1" spans="1:11">
      <c r="A120" s="2">
        <v>10388</v>
      </c>
      <c r="B120" s="7">
        <v>2</v>
      </c>
      <c r="C120" s="7" t="s">
        <v>58</v>
      </c>
      <c r="D120" s="8" t="s">
        <v>144</v>
      </c>
      <c r="E120" s="2" t="s">
        <v>16</v>
      </c>
      <c r="F120" s="2" t="s">
        <v>17</v>
      </c>
      <c r="G120" s="2" t="s">
        <v>18</v>
      </c>
      <c r="H120" s="9"/>
      <c r="I120" s="14"/>
      <c r="J120" s="14"/>
      <c r="K120" s="2"/>
    </row>
    <row r="121" ht="14.25" hidden="1" outlineLevel="1" spans="1:11">
      <c r="A121" s="2">
        <v>10386</v>
      </c>
      <c r="B121" s="7">
        <v>2</v>
      </c>
      <c r="C121" s="7" t="s">
        <v>58</v>
      </c>
      <c r="D121" s="8" t="s">
        <v>145</v>
      </c>
      <c r="E121" s="2" t="s">
        <v>16</v>
      </c>
      <c r="F121" s="2" t="s">
        <v>146</v>
      </c>
      <c r="G121" s="2" t="s">
        <v>38</v>
      </c>
      <c r="H121" s="9"/>
      <c r="I121" s="14"/>
      <c r="J121" s="14"/>
      <c r="K121" s="2" t="s">
        <v>104</v>
      </c>
    </row>
    <row r="122" ht="27.75" outlineLevel="1" spans="1:11">
      <c r="A122" s="2">
        <v>10385</v>
      </c>
      <c r="B122" s="7">
        <v>2</v>
      </c>
      <c r="C122" s="7" t="s">
        <v>58</v>
      </c>
      <c r="D122" s="8" t="s">
        <v>147</v>
      </c>
      <c r="E122" s="2" t="s">
        <v>16</v>
      </c>
      <c r="F122" s="16" t="s">
        <v>14</v>
      </c>
      <c r="G122" s="2"/>
      <c r="H122" s="9">
        <v>1</v>
      </c>
      <c r="I122" s="14"/>
      <c r="J122" s="14"/>
      <c r="K122" s="2" t="s">
        <v>102</v>
      </c>
    </row>
    <row r="123" ht="27.75" outlineLevel="1" spans="1:11">
      <c r="A123" s="2">
        <v>10384</v>
      </c>
      <c r="B123" s="7">
        <v>2</v>
      </c>
      <c r="C123" s="7" t="s">
        <v>58</v>
      </c>
      <c r="D123" s="8" t="s">
        <v>148</v>
      </c>
      <c r="E123" s="2" t="s">
        <v>16</v>
      </c>
      <c r="F123" s="2" t="s">
        <v>47</v>
      </c>
      <c r="G123" s="2" t="s">
        <v>18</v>
      </c>
      <c r="H123" s="9">
        <v>2</v>
      </c>
      <c r="I123" s="14"/>
      <c r="J123" s="14"/>
      <c r="K123" s="2" t="s">
        <v>104</v>
      </c>
    </row>
    <row r="124" ht="27.75" hidden="1" outlineLevel="1" spans="1:11">
      <c r="A124" s="2">
        <v>10383</v>
      </c>
      <c r="B124" s="7">
        <v>2</v>
      </c>
      <c r="C124" s="7" t="s">
        <v>58</v>
      </c>
      <c r="D124" s="8" t="s">
        <v>149</v>
      </c>
      <c r="E124" s="2" t="s">
        <v>16</v>
      </c>
      <c r="F124" s="16" t="s">
        <v>92</v>
      </c>
      <c r="G124" s="2" t="s">
        <v>18</v>
      </c>
      <c r="H124" s="9">
        <v>1</v>
      </c>
      <c r="I124" s="14"/>
      <c r="J124" s="14"/>
      <c r="K124" s="2" t="s">
        <v>104</v>
      </c>
    </row>
    <row r="125" ht="42.75" hidden="1" outlineLevel="1" spans="1:11">
      <c r="A125" s="2">
        <v>10382</v>
      </c>
      <c r="B125" s="7">
        <v>1</v>
      </c>
      <c r="C125" s="7" t="s">
        <v>58</v>
      </c>
      <c r="D125" s="8" t="s">
        <v>150</v>
      </c>
      <c r="E125" s="2" t="s">
        <v>16</v>
      </c>
      <c r="F125" s="16" t="s">
        <v>151</v>
      </c>
      <c r="G125" s="2" t="s">
        <v>18</v>
      </c>
      <c r="H125" s="9"/>
      <c r="I125" s="14"/>
      <c r="J125" s="14"/>
      <c r="K125" s="2" t="s">
        <v>104</v>
      </c>
    </row>
    <row r="126" ht="27.75" hidden="1" outlineLevel="1" spans="1:11">
      <c r="A126" s="2">
        <v>10375</v>
      </c>
      <c r="B126" s="7">
        <v>1</v>
      </c>
      <c r="C126" s="7" t="s">
        <v>58</v>
      </c>
      <c r="D126" s="8" t="s">
        <v>152</v>
      </c>
      <c r="E126" s="2" t="s">
        <v>16</v>
      </c>
      <c r="F126" s="16" t="s">
        <v>151</v>
      </c>
      <c r="G126" s="2" t="s">
        <v>18</v>
      </c>
      <c r="H126" s="9"/>
      <c r="I126" s="14"/>
      <c r="J126" s="14"/>
      <c r="K126" s="2" t="s">
        <v>50</v>
      </c>
    </row>
    <row r="127" ht="27.75" hidden="1" outlineLevel="1" spans="1:11">
      <c r="A127" s="2">
        <v>10374</v>
      </c>
      <c r="B127" s="7">
        <v>1</v>
      </c>
      <c r="C127" s="7" t="s">
        <v>58</v>
      </c>
      <c r="D127" s="8" t="s">
        <v>153</v>
      </c>
      <c r="E127" s="2" t="s">
        <v>16</v>
      </c>
      <c r="F127" s="16" t="s">
        <v>151</v>
      </c>
      <c r="G127" s="2" t="s">
        <v>18</v>
      </c>
      <c r="H127" s="9"/>
      <c r="I127" s="14"/>
      <c r="J127" s="14"/>
      <c r="K127" s="2" t="s">
        <v>104</v>
      </c>
    </row>
    <row r="128" ht="28.5" hidden="1" outlineLevel="1" spans="1:11">
      <c r="A128" s="2">
        <v>10373</v>
      </c>
      <c r="B128" s="7">
        <v>3</v>
      </c>
      <c r="C128" s="7" t="s">
        <v>58</v>
      </c>
      <c r="D128" s="8" t="s">
        <v>154</v>
      </c>
      <c r="E128" s="2" t="s">
        <v>13</v>
      </c>
      <c r="F128" s="16" t="s">
        <v>151</v>
      </c>
      <c r="G128" s="2" t="s">
        <v>18</v>
      </c>
      <c r="H128" s="9"/>
      <c r="I128" s="14"/>
      <c r="J128" s="14"/>
      <c r="K128" s="2" t="s">
        <v>133</v>
      </c>
    </row>
    <row r="129" ht="42" outlineLevel="1" spans="1:11">
      <c r="A129" s="2">
        <v>10371</v>
      </c>
      <c r="B129" s="7">
        <v>2</v>
      </c>
      <c r="C129" s="7" t="s">
        <v>58</v>
      </c>
      <c r="D129" s="8" t="s">
        <v>155</v>
      </c>
      <c r="E129" s="2" t="s">
        <v>16</v>
      </c>
      <c r="F129" s="2" t="s">
        <v>14</v>
      </c>
      <c r="G129" s="2"/>
      <c r="H129" s="9"/>
      <c r="I129" s="14"/>
      <c r="J129" s="14"/>
      <c r="K129" s="2"/>
    </row>
    <row r="130" ht="14.25" hidden="1" outlineLevel="1" spans="1:11">
      <c r="A130" s="2">
        <v>10370</v>
      </c>
      <c r="B130" s="7">
        <v>1</v>
      </c>
      <c r="C130" s="7" t="s">
        <v>58</v>
      </c>
      <c r="D130" s="8" t="s">
        <v>156</v>
      </c>
      <c r="E130" s="2" t="s">
        <v>81</v>
      </c>
      <c r="F130" s="16" t="s">
        <v>92</v>
      </c>
      <c r="G130" s="2" t="s">
        <v>38</v>
      </c>
      <c r="H130" s="9">
        <v>1</v>
      </c>
      <c r="I130" s="14"/>
      <c r="J130" s="14"/>
      <c r="K130" s="2"/>
    </row>
    <row r="131" hidden="1" outlineLevel="1" spans="1:11">
      <c r="A131" s="2">
        <v>10369</v>
      </c>
      <c r="B131" s="7">
        <v>3</v>
      </c>
      <c r="C131" s="7" t="s">
        <v>58</v>
      </c>
      <c r="D131" s="8" t="s">
        <v>157</v>
      </c>
      <c r="E131" s="2" t="s">
        <v>22</v>
      </c>
      <c r="F131" s="2" t="s">
        <v>17</v>
      </c>
      <c r="G131" s="2" t="s">
        <v>18</v>
      </c>
      <c r="H131" s="9"/>
      <c r="I131" s="14"/>
      <c r="J131" s="14"/>
      <c r="K131" s="2"/>
    </row>
    <row r="132" ht="27" hidden="1" outlineLevel="1" spans="1:11">
      <c r="A132" s="2">
        <v>10368</v>
      </c>
      <c r="B132" s="7">
        <v>2</v>
      </c>
      <c r="C132" s="7" t="s">
        <v>58</v>
      </c>
      <c r="D132" s="8" t="s">
        <v>158</v>
      </c>
      <c r="E132" s="2" t="s">
        <v>13</v>
      </c>
      <c r="F132" s="16" t="s">
        <v>151</v>
      </c>
      <c r="G132" s="2" t="s">
        <v>18</v>
      </c>
      <c r="H132" s="9"/>
      <c r="I132" s="15"/>
      <c r="J132" s="14"/>
      <c r="K132" s="2" t="s">
        <v>159</v>
      </c>
    </row>
    <row r="133" ht="14.25" outlineLevel="1" spans="1:11">
      <c r="A133" s="2">
        <v>10367</v>
      </c>
      <c r="B133" s="7">
        <v>2</v>
      </c>
      <c r="C133" s="7" t="s">
        <v>58</v>
      </c>
      <c r="D133" s="8" t="s">
        <v>160</v>
      </c>
      <c r="E133" s="2" t="s">
        <v>16</v>
      </c>
      <c r="F133" s="2" t="s">
        <v>14</v>
      </c>
      <c r="G133" s="2"/>
      <c r="H133" s="9"/>
      <c r="I133" s="14"/>
      <c r="J133" s="14"/>
      <c r="K133" s="2"/>
    </row>
    <row r="134" ht="14.25" hidden="1" outlineLevel="1" spans="1:11">
      <c r="A134" s="2">
        <v>10366</v>
      </c>
      <c r="B134" s="7">
        <v>2</v>
      </c>
      <c r="C134" s="7" t="s">
        <v>58</v>
      </c>
      <c r="D134" s="8" t="s">
        <v>161</v>
      </c>
      <c r="E134" s="2" t="s">
        <v>16</v>
      </c>
      <c r="F134" s="2" t="s">
        <v>17</v>
      </c>
      <c r="G134" s="2" t="s">
        <v>18</v>
      </c>
      <c r="H134" s="9"/>
      <c r="I134" s="14"/>
      <c r="J134" s="14"/>
      <c r="K134" s="19" t="s">
        <v>102</v>
      </c>
    </row>
    <row r="135" ht="27" hidden="1" outlineLevel="1" spans="1:11">
      <c r="A135" s="2">
        <v>10365</v>
      </c>
      <c r="B135" s="7">
        <v>2</v>
      </c>
      <c r="C135" s="7" t="s">
        <v>58</v>
      </c>
      <c r="D135" s="8" t="s">
        <v>162</v>
      </c>
      <c r="E135" s="2" t="s">
        <v>81</v>
      </c>
      <c r="F135" s="2" t="s">
        <v>17</v>
      </c>
      <c r="G135" s="2" t="s">
        <v>38</v>
      </c>
      <c r="H135" s="9"/>
      <c r="I135" s="15"/>
      <c r="J135" s="14"/>
      <c r="K135" s="2"/>
    </row>
    <row r="136" ht="28.5" hidden="1" outlineLevel="1" spans="1:11">
      <c r="A136" s="2">
        <v>10364</v>
      </c>
      <c r="B136" s="7">
        <v>1</v>
      </c>
      <c r="C136" s="7" t="s">
        <v>58</v>
      </c>
      <c r="D136" s="8" t="s">
        <v>163</v>
      </c>
      <c r="E136" s="2" t="s">
        <v>16</v>
      </c>
      <c r="F136" s="2" t="s">
        <v>17</v>
      </c>
      <c r="G136" s="2" t="s">
        <v>38</v>
      </c>
      <c r="H136" s="9"/>
      <c r="I136" s="14"/>
      <c r="J136" s="14"/>
      <c r="K136" s="19" t="s">
        <v>93</v>
      </c>
    </row>
    <row r="137" ht="14.25" hidden="1" outlineLevel="1" spans="1:11">
      <c r="A137" s="2">
        <v>10363</v>
      </c>
      <c r="B137" s="7">
        <v>2</v>
      </c>
      <c r="C137" s="7" t="s">
        <v>58</v>
      </c>
      <c r="D137" s="8" t="s">
        <v>164</v>
      </c>
      <c r="E137" s="2" t="s">
        <v>62</v>
      </c>
      <c r="F137" s="2" t="s">
        <v>42</v>
      </c>
      <c r="G137" s="2"/>
      <c r="H137" s="9"/>
      <c r="I137" s="14"/>
      <c r="J137" s="14"/>
      <c r="K137" s="2"/>
    </row>
    <row r="138" ht="27" outlineLevel="1" spans="1:11">
      <c r="A138" s="2">
        <v>10362</v>
      </c>
      <c r="B138" s="7">
        <v>3</v>
      </c>
      <c r="C138" s="7" t="s">
        <v>58</v>
      </c>
      <c r="D138" s="8" t="s">
        <v>165</v>
      </c>
      <c r="E138" s="2" t="s">
        <v>75</v>
      </c>
      <c r="F138" s="2" t="s">
        <v>14</v>
      </c>
      <c r="G138" s="2"/>
      <c r="H138" s="9"/>
      <c r="I138" s="15" t="s">
        <v>166</v>
      </c>
      <c r="J138" s="14"/>
      <c r="K138" s="2"/>
    </row>
    <row r="139" ht="27.75" outlineLevel="1" spans="1:11">
      <c r="A139" s="2">
        <v>10361</v>
      </c>
      <c r="B139" s="7">
        <v>3</v>
      </c>
      <c r="C139" s="7" t="s">
        <v>58</v>
      </c>
      <c r="D139" s="8" t="s">
        <v>167</v>
      </c>
      <c r="E139" s="2" t="s">
        <v>13</v>
      </c>
      <c r="F139" s="2" t="s">
        <v>14</v>
      </c>
      <c r="G139" s="2"/>
      <c r="H139" s="9"/>
      <c r="I139" s="15"/>
      <c r="J139" s="14"/>
      <c r="K139" s="2"/>
    </row>
    <row r="140" ht="27" hidden="1" outlineLevel="1" spans="1:11">
      <c r="A140" s="2">
        <v>10360</v>
      </c>
      <c r="B140" s="7">
        <v>1</v>
      </c>
      <c r="C140" s="7" t="s">
        <v>58</v>
      </c>
      <c r="D140" s="18" t="s">
        <v>168</v>
      </c>
      <c r="E140" s="2" t="s">
        <v>16</v>
      </c>
      <c r="F140" s="16" t="s">
        <v>151</v>
      </c>
      <c r="G140" s="2" t="s">
        <v>18</v>
      </c>
      <c r="H140" s="9"/>
      <c r="I140" s="14"/>
      <c r="J140" s="14"/>
      <c r="K140" s="2" t="s">
        <v>90</v>
      </c>
    </row>
    <row r="141" ht="14.25" hidden="1" outlineLevel="1" spans="1:11">
      <c r="A141" s="2">
        <v>10359</v>
      </c>
      <c r="B141" s="7">
        <v>2</v>
      </c>
      <c r="C141" s="7" t="s">
        <v>58</v>
      </c>
      <c r="D141" s="8" t="s">
        <v>169</v>
      </c>
      <c r="E141" s="2" t="s">
        <v>16</v>
      </c>
      <c r="F141" s="16" t="s">
        <v>151</v>
      </c>
      <c r="G141" s="2" t="s">
        <v>38</v>
      </c>
      <c r="H141" s="9"/>
      <c r="I141" s="15"/>
      <c r="J141" s="14"/>
      <c r="K141" s="2" t="s">
        <v>102</v>
      </c>
    </row>
    <row r="142" ht="14.25" outlineLevel="1" spans="1:11">
      <c r="A142" s="2">
        <v>10358</v>
      </c>
      <c r="B142" s="7">
        <v>2</v>
      </c>
      <c r="C142" s="7" t="s">
        <v>58</v>
      </c>
      <c r="D142" s="8" t="s">
        <v>170</v>
      </c>
      <c r="E142" s="2" t="s">
        <v>16</v>
      </c>
      <c r="F142" s="2" t="s">
        <v>14</v>
      </c>
      <c r="G142" s="2"/>
      <c r="H142" s="9"/>
      <c r="I142" s="14"/>
      <c r="J142" s="14"/>
      <c r="K142" s="2"/>
    </row>
    <row r="143" ht="28.5" outlineLevel="1" spans="1:11">
      <c r="A143" s="2">
        <v>10357</v>
      </c>
      <c r="B143" s="7">
        <v>3</v>
      </c>
      <c r="C143" s="7" t="s">
        <v>58</v>
      </c>
      <c r="D143" s="8" t="s">
        <v>171</v>
      </c>
      <c r="E143" s="2" t="s">
        <v>22</v>
      </c>
      <c r="F143" s="2" t="s">
        <v>14</v>
      </c>
      <c r="G143" s="2"/>
      <c r="H143" s="9"/>
      <c r="I143" s="14"/>
      <c r="J143" s="14"/>
      <c r="K143" s="2"/>
    </row>
    <row r="144" ht="14.25" hidden="1" outlineLevel="1" spans="1:11">
      <c r="A144" s="2">
        <v>10356</v>
      </c>
      <c r="B144" s="7">
        <v>3</v>
      </c>
      <c r="C144" s="7" t="s">
        <v>58</v>
      </c>
      <c r="D144" s="8" t="s">
        <v>172</v>
      </c>
      <c r="E144" s="2" t="s">
        <v>13</v>
      </c>
      <c r="F144" s="2" t="s">
        <v>42</v>
      </c>
      <c r="G144" s="2"/>
      <c r="H144" s="9"/>
      <c r="I144" s="15" t="s">
        <v>173</v>
      </c>
      <c r="J144" s="14"/>
      <c r="K144" s="2"/>
    </row>
    <row r="145" ht="14.25" hidden="1" outlineLevel="1" spans="1:11">
      <c r="A145" s="2">
        <v>10355</v>
      </c>
      <c r="B145" s="7">
        <v>3</v>
      </c>
      <c r="C145" s="7" t="s">
        <v>58</v>
      </c>
      <c r="D145" s="8" t="s">
        <v>174</v>
      </c>
      <c r="E145" s="2" t="s">
        <v>175</v>
      </c>
      <c r="F145" s="2" t="s">
        <v>42</v>
      </c>
      <c r="G145" s="2"/>
      <c r="H145" s="9"/>
      <c r="I145" s="14"/>
      <c r="J145" s="14"/>
      <c r="K145" s="2"/>
    </row>
    <row r="146" ht="40.5" outlineLevel="1" spans="1:11">
      <c r="A146" s="2">
        <v>10354</v>
      </c>
      <c r="B146" s="7">
        <v>2</v>
      </c>
      <c r="C146" s="7" t="s">
        <v>58</v>
      </c>
      <c r="D146" s="8" t="s">
        <v>176</v>
      </c>
      <c r="E146" s="2" t="s">
        <v>13</v>
      </c>
      <c r="F146" s="2" t="s">
        <v>47</v>
      </c>
      <c r="G146" s="2"/>
      <c r="H146" s="9"/>
      <c r="I146" s="15" t="s">
        <v>177</v>
      </c>
      <c r="J146" s="14"/>
      <c r="K146" s="2" t="s">
        <v>79</v>
      </c>
    </row>
    <row r="147" ht="14.25" hidden="1" outlineLevel="1" spans="1:11">
      <c r="A147" s="2">
        <v>10353</v>
      </c>
      <c r="B147" s="7">
        <v>2</v>
      </c>
      <c r="C147" s="7" t="s">
        <v>58</v>
      </c>
      <c r="D147" s="8" t="s">
        <v>178</v>
      </c>
      <c r="E147" s="2" t="s">
        <v>13</v>
      </c>
      <c r="F147" s="2" t="s">
        <v>17</v>
      </c>
      <c r="G147" s="2" t="s">
        <v>18</v>
      </c>
      <c r="H147" s="9"/>
      <c r="I147" s="15"/>
      <c r="J147" s="14"/>
      <c r="K147" s="2"/>
    </row>
    <row r="148" ht="14.25" hidden="1" outlineLevel="1" spans="1:11">
      <c r="A148" s="2">
        <v>10352</v>
      </c>
      <c r="B148" s="7">
        <v>2</v>
      </c>
      <c r="C148" s="7" t="s">
        <v>58</v>
      </c>
      <c r="D148" s="8" t="s">
        <v>179</v>
      </c>
      <c r="E148" s="2" t="s">
        <v>13</v>
      </c>
      <c r="F148" s="2" t="s">
        <v>17</v>
      </c>
      <c r="G148" s="2" t="s">
        <v>18</v>
      </c>
      <c r="H148" s="9"/>
      <c r="I148" s="14"/>
      <c r="J148" s="14"/>
      <c r="K148" s="2"/>
    </row>
    <row r="149" ht="41.25" outlineLevel="1" spans="1:11">
      <c r="A149" s="2">
        <v>10351</v>
      </c>
      <c r="B149" s="7">
        <v>2</v>
      </c>
      <c r="C149" s="7" t="s">
        <v>58</v>
      </c>
      <c r="D149" s="8" t="s">
        <v>180</v>
      </c>
      <c r="E149" s="2" t="s">
        <v>13</v>
      </c>
      <c r="F149" s="2" t="s">
        <v>14</v>
      </c>
      <c r="G149" s="2"/>
      <c r="H149" s="9"/>
      <c r="I149" s="14"/>
      <c r="J149" s="14"/>
      <c r="K149" s="2"/>
    </row>
    <row r="150" ht="27.75" outlineLevel="1" spans="1:11">
      <c r="A150" s="2">
        <v>10350</v>
      </c>
      <c r="B150" s="7">
        <v>3</v>
      </c>
      <c r="C150" s="7" t="s">
        <v>58</v>
      </c>
      <c r="D150" s="8" t="s">
        <v>181</v>
      </c>
      <c r="E150" s="2" t="s">
        <v>22</v>
      </c>
      <c r="F150" s="2" t="s">
        <v>14</v>
      </c>
      <c r="G150" s="2"/>
      <c r="H150" s="9"/>
      <c r="I150" s="14"/>
      <c r="J150" s="14"/>
      <c r="K150" s="2"/>
    </row>
    <row r="151" ht="27" hidden="1" outlineLevel="1" spans="1:11">
      <c r="A151" s="2">
        <v>10349</v>
      </c>
      <c r="B151" s="7">
        <v>2</v>
      </c>
      <c r="C151" s="7" t="s">
        <v>58</v>
      </c>
      <c r="D151" s="18" t="s">
        <v>182</v>
      </c>
      <c r="E151" s="2" t="s">
        <v>16</v>
      </c>
      <c r="F151" s="16" t="s">
        <v>151</v>
      </c>
      <c r="G151" s="2" t="s">
        <v>38</v>
      </c>
      <c r="H151" s="9"/>
      <c r="I151" s="15"/>
      <c r="J151" s="14"/>
      <c r="K151" s="2" t="s">
        <v>102</v>
      </c>
    </row>
    <row r="152" ht="28.5" outlineLevel="1" spans="1:11">
      <c r="A152" s="2">
        <v>10348</v>
      </c>
      <c r="B152" s="7">
        <v>2</v>
      </c>
      <c r="C152" s="7" t="s">
        <v>58</v>
      </c>
      <c r="D152" s="8" t="s">
        <v>183</v>
      </c>
      <c r="E152" s="2" t="s">
        <v>16</v>
      </c>
      <c r="F152" s="2" t="s">
        <v>14</v>
      </c>
      <c r="G152" s="2"/>
      <c r="H152" s="9"/>
      <c r="I152" s="14"/>
      <c r="J152" s="14"/>
      <c r="K152" s="2"/>
    </row>
    <row r="153" hidden="1" outlineLevel="1" spans="1:11">
      <c r="A153" s="2">
        <v>10347</v>
      </c>
      <c r="B153" s="7">
        <v>2</v>
      </c>
      <c r="C153" s="7" t="s">
        <v>58</v>
      </c>
      <c r="D153" s="18" t="s">
        <v>184</v>
      </c>
      <c r="E153" s="2" t="s">
        <v>16</v>
      </c>
      <c r="F153" s="16" t="s">
        <v>151</v>
      </c>
      <c r="G153" s="2" t="s">
        <v>38</v>
      </c>
      <c r="H153" s="9"/>
      <c r="I153" s="15"/>
      <c r="J153" s="14"/>
      <c r="K153" s="2" t="s">
        <v>50</v>
      </c>
    </row>
    <row r="154" ht="27" outlineLevel="1" spans="1:11">
      <c r="A154" s="2">
        <v>10346</v>
      </c>
      <c r="B154" s="7">
        <v>2</v>
      </c>
      <c r="C154" s="7" t="s">
        <v>58</v>
      </c>
      <c r="D154" s="18" t="s">
        <v>185</v>
      </c>
      <c r="E154" s="2" t="s">
        <v>16</v>
      </c>
      <c r="F154" s="16" t="s">
        <v>14</v>
      </c>
      <c r="G154" s="2"/>
      <c r="H154" s="9">
        <v>1</v>
      </c>
      <c r="I154" s="14"/>
      <c r="J154" s="14"/>
      <c r="K154" s="2"/>
    </row>
    <row r="155" ht="27.75" hidden="1" outlineLevel="1" spans="1:11">
      <c r="A155" s="2">
        <v>10345</v>
      </c>
      <c r="B155" s="7">
        <v>2</v>
      </c>
      <c r="C155" s="7" t="s">
        <v>58</v>
      </c>
      <c r="D155" s="8" t="s">
        <v>186</v>
      </c>
      <c r="E155" s="2" t="s">
        <v>16</v>
      </c>
      <c r="F155" s="2" t="s">
        <v>42</v>
      </c>
      <c r="G155" s="2"/>
      <c r="H155" s="9"/>
      <c r="I155" s="15" t="s">
        <v>187</v>
      </c>
      <c r="J155" s="14"/>
      <c r="K155" s="2"/>
    </row>
    <row r="156" hidden="1" outlineLevel="1" spans="1:11">
      <c r="A156" s="2">
        <v>10344</v>
      </c>
      <c r="B156" s="7">
        <v>2</v>
      </c>
      <c r="C156" s="7" t="s">
        <v>58</v>
      </c>
      <c r="D156" s="8" t="s">
        <v>188</v>
      </c>
      <c r="E156" s="2" t="s">
        <v>13</v>
      </c>
      <c r="F156" s="2" t="s">
        <v>17</v>
      </c>
      <c r="G156" s="2" t="s">
        <v>18</v>
      </c>
      <c r="H156" s="9"/>
      <c r="I156" s="20" t="s">
        <v>189</v>
      </c>
      <c r="J156" s="14"/>
      <c r="K156" s="2"/>
    </row>
    <row r="157" ht="27" outlineLevel="1" spans="1:11">
      <c r="A157" s="2">
        <v>10343</v>
      </c>
      <c r="B157" s="7">
        <v>3</v>
      </c>
      <c r="C157" s="7" t="s">
        <v>58</v>
      </c>
      <c r="D157" s="8" t="s">
        <v>190</v>
      </c>
      <c r="E157" s="2" t="s">
        <v>22</v>
      </c>
      <c r="F157" s="2" t="s">
        <v>14</v>
      </c>
      <c r="G157" s="2"/>
      <c r="H157" s="9"/>
      <c r="I157" s="15"/>
      <c r="J157" s="14"/>
      <c r="K157" s="2"/>
    </row>
    <row r="158" hidden="1" outlineLevel="1" spans="1:11">
      <c r="A158" s="2">
        <v>10339</v>
      </c>
      <c r="B158" s="7">
        <v>3</v>
      </c>
      <c r="C158" s="7" t="s">
        <v>58</v>
      </c>
      <c r="D158" s="8" t="s">
        <v>191</v>
      </c>
      <c r="E158" s="2" t="s">
        <v>75</v>
      </c>
      <c r="F158" s="2" t="s">
        <v>42</v>
      </c>
      <c r="G158" s="2"/>
      <c r="H158" s="9"/>
      <c r="I158" s="14"/>
      <c r="J158" s="14"/>
      <c r="K158" s="2"/>
    </row>
    <row r="159" ht="27" hidden="1" outlineLevel="1" spans="1:11">
      <c r="A159" s="2">
        <v>10338</v>
      </c>
      <c r="B159" s="7">
        <v>3</v>
      </c>
      <c r="C159" s="7" t="s">
        <v>58</v>
      </c>
      <c r="D159" s="8" t="s">
        <v>192</v>
      </c>
      <c r="E159" s="2" t="s">
        <v>75</v>
      </c>
      <c r="F159" s="2" t="s">
        <v>17</v>
      </c>
      <c r="G159" s="2" t="s">
        <v>18</v>
      </c>
      <c r="H159" s="9"/>
      <c r="I159" s="14"/>
      <c r="J159" s="14"/>
      <c r="K159" s="2"/>
    </row>
    <row r="160" ht="14.25" hidden="1" outlineLevel="1" spans="1:11">
      <c r="A160" s="2">
        <v>10337</v>
      </c>
      <c r="B160" s="7">
        <v>1</v>
      </c>
      <c r="C160" s="7" t="s">
        <v>58</v>
      </c>
      <c r="D160" s="8" t="s">
        <v>193</v>
      </c>
      <c r="E160" s="2" t="s">
        <v>16</v>
      </c>
      <c r="F160" s="16" t="s">
        <v>151</v>
      </c>
      <c r="G160" s="2" t="s">
        <v>18</v>
      </c>
      <c r="H160" s="9"/>
      <c r="I160" s="15"/>
      <c r="J160" s="14"/>
      <c r="K160" s="2" t="s">
        <v>194</v>
      </c>
    </row>
    <row r="161" ht="28.5" hidden="1" outlineLevel="1" spans="1:11">
      <c r="A161" s="2">
        <v>10335</v>
      </c>
      <c r="B161" s="7">
        <v>3</v>
      </c>
      <c r="C161" s="7" t="s">
        <v>58</v>
      </c>
      <c r="D161" s="8" t="s">
        <v>195</v>
      </c>
      <c r="E161" s="2" t="s">
        <v>16</v>
      </c>
      <c r="F161" s="2" t="s">
        <v>42</v>
      </c>
      <c r="G161" s="2"/>
      <c r="H161" s="9"/>
      <c r="I161" s="14"/>
      <c r="J161" s="14"/>
      <c r="K161" s="2"/>
    </row>
    <row r="162" ht="27.75" outlineLevel="1" spans="1:11">
      <c r="A162" s="2">
        <v>10334</v>
      </c>
      <c r="B162" s="7">
        <v>2</v>
      </c>
      <c r="C162" s="7" t="s">
        <v>58</v>
      </c>
      <c r="D162" s="8" t="s">
        <v>196</v>
      </c>
      <c r="E162" s="2" t="s">
        <v>13</v>
      </c>
      <c r="F162" s="16" t="s">
        <v>14</v>
      </c>
      <c r="G162" s="2"/>
      <c r="H162" s="9"/>
      <c r="I162" s="15"/>
      <c r="J162" s="14"/>
      <c r="K162" s="2"/>
    </row>
    <row r="163" ht="14.25" outlineLevel="1" spans="1:11">
      <c r="A163" s="2">
        <v>10333</v>
      </c>
      <c r="B163" s="7">
        <v>3</v>
      </c>
      <c r="C163" s="7" t="s">
        <v>58</v>
      </c>
      <c r="D163" s="8" t="s">
        <v>197</v>
      </c>
      <c r="E163" s="2" t="s">
        <v>81</v>
      </c>
      <c r="F163" s="2" t="s">
        <v>14</v>
      </c>
      <c r="G163" s="2"/>
      <c r="H163" s="9"/>
      <c r="I163" s="14"/>
      <c r="J163" s="14"/>
      <c r="K163" s="2"/>
    </row>
    <row r="164" ht="27" outlineLevel="1" spans="1:11">
      <c r="A164" s="2">
        <v>10332</v>
      </c>
      <c r="B164" s="7">
        <v>3</v>
      </c>
      <c r="C164" s="7" t="s">
        <v>58</v>
      </c>
      <c r="D164" s="18" t="s">
        <v>198</v>
      </c>
      <c r="E164" s="2" t="s">
        <v>16</v>
      </c>
      <c r="F164" s="2" t="s">
        <v>14</v>
      </c>
      <c r="G164" s="2"/>
      <c r="H164" s="9"/>
      <c r="I164" s="14"/>
      <c r="J164" s="14"/>
      <c r="K164" s="2"/>
    </row>
    <row r="165" ht="27" outlineLevel="1" spans="1:11">
      <c r="A165" s="2">
        <v>10331</v>
      </c>
      <c r="B165" s="7">
        <v>3</v>
      </c>
      <c r="C165" s="7" t="s">
        <v>58</v>
      </c>
      <c r="D165" s="8" t="s">
        <v>199</v>
      </c>
      <c r="E165" s="2" t="s">
        <v>13</v>
      </c>
      <c r="F165" s="2" t="s">
        <v>14</v>
      </c>
      <c r="G165" s="2"/>
      <c r="H165" s="9"/>
      <c r="I165" s="14"/>
      <c r="J165" s="14"/>
      <c r="K165" s="2"/>
    </row>
    <row r="166" outlineLevel="1" spans="1:11">
      <c r="A166" s="2">
        <v>10330</v>
      </c>
      <c r="B166" s="7">
        <v>3</v>
      </c>
      <c r="C166" s="7" t="s">
        <v>58</v>
      </c>
      <c r="D166" s="8" t="s">
        <v>200</v>
      </c>
      <c r="E166" s="2" t="s">
        <v>13</v>
      </c>
      <c r="F166" s="2" t="s">
        <v>14</v>
      </c>
      <c r="G166" s="2"/>
      <c r="H166" s="9"/>
      <c r="I166" s="14"/>
      <c r="J166" s="14"/>
      <c r="K166" s="2"/>
    </row>
    <row r="167" ht="27" hidden="1" outlineLevel="1" spans="1:11">
      <c r="A167" s="2">
        <v>10329</v>
      </c>
      <c r="B167" s="7">
        <v>2</v>
      </c>
      <c r="C167" s="7" t="s">
        <v>58</v>
      </c>
      <c r="D167" s="8" t="s">
        <v>201</v>
      </c>
      <c r="E167" s="2" t="s">
        <v>81</v>
      </c>
      <c r="F167" s="16" t="s">
        <v>151</v>
      </c>
      <c r="G167" s="2" t="s">
        <v>38</v>
      </c>
      <c r="H167" s="9"/>
      <c r="I167" s="15"/>
      <c r="J167" s="14"/>
      <c r="K167" s="2"/>
    </row>
    <row r="168" outlineLevel="1" spans="1:11">
      <c r="A168" s="2">
        <v>10328</v>
      </c>
      <c r="B168" s="7">
        <v>3</v>
      </c>
      <c r="C168" s="7" t="s">
        <v>58</v>
      </c>
      <c r="D168" s="8" t="s">
        <v>202</v>
      </c>
      <c r="E168" s="2" t="s">
        <v>16</v>
      </c>
      <c r="F168" s="2" t="s">
        <v>14</v>
      </c>
      <c r="G168" s="2"/>
      <c r="H168" s="9"/>
      <c r="I168" s="14"/>
      <c r="J168" s="14"/>
      <c r="K168" s="2"/>
    </row>
    <row r="169" ht="14.25" outlineLevel="1" spans="1:11">
      <c r="A169" s="2">
        <v>10327</v>
      </c>
      <c r="B169" s="7">
        <v>2</v>
      </c>
      <c r="C169" s="7" t="s">
        <v>58</v>
      </c>
      <c r="D169" s="8" t="s">
        <v>203</v>
      </c>
      <c r="E169" s="2" t="s">
        <v>16</v>
      </c>
      <c r="F169" s="2" t="s">
        <v>14</v>
      </c>
      <c r="G169" s="2"/>
      <c r="H169" s="9"/>
      <c r="I169" s="14"/>
      <c r="J169" s="14"/>
      <c r="K169" s="2"/>
    </row>
    <row r="170" ht="14.25" outlineLevel="1" spans="1:11">
      <c r="A170" s="2">
        <v>10326</v>
      </c>
      <c r="B170" s="7">
        <v>2</v>
      </c>
      <c r="C170" s="7" t="s">
        <v>58</v>
      </c>
      <c r="D170" s="8" t="s">
        <v>204</v>
      </c>
      <c r="E170" s="2" t="s">
        <v>16</v>
      </c>
      <c r="F170" s="2" t="s">
        <v>14</v>
      </c>
      <c r="G170" s="2"/>
      <c r="H170" s="9"/>
      <c r="I170" s="14"/>
      <c r="J170" s="14"/>
      <c r="K170" s="2"/>
    </row>
    <row r="171" ht="28.5" outlineLevel="1" spans="1:11">
      <c r="A171" s="2">
        <v>10325</v>
      </c>
      <c r="B171" s="7">
        <v>2</v>
      </c>
      <c r="C171" s="7" t="s">
        <v>58</v>
      </c>
      <c r="D171" s="8" t="s">
        <v>205</v>
      </c>
      <c r="E171" s="2" t="s">
        <v>16</v>
      </c>
      <c r="F171" s="2" t="s">
        <v>14</v>
      </c>
      <c r="G171" s="2"/>
      <c r="H171" s="9"/>
      <c r="I171" s="14"/>
      <c r="J171" s="14"/>
      <c r="K171" s="2"/>
    </row>
    <row r="172" outlineLevel="1" spans="1:11">
      <c r="A172" s="2">
        <v>10324</v>
      </c>
      <c r="B172" s="7">
        <v>3</v>
      </c>
      <c r="C172" s="7" t="s">
        <v>58</v>
      </c>
      <c r="D172" s="8" t="s">
        <v>206</v>
      </c>
      <c r="E172" s="2" t="s">
        <v>13</v>
      </c>
      <c r="F172" s="2" t="s">
        <v>14</v>
      </c>
      <c r="G172" s="2"/>
      <c r="H172" s="9"/>
      <c r="I172" s="14"/>
      <c r="J172" s="14"/>
      <c r="K172" s="2"/>
    </row>
    <row r="173" ht="27" outlineLevel="1" spans="1:11">
      <c r="A173" s="2">
        <v>10323</v>
      </c>
      <c r="B173" s="7">
        <v>3</v>
      </c>
      <c r="C173" s="7" t="s">
        <v>58</v>
      </c>
      <c r="D173" s="8" t="s">
        <v>207</v>
      </c>
      <c r="E173" s="2" t="s">
        <v>16</v>
      </c>
      <c r="F173" s="2" t="s">
        <v>14</v>
      </c>
      <c r="G173" s="2"/>
      <c r="H173" s="9"/>
      <c r="I173" s="14"/>
      <c r="J173" s="14"/>
      <c r="K173" s="2"/>
    </row>
    <row r="174" ht="27.75" hidden="1" outlineLevel="1" spans="1:11">
      <c r="A174" s="2">
        <v>10322</v>
      </c>
      <c r="B174" s="7">
        <v>2</v>
      </c>
      <c r="C174" s="7" t="s">
        <v>58</v>
      </c>
      <c r="D174" s="8" t="s">
        <v>208</v>
      </c>
      <c r="E174" s="2" t="s">
        <v>16</v>
      </c>
      <c r="F174" s="16" t="s">
        <v>151</v>
      </c>
      <c r="G174" s="2" t="s">
        <v>38</v>
      </c>
      <c r="H174" s="9"/>
      <c r="I174" s="15"/>
      <c r="J174" s="14"/>
      <c r="K174" s="2" t="s">
        <v>194</v>
      </c>
    </row>
    <row r="175" ht="28.5" hidden="1" outlineLevel="1" spans="1:11">
      <c r="A175" s="2">
        <v>10321</v>
      </c>
      <c r="B175" s="7">
        <v>1</v>
      </c>
      <c r="C175" s="7" t="s">
        <v>58</v>
      </c>
      <c r="D175" s="8" t="s">
        <v>209</v>
      </c>
      <c r="E175" s="2" t="s">
        <v>81</v>
      </c>
      <c r="F175" s="16" t="s">
        <v>92</v>
      </c>
      <c r="G175" s="2" t="s">
        <v>18</v>
      </c>
      <c r="H175" s="9"/>
      <c r="I175" s="15"/>
      <c r="J175" s="14"/>
      <c r="K175" s="2"/>
    </row>
    <row r="176" ht="27.75" outlineLevel="1" spans="1:11">
      <c r="A176" s="2">
        <v>10320</v>
      </c>
      <c r="B176" s="7">
        <v>2</v>
      </c>
      <c r="C176" s="7" t="s">
        <v>58</v>
      </c>
      <c r="D176" s="8" t="s">
        <v>210</v>
      </c>
      <c r="E176" s="2" t="s">
        <v>16</v>
      </c>
      <c r="F176" s="2" t="s">
        <v>14</v>
      </c>
      <c r="G176" s="2"/>
      <c r="H176" s="9"/>
      <c r="I176" s="14"/>
      <c r="J176" s="14"/>
      <c r="K176" s="2"/>
    </row>
    <row r="177" ht="27.75" outlineLevel="1" spans="1:11">
      <c r="A177" s="2">
        <v>10319</v>
      </c>
      <c r="B177" s="7">
        <v>3</v>
      </c>
      <c r="C177" s="7" t="s">
        <v>58</v>
      </c>
      <c r="D177" s="8" t="s">
        <v>211</v>
      </c>
      <c r="E177" s="2" t="s">
        <v>13</v>
      </c>
      <c r="F177" s="2" t="s">
        <v>14</v>
      </c>
      <c r="G177" s="2"/>
      <c r="H177" s="9"/>
      <c r="I177" s="14"/>
      <c r="J177" s="14"/>
      <c r="K177" s="2"/>
    </row>
    <row r="178" ht="27" outlineLevel="1" spans="1:11">
      <c r="A178" s="2">
        <v>10318</v>
      </c>
      <c r="B178" s="7">
        <v>2</v>
      </c>
      <c r="C178" s="7" t="s">
        <v>58</v>
      </c>
      <c r="D178" s="8" t="s">
        <v>212</v>
      </c>
      <c r="E178" s="2" t="s">
        <v>16</v>
      </c>
      <c r="F178" s="2" t="s">
        <v>14</v>
      </c>
      <c r="G178" s="2"/>
      <c r="H178" s="9"/>
      <c r="I178" s="14"/>
      <c r="J178" s="14"/>
      <c r="K178" s="2"/>
    </row>
    <row r="179" outlineLevel="1" spans="1:11">
      <c r="A179" s="2">
        <v>10317</v>
      </c>
      <c r="B179" s="7">
        <v>2</v>
      </c>
      <c r="C179" s="7" t="s">
        <v>58</v>
      </c>
      <c r="D179" s="8" t="s">
        <v>213</v>
      </c>
      <c r="E179" s="2" t="s">
        <v>16</v>
      </c>
      <c r="F179" s="2" t="s">
        <v>14</v>
      </c>
      <c r="G179" s="2"/>
      <c r="H179" s="9"/>
      <c r="I179" s="14"/>
      <c r="J179" s="14"/>
      <c r="K179" s="2"/>
    </row>
    <row r="180" ht="27.75" outlineLevel="1" spans="1:11">
      <c r="A180" s="2">
        <v>10316</v>
      </c>
      <c r="B180" s="7">
        <v>3</v>
      </c>
      <c r="C180" s="7" t="s">
        <v>58</v>
      </c>
      <c r="D180" s="8" t="s">
        <v>214</v>
      </c>
      <c r="E180" s="2" t="s">
        <v>16</v>
      </c>
      <c r="F180" s="2" t="s">
        <v>14</v>
      </c>
      <c r="G180" s="2"/>
      <c r="H180" s="9"/>
      <c r="I180" s="14"/>
      <c r="J180" s="14"/>
      <c r="K180" s="2"/>
    </row>
    <row r="181" ht="14.25" hidden="1" outlineLevel="1" spans="1:11">
      <c r="A181" s="2">
        <v>10315</v>
      </c>
      <c r="B181" s="7">
        <v>2</v>
      </c>
      <c r="C181" s="7" t="s">
        <v>58</v>
      </c>
      <c r="D181" s="8" t="s">
        <v>215</v>
      </c>
      <c r="E181" s="2" t="s">
        <v>22</v>
      </c>
      <c r="F181" s="16" t="s">
        <v>42</v>
      </c>
      <c r="G181" s="2"/>
      <c r="H181" s="9"/>
      <c r="I181" s="21" t="s">
        <v>216</v>
      </c>
      <c r="J181" s="14"/>
      <c r="K181" s="2"/>
    </row>
    <row r="182" ht="89.25" outlineLevel="1" spans="1:11">
      <c r="A182" s="2">
        <v>10314</v>
      </c>
      <c r="B182" s="7">
        <v>2</v>
      </c>
      <c r="C182" s="7" t="s">
        <v>58</v>
      </c>
      <c r="D182" s="8" t="s">
        <v>217</v>
      </c>
      <c r="E182" s="2" t="s">
        <v>13</v>
      </c>
      <c r="F182" s="16" t="s">
        <v>14</v>
      </c>
      <c r="G182" s="2" t="s">
        <v>18</v>
      </c>
      <c r="H182" s="9"/>
      <c r="I182" s="15" t="s">
        <v>218</v>
      </c>
      <c r="J182" s="14"/>
      <c r="K182" s="2"/>
    </row>
    <row r="183" ht="27" hidden="1" outlineLevel="1" spans="1:11">
      <c r="A183" s="2">
        <v>10313</v>
      </c>
      <c r="B183" s="7">
        <v>2</v>
      </c>
      <c r="C183" s="7" t="s">
        <v>58</v>
      </c>
      <c r="D183" s="18" t="s">
        <v>219</v>
      </c>
      <c r="E183" s="2" t="s">
        <v>75</v>
      </c>
      <c r="F183" s="16" t="s">
        <v>17</v>
      </c>
      <c r="G183" s="2" t="s">
        <v>18</v>
      </c>
      <c r="H183" s="9"/>
      <c r="I183" s="15"/>
      <c r="J183" s="14"/>
      <c r="K183" s="2"/>
    </row>
    <row r="184" ht="28.5" hidden="1" outlineLevel="1" spans="1:11">
      <c r="A184" s="2">
        <v>10312</v>
      </c>
      <c r="B184" s="7">
        <v>1</v>
      </c>
      <c r="C184" s="7" t="s">
        <v>58</v>
      </c>
      <c r="D184" s="8" t="s">
        <v>220</v>
      </c>
      <c r="E184" s="2" t="s">
        <v>13</v>
      </c>
      <c r="F184" s="16" t="s">
        <v>17</v>
      </c>
      <c r="G184" s="2" t="s">
        <v>221</v>
      </c>
      <c r="H184" s="9"/>
      <c r="I184" s="15" t="s">
        <v>222</v>
      </c>
      <c r="J184" s="14"/>
      <c r="K184" s="2"/>
    </row>
    <row r="185" ht="27.75" outlineLevel="1" spans="1:11">
      <c r="A185" s="2">
        <v>10311</v>
      </c>
      <c r="B185" s="7">
        <v>3</v>
      </c>
      <c r="C185" s="7" t="s">
        <v>58</v>
      </c>
      <c r="D185" s="8" t="s">
        <v>223</v>
      </c>
      <c r="E185" s="2" t="s">
        <v>16</v>
      </c>
      <c r="F185" s="2" t="s">
        <v>14</v>
      </c>
      <c r="G185" s="2"/>
      <c r="H185" s="9"/>
      <c r="I185" s="14"/>
      <c r="J185" s="14"/>
      <c r="K185" s="2"/>
    </row>
    <row r="186" ht="27" outlineLevel="1" spans="1:11">
      <c r="A186" s="2">
        <v>10310</v>
      </c>
      <c r="B186" s="7">
        <v>2</v>
      </c>
      <c r="C186" s="7" t="s">
        <v>58</v>
      </c>
      <c r="D186" s="8" t="s">
        <v>224</v>
      </c>
      <c r="E186" s="2" t="s">
        <v>16</v>
      </c>
      <c r="F186" s="16" t="s">
        <v>14</v>
      </c>
      <c r="G186" s="2"/>
      <c r="H186" s="9"/>
      <c r="I186" s="15"/>
      <c r="J186" s="14"/>
      <c r="K186" s="2"/>
    </row>
    <row r="187" ht="42.75" hidden="1" outlineLevel="1" spans="1:11">
      <c r="A187" s="2">
        <v>10309</v>
      </c>
      <c r="B187" s="7">
        <v>1</v>
      </c>
      <c r="C187" s="7" t="s">
        <v>58</v>
      </c>
      <c r="D187" s="8" t="s">
        <v>225</v>
      </c>
      <c r="E187" s="2" t="s">
        <v>13</v>
      </c>
      <c r="F187" s="16" t="s">
        <v>151</v>
      </c>
      <c r="G187" s="2" t="s">
        <v>38</v>
      </c>
      <c r="H187" s="9"/>
      <c r="I187" s="21" t="s">
        <v>216</v>
      </c>
      <c r="J187" s="14"/>
      <c r="K187" s="2" t="s">
        <v>159</v>
      </c>
    </row>
    <row r="188" ht="28.5" hidden="1" outlineLevel="1" spans="1:11">
      <c r="A188" s="2">
        <v>10307</v>
      </c>
      <c r="B188" s="7"/>
      <c r="C188" s="7" t="s">
        <v>58</v>
      </c>
      <c r="D188" s="8" t="s">
        <v>226</v>
      </c>
      <c r="E188" s="2" t="s">
        <v>16</v>
      </c>
      <c r="F188" s="16" t="s">
        <v>151</v>
      </c>
      <c r="G188" s="2" t="s">
        <v>18</v>
      </c>
      <c r="H188" s="9"/>
      <c r="I188" s="14"/>
      <c r="J188" s="14"/>
      <c r="K188" s="2" t="s">
        <v>90</v>
      </c>
    </row>
    <row r="189" ht="27.75" hidden="1" outlineLevel="1" spans="1:11">
      <c r="A189" s="2">
        <v>10303</v>
      </c>
      <c r="B189" s="7"/>
      <c r="C189" s="7" t="s">
        <v>58</v>
      </c>
      <c r="D189" s="8" t="s">
        <v>227</v>
      </c>
      <c r="E189" s="2" t="s">
        <v>13</v>
      </c>
      <c r="F189" s="16" t="s">
        <v>151</v>
      </c>
      <c r="G189" s="2" t="s">
        <v>38</v>
      </c>
      <c r="H189" s="9"/>
      <c r="I189" s="21" t="s">
        <v>216</v>
      </c>
      <c r="J189" s="14"/>
      <c r="K189" s="2" t="s">
        <v>159</v>
      </c>
    </row>
    <row r="190" ht="27" hidden="1" outlineLevel="1" spans="1:11">
      <c r="A190" s="2">
        <v>10301</v>
      </c>
      <c r="B190" s="7"/>
      <c r="C190" s="7" t="s">
        <v>58</v>
      </c>
      <c r="D190" s="8" t="s">
        <v>228</v>
      </c>
      <c r="E190" s="2" t="s">
        <v>75</v>
      </c>
      <c r="F190" s="2" t="s">
        <v>42</v>
      </c>
      <c r="G190" s="2" t="s">
        <v>221</v>
      </c>
      <c r="H190" s="9"/>
      <c r="I190" s="14" t="s">
        <v>229</v>
      </c>
      <c r="J190" s="14"/>
      <c r="K190" s="2"/>
    </row>
    <row r="191" ht="14.25" hidden="1" outlineLevel="1" spans="1:11">
      <c r="A191" s="2">
        <v>10300</v>
      </c>
      <c r="B191" s="7"/>
      <c r="C191" s="7" t="s">
        <v>58</v>
      </c>
      <c r="D191" s="8" t="s">
        <v>230</v>
      </c>
      <c r="E191" s="2" t="s">
        <v>81</v>
      </c>
      <c r="F191" s="2"/>
      <c r="G191" s="2"/>
      <c r="H191" s="9"/>
      <c r="I191" s="14"/>
      <c r="J191" s="14"/>
      <c r="K191" s="2"/>
    </row>
    <row r="192" ht="14.25" hidden="1" outlineLevel="1" spans="1:11">
      <c r="A192" s="2">
        <v>10298</v>
      </c>
      <c r="B192" s="7">
        <v>1</v>
      </c>
      <c r="C192" s="7" t="s">
        <v>58</v>
      </c>
      <c r="D192" s="8" t="s">
        <v>231</v>
      </c>
      <c r="E192" s="2" t="s">
        <v>62</v>
      </c>
      <c r="F192" s="16" t="s">
        <v>151</v>
      </c>
      <c r="G192" s="2" t="s">
        <v>38</v>
      </c>
      <c r="H192" s="9"/>
      <c r="I192" s="14"/>
      <c r="J192" s="14"/>
      <c r="K192" s="2" t="s">
        <v>232</v>
      </c>
    </row>
    <row r="193" ht="28.5" hidden="1" outlineLevel="1" spans="1:11">
      <c r="A193" s="2">
        <v>10294</v>
      </c>
      <c r="B193" s="7"/>
      <c r="C193" s="7" t="s">
        <v>58</v>
      </c>
      <c r="D193" s="8" t="s">
        <v>233</v>
      </c>
      <c r="E193" s="2" t="s">
        <v>81</v>
      </c>
      <c r="F193" s="2" t="s">
        <v>146</v>
      </c>
      <c r="G193" s="2" t="s">
        <v>38</v>
      </c>
      <c r="H193" s="9"/>
      <c r="I193" s="14"/>
      <c r="J193" s="14"/>
      <c r="K193" s="2"/>
    </row>
    <row r="194" ht="14.25" hidden="1" outlineLevel="1" spans="1:11">
      <c r="A194" s="2">
        <v>10292</v>
      </c>
      <c r="B194" s="7"/>
      <c r="C194" s="7" t="s">
        <v>58</v>
      </c>
      <c r="D194" s="8" t="s">
        <v>234</v>
      </c>
      <c r="E194" s="2" t="s">
        <v>16</v>
      </c>
      <c r="F194" s="2" t="s">
        <v>146</v>
      </c>
      <c r="G194" s="2" t="s">
        <v>18</v>
      </c>
      <c r="H194" s="9"/>
      <c r="I194" s="14"/>
      <c r="J194" s="14"/>
      <c r="K194" s="2" t="s">
        <v>93</v>
      </c>
    </row>
    <row r="195" hidden="1" outlineLevel="1" spans="1:11">
      <c r="A195" s="2">
        <v>10291</v>
      </c>
      <c r="B195" s="7"/>
      <c r="C195" s="7" t="s">
        <v>58</v>
      </c>
      <c r="D195" s="8" t="s">
        <v>235</v>
      </c>
      <c r="E195" s="2" t="s">
        <v>16</v>
      </c>
      <c r="F195" s="2" t="s">
        <v>17</v>
      </c>
      <c r="G195" s="2" t="s">
        <v>18</v>
      </c>
      <c r="H195" s="9">
        <v>1</v>
      </c>
      <c r="I195" s="14"/>
      <c r="J195" s="14"/>
      <c r="K195" s="19" t="s">
        <v>102</v>
      </c>
    </row>
    <row r="196" ht="27.75" outlineLevel="1" spans="1:11">
      <c r="A196" s="2">
        <v>10288</v>
      </c>
      <c r="B196" s="7"/>
      <c r="C196" s="7" t="s">
        <v>58</v>
      </c>
      <c r="D196" s="8" t="s">
        <v>236</v>
      </c>
      <c r="E196" s="2" t="s">
        <v>13</v>
      </c>
      <c r="F196" s="2" t="s">
        <v>14</v>
      </c>
      <c r="G196" s="2"/>
      <c r="H196" s="9"/>
      <c r="I196" s="14"/>
      <c r="J196" s="14"/>
      <c r="K196" s="19"/>
    </row>
    <row r="197" ht="94.5" hidden="1" outlineLevel="1" spans="1:11">
      <c r="A197" s="2">
        <v>10287</v>
      </c>
      <c r="B197" s="7"/>
      <c r="C197" s="7" t="s">
        <v>58</v>
      </c>
      <c r="D197" s="8" t="s">
        <v>237</v>
      </c>
      <c r="E197" s="2" t="s">
        <v>13</v>
      </c>
      <c r="F197" s="2" t="s">
        <v>146</v>
      </c>
      <c r="G197" s="2" t="s">
        <v>38</v>
      </c>
      <c r="H197" s="9"/>
      <c r="I197" s="14" t="s">
        <v>238</v>
      </c>
      <c r="J197" s="14"/>
      <c r="K197" s="2" t="s">
        <v>133</v>
      </c>
    </row>
    <row r="198" ht="27" hidden="1" outlineLevel="1" spans="1:11">
      <c r="A198" s="2">
        <v>10286</v>
      </c>
      <c r="B198" s="7"/>
      <c r="C198" s="7" t="s">
        <v>58</v>
      </c>
      <c r="D198" s="8" t="s">
        <v>239</v>
      </c>
      <c r="E198" s="2" t="s">
        <v>13</v>
      </c>
      <c r="F198" s="2" t="s">
        <v>17</v>
      </c>
      <c r="G198" s="2" t="s">
        <v>18</v>
      </c>
      <c r="H198" s="9">
        <v>1</v>
      </c>
      <c r="I198" s="14" t="s">
        <v>240</v>
      </c>
      <c r="J198" s="14"/>
      <c r="K198" s="2"/>
    </row>
    <row r="199" ht="27" hidden="1" outlineLevel="1" spans="1:11">
      <c r="A199" s="2">
        <v>10285</v>
      </c>
      <c r="B199" s="7"/>
      <c r="C199" s="7" t="s">
        <v>58</v>
      </c>
      <c r="D199" s="8" t="s">
        <v>241</v>
      </c>
      <c r="E199" s="2" t="s">
        <v>81</v>
      </c>
      <c r="F199" s="2" t="s">
        <v>17</v>
      </c>
      <c r="G199" s="2" t="s">
        <v>221</v>
      </c>
      <c r="H199" s="9"/>
      <c r="I199" s="14" t="s">
        <v>242</v>
      </c>
      <c r="J199" s="14"/>
      <c r="K199" s="2"/>
    </row>
    <row r="200" ht="27.75" hidden="1" outlineLevel="1" spans="1:11">
      <c r="A200" s="2">
        <v>10284</v>
      </c>
      <c r="B200" s="7"/>
      <c r="C200" s="7" t="s">
        <v>58</v>
      </c>
      <c r="D200" s="8" t="s">
        <v>243</v>
      </c>
      <c r="E200" s="2" t="s">
        <v>16</v>
      </c>
      <c r="F200" s="2" t="s">
        <v>17</v>
      </c>
      <c r="G200" s="2" t="s">
        <v>18</v>
      </c>
      <c r="H200" s="9"/>
      <c r="I200" s="14"/>
      <c r="J200" s="14"/>
      <c r="K200" s="19" t="s">
        <v>93</v>
      </c>
    </row>
    <row r="201" hidden="1" outlineLevel="1" spans="1:11">
      <c r="A201" s="2">
        <v>10283</v>
      </c>
      <c r="B201" s="7"/>
      <c r="C201" s="7" t="s">
        <v>58</v>
      </c>
      <c r="D201" s="8" t="s">
        <v>244</v>
      </c>
      <c r="E201" s="2" t="s">
        <v>16</v>
      </c>
      <c r="F201" s="2" t="s">
        <v>146</v>
      </c>
      <c r="G201" s="2" t="s">
        <v>18</v>
      </c>
      <c r="H201" s="9"/>
      <c r="I201" s="14"/>
      <c r="J201" s="14"/>
      <c r="K201" s="2" t="s">
        <v>50</v>
      </c>
    </row>
    <row r="202" ht="14.25" hidden="1" outlineLevel="1" spans="1:11">
      <c r="A202" s="2">
        <v>10282</v>
      </c>
      <c r="B202" s="7"/>
      <c r="C202" s="7" t="s">
        <v>58</v>
      </c>
      <c r="D202" s="8" t="s">
        <v>245</v>
      </c>
      <c r="E202" s="2" t="s">
        <v>13</v>
      </c>
      <c r="F202" s="2" t="s">
        <v>146</v>
      </c>
      <c r="G202" s="2" t="s">
        <v>38</v>
      </c>
      <c r="H202" s="9"/>
      <c r="I202" s="14"/>
      <c r="J202" s="14"/>
      <c r="K202" s="2" t="s">
        <v>246</v>
      </c>
    </row>
    <row r="203" ht="67.5" outlineLevel="1" spans="1:11">
      <c r="A203" s="2">
        <v>10281</v>
      </c>
      <c r="B203" s="7"/>
      <c r="C203" s="7" t="s">
        <v>58</v>
      </c>
      <c r="D203" s="8" t="s">
        <v>247</v>
      </c>
      <c r="E203" s="2" t="s">
        <v>13</v>
      </c>
      <c r="F203" s="2" t="s">
        <v>14</v>
      </c>
      <c r="G203" s="2"/>
      <c r="H203" s="9"/>
      <c r="I203" s="15" t="s">
        <v>248</v>
      </c>
      <c r="J203" s="14"/>
      <c r="K203" s="2"/>
    </row>
    <row r="204" ht="14.25" hidden="1" outlineLevel="1" spans="1:11">
      <c r="A204" s="2">
        <v>10280</v>
      </c>
      <c r="B204" s="7"/>
      <c r="C204" s="7" t="s">
        <v>58</v>
      </c>
      <c r="D204" s="8" t="s">
        <v>249</v>
      </c>
      <c r="E204" s="2" t="s">
        <v>81</v>
      </c>
      <c r="F204" s="2" t="s">
        <v>17</v>
      </c>
      <c r="G204" s="2" t="s">
        <v>18</v>
      </c>
      <c r="H204" s="9"/>
      <c r="I204" s="14"/>
      <c r="J204" s="14"/>
      <c r="K204" s="2"/>
    </row>
    <row r="205" hidden="1" outlineLevel="1" spans="1:11">
      <c r="A205" s="2">
        <v>10279</v>
      </c>
      <c r="B205" s="7"/>
      <c r="C205" s="7" t="s">
        <v>58</v>
      </c>
      <c r="D205" s="8" t="s">
        <v>250</v>
      </c>
      <c r="E205" s="2" t="s">
        <v>13</v>
      </c>
      <c r="F205" s="2" t="s">
        <v>42</v>
      </c>
      <c r="G205" s="2"/>
      <c r="H205" s="9"/>
      <c r="I205" s="14"/>
      <c r="J205" s="14"/>
      <c r="K205" s="2"/>
    </row>
    <row r="206" ht="27" hidden="1" outlineLevel="1" spans="1:11">
      <c r="A206" s="2">
        <v>10278</v>
      </c>
      <c r="B206" s="7"/>
      <c r="C206" s="7" t="s">
        <v>58</v>
      </c>
      <c r="D206" s="8" t="s">
        <v>251</v>
      </c>
      <c r="E206" s="2" t="s">
        <v>81</v>
      </c>
      <c r="F206" s="2" t="s">
        <v>146</v>
      </c>
      <c r="G206" s="2" t="s">
        <v>18</v>
      </c>
      <c r="H206" s="9"/>
      <c r="I206" s="15" t="s">
        <v>252</v>
      </c>
      <c r="J206" s="14"/>
      <c r="K206" s="2"/>
    </row>
    <row r="207" ht="14.25" hidden="1" outlineLevel="1" spans="1:11">
      <c r="A207" s="2">
        <v>10276</v>
      </c>
      <c r="B207" s="7"/>
      <c r="C207" s="7" t="s">
        <v>58</v>
      </c>
      <c r="D207" s="8" t="s">
        <v>253</v>
      </c>
      <c r="E207" s="2" t="s">
        <v>13</v>
      </c>
      <c r="F207" s="2" t="s">
        <v>146</v>
      </c>
      <c r="G207" s="2" t="s">
        <v>38</v>
      </c>
      <c r="H207" s="9"/>
      <c r="I207" s="14"/>
      <c r="J207" s="14"/>
      <c r="K207" s="2" t="s">
        <v>133</v>
      </c>
    </row>
    <row r="208" ht="27" hidden="1" outlineLevel="1" spans="1:11">
      <c r="A208" s="2">
        <v>10275</v>
      </c>
      <c r="B208" s="7"/>
      <c r="C208" s="7" t="s">
        <v>58</v>
      </c>
      <c r="D208" s="8" t="s">
        <v>254</v>
      </c>
      <c r="E208" s="2" t="s">
        <v>81</v>
      </c>
      <c r="F208" s="2" t="s">
        <v>146</v>
      </c>
      <c r="G208" s="2" t="s">
        <v>18</v>
      </c>
      <c r="H208" s="9"/>
      <c r="I208" s="17" t="s">
        <v>255</v>
      </c>
      <c r="J208" s="14"/>
      <c r="K208" s="2"/>
    </row>
    <row r="209" ht="27.75" hidden="1" outlineLevel="1" spans="1:11">
      <c r="A209" s="2">
        <v>10274</v>
      </c>
      <c r="B209" s="7"/>
      <c r="C209" s="7" t="s">
        <v>58</v>
      </c>
      <c r="D209" s="8" t="s">
        <v>256</v>
      </c>
      <c r="E209" s="2" t="s">
        <v>81</v>
      </c>
      <c r="F209" s="2" t="s">
        <v>146</v>
      </c>
      <c r="G209" s="2" t="s">
        <v>38</v>
      </c>
      <c r="H209" s="9"/>
      <c r="I209" s="14"/>
      <c r="J209" s="14"/>
      <c r="K209" s="2"/>
    </row>
    <row r="210" ht="14.25" hidden="1" outlineLevel="1" spans="1:11">
      <c r="A210" s="2">
        <v>10273</v>
      </c>
      <c r="B210" s="7"/>
      <c r="C210" s="7" t="s">
        <v>58</v>
      </c>
      <c r="D210" s="8" t="s">
        <v>257</v>
      </c>
      <c r="E210" s="2" t="s">
        <v>81</v>
      </c>
      <c r="F210" s="2" t="s">
        <v>17</v>
      </c>
      <c r="G210" s="2" t="s">
        <v>18</v>
      </c>
      <c r="H210" s="9"/>
      <c r="I210" s="14"/>
      <c r="J210" s="14"/>
      <c r="K210" s="2"/>
    </row>
    <row r="211" ht="108" hidden="1" outlineLevel="1" spans="1:11">
      <c r="A211" s="2">
        <v>10271</v>
      </c>
      <c r="B211" s="7"/>
      <c r="C211" s="7" t="s">
        <v>58</v>
      </c>
      <c r="D211" s="8" t="s">
        <v>258</v>
      </c>
      <c r="E211" s="2" t="s">
        <v>13</v>
      </c>
      <c r="F211" s="2" t="s">
        <v>146</v>
      </c>
      <c r="G211" s="2" t="s">
        <v>221</v>
      </c>
      <c r="H211" s="9"/>
      <c r="I211" s="14" t="s">
        <v>259</v>
      </c>
      <c r="J211" s="14"/>
      <c r="K211" s="2"/>
    </row>
    <row r="212" ht="27" hidden="1" outlineLevel="1" spans="1:11">
      <c r="A212" s="2">
        <v>10270</v>
      </c>
      <c r="B212" s="7"/>
      <c r="C212" s="7" t="s">
        <v>58</v>
      </c>
      <c r="D212" s="18" t="s">
        <v>260</v>
      </c>
      <c r="E212" s="2" t="s">
        <v>13</v>
      </c>
      <c r="F212" s="2" t="s">
        <v>146</v>
      </c>
      <c r="G212" s="2" t="s">
        <v>38</v>
      </c>
      <c r="H212" s="9"/>
      <c r="I212" s="14"/>
      <c r="J212" s="14"/>
      <c r="K212" s="2" t="s">
        <v>246</v>
      </c>
    </row>
    <row r="213" ht="14.25" hidden="1" outlineLevel="1" spans="1:11">
      <c r="A213" s="2">
        <v>10269</v>
      </c>
      <c r="B213" s="7"/>
      <c r="C213" s="7" t="s">
        <v>58</v>
      </c>
      <c r="D213" s="8" t="s">
        <v>261</v>
      </c>
      <c r="E213" s="2" t="s">
        <v>13</v>
      </c>
      <c r="F213" s="2" t="s">
        <v>146</v>
      </c>
      <c r="G213" s="2" t="s">
        <v>38</v>
      </c>
      <c r="H213" s="9"/>
      <c r="I213" s="14"/>
      <c r="J213" s="14"/>
      <c r="K213" s="2" t="s">
        <v>246</v>
      </c>
    </row>
    <row r="214" ht="27" outlineLevel="1" spans="1:11">
      <c r="A214" s="2">
        <v>10268</v>
      </c>
      <c r="B214" s="7"/>
      <c r="C214" s="7" t="s">
        <v>58</v>
      </c>
      <c r="D214" s="8" t="s">
        <v>262</v>
      </c>
      <c r="E214" s="2" t="s">
        <v>16</v>
      </c>
      <c r="F214" s="2" t="s">
        <v>14</v>
      </c>
      <c r="G214" s="2"/>
      <c r="H214" s="9"/>
      <c r="I214" s="14"/>
      <c r="J214" s="14"/>
      <c r="K214" s="2"/>
    </row>
    <row r="215" ht="14.25" hidden="1" outlineLevel="1" spans="1:11">
      <c r="A215" s="2">
        <v>10267</v>
      </c>
      <c r="B215" s="7"/>
      <c r="C215" s="7" t="s">
        <v>58</v>
      </c>
      <c r="D215" s="8" t="s">
        <v>263</v>
      </c>
      <c r="E215" s="2" t="s">
        <v>13</v>
      </c>
      <c r="F215" s="2" t="s">
        <v>17</v>
      </c>
      <c r="G215" s="2" t="s">
        <v>18</v>
      </c>
      <c r="H215" s="9"/>
      <c r="I215" s="14"/>
      <c r="J215" s="14"/>
      <c r="K215" s="2"/>
    </row>
    <row r="216" ht="27.75" hidden="1" outlineLevel="1" spans="1:11">
      <c r="A216" s="2">
        <v>10266</v>
      </c>
      <c r="B216" s="7"/>
      <c r="C216" s="7" t="s">
        <v>58</v>
      </c>
      <c r="D216" s="8" t="s">
        <v>264</v>
      </c>
      <c r="E216" s="2" t="s">
        <v>16</v>
      </c>
      <c r="F216" s="2" t="s">
        <v>17</v>
      </c>
      <c r="G216" s="2" t="s">
        <v>18</v>
      </c>
      <c r="H216" s="9">
        <v>1</v>
      </c>
      <c r="I216" s="14"/>
      <c r="J216" s="14"/>
      <c r="K216" s="19" t="s">
        <v>194</v>
      </c>
    </row>
    <row r="217" hidden="1" outlineLevel="1" spans="1:11">
      <c r="A217" s="2">
        <v>10265</v>
      </c>
      <c r="B217" s="7"/>
      <c r="C217" s="7" t="s">
        <v>58</v>
      </c>
      <c r="D217" s="18" t="s">
        <v>265</v>
      </c>
      <c r="E217" s="2" t="s">
        <v>13</v>
      </c>
      <c r="F217" s="2" t="s">
        <v>146</v>
      </c>
      <c r="G217" s="2" t="s">
        <v>38</v>
      </c>
      <c r="H217" s="9"/>
      <c r="I217" s="14"/>
      <c r="J217" s="14"/>
      <c r="K217" s="2" t="s">
        <v>246</v>
      </c>
    </row>
    <row r="218" outlineLevel="1" spans="1:11">
      <c r="A218" s="2">
        <v>10264</v>
      </c>
      <c r="B218" s="7"/>
      <c r="C218" s="7" t="s">
        <v>58</v>
      </c>
      <c r="D218" s="8" t="s">
        <v>266</v>
      </c>
      <c r="E218" s="2" t="s">
        <v>13</v>
      </c>
      <c r="F218" s="2" t="s">
        <v>14</v>
      </c>
      <c r="G218" s="2"/>
      <c r="H218" s="9"/>
      <c r="I218" s="14"/>
      <c r="J218" s="14"/>
      <c r="K218" s="2"/>
    </row>
    <row r="219" hidden="1" outlineLevel="1" spans="1:11">
      <c r="A219" s="2">
        <v>10263</v>
      </c>
      <c r="B219" s="7"/>
      <c r="C219" s="7" t="s">
        <v>58</v>
      </c>
      <c r="D219" s="8" t="s">
        <v>267</v>
      </c>
      <c r="E219" s="2" t="s">
        <v>75</v>
      </c>
      <c r="F219" s="2" t="s">
        <v>17</v>
      </c>
      <c r="G219" s="2" t="s">
        <v>18</v>
      </c>
      <c r="H219" s="9"/>
      <c r="I219" s="14"/>
      <c r="J219" s="14"/>
      <c r="K219" s="2"/>
    </row>
    <row r="220" ht="28.5" outlineLevel="1" spans="1:11">
      <c r="A220" s="2">
        <v>10262</v>
      </c>
      <c r="B220" s="7"/>
      <c r="C220" s="7" t="s">
        <v>58</v>
      </c>
      <c r="D220" s="8" t="s">
        <v>268</v>
      </c>
      <c r="E220" s="2" t="s">
        <v>16</v>
      </c>
      <c r="F220" s="2" t="s">
        <v>14</v>
      </c>
      <c r="G220" s="2"/>
      <c r="H220" s="9"/>
      <c r="I220" s="14"/>
      <c r="J220" s="14"/>
      <c r="K220" s="2"/>
    </row>
    <row r="221" ht="14.25" hidden="1" outlineLevel="1" spans="1:11">
      <c r="A221" s="2">
        <v>10261</v>
      </c>
      <c r="B221" s="7"/>
      <c r="C221" s="7" t="s">
        <v>58</v>
      </c>
      <c r="D221" s="8" t="s">
        <v>269</v>
      </c>
      <c r="E221" s="2" t="s">
        <v>16</v>
      </c>
      <c r="F221" s="2" t="s">
        <v>42</v>
      </c>
      <c r="G221" s="2"/>
      <c r="H221" s="9"/>
      <c r="I221" s="14"/>
      <c r="J221" s="14"/>
      <c r="K221" s="2"/>
    </row>
    <row r="222" ht="27.75" hidden="1" outlineLevel="1" spans="1:11">
      <c r="A222" s="2">
        <v>10260</v>
      </c>
      <c r="B222" s="7"/>
      <c r="C222" s="7" t="s">
        <v>58</v>
      </c>
      <c r="D222" s="8" t="s">
        <v>270</v>
      </c>
      <c r="E222" s="2" t="s">
        <v>16</v>
      </c>
      <c r="F222" s="2" t="s">
        <v>146</v>
      </c>
      <c r="G222" s="2" t="s">
        <v>38</v>
      </c>
      <c r="H222" s="9"/>
      <c r="I222" s="14"/>
      <c r="J222" s="14"/>
      <c r="K222" s="19" t="s">
        <v>93</v>
      </c>
    </row>
    <row r="223" ht="14.25" hidden="1" outlineLevel="1" spans="1:11">
      <c r="A223" s="2">
        <v>10258</v>
      </c>
      <c r="B223" s="7"/>
      <c r="C223" s="7" t="s">
        <v>58</v>
      </c>
      <c r="D223" s="8" t="s">
        <v>271</v>
      </c>
      <c r="E223" s="2" t="s">
        <v>16</v>
      </c>
      <c r="F223" s="2" t="s">
        <v>146</v>
      </c>
      <c r="G223" s="2" t="s">
        <v>38</v>
      </c>
      <c r="H223" s="9"/>
      <c r="I223" s="14"/>
      <c r="J223" s="14"/>
      <c r="K223" s="2" t="s">
        <v>90</v>
      </c>
    </row>
    <row r="224" ht="27" hidden="1" outlineLevel="1" spans="1:11">
      <c r="A224" s="2">
        <v>10256</v>
      </c>
      <c r="B224" s="7"/>
      <c r="C224" s="7" t="s">
        <v>58</v>
      </c>
      <c r="D224" s="8" t="s">
        <v>272</v>
      </c>
      <c r="E224" s="2" t="s">
        <v>13</v>
      </c>
      <c r="F224" s="2" t="s">
        <v>17</v>
      </c>
      <c r="G224" s="2" t="s">
        <v>18</v>
      </c>
      <c r="H224" s="9"/>
      <c r="I224" s="14"/>
      <c r="J224" s="14"/>
      <c r="K224" s="2"/>
    </row>
    <row r="225" hidden="1" outlineLevel="1" spans="1:11">
      <c r="A225" s="2">
        <v>10255</v>
      </c>
      <c r="B225" s="7"/>
      <c r="C225" s="7" t="s">
        <v>58</v>
      </c>
      <c r="D225" s="8" t="s">
        <v>273</v>
      </c>
      <c r="E225" s="2" t="s">
        <v>75</v>
      </c>
      <c r="F225" s="2" t="s">
        <v>17</v>
      </c>
      <c r="G225" s="2" t="s">
        <v>18</v>
      </c>
      <c r="H225" s="9"/>
      <c r="I225" s="14"/>
      <c r="J225" s="14"/>
      <c r="K225" s="2"/>
    </row>
    <row r="226" hidden="1" outlineLevel="1" spans="1:11">
      <c r="A226" s="2">
        <v>10253</v>
      </c>
      <c r="B226" s="7"/>
      <c r="C226" s="7" t="s">
        <v>58</v>
      </c>
      <c r="D226" s="18" t="s">
        <v>274</v>
      </c>
      <c r="E226" s="2" t="s">
        <v>75</v>
      </c>
      <c r="F226" s="2" t="s">
        <v>17</v>
      </c>
      <c r="G226" s="2" t="s">
        <v>18</v>
      </c>
      <c r="H226" s="9"/>
      <c r="I226" s="14"/>
      <c r="J226" s="14"/>
      <c r="K226" s="2"/>
    </row>
    <row r="227" ht="28.5" outlineLevel="1" spans="1:11">
      <c r="A227" s="2">
        <v>10252</v>
      </c>
      <c r="B227" s="7"/>
      <c r="C227" s="7" t="s">
        <v>58</v>
      </c>
      <c r="D227" s="8" t="s">
        <v>275</v>
      </c>
      <c r="E227" s="2" t="s">
        <v>13</v>
      </c>
      <c r="F227" s="2" t="s">
        <v>14</v>
      </c>
      <c r="G227" s="2"/>
      <c r="H227" s="9"/>
      <c r="I227" s="14"/>
      <c r="J227" s="14"/>
      <c r="K227" s="2"/>
    </row>
    <row r="228" ht="28.5" outlineLevel="1" spans="1:11">
      <c r="A228" s="2">
        <v>10251</v>
      </c>
      <c r="B228" s="7"/>
      <c r="C228" s="7" t="s">
        <v>58</v>
      </c>
      <c r="D228" s="8" t="s">
        <v>276</v>
      </c>
      <c r="E228" s="2" t="s">
        <v>16</v>
      </c>
      <c r="F228" s="2" t="s">
        <v>14</v>
      </c>
      <c r="G228" s="2"/>
      <c r="H228" s="9"/>
      <c r="I228" s="14"/>
      <c r="J228" s="14"/>
      <c r="K228" s="2"/>
    </row>
    <row r="229" outlineLevel="1" spans="1:11">
      <c r="A229" s="2">
        <v>10250</v>
      </c>
      <c r="B229" s="7"/>
      <c r="C229" s="7" t="s">
        <v>58</v>
      </c>
      <c r="D229" s="8" t="s">
        <v>277</v>
      </c>
      <c r="E229" s="2" t="s">
        <v>13</v>
      </c>
      <c r="F229" s="2" t="s">
        <v>14</v>
      </c>
      <c r="G229" s="2"/>
      <c r="H229" s="9"/>
      <c r="I229" s="14"/>
      <c r="J229" s="14"/>
      <c r="K229" s="2"/>
    </row>
    <row r="230" ht="14.25" hidden="1" outlineLevel="1" spans="1:11">
      <c r="A230" s="2">
        <v>10249</v>
      </c>
      <c r="B230" s="7"/>
      <c r="C230" s="7" t="s">
        <v>58</v>
      </c>
      <c r="D230" s="8" t="s">
        <v>278</v>
      </c>
      <c r="E230" s="2" t="s">
        <v>16</v>
      </c>
      <c r="F230" s="2" t="s">
        <v>17</v>
      </c>
      <c r="G230" s="2" t="s">
        <v>38</v>
      </c>
      <c r="H230" s="9">
        <v>1</v>
      </c>
      <c r="I230" s="14"/>
      <c r="J230" s="14"/>
      <c r="K230" s="2"/>
    </row>
    <row r="231" hidden="1" outlineLevel="1" spans="1:11">
      <c r="A231" s="2">
        <v>10248</v>
      </c>
      <c r="B231" s="7"/>
      <c r="C231" s="7" t="s">
        <v>58</v>
      </c>
      <c r="D231" s="8" t="s">
        <v>279</v>
      </c>
      <c r="E231" s="2" t="s">
        <v>81</v>
      </c>
      <c r="F231" s="2" t="s">
        <v>42</v>
      </c>
      <c r="G231" s="2" t="s">
        <v>221</v>
      </c>
      <c r="H231" s="9"/>
      <c r="I231" s="14" t="s">
        <v>280</v>
      </c>
      <c r="J231" s="14"/>
      <c r="K231" s="2"/>
    </row>
    <row r="232" ht="27.75" hidden="1" outlineLevel="1" spans="1:11">
      <c r="A232" s="2">
        <v>10247</v>
      </c>
      <c r="B232" s="7"/>
      <c r="C232" s="7" t="s">
        <v>58</v>
      </c>
      <c r="D232" s="8" t="s">
        <v>281</v>
      </c>
      <c r="E232" s="2" t="s">
        <v>16</v>
      </c>
      <c r="F232" s="2" t="s">
        <v>17</v>
      </c>
      <c r="G232" s="2" t="s">
        <v>18</v>
      </c>
      <c r="H232" s="9"/>
      <c r="I232" s="14"/>
      <c r="J232" s="14"/>
      <c r="K232" s="19" t="s">
        <v>194</v>
      </c>
    </row>
    <row r="233" ht="14.25" hidden="1" outlineLevel="1" spans="1:11">
      <c r="A233" s="2">
        <v>10246</v>
      </c>
      <c r="B233" s="7"/>
      <c r="C233" s="7" t="s">
        <v>58</v>
      </c>
      <c r="D233" s="8" t="s">
        <v>282</v>
      </c>
      <c r="E233" s="2" t="s">
        <v>13</v>
      </c>
      <c r="F233" s="2" t="s">
        <v>283</v>
      </c>
      <c r="G233" s="2" t="s">
        <v>38</v>
      </c>
      <c r="H233" s="9"/>
      <c r="I233" s="14"/>
      <c r="J233" s="14"/>
      <c r="K233" s="2"/>
    </row>
    <row r="234" ht="14.25" hidden="1" outlineLevel="1" spans="1:11">
      <c r="A234" s="2">
        <v>10245</v>
      </c>
      <c r="B234" s="7"/>
      <c r="C234" s="7" t="s">
        <v>58</v>
      </c>
      <c r="D234" s="8" t="s">
        <v>284</v>
      </c>
      <c r="E234" s="2" t="s">
        <v>13</v>
      </c>
      <c r="F234" s="2" t="s">
        <v>17</v>
      </c>
      <c r="G234" s="2" t="s">
        <v>18</v>
      </c>
      <c r="H234" s="9"/>
      <c r="I234" s="14"/>
      <c r="J234" s="14"/>
      <c r="K234" s="2"/>
    </row>
    <row r="235" ht="27.75" hidden="1" outlineLevel="1" spans="1:11">
      <c r="A235" s="2">
        <v>10244</v>
      </c>
      <c r="B235" s="7"/>
      <c r="C235" s="7" t="s">
        <v>58</v>
      </c>
      <c r="D235" s="8" t="s">
        <v>285</v>
      </c>
      <c r="E235" s="2" t="s">
        <v>13</v>
      </c>
      <c r="F235" s="2" t="s">
        <v>283</v>
      </c>
      <c r="G235" s="2" t="s">
        <v>18</v>
      </c>
      <c r="H235" s="9"/>
      <c r="I235" s="14"/>
      <c r="J235" s="14"/>
      <c r="K235" s="2"/>
    </row>
    <row r="236" ht="28.5" hidden="1" outlineLevel="1" spans="1:11">
      <c r="A236" s="2">
        <v>10243</v>
      </c>
      <c r="B236" s="7"/>
      <c r="C236" s="7" t="s">
        <v>58</v>
      </c>
      <c r="D236" s="8" t="s">
        <v>286</v>
      </c>
      <c r="E236" s="2" t="s">
        <v>13</v>
      </c>
      <c r="F236" s="2" t="s">
        <v>283</v>
      </c>
      <c r="G236" s="2" t="s">
        <v>38</v>
      </c>
      <c r="H236" s="9"/>
      <c r="I236" s="14"/>
      <c r="J236" s="14"/>
      <c r="K236" s="2"/>
    </row>
    <row r="237" ht="14.25" hidden="1" outlineLevel="1" spans="1:11">
      <c r="A237" s="2">
        <v>10242</v>
      </c>
      <c r="B237" s="7"/>
      <c r="C237" s="7" t="s">
        <v>58</v>
      </c>
      <c r="D237" s="8" t="s">
        <v>287</v>
      </c>
      <c r="E237" s="2" t="s">
        <v>62</v>
      </c>
      <c r="F237" s="16" t="s">
        <v>151</v>
      </c>
      <c r="G237" s="2" t="s">
        <v>38</v>
      </c>
      <c r="H237" s="9"/>
      <c r="I237" s="14"/>
      <c r="J237" s="14"/>
      <c r="K237" s="2" t="s">
        <v>288</v>
      </c>
    </row>
    <row r="238" ht="28.5" outlineLevel="1" spans="1:11">
      <c r="A238" s="2">
        <v>10241</v>
      </c>
      <c r="B238" s="7"/>
      <c r="C238" s="7" t="s">
        <v>58</v>
      </c>
      <c r="D238" s="8" t="s">
        <v>289</v>
      </c>
      <c r="E238" s="2" t="s">
        <v>16</v>
      </c>
      <c r="F238" s="2" t="s">
        <v>14</v>
      </c>
      <c r="G238" s="2"/>
      <c r="H238" s="9"/>
      <c r="I238" s="14"/>
      <c r="J238" s="14"/>
      <c r="K238" s="2"/>
    </row>
    <row r="239" ht="27.75" hidden="1" outlineLevel="1" spans="1:11">
      <c r="A239" s="2">
        <v>10240</v>
      </c>
      <c r="B239" s="7"/>
      <c r="C239" s="7" t="s">
        <v>58</v>
      </c>
      <c r="D239" s="8" t="s">
        <v>290</v>
      </c>
      <c r="E239" s="2" t="s">
        <v>175</v>
      </c>
      <c r="F239" s="2" t="s">
        <v>42</v>
      </c>
      <c r="G239" s="2" t="s">
        <v>221</v>
      </c>
      <c r="H239" s="9"/>
      <c r="I239" s="14" t="s">
        <v>291</v>
      </c>
      <c r="J239" s="14"/>
      <c r="K239" s="2"/>
    </row>
    <row r="240" ht="14.25" hidden="1" outlineLevel="1" spans="1:11">
      <c r="A240" s="2">
        <v>10227</v>
      </c>
      <c r="B240" s="7"/>
      <c r="C240" s="7" t="s">
        <v>58</v>
      </c>
      <c r="D240" s="8" t="s">
        <v>292</v>
      </c>
      <c r="E240" s="2" t="s">
        <v>13</v>
      </c>
      <c r="F240" s="2" t="s">
        <v>283</v>
      </c>
      <c r="G240" s="2" t="s">
        <v>38</v>
      </c>
      <c r="H240" s="9"/>
      <c r="I240" s="14"/>
      <c r="J240" s="14"/>
      <c r="K240" s="2"/>
    </row>
    <row r="241" ht="27.75" hidden="1" outlineLevel="1" spans="1:11">
      <c r="A241" s="2">
        <v>10226</v>
      </c>
      <c r="B241" s="7"/>
      <c r="C241" s="7" t="s">
        <v>58</v>
      </c>
      <c r="D241" s="8" t="s">
        <v>293</v>
      </c>
      <c r="E241" s="2" t="s">
        <v>13</v>
      </c>
      <c r="F241" s="2" t="s">
        <v>283</v>
      </c>
      <c r="G241" s="2" t="s">
        <v>38</v>
      </c>
      <c r="H241" s="9"/>
      <c r="I241" s="14"/>
      <c r="J241" s="14"/>
      <c r="K241" s="2"/>
    </row>
    <row r="242" ht="27.75" hidden="1" outlineLevel="1" spans="1:11">
      <c r="A242" s="2">
        <v>10225</v>
      </c>
      <c r="B242" s="7"/>
      <c r="C242" s="7" t="s">
        <v>58</v>
      </c>
      <c r="D242" s="8" t="s">
        <v>294</v>
      </c>
      <c r="E242" s="2" t="s">
        <v>75</v>
      </c>
      <c r="F242" s="2" t="s">
        <v>42</v>
      </c>
      <c r="G242" s="2"/>
      <c r="H242" s="9"/>
      <c r="I242" s="14" t="s">
        <v>295</v>
      </c>
      <c r="J242" s="14"/>
      <c r="K242" s="2"/>
    </row>
    <row r="243" ht="27.75" hidden="1" outlineLevel="1" spans="1:11">
      <c r="A243" s="2">
        <v>10224</v>
      </c>
      <c r="B243" s="7"/>
      <c r="C243" s="7" t="s">
        <v>58</v>
      </c>
      <c r="D243" s="8" t="s">
        <v>296</v>
      </c>
      <c r="E243" s="2" t="s">
        <v>16</v>
      </c>
      <c r="F243" s="2" t="s">
        <v>17</v>
      </c>
      <c r="G243" s="2" t="s">
        <v>18</v>
      </c>
      <c r="H243" s="9"/>
      <c r="I243" s="14" t="s">
        <v>297</v>
      </c>
      <c r="J243" s="14"/>
      <c r="K243" s="2"/>
    </row>
    <row r="244" ht="14.25" hidden="1" outlineLevel="1" spans="1:11">
      <c r="A244" s="2">
        <v>10223</v>
      </c>
      <c r="B244" s="7"/>
      <c r="C244" s="7" t="s">
        <v>58</v>
      </c>
      <c r="D244" s="8" t="s">
        <v>298</v>
      </c>
      <c r="E244" s="2" t="s">
        <v>81</v>
      </c>
      <c r="F244" s="2" t="s">
        <v>283</v>
      </c>
      <c r="G244" s="2" t="s">
        <v>38</v>
      </c>
      <c r="H244" s="9"/>
      <c r="I244" s="14"/>
      <c r="J244" s="14"/>
      <c r="K244" s="2"/>
    </row>
    <row r="245" ht="27.75" hidden="1" outlineLevel="1" spans="1:11">
      <c r="A245" s="2">
        <v>10222</v>
      </c>
      <c r="B245" s="7"/>
      <c r="C245" s="7" t="s">
        <v>58</v>
      </c>
      <c r="D245" s="8" t="s">
        <v>299</v>
      </c>
      <c r="E245" s="2" t="s">
        <v>16</v>
      </c>
      <c r="F245" s="2" t="s">
        <v>283</v>
      </c>
      <c r="G245" s="2" t="s">
        <v>18</v>
      </c>
      <c r="H245" s="9"/>
      <c r="I245" s="14"/>
      <c r="J245" s="14"/>
      <c r="K245" s="2"/>
    </row>
    <row r="246" ht="27.75" hidden="1" outlineLevel="1" spans="1:11">
      <c r="A246" s="2">
        <v>10221</v>
      </c>
      <c r="B246" s="7"/>
      <c r="C246" s="7" t="s">
        <v>58</v>
      </c>
      <c r="D246" s="8" t="s">
        <v>300</v>
      </c>
      <c r="E246" s="2" t="s">
        <v>22</v>
      </c>
      <c r="F246" s="2" t="s">
        <v>283</v>
      </c>
      <c r="G246" s="2" t="s">
        <v>38</v>
      </c>
      <c r="H246" s="9"/>
      <c r="I246" s="14"/>
      <c r="J246" s="14"/>
      <c r="K246" s="2"/>
    </row>
    <row r="247" ht="14.25" hidden="1" outlineLevel="1" spans="1:11">
      <c r="A247" s="2">
        <v>10220</v>
      </c>
      <c r="B247" s="7"/>
      <c r="C247" s="7" t="s">
        <v>58</v>
      </c>
      <c r="D247" s="8" t="s">
        <v>301</v>
      </c>
      <c r="E247" s="2" t="s">
        <v>13</v>
      </c>
      <c r="F247" s="2" t="s">
        <v>283</v>
      </c>
      <c r="G247" s="2" t="s">
        <v>38</v>
      </c>
      <c r="H247" s="9"/>
      <c r="I247" s="14"/>
      <c r="J247" s="14"/>
      <c r="K247" s="2"/>
    </row>
    <row r="248" ht="135" hidden="1" outlineLevel="1" spans="1:11">
      <c r="A248" s="2">
        <v>10219</v>
      </c>
      <c r="B248" s="7"/>
      <c r="C248" s="7" t="s">
        <v>58</v>
      </c>
      <c r="D248" s="8" t="s">
        <v>302</v>
      </c>
      <c r="E248" s="2" t="s">
        <v>13</v>
      </c>
      <c r="F248" s="16" t="s">
        <v>151</v>
      </c>
      <c r="G248" s="2" t="s">
        <v>18</v>
      </c>
      <c r="H248" s="9"/>
      <c r="I248" s="14" t="s">
        <v>303</v>
      </c>
      <c r="J248" s="14"/>
      <c r="K248" s="2" t="s">
        <v>159</v>
      </c>
    </row>
    <row r="249" ht="14.25" hidden="1" outlineLevel="1" spans="1:11">
      <c r="A249" s="2">
        <v>10218</v>
      </c>
      <c r="B249" s="7"/>
      <c r="C249" s="7" t="s">
        <v>58</v>
      </c>
      <c r="D249" s="8" t="s">
        <v>304</v>
      </c>
      <c r="E249" s="2" t="s">
        <v>81</v>
      </c>
      <c r="F249" s="2" t="s">
        <v>283</v>
      </c>
      <c r="G249" s="2" t="s">
        <v>38</v>
      </c>
      <c r="H249" s="9"/>
      <c r="I249" s="14"/>
      <c r="J249" s="14"/>
      <c r="K249" s="2"/>
    </row>
    <row r="250" ht="14.25" hidden="1" outlineLevel="1" spans="1:11">
      <c r="A250" s="2">
        <v>10217</v>
      </c>
      <c r="B250" s="7"/>
      <c r="C250" s="7" t="s">
        <v>58</v>
      </c>
      <c r="D250" s="8" t="s">
        <v>305</v>
      </c>
      <c r="E250" s="2" t="s">
        <v>16</v>
      </c>
      <c r="F250" s="2" t="s">
        <v>283</v>
      </c>
      <c r="G250" s="2" t="s">
        <v>38</v>
      </c>
      <c r="H250" s="9"/>
      <c r="I250" s="14"/>
      <c r="J250" s="14"/>
      <c r="K250" s="2"/>
    </row>
    <row r="251" ht="54" hidden="1" outlineLevel="1" spans="1:11">
      <c r="A251" s="2">
        <v>10216</v>
      </c>
      <c r="B251" s="7"/>
      <c r="C251" s="7" t="s">
        <v>58</v>
      </c>
      <c r="D251" s="8" t="s">
        <v>306</v>
      </c>
      <c r="E251" s="2" t="s">
        <v>13</v>
      </c>
      <c r="F251" s="2" t="s">
        <v>17</v>
      </c>
      <c r="G251" s="2" t="s">
        <v>18</v>
      </c>
      <c r="H251" s="9"/>
      <c r="I251" s="14" t="s">
        <v>307</v>
      </c>
      <c r="J251" s="14"/>
      <c r="K251" s="2"/>
    </row>
    <row r="252" ht="28.5" outlineLevel="1" spans="1:11">
      <c r="A252" s="2">
        <v>10215</v>
      </c>
      <c r="B252" s="7"/>
      <c r="C252" s="7" t="s">
        <v>58</v>
      </c>
      <c r="D252" s="8" t="s">
        <v>308</v>
      </c>
      <c r="E252" s="2" t="s">
        <v>16</v>
      </c>
      <c r="F252" s="2" t="s">
        <v>14</v>
      </c>
      <c r="G252" s="2"/>
      <c r="H252" s="9"/>
      <c r="I252" s="14" t="s">
        <v>309</v>
      </c>
      <c r="J252" s="14"/>
      <c r="K252" s="2"/>
    </row>
    <row r="253" hidden="1" outlineLevel="1" spans="1:11">
      <c r="A253" s="2">
        <v>10214</v>
      </c>
      <c r="B253" s="7"/>
      <c r="C253" s="7" t="s">
        <v>58</v>
      </c>
      <c r="D253" s="8" t="s">
        <v>310</v>
      </c>
      <c r="E253" s="2" t="s">
        <v>16</v>
      </c>
      <c r="F253" s="2" t="s">
        <v>283</v>
      </c>
      <c r="G253" s="2" t="s">
        <v>18</v>
      </c>
      <c r="H253" s="9"/>
      <c r="I253" s="14"/>
      <c r="J253" s="14"/>
      <c r="K253" s="2"/>
    </row>
    <row r="254" ht="27.75" outlineLevel="1" spans="1:11">
      <c r="A254" s="2">
        <v>10213</v>
      </c>
      <c r="B254" s="7"/>
      <c r="C254" s="7" t="s">
        <v>58</v>
      </c>
      <c r="D254" s="8" t="s">
        <v>311</v>
      </c>
      <c r="E254" s="2" t="s">
        <v>13</v>
      </c>
      <c r="F254" s="2" t="s">
        <v>14</v>
      </c>
      <c r="G254" s="2"/>
      <c r="H254" s="9"/>
      <c r="I254" s="14"/>
      <c r="J254" s="14"/>
      <c r="K254" s="2"/>
    </row>
    <row r="255" ht="27.75" hidden="1" outlineLevel="1" spans="1:11">
      <c r="A255" s="2">
        <v>10212</v>
      </c>
      <c r="B255" s="7"/>
      <c r="C255" s="7" t="s">
        <v>58</v>
      </c>
      <c r="D255" s="8" t="s">
        <v>312</v>
      </c>
      <c r="E255" s="2" t="s">
        <v>13</v>
      </c>
      <c r="F255" s="2" t="s">
        <v>17</v>
      </c>
      <c r="G255" s="2" t="s">
        <v>18</v>
      </c>
      <c r="H255" s="9"/>
      <c r="I255" s="15" t="s">
        <v>313</v>
      </c>
      <c r="J255" s="14"/>
      <c r="K255" s="19"/>
    </row>
    <row r="256" ht="14.25" hidden="1" outlineLevel="1" spans="1:11">
      <c r="A256" s="2">
        <v>10211</v>
      </c>
      <c r="B256" s="7"/>
      <c r="C256" s="7" t="s">
        <v>58</v>
      </c>
      <c r="D256" s="8" t="s">
        <v>314</v>
      </c>
      <c r="E256" s="2" t="s">
        <v>22</v>
      </c>
      <c r="F256" s="2"/>
      <c r="G256" s="2"/>
      <c r="H256" s="9"/>
      <c r="I256" s="14"/>
      <c r="J256" s="14"/>
      <c r="K256" s="2"/>
    </row>
    <row r="257" outlineLevel="1" spans="1:11">
      <c r="A257" s="2">
        <v>10210</v>
      </c>
      <c r="B257" s="7"/>
      <c r="C257" s="7" t="s">
        <v>58</v>
      </c>
      <c r="D257" s="8" t="s">
        <v>315</v>
      </c>
      <c r="E257" s="2" t="s">
        <v>13</v>
      </c>
      <c r="F257" s="2" t="s">
        <v>14</v>
      </c>
      <c r="G257" s="2"/>
      <c r="H257" s="9"/>
      <c r="I257" s="14"/>
      <c r="J257" s="14"/>
      <c r="K257" s="2"/>
    </row>
    <row r="258" ht="14.25" hidden="1" outlineLevel="1" spans="1:11">
      <c r="A258" s="2">
        <v>10209</v>
      </c>
      <c r="B258" s="7"/>
      <c r="C258" s="7" t="s">
        <v>58</v>
      </c>
      <c r="D258" s="8" t="s">
        <v>316</v>
      </c>
      <c r="E258" s="2" t="s">
        <v>13</v>
      </c>
      <c r="F258" s="2" t="s">
        <v>42</v>
      </c>
      <c r="G258" s="2"/>
      <c r="H258" s="9"/>
      <c r="I258" s="14" t="s">
        <v>317</v>
      </c>
      <c r="J258" s="14"/>
      <c r="K258" s="2"/>
    </row>
    <row r="259" ht="14.25" hidden="1" outlineLevel="1" spans="1:11">
      <c r="A259" s="2">
        <v>10208</v>
      </c>
      <c r="B259" s="7"/>
      <c r="C259" s="7" t="s">
        <v>58</v>
      </c>
      <c r="D259" s="8" t="s">
        <v>318</v>
      </c>
      <c r="E259" s="2" t="s">
        <v>13</v>
      </c>
      <c r="F259" s="2" t="s">
        <v>283</v>
      </c>
      <c r="G259" s="2" t="s">
        <v>38</v>
      </c>
      <c r="H259" s="9"/>
      <c r="I259" s="14"/>
      <c r="J259" s="14"/>
      <c r="K259" s="2"/>
    </row>
    <row r="260" ht="27.75" outlineLevel="1" spans="1:11">
      <c r="A260" s="2">
        <v>10207</v>
      </c>
      <c r="B260" s="7"/>
      <c r="C260" s="7" t="s">
        <v>58</v>
      </c>
      <c r="D260" s="8" t="s">
        <v>319</v>
      </c>
      <c r="E260" s="2" t="s">
        <v>13</v>
      </c>
      <c r="F260" s="2" t="s">
        <v>14</v>
      </c>
      <c r="G260" s="2"/>
      <c r="H260" s="9"/>
      <c r="I260" s="14"/>
      <c r="J260" s="14"/>
      <c r="K260" s="2"/>
    </row>
    <row r="261" outlineLevel="1" spans="1:11">
      <c r="A261" s="2">
        <v>10206</v>
      </c>
      <c r="B261" s="7"/>
      <c r="C261" s="7" t="s">
        <v>58</v>
      </c>
      <c r="D261" s="8" t="s">
        <v>320</v>
      </c>
      <c r="E261" s="2" t="s">
        <v>13</v>
      </c>
      <c r="F261" s="2" t="s">
        <v>14</v>
      </c>
      <c r="G261" s="2"/>
      <c r="H261" s="9"/>
      <c r="I261" s="14"/>
      <c r="J261" s="14"/>
      <c r="K261" s="2"/>
    </row>
    <row r="262" ht="27.75" hidden="1" outlineLevel="1" spans="1:11">
      <c r="A262" s="2">
        <v>10205</v>
      </c>
      <c r="B262" s="7"/>
      <c r="C262" s="7" t="s">
        <v>58</v>
      </c>
      <c r="D262" s="8" t="s">
        <v>321</v>
      </c>
      <c r="E262" s="2" t="s">
        <v>13</v>
      </c>
      <c r="F262" s="2" t="s">
        <v>42</v>
      </c>
      <c r="G262" s="2"/>
      <c r="H262" s="9"/>
      <c r="I262" s="14" t="s">
        <v>317</v>
      </c>
      <c r="J262" s="14"/>
      <c r="K262" s="2"/>
    </row>
    <row r="263" ht="27" hidden="1" outlineLevel="1" spans="1:11">
      <c r="A263" s="2">
        <v>10204</v>
      </c>
      <c r="B263" s="7"/>
      <c r="C263" s="7" t="s">
        <v>58</v>
      </c>
      <c r="D263" s="8" t="s">
        <v>322</v>
      </c>
      <c r="E263" s="2" t="s">
        <v>13</v>
      </c>
      <c r="F263" s="2" t="s">
        <v>17</v>
      </c>
      <c r="G263" s="2" t="s">
        <v>18</v>
      </c>
      <c r="H263" s="9"/>
      <c r="I263" s="14"/>
      <c r="J263" s="14"/>
      <c r="K263" s="2"/>
    </row>
    <row r="264" ht="41.25" hidden="1" outlineLevel="1" spans="1:11">
      <c r="A264" s="2">
        <v>10203</v>
      </c>
      <c r="B264" s="7"/>
      <c r="C264" s="7" t="s">
        <v>58</v>
      </c>
      <c r="D264" s="8" t="s">
        <v>323</v>
      </c>
      <c r="E264" s="2" t="s">
        <v>16</v>
      </c>
      <c r="F264" s="2" t="s">
        <v>17</v>
      </c>
      <c r="G264" s="2" t="s">
        <v>18</v>
      </c>
      <c r="H264" s="9"/>
      <c r="I264" s="15"/>
      <c r="J264" s="14"/>
      <c r="K264" s="2"/>
    </row>
    <row r="265" ht="40.5" outlineLevel="1" spans="1:11">
      <c r="A265" s="2">
        <v>10202</v>
      </c>
      <c r="B265" s="7"/>
      <c r="C265" s="7" t="s">
        <v>58</v>
      </c>
      <c r="D265" s="8" t="s">
        <v>324</v>
      </c>
      <c r="E265" s="2" t="s">
        <v>16</v>
      </c>
      <c r="F265" s="2" t="s">
        <v>14</v>
      </c>
      <c r="G265" s="2"/>
      <c r="H265" s="9"/>
      <c r="I265" s="14" t="s">
        <v>325</v>
      </c>
      <c r="J265" s="14"/>
      <c r="K265" s="2"/>
    </row>
    <row r="266" ht="28.5" hidden="1" outlineLevel="1" spans="1:11">
      <c r="A266" s="2">
        <v>10201</v>
      </c>
      <c r="B266" s="7"/>
      <c r="C266" s="7" t="s">
        <v>58</v>
      </c>
      <c r="D266" s="8" t="s">
        <v>326</v>
      </c>
      <c r="E266" s="2" t="s">
        <v>16</v>
      </c>
      <c r="F266" s="2" t="s">
        <v>42</v>
      </c>
      <c r="G266" s="2" t="s">
        <v>221</v>
      </c>
      <c r="H266" s="9"/>
      <c r="I266" s="14" t="s">
        <v>280</v>
      </c>
      <c r="J266" s="14"/>
      <c r="K266" s="2"/>
    </row>
    <row r="267" ht="27.75" outlineLevel="1" spans="1:11">
      <c r="A267" s="2">
        <v>10200</v>
      </c>
      <c r="B267" s="7"/>
      <c r="C267" s="7" t="s">
        <v>58</v>
      </c>
      <c r="D267" s="8" t="s">
        <v>327</v>
      </c>
      <c r="E267" s="2" t="s">
        <v>16</v>
      </c>
      <c r="F267" s="2" t="s">
        <v>14</v>
      </c>
      <c r="G267" s="2"/>
      <c r="H267" s="9"/>
      <c r="I267" s="14"/>
      <c r="J267" s="14"/>
      <c r="K267" s="19" t="s">
        <v>102</v>
      </c>
    </row>
    <row r="268" ht="27" hidden="1" outlineLevel="1" spans="1:11">
      <c r="A268" s="2">
        <v>10198</v>
      </c>
      <c r="B268" s="7"/>
      <c r="C268" s="7" t="s">
        <v>58</v>
      </c>
      <c r="D268" s="8" t="s">
        <v>328</v>
      </c>
      <c r="E268" s="2" t="s">
        <v>16</v>
      </c>
      <c r="F268" s="2" t="s">
        <v>17</v>
      </c>
      <c r="G268" s="2" t="s">
        <v>18</v>
      </c>
      <c r="H268" s="9">
        <v>2</v>
      </c>
      <c r="I268" s="14"/>
      <c r="J268" s="14"/>
      <c r="K268" s="2" t="s">
        <v>102</v>
      </c>
    </row>
    <row r="269" ht="27" hidden="1" outlineLevel="1" spans="1:11">
      <c r="A269" s="2">
        <v>10197</v>
      </c>
      <c r="B269" s="7"/>
      <c r="C269" s="7" t="s">
        <v>58</v>
      </c>
      <c r="D269" s="8" t="s">
        <v>329</v>
      </c>
      <c r="E269" s="2" t="s">
        <v>16</v>
      </c>
      <c r="F269" s="2" t="s">
        <v>283</v>
      </c>
      <c r="G269" s="2" t="s">
        <v>18</v>
      </c>
      <c r="H269" s="9"/>
      <c r="I269" s="14"/>
      <c r="J269" s="14"/>
      <c r="K269" s="2"/>
    </row>
    <row r="270" ht="27" hidden="1" outlineLevel="1" spans="1:11">
      <c r="A270" s="2">
        <v>10196</v>
      </c>
      <c r="B270" s="7"/>
      <c r="C270" s="7" t="s">
        <v>58</v>
      </c>
      <c r="D270" s="8" t="s">
        <v>330</v>
      </c>
      <c r="E270" s="2" t="s">
        <v>16</v>
      </c>
      <c r="F270" s="2" t="s">
        <v>283</v>
      </c>
      <c r="G270" s="2" t="s">
        <v>18</v>
      </c>
      <c r="H270" s="9"/>
      <c r="I270" s="14"/>
      <c r="J270" s="14"/>
      <c r="K270" s="2"/>
    </row>
    <row r="271" hidden="1" outlineLevel="1" spans="1:11">
      <c r="A271" s="2">
        <v>10195</v>
      </c>
      <c r="B271" s="7"/>
      <c r="C271" s="7" t="s">
        <v>58</v>
      </c>
      <c r="D271" s="18" t="s">
        <v>331</v>
      </c>
      <c r="E271" s="2" t="s">
        <v>16</v>
      </c>
      <c r="F271" s="2" t="s">
        <v>17</v>
      </c>
      <c r="G271" s="2" t="s">
        <v>18</v>
      </c>
      <c r="H271" s="9"/>
      <c r="I271" s="14"/>
      <c r="J271" s="14"/>
      <c r="K271" s="19" t="s">
        <v>93</v>
      </c>
    </row>
    <row r="272" ht="27.75" hidden="1" outlineLevel="1" spans="1:11">
      <c r="A272" s="2">
        <v>10194</v>
      </c>
      <c r="B272" s="7"/>
      <c r="C272" s="7" t="s">
        <v>58</v>
      </c>
      <c r="D272" s="8" t="s">
        <v>332</v>
      </c>
      <c r="E272" s="2" t="s">
        <v>81</v>
      </c>
      <c r="F272" s="2" t="s">
        <v>17</v>
      </c>
      <c r="G272" s="2" t="s">
        <v>18</v>
      </c>
      <c r="H272" s="9"/>
      <c r="I272" s="14"/>
      <c r="J272" s="14"/>
      <c r="K272" s="2"/>
    </row>
    <row r="273" ht="27" hidden="1" outlineLevel="1" spans="1:11">
      <c r="A273" s="2">
        <v>10193</v>
      </c>
      <c r="B273" s="7"/>
      <c r="C273" s="7" t="s">
        <v>58</v>
      </c>
      <c r="D273" s="8" t="s">
        <v>333</v>
      </c>
      <c r="E273" s="2" t="s">
        <v>81</v>
      </c>
      <c r="F273" s="2" t="s">
        <v>42</v>
      </c>
      <c r="G273" s="2" t="s">
        <v>221</v>
      </c>
      <c r="H273" s="9"/>
      <c r="I273" s="14" t="s">
        <v>280</v>
      </c>
      <c r="J273" s="14"/>
      <c r="K273" s="2"/>
    </row>
    <row r="274" ht="27.75" hidden="1" outlineLevel="1" spans="1:11">
      <c r="A274" s="2">
        <v>10192</v>
      </c>
      <c r="B274" s="7"/>
      <c r="C274" s="7" t="s">
        <v>58</v>
      </c>
      <c r="D274" s="8" t="s">
        <v>334</v>
      </c>
      <c r="E274" s="2" t="s">
        <v>62</v>
      </c>
      <c r="F274" s="2" t="s">
        <v>17</v>
      </c>
      <c r="G274" s="2" t="s">
        <v>18</v>
      </c>
      <c r="H274" s="9"/>
      <c r="I274" s="14"/>
      <c r="J274" s="14"/>
      <c r="K274" s="2"/>
    </row>
    <row r="275" ht="14.25" hidden="1" outlineLevel="1" spans="1:11">
      <c r="A275" s="2">
        <v>10191</v>
      </c>
      <c r="B275" s="7"/>
      <c r="C275" s="7" t="s">
        <v>58</v>
      </c>
      <c r="D275" s="8" t="s">
        <v>335</v>
      </c>
      <c r="E275" s="2" t="s">
        <v>13</v>
      </c>
      <c r="F275" s="2" t="s">
        <v>283</v>
      </c>
      <c r="G275" s="2" t="s">
        <v>18</v>
      </c>
      <c r="H275" s="9"/>
      <c r="I275" s="14"/>
      <c r="J275" s="14"/>
      <c r="K275" s="2"/>
    </row>
    <row r="276" ht="27.75" hidden="1" outlineLevel="1" spans="1:11">
      <c r="A276" s="2">
        <v>10190</v>
      </c>
      <c r="B276" s="7"/>
      <c r="C276" s="7" t="s">
        <v>58</v>
      </c>
      <c r="D276" s="8" t="s">
        <v>336</v>
      </c>
      <c r="E276" s="2" t="s">
        <v>13</v>
      </c>
      <c r="F276" s="2" t="s">
        <v>17</v>
      </c>
      <c r="G276" s="2" t="s">
        <v>18</v>
      </c>
      <c r="H276" s="9"/>
      <c r="I276" s="14"/>
      <c r="J276" s="14"/>
      <c r="K276" s="2"/>
    </row>
    <row r="277" hidden="1" outlineLevel="1" spans="1:11">
      <c r="A277" s="2">
        <v>10189</v>
      </c>
      <c r="B277" s="7"/>
      <c r="C277" s="7" t="s">
        <v>58</v>
      </c>
      <c r="D277" s="8" t="s">
        <v>337</v>
      </c>
      <c r="E277" s="2" t="s">
        <v>13</v>
      </c>
      <c r="F277" s="2" t="s">
        <v>17</v>
      </c>
      <c r="G277" s="2" t="s">
        <v>18</v>
      </c>
      <c r="H277" s="9"/>
      <c r="I277" s="14"/>
      <c r="J277" s="14"/>
      <c r="K277" s="2"/>
    </row>
    <row r="278" ht="27.75" outlineLevel="1" spans="1:11">
      <c r="A278" s="2">
        <v>10188</v>
      </c>
      <c r="B278" s="7"/>
      <c r="C278" s="7" t="s">
        <v>58</v>
      </c>
      <c r="D278" s="8" t="s">
        <v>338</v>
      </c>
      <c r="E278" s="2" t="s">
        <v>16</v>
      </c>
      <c r="F278" s="2" t="s">
        <v>14</v>
      </c>
      <c r="G278" s="2"/>
      <c r="H278" s="9"/>
      <c r="I278" s="14"/>
      <c r="J278" s="14"/>
      <c r="K278" s="2"/>
    </row>
    <row r="279" ht="27.75" hidden="1" outlineLevel="1" spans="1:11">
      <c r="A279" s="2">
        <v>10187</v>
      </c>
      <c r="B279" s="7"/>
      <c r="C279" s="7" t="s">
        <v>58</v>
      </c>
      <c r="D279" s="8" t="s">
        <v>339</v>
      </c>
      <c r="E279" s="2" t="s">
        <v>16</v>
      </c>
      <c r="F279" s="2" t="s">
        <v>146</v>
      </c>
      <c r="G279" s="2" t="s">
        <v>38</v>
      </c>
      <c r="H279" s="9"/>
      <c r="I279" s="14"/>
      <c r="J279" s="14"/>
      <c r="K279" s="2"/>
    </row>
    <row r="280" ht="14.25" hidden="1" outlineLevel="1" spans="1:11">
      <c r="A280" s="2">
        <v>10186</v>
      </c>
      <c r="B280" s="7"/>
      <c r="C280" s="7" t="s">
        <v>58</v>
      </c>
      <c r="D280" s="8" t="s">
        <v>340</v>
      </c>
      <c r="E280" s="2" t="s">
        <v>22</v>
      </c>
      <c r="F280" s="2" t="s">
        <v>17</v>
      </c>
      <c r="G280" s="2" t="s">
        <v>18</v>
      </c>
      <c r="H280" s="9"/>
      <c r="I280" s="14"/>
      <c r="J280" s="14"/>
      <c r="K280" s="2"/>
    </row>
    <row r="281" ht="14.25" hidden="1" outlineLevel="1" spans="1:11">
      <c r="A281" s="2">
        <v>10185</v>
      </c>
      <c r="B281" s="7"/>
      <c r="C281" s="7" t="s">
        <v>58</v>
      </c>
      <c r="D281" s="8" t="s">
        <v>341</v>
      </c>
      <c r="E281" s="2" t="s">
        <v>16</v>
      </c>
      <c r="F281" s="2" t="s">
        <v>17</v>
      </c>
      <c r="G281" s="2" t="s">
        <v>18</v>
      </c>
      <c r="H281" s="9"/>
      <c r="I281" s="14"/>
      <c r="J281" s="14"/>
      <c r="K281" s="19"/>
    </row>
    <row r="282" ht="27" hidden="1" outlineLevel="1" spans="1:11">
      <c r="A282" s="2">
        <v>10184</v>
      </c>
      <c r="B282" s="7"/>
      <c r="C282" s="7" t="s">
        <v>58</v>
      </c>
      <c r="D282" s="8" t="s">
        <v>342</v>
      </c>
      <c r="E282" s="2" t="s">
        <v>13</v>
      </c>
      <c r="F282" s="2" t="s">
        <v>42</v>
      </c>
      <c r="G282" s="2"/>
      <c r="H282" s="9"/>
      <c r="I282" s="14"/>
      <c r="J282" s="14"/>
      <c r="K282" s="2"/>
    </row>
    <row r="283" ht="27.75" outlineLevel="1" spans="1:11">
      <c r="A283" s="2">
        <v>10182</v>
      </c>
      <c r="B283" s="7"/>
      <c r="C283" s="7" t="s">
        <v>58</v>
      </c>
      <c r="D283" s="8" t="s">
        <v>343</v>
      </c>
      <c r="E283" s="2" t="s">
        <v>16</v>
      </c>
      <c r="F283" s="2" t="s">
        <v>14</v>
      </c>
      <c r="G283" s="2"/>
      <c r="H283" s="9"/>
      <c r="I283" s="14"/>
      <c r="J283" s="14"/>
      <c r="K283" s="19"/>
    </row>
    <row r="284" hidden="1" outlineLevel="1" spans="1:11">
      <c r="A284" s="2">
        <v>10181</v>
      </c>
      <c r="B284" s="7"/>
      <c r="C284" s="7" t="s">
        <v>58</v>
      </c>
      <c r="D284" s="8" t="s">
        <v>344</v>
      </c>
      <c r="E284" s="2" t="s">
        <v>16</v>
      </c>
      <c r="F284" s="2" t="s">
        <v>42</v>
      </c>
      <c r="G284" s="2"/>
      <c r="H284" s="9"/>
      <c r="I284" s="14"/>
      <c r="J284" s="14"/>
      <c r="K284" s="19"/>
    </row>
    <row r="285" ht="27.75" outlineLevel="1" spans="1:11">
      <c r="A285" s="2">
        <v>10180</v>
      </c>
      <c r="B285" s="7"/>
      <c r="C285" s="7" t="s">
        <v>58</v>
      </c>
      <c r="D285" s="8" t="s">
        <v>345</v>
      </c>
      <c r="E285" s="2" t="s">
        <v>16</v>
      </c>
      <c r="F285" s="2" t="s">
        <v>14</v>
      </c>
      <c r="G285" s="2"/>
      <c r="H285" s="9"/>
      <c r="I285" s="14"/>
      <c r="J285" s="14"/>
      <c r="K285" s="19"/>
    </row>
    <row r="286" ht="27.75" hidden="1" outlineLevel="1" spans="1:11">
      <c r="A286" s="2">
        <v>10179</v>
      </c>
      <c r="B286" s="7"/>
      <c r="C286" s="7" t="s">
        <v>58</v>
      </c>
      <c r="D286" s="8" t="s">
        <v>346</v>
      </c>
      <c r="E286" s="2" t="s">
        <v>13</v>
      </c>
      <c r="F286" s="2" t="s">
        <v>283</v>
      </c>
      <c r="G286" s="2" t="s">
        <v>38</v>
      </c>
      <c r="H286" s="9"/>
      <c r="I286" s="14" t="s">
        <v>280</v>
      </c>
      <c r="J286" s="14"/>
      <c r="K286" s="19"/>
    </row>
    <row r="287" ht="14.25" hidden="1" outlineLevel="1" spans="1:11">
      <c r="A287" s="2">
        <v>10178</v>
      </c>
      <c r="B287" s="7"/>
      <c r="C287" s="7" t="s">
        <v>58</v>
      </c>
      <c r="D287" s="8" t="s">
        <v>347</v>
      </c>
      <c r="E287" s="2" t="s">
        <v>13</v>
      </c>
      <c r="F287" s="2" t="s">
        <v>283</v>
      </c>
      <c r="G287" s="2" t="s">
        <v>38</v>
      </c>
      <c r="H287" s="9"/>
      <c r="I287" s="14"/>
      <c r="J287" s="14"/>
      <c r="K287" s="2"/>
    </row>
    <row r="288" ht="28.5" hidden="1" outlineLevel="1" spans="1:11">
      <c r="A288" s="2">
        <v>10177</v>
      </c>
      <c r="B288" s="7"/>
      <c r="C288" s="7" t="s">
        <v>58</v>
      </c>
      <c r="D288" s="8" t="s">
        <v>348</v>
      </c>
      <c r="E288" s="2" t="s">
        <v>16</v>
      </c>
      <c r="F288" s="2" t="s">
        <v>283</v>
      </c>
      <c r="G288" s="2" t="s">
        <v>38</v>
      </c>
      <c r="H288" s="9"/>
      <c r="I288" s="14"/>
      <c r="J288" s="14"/>
      <c r="K288" s="2"/>
    </row>
    <row r="289" outlineLevel="1" spans="1:11">
      <c r="A289" s="2">
        <v>10176</v>
      </c>
      <c r="B289" s="7"/>
      <c r="C289" s="7" t="s">
        <v>58</v>
      </c>
      <c r="D289" s="8" t="s">
        <v>349</v>
      </c>
      <c r="E289" s="2" t="s">
        <v>13</v>
      </c>
      <c r="F289" s="2" t="s">
        <v>14</v>
      </c>
      <c r="G289" s="2"/>
      <c r="H289" s="9"/>
      <c r="I289" s="14"/>
      <c r="J289" s="14"/>
      <c r="K289" s="2"/>
    </row>
    <row r="290" ht="14.25" hidden="1" outlineLevel="1" spans="1:11">
      <c r="A290" s="2">
        <v>10175</v>
      </c>
      <c r="B290" s="7"/>
      <c r="C290" s="7" t="s">
        <v>58</v>
      </c>
      <c r="D290" s="8" t="s">
        <v>350</v>
      </c>
      <c r="E290" s="2" t="s">
        <v>175</v>
      </c>
      <c r="F290" s="2" t="s">
        <v>42</v>
      </c>
      <c r="G290" s="2"/>
      <c r="H290" s="9"/>
      <c r="I290" s="14"/>
      <c r="J290" s="14"/>
      <c r="K290" s="2"/>
    </row>
    <row r="291" ht="27.75" outlineLevel="1" spans="1:11">
      <c r="A291" s="2">
        <v>10174</v>
      </c>
      <c r="B291" s="7"/>
      <c r="C291" s="7" t="s">
        <v>58</v>
      </c>
      <c r="D291" s="8" t="s">
        <v>351</v>
      </c>
      <c r="E291" s="2" t="s">
        <v>13</v>
      </c>
      <c r="F291" s="2" t="s">
        <v>14</v>
      </c>
      <c r="G291" s="2"/>
      <c r="H291" s="9"/>
      <c r="I291" s="14"/>
      <c r="J291" s="14"/>
      <c r="K291" s="2"/>
    </row>
    <row r="292" ht="14.25" hidden="1" outlineLevel="1" spans="1:11">
      <c r="A292" s="2">
        <v>10173</v>
      </c>
      <c r="B292" s="7"/>
      <c r="C292" s="7" t="s">
        <v>58</v>
      </c>
      <c r="D292" s="8" t="s">
        <v>352</v>
      </c>
      <c r="E292" s="2" t="s">
        <v>175</v>
      </c>
      <c r="F292" s="2" t="s">
        <v>42</v>
      </c>
      <c r="G292" s="2"/>
      <c r="H292" s="9"/>
      <c r="I292" s="14" t="s">
        <v>353</v>
      </c>
      <c r="J292" s="14"/>
      <c r="K292" s="2"/>
    </row>
    <row r="293" ht="27" outlineLevel="1" spans="1:11">
      <c r="A293" s="2">
        <v>10172</v>
      </c>
      <c r="B293" s="7"/>
      <c r="C293" s="7" t="s">
        <v>58</v>
      </c>
      <c r="D293" s="8" t="s">
        <v>354</v>
      </c>
      <c r="E293" s="2" t="s">
        <v>13</v>
      </c>
      <c r="F293" s="2" t="s">
        <v>14</v>
      </c>
      <c r="G293" s="2"/>
      <c r="H293" s="9"/>
      <c r="I293" s="15" t="s">
        <v>355</v>
      </c>
      <c r="J293" s="14"/>
      <c r="K293" s="19"/>
    </row>
    <row r="294" hidden="1" outlineLevel="1" spans="1:11">
      <c r="A294" s="2">
        <v>10171</v>
      </c>
      <c r="B294" s="7"/>
      <c r="C294" s="7" t="s">
        <v>58</v>
      </c>
      <c r="D294" s="8" t="s">
        <v>356</v>
      </c>
      <c r="E294" s="2" t="s">
        <v>13</v>
      </c>
      <c r="F294" s="2" t="s">
        <v>42</v>
      </c>
      <c r="G294" s="2"/>
      <c r="H294" s="9"/>
      <c r="I294" s="14"/>
      <c r="J294" s="14"/>
      <c r="K294" s="19"/>
    </row>
    <row r="295" hidden="1" outlineLevel="1" spans="1:11">
      <c r="A295" s="2">
        <v>10168</v>
      </c>
      <c r="B295" s="7"/>
      <c r="C295" s="7" t="s">
        <v>58</v>
      </c>
      <c r="D295" s="8" t="s">
        <v>357</v>
      </c>
      <c r="E295" s="2" t="s">
        <v>16</v>
      </c>
      <c r="F295" s="2" t="s">
        <v>283</v>
      </c>
      <c r="G295" s="2" t="s">
        <v>18</v>
      </c>
      <c r="H295" s="9"/>
      <c r="I295" s="14"/>
      <c r="J295" s="14"/>
      <c r="K295" s="19"/>
    </row>
    <row r="296" ht="14.25" hidden="1" outlineLevel="1" spans="1:11">
      <c r="A296" s="2">
        <v>10167</v>
      </c>
      <c r="B296" s="7"/>
      <c r="C296" s="7" t="s">
        <v>58</v>
      </c>
      <c r="D296" s="8" t="s">
        <v>358</v>
      </c>
      <c r="E296" s="2" t="s">
        <v>62</v>
      </c>
      <c r="F296" s="2" t="s">
        <v>283</v>
      </c>
      <c r="G296" s="2" t="s">
        <v>38</v>
      </c>
      <c r="H296" s="9"/>
      <c r="I296" s="14" t="s">
        <v>359</v>
      </c>
      <c r="J296" s="14"/>
      <c r="K296" s="19"/>
    </row>
    <row r="297" ht="27.75" hidden="1" outlineLevel="1" spans="1:11">
      <c r="A297" s="2">
        <v>10166</v>
      </c>
      <c r="B297" s="7"/>
      <c r="C297" s="7" t="s">
        <v>58</v>
      </c>
      <c r="D297" s="8" t="s">
        <v>360</v>
      </c>
      <c r="E297" s="2" t="s">
        <v>22</v>
      </c>
      <c r="F297" s="2" t="s">
        <v>17</v>
      </c>
      <c r="G297" s="2" t="s">
        <v>18</v>
      </c>
      <c r="H297" s="9"/>
      <c r="I297" s="14" t="s">
        <v>361</v>
      </c>
      <c r="J297" s="14"/>
      <c r="K297" s="19"/>
    </row>
    <row r="298" ht="27.75" hidden="1" outlineLevel="1" spans="1:11">
      <c r="A298" s="2">
        <v>10165</v>
      </c>
      <c r="B298" s="7"/>
      <c r="C298" s="7" t="s">
        <v>58</v>
      </c>
      <c r="D298" s="8" t="s">
        <v>362</v>
      </c>
      <c r="E298" s="2" t="s">
        <v>16</v>
      </c>
      <c r="F298" s="2" t="s">
        <v>283</v>
      </c>
      <c r="G298" s="2" t="s">
        <v>18</v>
      </c>
      <c r="H298" s="9"/>
      <c r="I298" s="14"/>
      <c r="J298" s="14"/>
      <c r="K298" s="2"/>
    </row>
    <row r="299" ht="14.25" hidden="1" outlineLevel="1" spans="1:11">
      <c r="A299" s="2">
        <v>10164</v>
      </c>
      <c r="B299" s="7"/>
      <c r="C299" s="7" t="s">
        <v>58</v>
      </c>
      <c r="D299" s="8" t="s">
        <v>363</v>
      </c>
      <c r="E299" s="2" t="s">
        <v>16</v>
      </c>
      <c r="F299" s="2" t="s">
        <v>283</v>
      </c>
      <c r="G299" s="2" t="s">
        <v>18</v>
      </c>
      <c r="H299" s="9"/>
      <c r="I299" s="14"/>
      <c r="J299" s="14"/>
      <c r="K299" s="2"/>
    </row>
    <row r="300" ht="27" hidden="1" outlineLevel="1" spans="1:11">
      <c r="A300" s="2">
        <v>10163</v>
      </c>
      <c r="B300" s="7"/>
      <c r="C300" s="7" t="s">
        <v>58</v>
      </c>
      <c r="D300" s="8" t="s">
        <v>364</v>
      </c>
      <c r="E300" s="2" t="s">
        <v>13</v>
      </c>
      <c r="F300" s="2" t="s">
        <v>17</v>
      </c>
      <c r="G300" s="2" t="s">
        <v>18</v>
      </c>
      <c r="H300" s="9"/>
      <c r="I300" s="14"/>
      <c r="J300" s="14"/>
      <c r="K300" s="2"/>
    </row>
    <row r="301" hidden="1" outlineLevel="1" spans="1:11">
      <c r="A301" s="2">
        <v>10162</v>
      </c>
      <c r="B301" s="7"/>
      <c r="C301" s="7" t="s">
        <v>58</v>
      </c>
      <c r="D301" s="8" t="s">
        <v>365</v>
      </c>
      <c r="E301" s="2" t="s">
        <v>16</v>
      </c>
      <c r="F301" s="2" t="s">
        <v>42</v>
      </c>
      <c r="G301" s="2"/>
      <c r="H301" s="9"/>
      <c r="I301" s="14"/>
      <c r="J301" s="14"/>
      <c r="K301" s="2"/>
    </row>
    <row r="302" ht="27.75" hidden="1" outlineLevel="1" spans="1:11">
      <c r="A302" s="2">
        <v>10161</v>
      </c>
      <c r="B302" s="7"/>
      <c r="C302" s="7" t="s">
        <v>58</v>
      </c>
      <c r="D302" s="8" t="s">
        <v>366</v>
      </c>
      <c r="E302" s="2" t="s">
        <v>13</v>
      </c>
      <c r="F302" s="2" t="s">
        <v>17</v>
      </c>
      <c r="G302" s="2" t="s">
        <v>18</v>
      </c>
      <c r="H302" s="9"/>
      <c r="I302" s="14"/>
      <c r="J302" s="14"/>
      <c r="K302" s="2"/>
    </row>
    <row r="303" ht="27.75" hidden="1" outlineLevel="1" spans="1:11">
      <c r="A303" s="2">
        <v>10160</v>
      </c>
      <c r="B303" s="7"/>
      <c r="C303" s="7" t="s">
        <v>58</v>
      </c>
      <c r="D303" s="8" t="s">
        <v>367</v>
      </c>
      <c r="E303" s="2" t="s">
        <v>16</v>
      </c>
      <c r="F303" s="2" t="s">
        <v>42</v>
      </c>
      <c r="G303" s="2"/>
      <c r="H303" s="9"/>
      <c r="I303" s="14" t="s">
        <v>368</v>
      </c>
      <c r="J303" s="14"/>
      <c r="K303" s="2"/>
    </row>
    <row r="304" hidden="1" outlineLevel="1" spans="1:11">
      <c r="A304" s="2">
        <v>10157</v>
      </c>
      <c r="B304" s="7"/>
      <c r="C304" s="7" t="s">
        <v>58</v>
      </c>
      <c r="D304" s="8" t="s">
        <v>369</v>
      </c>
      <c r="E304" s="2" t="s">
        <v>16</v>
      </c>
      <c r="F304" s="2" t="s">
        <v>283</v>
      </c>
      <c r="G304" s="2" t="s">
        <v>18</v>
      </c>
      <c r="H304" s="9"/>
      <c r="I304" s="14"/>
      <c r="J304" s="14"/>
      <c r="K304" s="2"/>
    </row>
    <row r="305" ht="27.75" outlineLevel="1" spans="1:11">
      <c r="A305" s="2">
        <v>10156</v>
      </c>
      <c r="B305" s="7"/>
      <c r="C305" s="7" t="s">
        <v>58</v>
      </c>
      <c r="D305" s="8" t="s">
        <v>370</v>
      </c>
      <c r="E305" s="2" t="s">
        <v>16</v>
      </c>
      <c r="F305" s="2" t="s">
        <v>14</v>
      </c>
      <c r="G305" s="2"/>
      <c r="H305" s="9"/>
      <c r="I305" s="14"/>
      <c r="J305" s="14"/>
      <c r="K305" s="2"/>
    </row>
    <row r="306" ht="27" hidden="1" outlineLevel="1" spans="1:11">
      <c r="A306" s="2">
        <v>10155</v>
      </c>
      <c r="B306" s="7"/>
      <c r="C306" s="7" t="s">
        <v>58</v>
      </c>
      <c r="D306" s="8" t="s">
        <v>371</v>
      </c>
      <c r="E306" s="2" t="s">
        <v>16</v>
      </c>
      <c r="F306" s="2" t="s">
        <v>17</v>
      </c>
      <c r="G306" s="2" t="s">
        <v>18</v>
      </c>
      <c r="H306" s="9"/>
      <c r="I306" s="14"/>
      <c r="J306" s="14"/>
      <c r="K306" s="19" t="s">
        <v>104</v>
      </c>
    </row>
    <row r="307" hidden="1" outlineLevel="1" spans="1:11">
      <c r="A307" s="2">
        <v>10154</v>
      </c>
      <c r="B307" s="7"/>
      <c r="C307" s="7" t="s">
        <v>58</v>
      </c>
      <c r="D307" s="8" t="s">
        <v>372</v>
      </c>
      <c r="E307" s="2" t="s">
        <v>13</v>
      </c>
      <c r="F307" s="2" t="s">
        <v>42</v>
      </c>
      <c r="G307" s="2"/>
      <c r="H307" s="9"/>
      <c r="I307" s="14"/>
      <c r="J307" s="14"/>
      <c r="K307" s="2"/>
    </row>
    <row r="308" ht="14.25" hidden="1" outlineLevel="1" spans="1:11">
      <c r="A308" s="2">
        <v>10153</v>
      </c>
      <c r="B308" s="7"/>
      <c r="C308" s="7" t="s">
        <v>58</v>
      </c>
      <c r="D308" s="8" t="s">
        <v>373</v>
      </c>
      <c r="E308" s="2" t="s">
        <v>16</v>
      </c>
      <c r="F308" s="2" t="s">
        <v>283</v>
      </c>
      <c r="G308" s="2" t="s">
        <v>38</v>
      </c>
      <c r="H308" s="9"/>
      <c r="I308" s="14"/>
      <c r="J308" s="14"/>
      <c r="K308" s="2"/>
    </row>
    <row r="309" ht="27.75" hidden="1" outlineLevel="1" spans="1:11">
      <c r="A309" s="2">
        <v>10152</v>
      </c>
      <c r="B309" s="7"/>
      <c r="C309" s="7" t="s">
        <v>58</v>
      </c>
      <c r="D309" s="8" t="s">
        <v>374</v>
      </c>
      <c r="E309" s="2" t="s">
        <v>75</v>
      </c>
      <c r="F309" s="2" t="s">
        <v>283</v>
      </c>
      <c r="G309" s="2" t="s">
        <v>38</v>
      </c>
      <c r="H309" s="9"/>
      <c r="I309" s="14"/>
      <c r="J309" s="14"/>
      <c r="K309" s="2"/>
    </row>
    <row r="310" ht="27.75" hidden="1" outlineLevel="1" spans="1:11">
      <c r="A310" s="2">
        <v>10151</v>
      </c>
      <c r="B310" s="7"/>
      <c r="C310" s="7" t="s">
        <v>58</v>
      </c>
      <c r="D310" s="8" t="s">
        <v>375</v>
      </c>
      <c r="E310" s="2" t="s">
        <v>13</v>
      </c>
      <c r="F310" s="2" t="s">
        <v>17</v>
      </c>
      <c r="G310" s="2" t="s">
        <v>18</v>
      </c>
      <c r="H310" s="9"/>
      <c r="I310" s="14"/>
      <c r="J310" s="14"/>
      <c r="K310" s="2"/>
    </row>
    <row r="311" ht="27" outlineLevel="1" spans="1:11">
      <c r="A311" s="2">
        <v>10150</v>
      </c>
      <c r="B311" s="7"/>
      <c r="C311" s="7" t="s">
        <v>58</v>
      </c>
      <c r="D311" s="18" t="s">
        <v>376</v>
      </c>
      <c r="E311" s="2" t="s">
        <v>13</v>
      </c>
      <c r="F311" s="2" t="s">
        <v>14</v>
      </c>
      <c r="G311" s="2"/>
      <c r="H311" s="9"/>
      <c r="I311" s="14"/>
      <c r="J311" s="14"/>
      <c r="K311" s="2"/>
    </row>
    <row r="312" hidden="1" outlineLevel="1" spans="1:11">
      <c r="A312" s="2">
        <v>10149</v>
      </c>
      <c r="B312" s="7"/>
      <c r="C312" s="7" t="s">
        <v>58</v>
      </c>
      <c r="D312" s="8" t="s">
        <v>377</v>
      </c>
      <c r="E312" s="2" t="s">
        <v>16</v>
      </c>
      <c r="F312" s="2" t="s">
        <v>283</v>
      </c>
      <c r="G312" s="2" t="s">
        <v>18</v>
      </c>
      <c r="H312" s="9"/>
      <c r="I312" s="14"/>
      <c r="J312" s="14"/>
      <c r="K312" s="2"/>
    </row>
    <row r="313" hidden="1" outlineLevel="1" spans="1:11">
      <c r="A313" s="2">
        <v>10148</v>
      </c>
      <c r="B313" s="7"/>
      <c r="C313" s="7" t="s">
        <v>58</v>
      </c>
      <c r="D313" s="18" t="s">
        <v>378</v>
      </c>
      <c r="E313" s="2" t="s">
        <v>13</v>
      </c>
      <c r="F313" s="2" t="s">
        <v>146</v>
      </c>
      <c r="G313" s="2" t="s">
        <v>38</v>
      </c>
      <c r="H313" s="9">
        <v>1</v>
      </c>
      <c r="I313" s="14"/>
      <c r="J313" s="14"/>
      <c r="K313" s="2" t="s">
        <v>70</v>
      </c>
    </row>
    <row r="314" ht="14.25" hidden="1" outlineLevel="1" spans="1:11">
      <c r="A314" s="2">
        <v>10147</v>
      </c>
      <c r="B314" s="7"/>
      <c r="C314" s="7" t="s">
        <v>58</v>
      </c>
      <c r="D314" s="8" t="s">
        <v>379</v>
      </c>
      <c r="E314" s="2" t="s">
        <v>13</v>
      </c>
      <c r="F314" s="2" t="s">
        <v>17</v>
      </c>
      <c r="G314" s="2" t="s">
        <v>18</v>
      </c>
      <c r="H314" s="9"/>
      <c r="I314" s="15"/>
      <c r="J314" s="14"/>
      <c r="K314" s="19" t="s">
        <v>246</v>
      </c>
    </row>
    <row r="315" ht="27.75" hidden="1" outlineLevel="1" spans="1:11">
      <c r="A315" s="2">
        <v>10145</v>
      </c>
      <c r="B315" s="7"/>
      <c r="C315" s="7" t="s">
        <v>58</v>
      </c>
      <c r="D315" s="8" t="s">
        <v>380</v>
      </c>
      <c r="E315" s="2" t="s">
        <v>16</v>
      </c>
      <c r="F315" s="2" t="s">
        <v>17</v>
      </c>
      <c r="G315" s="2" t="s">
        <v>18</v>
      </c>
      <c r="H315" s="9"/>
      <c r="I315" s="15"/>
      <c r="J315" s="14"/>
      <c r="K315" s="19" t="s">
        <v>102</v>
      </c>
    </row>
    <row r="316" ht="27.75" hidden="1" outlineLevel="1" spans="1:11">
      <c r="A316" s="2">
        <v>10143</v>
      </c>
      <c r="B316" s="7"/>
      <c r="C316" s="7" t="s">
        <v>58</v>
      </c>
      <c r="D316" s="8" t="s">
        <v>381</v>
      </c>
      <c r="E316" s="2" t="s">
        <v>13</v>
      </c>
      <c r="F316" s="2" t="s">
        <v>17</v>
      </c>
      <c r="G316" s="2" t="s">
        <v>18</v>
      </c>
      <c r="H316" s="9"/>
      <c r="I316" s="14"/>
      <c r="J316" s="14"/>
      <c r="K316" s="2"/>
    </row>
    <row r="317" hidden="1" outlineLevel="1" spans="1:11">
      <c r="A317" s="2">
        <v>10142</v>
      </c>
      <c r="B317" s="7"/>
      <c r="C317" s="7" t="s">
        <v>58</v>
      </c>
      <c r="D317" s="8" t="s">
        <v>382</v>
      </c>
      <c r="E317" s="2" t="s">
        <v>13</v>
      </c>
      <c r="F317" s="2" t="s">
        <v>17</v>
      </c>
      <c r="G317" s="2" t="s">
        <v>18</v>
      </c>
      <c r="H317" s="9"/>
      <c r="I317" s="14"/>
      <c r="J317" s="14"/>
      <c r="K317" s="2"/>
    </row>
    <row r="318" ht="27.75" outlineLevel="1" spans="1:11">
      <c r="A318" s="2">
        <v>10139</v>
      </c>
      <c r="B318" s="7"/>
      <c r="C318" s="7" t="s">
        <v>58</v>
      </c>
      <c r="D318" s="8" t="s">
        <v>383</v>
      </c>
      <c r="E318" s="2" t="s">
        <v>13</v>
      </c>
      <c r="F318" s="2" t="s">
        <v>14</v>
      </c>
      <c r="G318" s="2"/>
      <c r="H318" s="9"/>
      <c r="I318" s="14"/>
      <c r="J318" s="14"/>
      <c r="K318" s="2"/>
    </row>
    <row r="319" hidden="1" outlineLevel="1" spans="1:11">
      <c r="A319" s="2">
        <v>10138</v>
      </c>
      <c r="B319" s="7"/>
      <c r="C319" s="7" t="s">
        <v>58</v>
      </c>
      <c r="D319" s="8" t="s">
        <v>384</v>
      </c>
      <c r="E319" s="2" t="s">
        <v>16</v>
      </c>
      <c r="F319" s="2" t="s">
        <v>17</v>
      </c>
      <c r="G319" s="2" t="s">
        <v>18</v>
      </c>
      <c r="H319" s="9"/>
      <c r="I319" s="15"/>
      <c r="J319" s="14"/>
      <c r="K319" s="19" t="s">
        <v>102</v>
      </c>
    </row>
    <row r="320" ht="27" outlineLevel="1" spans="1:11">
      <c r="A320" s="2">
        <v>10137</v>
      </c>
      <c r="B320" s="7"/>
      <c r="C320" s="7" t="s">
        <v>58</v>
      </c>
      <c r="D320" s="8" t="s">
        <v>385</v>
      </c>
      <c r="E320" s="2" t="s">
        <v>13</v>
      </c>
      <c r="F320" s="2" t="s">
        <v>14</v>
      </c>
      <c r="G320" s="2"/>
      <c r="H320" s="9"/>
      <c r="I320" s="14"/>
      <c r="J320" s="14"/>
      <c r="K320" s="2"/>
    </row>
    <row r="321" ht="14.25" hidden="1" outlineLevel="1" spans="1:11">
      <c r="A321" s="2">
        <v>10136</v>
      </c>
      <c r="B321" s="7"/>
      <c r="C321" s="7" t="s">
        <v>58</v>
      </c>
      <c r="D321" s="8" t="s">
        <v>386</v>
      </c>
      <c r="E321" s="2" t="s">
        <v>13</v>
      </c>
      <c r="F321" s="2" t="s">
        <v>42</v>
      </c>
      <c r="G321" s="2"/>
      <c r="H321" s="9"/>
      <c r="I321" s="14"/>
      <c r="J321" s="14"/>
      <c r="K321" s="2"/>
    </row>
    <row r="322" ht="28.5" hidden="1" outlineLevel="1" spans="1:11">
      <c r="A322" s="2">
        <v>10135</v>
      </c>
      <c r="B322" s="7"/>
      <c r="C322" s="7" t="s">
        <v>58</v>
      </c>
      <c r="D322" s="8" t="s">
        <v>387</v>
      </c>
      <c r="E322" s="2" t="s">
        <v>13</v>
      </c>
      <c r="F322" s="2" t="s">
        <v>17</v>
      </c>
      <c r="G322" s="2" t="s">
        <v>18</v>
      </c>
      <c r="H322" s="9"/>
      <c r="I322" s="14"/>
      <c r="J322" s="14"/>
      <c r="K322" s="2"/>
    </row>
    <row r="323" hidden="1" outlineLevel="1" spans="1:11">
      <c r="A323" s="2">
        <v>10133</v>
      </c>
      <c r="B323" s="7"/>
      <c r="C323" s="7" t="s">
        <v>58</v>
      </c>
      <c r="D323" s="8" t="s">
        <v>388</v>
      </c>
      <c r="E323" s="2" t="s">
        <v>16</v>
      </c>
      <c r="F323" s="2" t="s">
        <v>283</v>
      </c>
      <c r="G323" s="2" t="s">
        <v>38</v>
      </c>
      <c r="H323" s="9"/>
      <c r="I323" s="14"/>
      <c r="J323" s="14"/>
      <c r="K323" s="2"/>
    </row>
    <row r="324" ht="27" hidden="1" outlineLevel="1" spans="1:11">
      <c r="A324" s="2">
        <v>10129</v>
      </c>
      <c r="B324" s="7"/>
      <c r="C324" s="7" t="s">
        <v>58</v>
      </c>
      <c r="D324" s="8" t="s">
        <v>389</v>
      </c>
      <c r="E324" s="2" t="s">
        <v>22</v>
      </c>
      <c r="F324" s="2" t="s">
        <v>42</v>
      </c>
      <c r="G324" s="2" t="s">
        <v>221</v>
      </c>
      <c r="H324" s="9"/>
      <c r="I324" s="14" t="s">
        <v>390</v>
      </c>
      <c r="J324" s="14"/>
      <c r="K324" s="2"/>
    </row>
    <row r="325" hidden="1" outlineLevel="1" spans="1:11">
      <c r="A325" s="2">
        <v>10127</v>
      </c>
      <c r="B325" s="7"/>
      <c r="C325" s="7" t="s">
        <v>58</v>
      </c>
      <c r="D325" s="8" t="s">
        <v>391</v>
      </c>
      <c r="E325" s="2" t="s">
        <v>13</v>
      </c>
      <c r="F325" s="2" t="s">
        <v>17</v>
      </c>
      <c r="G325" s="2" t="s">
        <v>18</v>
      </c>
      <c r="H325" s="9"/>
      <c r="I325" s="14" t="s">
        <v>392</v>
      </c>
      <c r="J325" s="14"/>
      <c r="K325" s="2"/>
    </row>
    <row r="326" ht="27.75" hidden="1" outlineLevel="1" spans="1:11">
      <c r="A326" s="2">
        <v>10126</v>
      </c>
      <c r="B326" s="7"/>
      <c r="C326" s="7" t="s">
        <v>58</v>
      </c>
      <c r="D326" s="8" t="s">
        <v>393</v>
      </c>
      <c r="E326" s="2" t="s">
        <v>16</v>
      </c>
      <c r="F326" s="2" t="s">
        <v>17</v>
      </c>
      <c r="G326" s="2" t="s">
        <v>18</v>
      </c>
      <c r="H326" s="9"/>
      <c r="I326" s="14" t="s">
        <v>394</v>
      </c>
      <c r="J326" s="14"/>
      <c r="K326" s="19" t="s">
        <v>104</v>
      </c>
    </row>
    <row r="327" ht="27" hidden="1" outlineLevel="1" spans="1:11">
      <c r="A327" s="2">
        <v>10121</v>
      </c>
      <c r="B327" s="7"/>
      <c r="C327" s="7" t="s">
        <v>58</v>
      </c>
      <c r="D327" s="8" t="s">
        <v>395</v>
      </c>
      <c r="E327" s="2" t="s">
        <v>13</v>
      </c>
      <c r="F327" s="2" t="s">
        <v>17</v>
      </c>
      <c r="G327" s="2" t="s">
        <v>18</v>
      </c>
      <c r="H327" s="9"/>
      <c r="I327" s="14"/>
      <c r="J327" s="14"/>
      <c r="K327" s="2"/>
    </row>
    <row r="328" hidden="1" outlineLevel="1" spans="1:11">
      <c r="A328" s="2">
        <v>10116</v>
      </c>
      <c r="B328" s="7"/>
      <c r="C328" s="7" t="s">
        <v>58</v>
      </c>
      <c r="D328" s="8" t="s">
        <v>396</v>
      </c>
      <c r="E328" s="2" t="s">
        <v>13</v>
      </c>
      <c r="F328" s="2" t="s">
        <v>17</v>
      </c>
      <c r="G328" s="2" t="s">
        <v>18</v>
      </c>
      <c r="H328" s="9"/>
      <c r="I328" s="14"/>
      <c r="J328" s="14"/>
      <c r="K328" s="2"/>
    </row>
    <row r="329" ht="27.75" hidden="1" outlineLevel="1" spans="1:11">
      <c r="A329" s="2">
        <v>10115</v>
      </c>
      <c r="B329" s="7"/>
      <c r="C329" s="7" t="s">
        <v>58</v>
      </c>
      <c r="D329" s="8" t="s">
        <v>397</v>
      </c>
      <c r="E329" s="2" t="s">
        <v>16</v>
      </c>
      <c r="F329" s="16" t="s">
        <v>151</v>
      </c>
      <c r="G329" s="2" t="s">
        <v>38</v>
      </c>
      <c r="H329" s="9">
        <v>1</v>
      </c>
      <c r="I329" s="15"/>
      <c r="J329" s="14"/>
      <c r="K329" s="2" t="s">
        <v>194</v>
      </c>
    </row>
    <row r="330" ht="27" hidden="1" outlineLevel="1" spans="1:11">
      <c r="A330" s="2">
        <v>10113</v>
      </c>
      <c r="B330" s="7"/>
      <c r="C330" s="7" t="s">
        <v>58</v>
      </c>
      <c r="D330" s="8" t="s">
        <v>398</v>
      </c>
      <c r="E330" s="2" t="s">
        <v>16</v>
      </c>
      <c r="F330" s="2" t="s">
        <v>283</v>
      </c>
      <c r="G330" s="2" t="s">
        <v>18</v>
      </c>
      <c r="H330" s="9">
        <v>1</v>
      </c>
      <c r="I330" s="14"/>
      <c r="J330" s="14"/>
      <c r="K330" s="2"/>
    </row>
    <row r="331" ht="14.25" hidden="1" outlineLevel="1" spans="1:11">
      <c r="A331" s="2">
        <v>10111</v>
      </c>
      <c r="B331" s="7"/>
      <c r="C331" s="7" t="s">
        <v>58</v>
      </c>
      <c r="D331" s="8" t="s">
        <v>399</v>
      </c>
      <c r="E331" s="2" t="s">
        <v>16</v>
      </c>
      <c r="F331" s="2" t="s">
        <v>283</v>
      </c>
      <c r="G331" s="2" t="s">
        <v>18</v>
      </c>
      <c r="H331" s="9"/>
      <c r="I331" s="14"/>
      <c r="J331" s="14"/>
      <c r="K331" s="2"/>
    </row>
    <row r="332" ht="14.25" outlineLevel="1" spans="1:11">
      <c r="A332" s="2">
        <v>10110</v>
      </c>
      <c r="B332" s="7"/>
      <c r="C332" s="7" t="s">
        <v>58</v>
      </c>
      <c r="D332" s="8" t="s">
        <v>400</v>
      </c>
      <c r="E332" s="2" t="s">
        <v>16</v>
      </c>
      <c r="F332" s="2" t="s">
        <v>14</v>
      </c>
      <c r="G332" s="2"/>
      <c r="H332" s="9"/>
      <c r="I332" s="14"/>
      <c r="J332" s="14"/>
      <c r="K332" s="2"/>
    </row>
    <row r="333" ht="28.5" hidden="1" outlineLevel="1" spans="1:11">
      <c r="A333" s="2">
        <v>10106</v>
      </c>
      <c r="B333" s="7"/>
      <c r="C333" s="7" t="s">
        <v>58</v>
      </c>
      <c r="D333" s="8" t="s">
        <v>401</v>
      </c>
      <c r="E333" s="2" t="s">
        <v>16</v>
      </c>
      <c r="F333" s="2" t="s">
        <v>146</v>
      </c>
      <c r="G333" s="2" t="s">
        <v>38</v>
      </c>
      <c r="H333" s="9"/>
      <c r="I333" s="14" t="s">
        <v>402</v>
      </c>
      <c r="J333" s="14"/>
      <c r="K333" s="2" t="s">
        <v>104</v>
      </c>
    </row>
    <row r="334" outlineLevel="1" spans="1:11">
      <c r="A334" s="2">
        <v>10105</v>
      </c>
      <c r="B334" s="7"/>
      <c r="C334" s="7" t="s">
        <v>58</v>
      </c>
      <c r="D334" s="8" t="s">
        <v>403</v>
      </c>
      <c r="E334" s="2" t="s">
        <v>16</v>
      </c>
      <c r="F334" s="2" t="s">
        <v>14</v>
      </c>
      <c r="G334" s="2"/>
      <c r="H334" s="9"/>
      <c r="I334" s="14"/>
      <c r="J334" s="14"/>
      <c r="K334" s="2"/>
    </row>
    <row r="335" hidden="1" outlineLevel="1" spans="1:11">
      <c r="A335" s="2">
        <v>10104</v>
      </c>
      <c r="B335" s="7"/>
      <c r="C335" s="7" t="s">
        <v>58</v>
      </c>
      <c r="D335" s="8" t="s">
        <v>404</v>
      </c>
      <c r="E335" s="2" t="s">
        <v>16</v>
      </c>
      <c r="F335" s="2" t="s">
        <v>283</v>
      </c>
      <c r="G335" s="2" t="s">
        <v>18</v>
      </c>
      <c r="H335" s="9">
        <v>1</v>
      </c>
      <c r="I335" s="14"/>
      <c r="J335" s="14"/>
      <c r="K335" s="2"/>
    </row>
    <row r="336" ht="28.5" outlineLevel="1" spans="1:11">
      <c r="A336" s="2">
        <v>10103</v>
      </c>
      <c r="B336" s="7"/>
      <c r="C336" s="7" t="s">
        <v>58</v>
      </c>
      <c r="D336" s="8" t="s">
        <v>405</v>
      </c>
      <c r="E336" s="2" t="s">
        <v>13</v>
      </c>
      <c r="F336" s="2" t="s">
        <v>14</v>
      </c>
      <c r="G336" s="2"/>
      <c r="H336" s="9"/>
      <c r="I336" s="14" t="s">
        <v>406</v>
      </c>
      <c r="J336" s="14"/>
      <c r="K336" s="2"/>
    </row>
    <row r="337" hidden="1" outlineLevel="1" spans="1:11">
      <c r="A337" s="2">
        <v>10102</v>
      </c>
      <c r="B337" s="7"/>
      <c r="C337" s="7" t="s">
        <v>58</v>
      </c>
      <c r="D337" s="8" t="s">
        <v>407</v>
      </c>
      <c r="E337" s="2" t="s">
        <v>13</v>
      </c>
      <c r="F337" s="2" t="s">
        <v>42</v>
      </c>
      <c r="G337" s="2"/>
      <c r="H337" s="9"/>
      <c r="I337" s="14"/>
      <c r="J337" s="14"/>
      <c r="K337" s="2"/>
    </row>
    <row r="338" ht="14.25" hidden="1" outlineLevel="1" spans="1:11">
      <c r="A338" s="2">
        <v>10101</v>
      </c>
      <c r="B338" s="7"/>
      <c r="C338" s="7" t="s">
        <v>58</v>
      </c>
      <c r="D338" s="8" t="s">
        <v>408</v>
      </c>
      <c r="E338" s="2" t="s">
        <v>16</v>
      </c>
      <c r="F338" s="2" t="s">
        <v>283</v>
      </c>
      <c r="G338" s="2" t="s">
        <v>18</v>
      </c>
      <c r="H338" s="9"/>
      <c r="I338" s="14"/>
      <c r="J338" s="14"/>
      <c r="K338" s="2"/>
    </row>
    <row r="339" ht="28.5" outlineLevel="1" spans="1:11">
      <c r="A339" s="2">
        <v>10099</v>
      </c>
      <c r="B339" s="7"/>
      <c r="C339" s="7" t="s">
        <v>58</v>
      </c>
      <c r="D339" s="8" t="s">
        <v>409</v>
      </c>
      <c r="E339" s="2" t="s">
        <v>16</v>
      </c>
      <c r="F339" s="2" t="s">
        <v>14</v>
      </c>
      <c r="G339" s="2"/>
      <c r="H339" s="9"/>
      <c r="I339" s="14"/>
      <c r="J339" s="14"/>
      <c r="K339" s="2"/>
    </row>
    <row r="340" ht="14.25" hidden="1" outlineLevel="1" spans="1:11">
      <c r="A340" s="2">
        <v>10097</v>
      </c>
      <c r="B340" s="7"/>
      <c r="C340" s="7" t="s">
        <v>58</v>
      </c>
      <c r="D340" s="8" t="s">
        <v>410</v>
      </c>
      <c r="E340" s="2" t="s">
        <v>16</v>
      </c>
      <c r="F340" s="2" t="s">
        <v>42</v>
      </c>
      <c r="G340" s="2"/>
      <c r="H340" s="9"/>
      <c r="I340" s="14"/>
      <c r="J340" s="14"/>
      <c r="K340" s="2"/>
    </row>
    <row r="341" hidden="1" outlineLevel="1" spans="1:11">
      <c r="A341" s="2">
        <v>10093</v>
      </c>
      <c r="B341" s="7"/>
      <c r="C341" s="7" t="s">
        <v>58</v>
      </c>
      <c r="D341" s="8" t="s">
        <v>411</v>
      </c>
      <c r="E341" s="2" t="s">
        <v>75</v>
      </c>
      <c r="F341" s="2" t="s">
        <v>17</v>
      </c>
      <c r="G341" s="2" t="s">
        <v>18</v>
      </c>
      <c r="H341" s="9"/>
      <c r="I341" s="14"/>
      <c r="J341" s="14"/>
      <c r="K341" s="2"/>
    </row>
    <row r="342" ht="14.25" hidden="1" outlineLevel="1" spans="1:11">
      <c r="A342" s="2">
        <v>10092</v>
      </c>
      <c r="B342" s="7"/>
      <c r="C342" s="7" t="s">
        <v>58</v>
      </c>
      <c r="D342" s="8" t="s">
        <v>412</v>
      </c>
      <c r="E342" s="2" t="s">
        <v>16</v>
      </c>
      <c r="F342" s="2" t="s">
        <v>17</v>
      </c>
      <c r="G342" s="2" t="s">
        <v>18</v>
      </c>
      <c r="H342" s="9"/>
      <c r="I342" s="14"/>
      <c r="J342" s="14"/>
      <c r="K342" s="19" t="s">
        <v>50</v>
      </c>
    </row>
    <row r="343" ht="28.5" outlineLevel="1" spans="1:11">
      <c r="A343" s="2">
        <v>10091</v>
      </c>
      <c r="B343" s="7"/>
      <c r="C343" s="7" t="s">
        <v>58</v>
      </c>
      <c r="D343" s="8" t="s">
        <v>413</v>
      </c>
      <c r="E343" s="2" t="s">
        <v>16</v>
      </c>
      <c r="F343" s="2" t="s">
        <v>14</v>
      </c>
      <c r="G343" s="2"/>
      <c r="H343" s="9"/>
      <c r="I343" s="14"/>
      <c r="J343" s="14"/>
      <c r="K343" s="2"/>
    </row>
    <row r="344" ht="27.75" hidden="1" outlineLevel="1" spans="1:11">
      <c r="A344" s="2">
        <v>10090</v>
      </c>
      <c r="B344" s="7"/>
      <c r="C344" s="7" t="s">
        <v>58</v>
      </c>
      <c r="D344" s="8" t="s">
        <v>414</v>
      </c>
      <c r="E344" s="2" t="s">
        <v>16</v>
      </c>
      <c r="F344" s="2" t="s">
        <v>42</v>
      </c>
      <c r="G344" s="2"/>
      <c r="H344" s="9"/>
      <c r="I344" s="14"/>
      <c r="J344" s="14"/>
      <c r="K344" s="2"/>
    </row>
    <row r="345" ht="27" outlineLevel="1" spans="1:11">
      <c r="A345" s="2">
        <v>10089</v>
      </c>
      <c r="B345" s="7"/>
      <c r="C345" s="7" t="s">
        <v>58</v>
      </c>
      <c r="D345" s="8" t="s">
        <v>415</v>
      </c>
      <c r="E345" s="2" t="s">
        <v>16</v>
      </c>
      <c r="F345" s="2" t="s">
        <v>14</v>
      </c>
      <c r="G345" s="2"/>
      <c r="H345" s="9"/>
      <c r="I345" s="14"/>
      <c r="J345" s="14"/>
      <c r="K345" s="2"/>
    </row>
    <row r="346" ht="27.75" outlineLevel="1" spans="1:11">
      <c r="A346" s="2">
        <v>10088</v>
      </c>
      <c r="B346" s="7"/>
      <c r="C346" s="7" t="s">
        <v>58</v>
      </c>
      <c r="D346" s="8" t="s">
        <v>416</v>
      </c>
      <c r="E346" s="2" t="s">
        <v>16</v>
      </c>
      <c r="F346" s="2" t="s">
        <v>14</v>
      </c>
      <c r="G346" s="2"/>
      <c r="H346" s="9">
        <v>1</v>
      </c>
      <c r="I346" s="14"/>
      <c r="J346" s="14"/>
      <c r="K346" s="2"/>
    </row>
    <row r="347" ht="27.75" outlineLevel="1" spans="1:11">
      <c r="A347" s="2">
        <v>10086</v>
      </c>
      <c r="B347" s="7"/>
      <c r="C347" s="7" t="s">
        <v>58</v>
      </c>
      <c r="D347" s="8" t="s">
        <v>417</v>
      </c>
      <c r="E347" s="2" t="s">
        <v>16</v>
      </c>
      <c r="F347" s="2" t="s">
        <v>14</v>
      </c>
      <c r="G347" s="2"/>
      <c r="H347" s="9"/>
      <c r="I347" s="14" t="s">
        <v>402</v>
      </c>
      <c r="J347" s="14"/>
      <c r="K347" s="2"/>
    </row>
    <row r="348" ht="27.75" outlineLevel="1" spans="1:11">
      <c r="A348" s="2">
        <v>10085</v>
      </c>
      <c r="B348" s="7"/>
      <c r="C348" s="7" t="s">
        <v>58</v>
      </c>
      <c r="D348" s="8" t="s">
        <v>418</v>
      </c>
      <c r="E348" s="2" t="s">
        <v>16</v>
      </c>
      <c r="F348" s="2" t="s">
        <v>14</v>
      </c>
      <c r="G348" s="2"/>
      <c r="H348" s="9">
        <v>1</v>
      </c>
      <c r="I348" s="14"/>
      <c r="J348" s="14"/>
      <c r="K348" s="2"/>
    </row>
    <row r="349" ht="14.25" hidden="1" outlineLevel="1" spans="1:11">
      <c r="A349" s="2">
        <v>10084</v>
      </c>
      <c r="B349" s="7"/>
      <c r="C349" s="7" t="s">
        <v>58</v>
      </c>
      <c r="D349" s="8" t="s">
        <v>419</v>
      </c>
      <c r="E349" s="2" t="s">
        <v>16</v>
      </c>
      <c r="F349" s="2" t="s">
        <v>283</v>
      </c>
      <c r="G349" s="2" t="s">
        <v>38</v>
      </c>
      <c r="H349" s="9"/>
      <c r="I349" s="14"/>
      <c r="J349" s="14"/>
      <c r="K349" s="2"/>
    </row>
    <row r="350" ht="27.75" outlineLevel="1" spans="1:11">
      <c r="A350" s="2">
        <v>10083</v>
      </c>
      <c r="B350" s="7"/>
      <c r="C350" s="7" t="s">
        <v>58</v>
      </c>
      <c r="D350" s="8" t="s">
        <v>420</v>
      </c>
      <c r="E350" s="2" t="s">
        <v>16</v>
      </c>
      <c r="F350" s="2" t="s">
        <v>14</v>
      </c>
      <c r="G350" s="2"/>
      <c r="H350" s="9"/>
      <c r="I350" s="14" t="s">
        <v>421</v>
      </c>
      <c r="J350" s="14"/>
      <c r="K350" s="2"/>
    </row>
    <row r="351" ht="14.25" outlineLevel="1" spans="1:11">
      <c r="A351" s="2">
        <v>10082</v>
      </c>
      <c r="B351" s="7"/>
      <c r="C351" s="7" t="s">
        <v>58</v>
      </c>
      <c r="D351" s="8" t="s">
        <v>422</v>
      </c>
      <c r="E351" s="2" t="s">
        <v>16</v>
      </c>
      <c r="F351" s="2" t="s">
        <v>14</v>
      </c>
      <c r="G351" s="2"/>
      <c r="H351" s="9">
        <v>1</v>
      </c>
      <c r="I351" s="14"/>
      <c r="J351" s="14"/>
      <c r="K351" s="2"/>
    </row>
    <row r="352" ht="27.75" hidden="1" outlineLevel="1" spans="1:11">
      <c r="A352" s="2">
        <v>10080</v>
      </c>
      <c r="B352" s="7"/>
      <c r="C352" s="7" t="s">
        <v>58</v>
      </c>
      <c r="D352" s="8" t="s">
        <v>423</v>
      </c>
      <c r="E352" s="2" t="s">
        <v>16</v>
      </c>
      <c r="F352" s="2" t="s">
        <v>283</v>
      </c>
      <c r="G352" s="2" t="s">
        <v>38</v>
      </c>
      <c r="H352" s="9"/>
      <c r="I352" s="14"/>
      <c r="J352" s="14"/>
      <c r="K352" s="2"/>
    </row>
    <row r="353" hidden="1" outlineLevel="1" spans="1:11">
      <c r="A353" s="2">
        <v>10079</v>
      </c>
      <c r="B353" s="7"/>
      <c r="C353" s="7" t="s">
        <v>58</v>
      </c>
      <c r="D353" s="8" t="s">
        <v>424</v>
      </c>
      <c r="E353" s="2" t="s">
        <v>75</v>
      </c>
      <c r="F353" s="2" t="s">
        <v>42</v>
      </c>
      <c r="G353" s="2"/>
      <c r="H353" s="9"/>
      <c r="I353" s="14"/>
      <c r="J353" s="14"/>
      <c r="K353" s="2"/>
    </row>
    <row r="354" ht="27.75" outlineLevel="1" spans="1:11">
      <c r="A354" s="2">
        <v>10076</v>
      </c>
      <c r="B354" s="7"/>
      <c r="C354" s="7" t="s">
        <v>58</v>
      </c>
      <c r="D354" s="8" t="s">
        <v>425</v>
      </c>
      <c r="E354" s="2" t="s">
        <v>16</v>
      </c>
      <c r="F354" s="2" t="s">
        <v>14</v>
      </c>
      <c r="G354" s="2"/>
      <c r="H354" s="9"/>
      <c r="I354" s="14"/>
      <c r="J354" s="14"/>
      <c r="K354" s="2"/>
    </row>
    <row r="355" ht="27.75" hidden="1" outlineLevel="1" spans="1:11">
      <c r="A355" s="2">
        <v>10075</v>
      </c>
      <c r="B355" s="7"/>
      <c r="C355" s="7" t="s">
        <v>58</v>
      </c>
      <c r="D355" s="8" t="s">
        <v>426</v>
      </c>
      <c r="E355" s="2" t="s">
        <v>16</v>
      </c>
      <c r="F355" s="2" t="s">
        <v>17</v>
      </c>
      <c r="G355" s="2" t="s">
        <v>18</v>
      </c>
      <c r="H355" s="9"/>
      <c r="I355" s="14"/>
      <c r="J355" s="14"/>
      <c r="K355" s="19" t="s">
        <v>50</v>
      </c>
    </row>
    <row r="356" ht="28.5" hidden="1" outlineLevel="1" spans="1:11">
      <c r="A356" s="2">
        <v>10074</v>
      </c>
      <c r="B356" s="7"/>
      <c r="C356" s="7" t="s">
        <v>58</v>
      </c>
      <c r="D356" s="8" t="s">
        <v>427</v>
      </c>
      <c r="E356" s="2" t="s">
        <v>16</v>
      </c>
      <c r="F356" s="2" t="s">
        <v>283</v>
      </c>
      <c r="G356" s="2" t="s">
        <v>38</v>
      </c>
      <c r="H356" s="9"/>
      <c r="I356" s="14" t="s">
        <v>428</v>
      </c>
      <c r="J356" s="14"/>
      <c r="K356" s="2"/>
    </row>
    <row r="357" ht="28.5" outlineLevel="1" spans="1:11">
      <c r="A357" s="2">
        <v>10073</v>
      </c>
      <c r="B357" s="7"/>
      <c r="C357" s="7" t="s">
        <v>58</v>
      </c>
      <c r="D357" s="8" t="s">
        <v>429</v>
      </c>
      <c r="E357" s="2" t="s">
        <v>16</v>
      </c>
      <c r="F357" s="2" t="s">
        <v>14</v>
      </c>
      <c r="G357" s="2"/>
      <c r="H357" s="9">
        <v>1</v>
      </c>
      <c r="I357" s="14"/>
      <c r="J357" s="14"/>
      <c r="K357" s="2"/>
    </row>
    <row r="358" ht="27" outlineLevel="1" spans="1:11">
      <c r="A358" s="2">
        <v>10072</v>
      </c>
      <c r="B358" s="7"/>
      <c r="C358" s="7" t="s">
        <v>58</v>
      </c>
      <c r="D358" s="8" t="s">
        <v>430</v>
      </c>
      <c r="E358" s="2" t="s">
        <v>16</v>
      </c>
      <c r="F358" s="2" t="s">
        <v>14</v>
      </c>
      <c r="G358" s="2"/>
      <c r="H358" s="9">
        <v>1</v>
      </c>
      <c r="I358" s="14"/>
      <c r="J358" s="14"/>
      <c r="K358" s="2"/>
    </row>
    <row r="359" ht="27.75" hidden="1" outlineLevel="1" spans="1:11">
      <c r="A359" s="2">
        <v>10071</v>
      </c>
      <c r="B359" s="7"/>
      <c r="C359" s="7" t="s">
        <v>58</v>
      </c>
      <c r="D359" s="8" t="s">
        <v>431</v>
      </c>
      <c r="E359" s="2" t="s">
        <v>75</v>
      </c>
      <c r="F359" s="2" t="s">
        <v>42</v>
      </c>
      <c r="G359" s="2"/>
      <c r="H359" s="9"/>
      <c r="I359" s="14"/>
      <c r="J359" s="14"/>
      <c r="K359" s="2"/>
    </row>
    <row r="360" ht="28.5" hidden="1" outlineLevel="1" spans="1:11">
      <c r="A360" s="2">
        <v>10070</v>
      </c>
      <c r="B360" s="7"/>
      <c r="C360" s="7" t="s">
        <v>58</v>
      </c>
      <c r="D360" s="8" t="s">
        <v>432</v>
      </c>
      <c r="E360" s="2" t="s">
        <v>16</v>
      </c>
      <c r="F360" s="2" t="s">
        <v>283</v>
      </c>
      <c r="G360" s="2" t="s">
        <v>38</v>
      </c>
      <c r="H360" s="9"/>
      <c r="I360" s="14"/>
      <c r="J360" s="14"/>
      <c r="K360" s="2"/>
    </row>
    <row r="361" ht="14.25" hidden="1" outlineLevel="1" spans="1:11">
      <c r="A361" s="2">
        <v>10069</v>
      </c>
      <c r="B361" s="7"/>
      <c r="C361" s="7" t="s">
        <v>58</v>
      </c>
      <c r="D361" s="8" t="s">
        <v>433</v>
      </c>
      <c r="E361" s="2" t="s">
        <v>16</v>
      </c>
      <c r="F361" s="2" t="s">
        <v>283</v>
      </c>
      <c r="G361" s="2" t="s">
        <v>18</v>
      </c>
      <c r="H361" s="9"/>
      <c r="I361" s="14"/>
      <c r="J361" s="14"/>
      <c r="K361" s="2"/>
    </row>
    <row r="362" ht="27.75" hidden="1" outlineLevel="1" spans="1:11">
      <c r="A362" s="2">
        <v>10068</v>
      </c>
      <c r="B362" s="7"/>
      <c r="C362" s="7" t="s">
        <v>58</v>
      </c>
      <c r="D362" s="8" t="s">
        <v>434</v>
      </c>
      <c r="E362" s="2" t="s">
        <v>16</v>
      </c>
      <c r="F362" s="16" t="s">
        <v>151</v>
      </c>
      <c r="G362" s="2" t="s">
        <v>38</v>
      </c>
      <c r="H362" s="9">
        <v>1</v>
      </c>
      <c r="I362" s="14"/>
      <c r="J362" s="14"/>
      <c r="K362" s="2" t="s">
        <v>90</v>
      </c>
    </row>
    <row r="363" ht="27.75" hidden="1" outlineLevel="1" spans="1:11">
      <c r="A363" s="2">
        <v>10067</v>
      </c>
      <c r="B363" s="7"/>
      <c r="C363" s="7" t="s">
        <v>58</v>
      </c>
      <c r="D363" s="8" t="s">
        <v>435</v>
      </c>
      <c r="E363" s="2" t="s">
        <v>16</v>
      </c>
      <c r="F363" s="2" t="s">
        <v>283</v>
      </c>
      <c r="G363" s="2" t="s">
        <v>38</v>
      </c>
      <c r="H363" s="9"/>
      <c r="I363" s="14" t="s">
        <v>402</v>
      </c>
      <c r="J363" s="14"/>
      <c r="K363" s="2"/>
    </row>
    <row r="364" ht="27.75" hidden="1" outlineLevel="1" spans="1:11">
      <c r="A364" s="2">
        <v>10065</v>
      </c>
      <c r="B364" s="7"/>
      <c r="C364" s="7" t="s">
        <v>58</v>
      </c>
      <c r="D364" s="8" t="s">
        <v>436</v>
      </c>
      <c r="E364" s="2" t="s">
        <v>16</v>
      </c>
      <c r="F364" s="16" t="s">
        <v>151</v>
      </c>
      <c r="G364" s="2" t="s">
        <v>38</v>
      </c>
      <c r="H364" s="9">
        <v>1</v>
      </c>
      <c r="I364" s="15"/>
      <c r="J364" s="14"/>
      <c r="K364" s="2" t="s">
        <v>93</v>
      </c>
    </row>
    <row r="365" ht="14.25" outlineLevel="1" spans="1:11">
      <c r="A365" s="2">
        <v>10060</v>
      </c>
      <c r="B365" s="7"/>
      <c r="C365" s="7" t="s">
        <v>58</v>
      </c>
      <c r="D365" s="8" t="s">
        <v>437</v>
      </c>
      <c r="E365" s="2" t="s">
        <v>16</v>
      </c>
      <c r="F365" s="2" t="s">
        <v>14</v>
      </c>
      <c r="G365" s="2"/>
      <c r="H365" s="9"/>
      <c r="I365" s="14"/>
      <c r="J365" s="14"/>
      <c r="K365" s="2"/>
    </row>
    <row r="366" ht="28.5" outlineLevel="1" spans="1:11">
      <c r="A366" s="2">
        <v>10058</v>
      </c>
      <c r="B366" s="7"/>
      <c r="C366" s="7" t="s">
        <v>58</v>
      </c>
      <c r="D366" s="8" t="s">
        <v>438</v>
      </c>
      <c r="E366" s="2" t="s">
        <v>16</v>
      </c>
      <c r="F366" s="2" t="s">
        <v>14</v>
      </c>
      <c r="G366" s="2"/>
      <c r="H366" s="9"/>
      <c r="I366" s="14"/>
      <c r="J366" s="14"/>
      <c r="K366" s="2"/>
    </row>
    <row r="367" ht="27.75" outlineLevel="1" spans="1:11">
      <c r="A367" s="2">
        <v>10055</v>
      </c>
      <c r="B367" s="7"/>
      <c r="C367" s="7" t="s">
        <v>58</v>
      </c>
      <c r="D367" s="8" t="s">
        <v>439</v>
      </c>
      <c r="E367" s="2" t="s">
        <v>16</v>
      </c>
      <c r="F367" s="2" t="s">
        <v>14</v>
      </c>
      <c r="G367" s="2"/>
      <c r="H367" s="9"/>
      <c r="I367" s="14"/>
      <c r="J367" s="14"/>
      <c r="K367" s="2"/>
    </row>
    <row r="368" ht="27.75" hidden="1" outlineLevel="1" spans="1:11">
      <c r="A368" s="2">
        <v>10050</v>
      </c>
      <c r="B368" s="7"/>
      <c r="C368" s="7" t="s">
        <v>58</v>
      </c>
      <c r="D368" s="8" t="s">
        <v>440</v>
      </c>
      <c r="E368" s="2" t="s">
        <v>16</v>
      </c>
      <c r="F368" s="16" t="s">
        <v>151</v>
      </c>
      <c r="G368" s="2" t="s">
        <v>18</v>
      </c>
      <c r="H368" s="9">
        <v>1</v>
      </c>
      <c r="I368" s="15"/>
      <c r="J368" s="14"/>
      <c r="K368" s="2" t="s">
        <v>194</v>
      </c>
    </row>
    <row r="369" ht="27.75" outlineLevel="1" spans="1:11">
      <c r="A369" s="2">
        <v>10049</v>
      </c>
      <c r="B369" s="7"/>
      <c r="C369" s="7" t="s">
        <v>58</v>
      </c>
      <c r="D369" s="8" t="s">
        <v>441</v>
      </c>
      <c r="E369" s="2" t="s">
        <v>16</v>
      </c>
      <c r="F369" s="2" t="s">
        <v>14</v>
      </c>
      <c r="G369" s="2"/>
      <c r="H369" s="9"/>
      <c r="I369" s="14"/>
      <c r="J369" s="14"/>
      <c r="K369" s="2"/>
    </row>
    <row r="370" ht="27" outlineLevel="1" spans="1:11">
      <c r="A370" s="2">
        <v>10047</v>
      </c>
      <c r="B370" s="7"/>
      <c r="C370" s="7" t="s">
        <v>58</v>
      </c>
      <c r="D370" s="8" t="s">
        <v>442</v>
      </c>
      <c r="E370" s="2" t="s">
        <v>16</v>
      </c>
      <c r="F370" s="2" t="s">
        <v>14</v>
      </c>
      <c r="G370" s="2"/>
      <c r="H370" s="9"/>
      <c r="I370" s="14"/>
      <c r="J370" s="14"/>
      <c r="K370" s="2"/>
    </row>
    <row r="371" ht="27" hidden="1" outlineLevel="1" spans="1:11">
      <c r="A371" s="2">
        <v>10046</v>
      </c>
      <c r="B371" s="7"/>
      <c r="C371" s="7" t="s">
        <v>58</v>
      </c>
      <c r="D371" s="8" t="s">
        <v>442</v>
      </c>
      <c r="E371" s="2" t="s">
        <v>13</v>
      </c>
      <c r="F371" s="2" t="s">
        <v>42</v>
      </c>
      <c r="G371" s="2"/>
      <c r="H371" s="9"/>
      <c r="I371" s="14"/>
      <c r="J371" s="14"/>
      <c r="K371" s="2"/>
    </row>
    <row r="372" hidden="1" outlineLevel="1" spans="1:11">
      <c r="A372" s="2">
        <v>10043</v>
      </c>
      <c r="B372" s="7"/>
      <c r="C372" s="7" t="s">
        <v>58</v>
      </c>
      <c r="D372" s="8" t="s">
        <v>443</v>
      </c>
      <c r="E372" s="2" t="s">
        <v>13</v>
      </c>
      <c r="F372" s="2" t="s">
        <v>42</v>
      </c>
      <c r="G372" s="2"/>
      <c r="H372" s="9"/>
      <c r="I372" s="14"/>
      <c r="J372" s="14"/>
      <c r="K372" s="2"/>
    </row>
    <row r="373" ht="27.75" hidden="1" outlineLevel="1" spans="1:11">
      <c r="A373" s="2">
        <v>10040</v>
      </c>
      <c r="B373" s="7"/>
      <c r="C373" s="7" t="s">
        <v>58</v>
      </c>
      <c r="D373" s="8" t="s">
        <v>444</v>
      </c>
      <c r="E373" s="2" t="s">
        <v>13</v>
      </c>
      <c r="F373" s="2" t="s">
        <v>42</v>
      </c>
      <c r="G373" s="2"/>
      <c r="H373" s="9"/>
      <c r="I373" s="14"/>
      <c r="J373" s="14"/>
      <c r="K373" s="2"/>
    </row>
    <row r="374" ht="28.5" hidden="1" outlineLevel="1" spans="1:11">
      <c r="A374" s="2">
        <v>10039</v>
      </c>
      <c r="B374" s="7"/>
      <c r="C374" s="7" t="s">
        <v>58</v>
      </c>
      <c r="D374" s="8" t="s">
        <v>445</v>
      </c>
      <c r="E374" s="2" t="s">
        <v>16</v>
      </c>
      <c r="F374" s="2" t="s">
        <v>42</v>
      </c>
      <c r="G374" s="2"/>
      <c r="H374" s="9"/>
      <c r="I374" s="14"/>
      <c r="J374" s="14"/>
      <c r="K374" s="2"/>
    </row>
    <row r="375" ht="42.75" hidden="1" outlineLevel="1" spans="1:11">
      <c r="A375" s="2">
        <v>10038</v>
      </c>
      <c r="B375" s="7"/>
      <c r="C375" s="7" t="s">
        <v>58</v>
      </c>
      <c r="D375" s="8" t="s">
        <v>446</v>
      </c>
      <c r="E375" s="2" t="s">
        <v>13</v>
      </c>
      <c r="F375" s="2" t="s">
        <v>17</v>
      </c>
      <c r="G375" s="2" t="s">
        <v>221</v>
      </c>
      <c r="H375" s="9"/>
      <c r="I375" s="14" t="s">
        <v>447</v>
      </c>
      <c r="J375" s="14"/>
      <c r="K375" s="2"/>
    </row>
    <row r="376" ht="14.25" hidden="1" outlineLevel="1" spans="1:11">
      <c r="A376" s="2">
        <v>10036</v>
      </c>
      <c r="B376" s="7"/>
      <c r="C376" s="7" t="s">
        <v>58</v>
      </c>
      <c r="D376" s="8" t="s">
        <v>448</v>
      </c>
      <c r="E376" s="2" t="s">
        <v>13</v>
      </c>
      <c r="F376" s="2" t="s">
        <v>17</v>
      </c>
      <c r="G376" s="2" t="s">
        <v>18</v>
      </c>
      <c r="H376" s="9"/>
      <c r="I376" s="14"/>
      <c r="J376" s="14"/>
      <c r="K376" s="2"/>
    </row>
    <row r="377" ht="28.5" hidden="1" outlineLevel="1" spans="1:11">
      <c r="A377" s="2">
        <v>10035</v>
      </c>
      <c r="B377" s="7"/>
      <c r="C377" s="7" t="s">
        <v>58</v>
      </c>
      <c r="D377" s="8" t="s">
        <v>449</v>
      </c>
      <c r="E377" s="2" t="s">
        <v>16</v>
      </c>
      <c r="F377" s="2" t="s">
        <v>42</v>
      </c>
      <c r="G377" s="2"/>
      <c r="H377" s="9"/>
      <c r="I377" s="14"/>
      <c r="J377" s="14"/>
      <c r="K377" s="2"/>
    </row>
    <row r="378" ht="27.75" hidden="1" outlineLevel="1" spans="1:11">
      <c r="A378" s="2">
        <v>10034</v>
      </c>
      <c r="B378" s="7"/>
      <c r="C378" s="7" t="s">
        <v>58</v>
      </c>
      <c r="D378" s="8" t="s">
        <v>450</v>
      </c>
      <c r="E378" s="2" t="s">
        <v>16</v>
      </c>
      <c r="F378" s="2" t="s">
        <v>17</v>
      </c>
      <c r="G378" s="2" t="s">
        <v>18</v>
      </c>
      <c r="H378" s="9"/>
      <c r="I378" s="14"/>
      <c r="J378" s="14"/>
      <c r="K378" s="19" t="s">
        <v>50</v>
      </c>
    </row>
    <row r="379" ht="27.75" hidden="1" outlineLevel="1" spans="1:11">
      <c r="A379" s="2">
        <v>10033</v>
      </c>
      <c r="B379" s="7"/>
      <c r="C379" s="7" t="s">
        <v>58</v>
      </c>
      <c r="D379" s="8" t="s">
        <v>451</v>
      </c>
      <c r="E379" s="2" t="s">
        <v>16</v>
      </c>
      <c r="F379" s="2" t="s">
        <v>283</v>
      </c>
      <c r="G379" s="2" t="s">
        <v>38</v>
      </c>
      <c r="H379" s="9"/>
      <c r="I379" s="14"/>
      <c r="J379" s="14"/>
      <c r="K379" s="2"/>
    </row>
    <row r="380" ht="27" hidden="1" outlineLevel="1" spans="1:11">
      <c r="A380" s="2">
        <v>10032</v>
      </c>
      <c r="B380" s="7"/>
      <c r="C380" s="7" t="s">
        <v>58</v>
      </c>
      <c r="D380" s="8" t="s">
        <v>452</v>
      </c>
      <c r="E380" s="2" t="s">
        <v>16</v>
      </c>
      <c r="F380" s="2" t="s">
        <v>283</v>
      </c>
      <c r="G380" s="2" t="s">
        <v>18</v>
      </c>
      <c r="H380" s="9"/>
      <c r="I380" s="14"/>
      <c r="J380" s="14"/>
      <c r="K380" s="2"/>
    </row>
    <row r="381" hidden="1" outlineLevel="1" spans="1:11">
      <c r="A381" s="2">
        <v>10031</v>
      </c>
      <c r="B381" s="7"/>
      <c r="C381" s="7" t="s">
        <v>58</v>
      </c>
      <c r="D381" s="8" t="s">
        <v>453</v>
      </c>
      <c r="E381" s="2" t="s">
        <v>81</v>
      </c>
      <c r="F381" s="2" t="s">
        <v>283</v>
      </c>
      <c r="G381" s="2" t="s">
        <v>38</v>
      </c>
      <c r="H381" s="9"/>
      <c r="I381" s="14"/>
      <c r="J381" s="14"/>
      <c r="K381" s="2"/>
    </row>
    <row r="382" ht="27.75" hidden="1" outlineLevel="1" spans="1:11">
      <c r="A382" s="2">
        <v>10029</v>
      </c>
      <c r="B382" s="7"/>
      <c r="C382" s="7" t="s">
        <v>58</v>
      </c>
      <c r="D382" s="8" t="s">
        <v>454</v>
      </c>
      <c r="E382" s="2" t="s">
        <v>175</v>
      </c>
      <c r="F382" s="2" t="s">
        <v>283</v>
      </c>
      <c r="G382" s="2" t="s">
        <v>18</v>
      </c>
      <c r="H382" s="9"/>
      <c r="I382" s="14" t="s">
        <v>455</v>
      </c>
      <c r="J382" s="14"/>
      <c r="K382" s="2"/>
    </row>
    <row r="383" ht="27.75" hidden="1" outlineLevel="1" spans="1:11">
      <c r="A383" s="2">
        <v>10028</v>
      </c>
      <c r="B383" s="7"/>
      <c r="C383" s="7" t="s">
        <v>58</v>
      </c>
      <c r="D383" s="8" t="s">
        <v>456</v>
      </c>
      <c r="E383" s="2" t="s">
        <v>16</v>
      </c>
      <c r="F383" s="2" t="s">
        <v>283</v>
      </c>
      <c r="G383" s="2" t="s">
        <v>38</v>
      </c>
      <c r="H383" s="9">
        <v>1</v>
      </c>
      <c r="I383" s="14" t="s">
        <v>457</v>
      </c>
      <c r="J383" s="14"/>
      <c r="K383" s="2"/>
    </row>
    <row r="384" ht="27" hidden="1" outlineLevel="1" spans="1:11">
      <c r="A384" s="2">
        <v>10027</v>
      </c>
      <c r="B384" s="7"/>
      <c r="C384" s="7" t="s">
        <v>58</v>
      </c>
      <c r="D384" s="8" t="s">
        <v>458</v>
      </c>
      <c r="E384" s="2" t="s">
        <v>13</v>
      </c>
      <c r="F384" s="2" t="s">
        <v>283</v>
      </c>
      <c r="G384" s="2" t="s">
        <v>38</v>
      </c>
      <c r="H384" s="9"/>
      <c r="I384" s="14"/>
      <c r="J384" s="14"/>
      <c r="K384" s="2"/>
    </row>
    <row r="385" ht="14.25" hidden="1" outlineLevel="1" spans="1:11">
      <c r="A385" s="2">
        <v>10026</v>
      </c>
      <c r="B385" s="7"/>
      <c r="C385" s="7" t="s">
        <v>58</v>
      </c>
      <c r="D385" s="8" t="s">
        <v>459</v>
      </c>
      <c r="E385" s="2" t="s">
        <v>16</v>
      </c>
      <c r="F385" s="2" t="s">
        <v>283</v>
      </c>
      <c r="G385" s="2" t="s">
        <v>38</v>
      </c>
      <c r="H385" s="9"/>
      <c r="I385" s="14"/>
      <c r="J385" s="14"/>
      <c r="K385" s="2"/>
    </row>
    <row r="386" ht="27.75" hidden="1" outlineLevel="1" spans="1:11">
      <c r="A386" s="2">
        <v>10025</v>
      </c>
      <c r="B386" s="7"/>
      <c r="C386" s="7" t="s">
        <v>58</v>
      </c>
      <c r="D386" s="8" t="s">
        <v>460</v>
      </c>
      <c r="E386" s="2" t="s">
        <v>13</v>
      </c>
      <c r="F386" s="2" t="s">
        <v>283</v>
      </c>
      <c r="G386" s="2" t="s">
        <v>38</v>
      </c>
      <c r="H386" s="9"/>
      <c r="I386" s="14"/>
      <c r="J386" s="14"/>
      <c r="K386" s="2"/>
    </row>
    <row r="387" ht="14.25" hidden="1" outlineLevel="1" spans="1:11">
      <c r="A387" s="2">
        <v>10024</v>
      </c>
      <c r="B387" s="7"/>
      <c r="C387" s="7" t="s">
        <v>58</v>
      </c>
      <c r="D387" s="8" t="s">
        <v>461</v>
      </c>
      <c r="E387" s="2" t="s">
        <v>13</v>
      </c>
      <c r="F387" s="2" t="s">
        <v>283</v>
      </c>
      <c r="G387" s="2" t="s">
        <v>38</v>
      </c>
      <c r="H387" s="9"/>
      <c r="I387" s="14" t="s">
        <v>462</v>
      </c>
      <c r="J387" s="14"/>
      <c r="K387" s="2"/>
    </row>
    <row r="388" ht="14.25" hidden="1" outlineLevel="1" spans="1:11">
      <c r="A388" s="2">
        <v>10023</v>
      </c>
      <c r="B388" s="7"/>
      <c r="C388" s="7" t="s">
        <v>58</v>
      </c>
      <c r="D388" s="8" t="s">
        <v>463</v>
      </c>
      <c r="E388" s="2" t="s">
        <v>13</v>
      </c>
      <c r="F388" s="2" t="s">
        <v>283</v>
      </c>
      <c r="G388" s="2" t="s">
        <v>38</v>
      </c>
      <c r="H388" s="9"/>
      <c r="I388" s="14"/>
      <c r="J388" s="14"/>
      <c r="K388" s="2"/>
    </row>
    <row r="389" ht="14.25" hidden="1" outlineLevel="1" spans="1:11">
      <c r="A389" s="2">
        <v>10021</v>
      </c>
      <c r="B389" s="7"/>
      <c r="C389" s="7" t="s">
        <v>58</v>
      </c>
      <c r="D389" s="8" t="s">
        <v>464</v>
      </c>
      <c r="E389" s="2" t="s">
        <v>81</v>
      </c>
      <c r="F389" s="2" t="s">
        <v>283</v>
      </c>
      <c r="G389" s="2" t="s">
        <v>18</v>
      </c>
      <c r="H389" s="9"/>
      <c r="I389" s="14"/>
      <c r="J389" s="14"/>
      <c r="K389" s="2"/>
    </row>
    <row r="390" ht="42" hidden="1" outlineLevel="1" spans="1:11">
      <c r="A390" s="2">
        <v>10020</v>
      </c>
      <c r="B390" s="7"/>
      <c r="C390" s="7" t="s">
        <v>58</v>
      </c>
      <c r="D390" s="8" t="s">
        <v>465</v>
      </c>
      <c r="E390" s="2" t="s">
        <v>16</v>
      </c>
      <c r="F390" s="2" t="s">
        <v>146</v>
      </c>
      <c r="G390" s="2" t="s">
        <v>38</v>
      </c>
      <c r="H390" s="9"/>
      <c r="I390" s="14"/>
      <c r="J390" s="14"/>
      <c r="K390" s="19" t="s">
        <v>93</v>
      </c>
    </row>
    <row r="391" hidden="1" outlineLevel="1" spans="1:11">
      <c r="A391" s="2">
        <v>10019</v>
      </c>
      <c r="B391" s="7"/>
      <c r="C391" s="7" t="s">
        <v>58</v>
      </c>
      <c r="D391" s="8" t="s">
        <v>466</v>
      </c>
      <c r="E391" s="2" t="s">
        <v>13</v>
      </c>
      <c r="F391" s="2" t="s">
        <v>283</v>
      </c>
      <c r="G391" s="2" t="s">
        <v>38</v>
      </c>
      <c r="H391" s="9"/>
      <c r="I391" s="14"/>
      <c r="J391" s="14"/>
      <c r="K391" s="2"/>
    </row>
    <row r="392" ht="40.5" hidden="1" outlineLevel="1" spans="1:11">
      <c r="A392" s="2">
        <v>10018</v>
      </c>
      <c r="B392" s="7"/>
      <c r="C392" s="7" t="s">
        <v>58</v>
      </c>
      <c r="D392" s="8" t="s">
        <v>467</v>
      </c>
      <c r="E392" s="2" t="s">
        <v>13</v>
      </c>
      <c r="F392" s="2" t="s">
        <v>146</v>
      </c>
      <c r="G392" s="2" t="s">
        <v>18</v>
      </c>
      <c r="H392" s="9"/>
      <c r="I392" s="14" t="s">
        <v>468</v>
      </c>
      <c r="J392" s="14"/>
      <c r="K392" s="2" t="s">
        <v>159</v>
      </c>
    </row>
    <row r="393" ht="27.75" hidden="1" outlineLevel="1" spans="1:11">
      <c r="A393" s="2">
        <v>10012</v>
      </c>
      <c r="B393" s="7"/>
      <c r="C393" s="7" t="s">
        <v>58</v>
      </c>
      <c r="D393" s="8" t="s">
        <v>469</v>
      </c>
      <c r="E393" s="2" t="s">
        <v>75</v>
      </c>
      <c r="F393" s="2" t="s">
        <v>283</v>
      </c>
      <c r="G393" s="2" t="s">
        <v>38</v>
      </c>
      <c r="H393" s="9"/>
      <c r="I393" s="14"/>
      <c r="J393" s="14"/>
      <c r="K393" s="2"/>
    </row>
    <row r="394" ht="28.5" hidden="1" outlineLevel="1" spans="1:11">
      <c r="A394" s="2">
        <v>10011</v>
      </c>
      <c r="B394" s="7"/>
      <c r="C394" s="7" t="s">
        <v>58</v>
      </c>
      <c r="D394" s="8" t="s">
        <v>470</v>
      </c>
      <c r="E394" s="2" t="s">
        <v>16</v>
      </c>
      <c r="F394" s="2" t="s">
        <v>42</v>
      </c>
      <c r="G394" s="2"/>
      <c r="H394" s="9"/>
      <c r="I394" s="14"/>
      <c r="J394" s="14"/>
      <c r="K394" s="2"/>
    </row>
    <row r="395" ht="14.25" hidden="1" outlineLevel="1" spans="1:11">
      <c r="A395" s="2">
        <v>10009</v>
      </c>
      <c r="B395" s="7"/>
      <c r="C395" s="7" t="s">
        <v>58</v>
      </c>
      <c r="D395" s="8" t="s">
        <v>471</v>
      </c>
      <c r="E395" s="2" t="s">
        <v>81</v>
      </c>
      <c r="F395" s="2" t="s">
        <v>283</v>
      </c>
      <c r="G395" s="2" t="s">
        <v>38</v>
      </c>
      <c r="H395" s="9"/>
      <c r="I395" s="14"/>
      <c r="J395" s="14"/>
      <c r="K395" s="2"/>
    </row>
    <row r="396" ht="27.75" hidden="1" outlineLevel="1" spans="1:11">
      <c r="A396" s="2">
        <v>10007</v>
      </c>
      <c r="B396" s="7"/>
      <c r="C396" s="7" t="s">
        <v>58</v>
      </c>
      <c r="D396" s="8" t="s">
        <v>472</v>
      </c>
      <c r="E396" s="2" t="s">
        <v>16</v>
      </c>
      <c r="F396" s="2" t="s">
        <v>283</v>
      </c>
      <c r="G396" s="2" t="s">
        <v>38</v>
      </c>
      <c r="H396" s="9"/>
      <c r="I396" s="14"/>
      <c r="J396" s="14"/>
      <c r="K396" s="2"/>
    </row>
    <row r="397" ht="27" outlineLevel="1" spans="1:11">
      <c r="A397" s="2">
        <v>10006</v>
      </c>
      <c r="B397" s="7"/>
      <c r="C397" s="7" t="s">
        <v>58</v>
      </c>
      <c r="D397" s="8" t="s">
        <v>473</v>
      </c>
      <c r="E397" s="2" t="s">
        <v>16</v>
      </c>
      <c r="F397" s="2" t="s">
        <v>14</v>
      </c>
      <c r="G397" s="2"/>
      <c r="H397" s="9"/>
      <c r="I397" s="14" t="s">
        <v>402</v>
      </c>
      <c r="J397" s="14"/>
      <c r="K397" s="2"/>
    </row>
    <row r="398" ht="27.75" hidden="1" outlineLevel="1" spans="1:11">
      <c r="A398" s="2">
        <v>10004</v>
      </c>
      <c r="B398" s="7"/>
      <c r="C398" s="7" t="s">
        <v>58</v>
      </c>
      <c r="D398" s="8" t="s">
        <v>474</v>
      </c>
      <c r="E398" s="2" t="s">
        <v>13</v>
      </c>
      <c r="F398" s="2" t="s">
        <v>283</v>
      </c>
      <c r="G398" s="2" t="s">
        <v>38</v>
      </c>
      <c r="H398" s="9"/>
      <c r="I398" s="14"/>
      <c r="J398" s="14"/>
      <c r="K398" s="2"/>
    </row>
    <row r="399" ht="14.25" outlineLevel="1" spans="1:11">
      <c r="A399" s="2">
        <v>10002</v>
      </c>
      <c r="B399" s="7"/>
      <c r="C399" s="7" t="s">
        <v>58</v>
      </c>
      <c r="D399" s="8" t="s">
        <v>475</v>
      </c>
      <c r="E399" s="2" t="s">
        <v>13</v>
      </c>
      <c r="F399" s="2" t="s">
        <v>14</v>
      </c>
      <c r="G399" s="2"/>
      <c r="H399" s="9"/>
      <c r="I399" s="14"/>
      <c r="J399" s="14"/>
      <c r="K399" s="2"/>
    </row>
    <row r="400" ht="27" outlineLevel="1" spans="1:11">
      <c r="A400" s="2">
        <v>10001</v>
      </c>
      <c r="B400" s="7"/>
      <c r="C400" s="7" t="s">
        <v>58</v>
      </c>
      <c r="D400" s="18" t="s">
        <v>476</v>
      </c>
      <c r="E400" s="2" t="s">
        <v>16</v>
      </c>
      <c r="F400" s="2" t="s">
        <v>14</v>
      </c>
      <c r="G400" s="2"/>
      <c r="H400" s="9"/>
      <c r="I400" s="14" t="s">
        <v>402</v>
      </c>
      <c r="J400" s="14"/>
      <c r="K400" s="2"/>
    </row>
    <row r="401" outlineLevel="1" spans="1:11">
      <c r="A401" s="2">
        <v>10000</v>
      </c>
      <c r="B401" s="7"/>
      <c r="C401" s="7" t="s">
        <v>58</v>
      </c>
      <c r="D401" s="18" t="s">
        <v>477</v>
      </c>
      <c r="E401" s="2" t="s">
        <v>13</v>
      </c>
      <c r="F401" s="2" t="s">
        <v>14</v>
      </c>
      <c r="G401" s="2"/>
      <c r="H401" s="9"/>
      <c r="I401" s="14"/>
      <c r="J401" s="14"/>
      <c r="K401" s="2"/>
    </row>
    <row r="402" ht="27.75" hidden="1" outlineLevel="1" spans="1:11">
      <c r="A402" s="2">
        <v>9999</v>
      </c>
      <c r="B402" s="7"/>
      <c r="C402" s="7" t="s">
        <v>58</v>
      </c>
      <c r="D402" s="8" t="s">
        <v>478</v>
      </c>
      <c r="E402" s="2" t="s">
        <v>16</v>
      </c>
      <c r="F402" s="2" t="s">
        <v>283</v>
      </c>
      <c r="G402" s="2" t="s">
        <v>38</v>
      </c>
      <c r="H402" s="9"/>
      <c r="I402" s="14"/>
      <c r="J402" s="14"/>
      <c r="K402" s="2"/>
    </row>
    <row r="403" ht="27.75" hidden="1" outlineLevel="1" spans="1:11">
      <c r="A403" s="2">
        <v>9997</v>
      </c>
      <c r="B403" s="7"/>
      <c r="C403" s="7" t="s">
        <v>58</v>
      </c>
      <c r="D403" s="8" t="s">
        <v>479</v>
      </c>
      <c r="E403" s="2" t="s">
        <v>16</v>
      </c>
      <c r="F403" s="2" t="s">
        <v>17</v>
      </c>
      <c r="G403" s="2" t="s">
        <v>18</v>
      </c>
      <c r="H403" s="9"/>
      <c r="I403" s="14"/>
      <c r="J403" s="14"/>
      <c r="K403" s="19" t="s">
        <v>93</v>
      </c>
    </row>
    <row r="404" ht="28.5" hidden="1" outlineLevel="1" spans="1:11">
      <c r="A404" s="2">
        <v>9995</v>
      </c>
      <c r="B404" s="7"/>
      <c r="C404" s="7" t="s">
        <v>58</v>
      </c>
      <c r="D404" s="8" t="s">
        <v>480</v>
      </c>
      <c r="E404" s="2" t="s">
        <v>13</v>
      </c>
      <c r="F404" s="2" t="s">
        <v>17</v>
      </c>
      <c r="G404" s="2" t="s">
        <v>18</v>
      </c>
      <c r="H404" s="9"/>
      <c r="I404" s="14"/>
      <c r="J404" s="14"/>
      <c r="K404" s="2"/>
    </row>
    <row r="405" ht="14.25" hidden="1" outlineLevel="1" spans="1:11">
      <c r="A405" s="2">
        <v>9994</v>
      </c>
      <c r="B405" s="7"/>
      <c r="C405" s="7" t="s">
        <v>58</v>
      </c>
      <c r="D405" s="8" t="s">
        <v>481</v>
      </c>
      <c r="E405" s="2" t="s">
        <v>13</v>
      </c>
      <c r="F405" s="2" t="s">
        <v>283</v>
      </c>
      <c r="G405" s="2" t="s">
        <v>18</v>
      </c>
      <c r="H405" s="9">
        <v>1</v>
      </c>
      <c r="I405" s="14"/>
      <c r="J405" s="14"/>
      <c r="K405" s="2"/>
    </row>
    <row r="406" ht="27.75" outlineLevel="1" spans="1:11">
      <c r="A406" s="2">
        <v>9993</v>
      </c>
      <c r="B406" s="7"/>
      <c r="C406" s="7" t="s">
        <v>58</v>
      </c>
      <c r="D406" s="8" t="s">
        <v>482</v>
      </c>
      <c r="E406" s="2" t="s">
        <v>16</v>
      </c>
      <c r="F406" s="2" t="s">
        <v>14</v>
      </c>
      <c r="G406" s="2"/>
      <c r="H406" s="9"/>
      <c r="I406" s="14" t="s">
        <v>483</v>
      </c>
      <c r="J406" s="14"/>
      <c r="K406" s="2"/>
    </row>
    <row r="407" ht="27" hidden="1" outlineLevel="1" spans="1:11">
      <c r="A407" s="2">
        <v>9992</v>
      </c>
      <c r="B407" s="7"/>
      <c r="C407" s="7" t="s">
        <v>58</v>
      </c>
      <c r="D407" s="8" t="s">
        <v>484</v>
      </c>
      <c r="E407" s="2" t="s">
        <v>13</v>
      </c>
      <c r="F407" s="2" t="s">
        <v>283</v>
      </c>
      <c r="G407" s="2" t="s">
        <v>38</v>
      </c>
      <c r="H407" s="9"/>
      <c r="I407" s="14" t="s">
        <v>485</v>
      </c>
      <c r="J407" s="14"/>
      <c r="K407" s="2"/>
    </row>
    <row r="408" ht="40.5" outlineLevel="1" spans="1:11">
      <c r="A408" s="2">
        <v>9990</v>
      </c>
      <c r="B408" s="7"/>
      <c r="C408" s="7" t="s">
        <v>58</v>
      </c>
      <c r="D408" s="8" t="s">
        <v>486</v>
      </c>
      <c r="E408" s="2" t="s">
        <v>81</v>
      </c>
      <c r="F408" s="2" t="s">
        <v>14</v>
      </c>
      <c r="G408" s="2"/>
      <c r="H408" s="9"/>
      <c r="I408" s="14" t="s">
        <v>487</v>
      </c>
      <c r="J408" s="14"/>
      <c r="K408" s="2"/>
    </row>
    <row r="409" ht="27.75" outlineLevel="1" spans="1:11">
      <c r="A409" s="2">
        <v>9989</v>
      </c>
      <c r="B409" s="7"/>
      <c r="C409" s="7" t="s">
        <v>58</v>
      </c>
      <c r="D409" s="8" t="s">
        <v>488</v>
      </c>
      <c r="E409" s="2" t="s">
        <v>16</v>
      </c>
      <c r="F409" s="2" t="s">
        <v>14</v>
      </c>
      <c r="G409" s="2"/>
      <c r="H409" s="9"/>
      <c r="I409" s="14" t="s">
        <v>402</v>
      </c>
      <c r="J409" s="14"/>
      <c r="K409" s="2"/>
    </row>
    <row r="410" hidden="1" outlineLevel="1" spans="1:11">
      <c r="A410" s="2">
        <v>9988</v>
      </c>
      <c r="B410" s="7"/>
      <c r="C410" s="7" t="s">
        <v>58</v>
      </c>
      <c r="D410" s="8" t="s">
        <v>489</v>
      </c>
      <c r="E410" s="2" t="s">
        <v>81</v>
      </c>
      <c r="F410" s="2" t="s">
        <v>283</v>
      </c>
      <c r="G410" s="2" t="s">
        <v>18</v>
      </c>
      <c r="H410" s="9"/>
      <c r="I410" s="14"/>
      <c r="J410" s="14"/>
      <c r="K410" s="2"/>
    </row>
    <row r="411" ht="27.75" outlineLevel="1" spans="1:11">
      <c r="A411" s="2">
        <v>9987</v>
      </c>
      <c r="B411" s="7"/>
      <c r="C411" s="7" t="s">
        <v>58</v>
      </c>
      <c r="D411" s="8" t="s">
        <v>490</v>
      </c>
      <c r="E411" s="2" t="s">
        <v>16</v>
      </c>
      <c r="F411" s="2" t="s">
        <v>14</v>
      </c>
      <c r="G411" s="2"/>
      <c r="H411" s="9"/>
      <c r="I411" s="14"/>
      <c r="J411" s="14"/>
      <c r="K411" s="2"/>
    </row>
    <row r="412" ht="14.25" outlineLevel="1" spans="1:11">
      <c r="A412" s="2">
        <v>9986</v>
      </c>
      <c r="B412" s="7"/>
      <c r="C412" s="7" t="s">
        <v>58</v>
      </c>
      <c r="D412" s="22" t="s">
        <v>491</v>
      </c>
      <c r="E412" s="2" t="s">
        <v>16</v>
      </c>
      <c r="F412" s="2" t="s">
        <v>14</v>
      </c>
      <c r="G412" s="2"/>
      <c r="H412" s="9"/>
      <c r="I412" s="14"/>
      <c r="J412" s="14"/>
      <c r="K412" s="2"/>
    </row>
    <row r="413" ht="27.75" hidden="1" outlineLevel="1" spans="1:11">
      <c r="A413" s="2">
        <v>9985</v>
      </c>
      <c r="B413" s="7"/>
      <c r="C413" s="7" t="s">
        <v>58</v>
      </c>
      <c r="D413" s="8" t="s">
        <v>492</v>
      </c>
      <c r="E413" s="2" t="s">
        <v>81</v>
      </c>
      <c r="F413" s="2" t="s">
        <v>283</v>
      </c>
      <c r="G413" s="2" t="s">
        <v>18</v>
      </c>
      <c r="H413" s="9"/>
      <c r="I413" s="14"/>
      <c r="J413" s="14"/>
      <c r="K413" s="2"/>
    </row>
    <row r="414" ht="14.25" hidden="1" outlineLevel="1" spans="1:11">
      <c r="A414" s="2">
        <v>9984</v>
      </c>
      <c r="B414" s="7"/>
      <c r="C414" s="7" t="s">
        <v>58</v>
      </c>
      <c r="D414" s="8" t="s">
        <v>493</v>
      </c>
      <c r="E414" s="2" t="s">
        <v>81</v>
      </c>
      <c r="F414" s="2" t="s">
        <v>17</v>
      </c>
      <c r="G414" s="2" t="s">
        <v>18</v>
      </c>
      <c r="H414" s="9"/>
      <c r="I414" s="14"/>
      <c r="J414" s="14"/>
      <c r="K414" s="2"/>
    </row>
    <row r="415" ht="14.25" hidden="1" outlineLevel="1" spans="1:11">
      <c r="A415" s="2">
        <v>9982</v>
      </c>
      <c r="B415" s="7"/>
      <c r="C415" s="7" t="s">
        <v>58</v>
      </c>
      <c r="D415" s="8" t="s">
        <v>494</v>
      </c>
      <c r="E415" s="2" t="s">
        <v>16</v>
      </c>
      <c r="F415" s="2" t="s">
        <v>283</v>
      </c>
      <c r="G415" s="2" t="s">
        <v>38</v>
      </c>
      <c r="H415" s="9"/>
      <c r="I415" s="14" t="s">
        <v>38</v>
      </c>
      <c r="J415" s="14"/>
      <c r="K415" s="2"/>
    </row>
    <row r="416" ht="27.75" hidden="1" outlineLevel="1" spans="1:11">
      <c r="A416" s="2">
        <v>9980</v>
      </c>
      <c r="B416" s="7"/>
      <c r="C416" s="7" t="s">
        <v>58</v>
      </c>
      <c r="D416" s="8" t="s">
        <v>495</v>
      </c>
      <c r="E416" s="2" t="s">
        <v>81</v>
      </c>
      <c r="F416" s="2" t="s">
        <v>283</v>
      </c>
      <c r="G416" s="2" t="s">
        <v>18</v>
      </c>
      <c r="H416" s="9"/>
      <c r="I416" s="14"/>
      <c r="J416" s="14"/>
      <c r="K416" s="2"/>
    </row>
    <row r="417" ht="28.5" hidden="1" outlineLevel="1" spans="1:11">
      <c r="A417" s="2">
        <v>9979</v>
      </c>
      <c r="B417" s="7"/>
      <c r="C417" s="7" t="s">
        <v>58</v>
      </c>
      <c r="D417" s="8" t="s">
        <v>496</v>
      </c>
      <c r="E417" s="2" t="s">
        <v>81</v>
      </c>
      <c r="F417" s="2" t="s">
        <v>283</v>
      </c>
      <c r="G417" s="2" t="s">
        <v>18</v>
      </c>
      <c r="H417" s="9"/>
      <c r="I417" s="14"/>
      <c r="J417" s="14"/>
      <c r="K417" s="2"/>
    </row>
    <row r="418" ht="27.75" hidden="1" outlineLevel="1" spans="1:11">
      <c r="A418" s="2">
        <v>9977</v>
      </c>
      <c r="B418" s="7"/>
      <c r="C418" s="7" t="s">
        <v>58</v>
      </c>
      <c r="D418" s="8" t="s">
        <v>497</v>
      </c>
      <c r="E418" s="2" t="s">
        <v>81</v>
      </c>
      <c r="F418" s="16" t="s">
        <v>151</v>
      </c>
      <c r="G418" s="2" t="s">
        <v>38</v>
      </c>
      <c r="H418" s="9">
        <v>1</v>
      </c>
      <c r="I418" s="14"/>
      <c r="J418" s="14"/>
      <c r="K418" s="2"/>
    </row>
    <row r="419" ht="27.75" outlineLevel="1" spans="1:11">
      <c r="A419" s="2">
        <v>9973</v>
      </c>
      <c r="B419" s="7"/>
      <c r="C419" s="7" t="s">
        <v>58</v>
      </c>
      <c r="D419" s="8" t="s">
        <v>498</v>
      </c>
      <c r="E419" s="2" t="s">
        <v>16</v>
      </c>
      <c r="F419" s="2" t="s">
        <v>14</v>
      </c>
      <c r="G419" s="2"/>
      <c r="H419" s="9"/>
      <c r="I419" s="14" t="s">
        <v>402</v>
      </c>
      <c r="J419" s="14"/>
      <c r="K419" s="2"/>
    </row>
    <row r="420" ht="28.5" hidden="1" outlineLevel="1" spans="1:11">
      <c r="A420" s="2">
        <v>9968</v>
      </c>
      <c r="B420" s="7"/>
      <c r="C420" s="7" t="s">
        <v>58</v>
      </c>
      <c r="D420" s="8" t="s">
        <v>499</v>
      </c>
      <c r="E420" s="2" t="s">
        <v>16</v>
      </c>
      <c r="F420" s="2" t="s">
        <v>17</v>
      </c>
      <c r="G420" s="2" t="s">
        <v>18</v>
      </c>
      <c r="H420" s="9"/>
      <c r="I420" s="14"/>
      <c r="J420" s="14"/>
      <c r="K420" s="2" t="s">
        <v>500</v>
      </c>
    </row>
    <row r="421" ht="14.25" hidden="1" outlineLevel="1" spans="1:11">
      <c r="A421" s="2">
        <v>9965</v>
      </c>
      <c r="B421" s="7"/>
      <c r="C421" s="7" t="s">
        <v>58</v>
      </c>
      <c r="D421" s="8" t="s">
        <v>501</v>
      </c>
      <c r="E421" s="2" t="s">
        <v>13</v>
      </c>
      <c r="F421" s="2" t="s">
        <v>42</v>
      </c>
      <c r="G421" s="2"/>
      <c r="H421" s="9"/>
      <c r="I421" s="14"/>
      <c r="J421" s="14"/>
      <c r="K421" s="2"/>
    </row>
    <row r="422" ht="14.25" outlineLevel="1" spans="1:11">
      <c r="A422" s="2">
        <v>9962</v>
      </c>
      <c r="B422" s="7"/>
      <c r="C422" s="7" t="s">
        <v>58</v>
      </c>
      <c r="D422" s="8" t="s">
        <v>502</v>
      </c>
      <c r="E422" s="2" t="s">
        <v>13</v>
      </c>
      <c r="F422" s="2" t="s">
        <v>14</v>
      </c>
      <c r="G422" s="2"/>
      <c r="H422" s="9"/>
      <c r="I422" s="14"/>
      <c r="J422" s="14"/>
      <c r="K422" s="2"/>
    </row>
    <row r="423" ht="42" outlineLevel="1" spans="1:11">
      <c r="A423" s="2">
        <v>9961</v>
      </c>
      <c r="B423" s="7"/>
      <c r="C423" s="7" t="s">
        <v>58</v>
      </c>
      <c r="D423" s="8" t="s">
        <v>503</v>
      </c>
      <c r="E423" s="2" t="s">
        <v>13</v>
      </c>
      <c r="F423" s="2" t="s">
        <v>14</v>
      </c>
      <c r="G423" s="2"/>
      <c r="H423" s="9"/>
      <c r="I423" s="14"/>
      <c r="J423" s="14"/>
      <c r="K423" s="2"/>
    </row>
    <row r="424" ht="14.25" outlineLevel="1" spans="1:11">
      <c r="A424" s="2">
        <v>9959</v>
      </c>
      <c r="B424" s="7"/>
      <c r="C424" s="7" t="s">
        <v>58</v>
      </c>
      <c r="D424" s="8" t="s">
        <v>504</v>
      </c>
      <c r="E424" s="2" t="s">
        <v>13</v>
      </c>
      <c r="F424" s="2" t="s">
        <v>14</v>
      </c>
      <c r="G424" s="2"/>
      <c r="H424" s="9"/>
      <c r="I424" s="14"/>
      <c r="J424" s="14"/>
      <c r="K424" s="2"/>
    </row>
    <row r="425" ht="14.25" hidden="1" outlineLevel="1" spans="1:11">
      <c r="A425" s="2">
        <v>9956</v>
      </c>
      <c r="B425" s="7"/>
      <c r="C425" s="7" t="s">
        <v>58</v>
      </c>
      <c r="D425" s="8" t="s">
        <v>505</v>
      </c>
      <c r="E425" s="2" t="s">
        <v>22</v>
      </c>
      <c r="F425" s="2" t="s">
        <v>42</v>
      </c>
      <c r="G425" s="2"/>
      <c r="H425" s="9"/>
      <c r="I425" s="14"/>
      <c r="J425" s="14"/>
      <c r="K425" s="2"/>
    </row>
    <row r="426" ht="14.25" outlineLevel="1" spans="1:11">
      <c r="A426" s="2">
        <v>9954</v>
      </c>
      <c r="B426" s="7"/>
      <c r="C426" s="7" t="s">
        <v>58</v>
      </c>
      <c r="D426" s="8" t="s">
        <v>506</v>
      </c>
      <c r="E426" s="2" t="s">
        <v>13</v>
      </c>
      <c r="F426" s="2" t="s">
        <v>14</v>
      </c>
      <c r="G426" s="2"/>
      <c r="H426" s="9"/>
      <c r="I426" s="14"/>
      <c r="J426" s="14"/>
      <c r="K426" s="2"/>
    </row>
    <row r="427" ht="14.25" hidden="1" outlineLevel="1" spans="1:11">
      <c r="A427" s="2">
        <v>9940</v>
      </c>
      <c r="B427" s="7"/>
      <c r="C427" s="7" t="s">
        <v>58</v>
      </c>
      <c r="D427" s="8" t="s">
        <v>507</v>
      </c>
      <c r="E427" s="2" t="s">
        <v>13</v>
      </c>
      <c r="F427" s="2" t="s">
        <v>283</v>
      </c>
      <c r="G427" s="2" t="s">
        <v>18</v>
      </c>
      <c r="H427" s="9"/>
      <c r="I427" s="14"/>
      <c r="J427" s="14"/>
      <c r="K427" s="2"/>
    </row>
    <row r="428" ht="27.75" hidden="1" outlineLevel="1" spans="1:11">
      <c r="A428" s="2">
        <v>9927</v>
      </c>
      <c r="B428" s="7"/>
      <c r="C428" s="7" t="s">
        <v>58</v>
      </c>
      <c r="D428" s="8" t="s">
        <v>508</v>
      </c>
      <c r="E428" s="2" t="s">
        <v>16</v>
      </c>
      <c r="F428" s="2" t="s">
        <v>17</v>
      </c>
      <c r="G428" s="2" t="s">
        <v>18</v>
      </c>
      <c r="H428" s="9"/>
      <c r="I428" s="15" t="s">
        <v>509</v>
      </c>
      <c r="J428" s="14"/>
      <c r="K428" s="14" t="s">
        <v>510</v>
      </c>
    </row>
    <row r="429" ht="14.25" hidden="1" outlineLevel="1" spans="1:11">
      <c r="A429" s="2">
        <v>9912</v>
      </c>
      <c r="B429" s="7"/>
      <c r="C429" s="7" t="s">
        <v>58</v>
      </c>
      <c r="D429" s="8" t="s">
        <v>511</v>
      </c>
      <c r="E429" s="2" t="s">
        <v>81</v>
      </c>
      <c r="F429" s="2" t="s">
        <v>283</v>
      </c>
      <c r="G429" s="2" t="s">
        <v>38</v>
      </c>
      <c r="H429" s="9"/>
      <c r="I429" s="14"/>
      <c r="J429" s="14"/>
      <c r="K429" s="2"/>
    </row>
    <row r="430" ht="14.25" hidden="1" outlineLevel="1" spans="1:11">
      <c r="A430" s="2">
        <v>9890</v>
      </c>
      <c r="B430" s="7"/>
      <c r="C430" s="7" t="s">
        <v>58</v>
      </c>
      <c r="D430" s="8" t="s">
        <v>512</v>
      </c>
      <c r="E430" s="2" t="s">
        <v>13</v>
      </c>
      <c r="F430" s="2" t="s">
        <v>42</v>
      </c>
      <c r="G430" s="2"/>
      <c r="H430" s="9"/>
      <c r="I430" s="14"/>
      <c r="J430" s="14"/>
      <c r="K430" s="2"/>
    </row>
    <row r="431" ht="28.5" hidden="1" outlineLevel="1" spans="1:11">
      <c r="A431" s="2">
        <v>9881</v>
      </c>
      <c r="B431" s="7"/>
      <c r="C431" s="7" t="s">
        <v>58</v>
      </c>
      <c r="D431" s="8" t="s">
        <v>513</v>
      </c>
      <c r="E431" s="2" t="s">
        <v>16</v>
      </c>
      <c r="F431" s="2" t="s">
        <v>42</v>
      </c>
      <c r="G431" s="2"/>
      <c r="H431" s="9"/>
      <c r="I431" s="14"/>
      <c r="J431" s="14"/>
      <c r="K431" s="2"/>
    </row>
    <row r="432" ht="28.5" hidden="1" outlineLevel="1" spans="1:11">
      <c r="A432" s="2">
        <v>9863</v>
      </c>
      <c r="B432" s="7"/>
      <c r="C432" s="7" t="s">
        <v>58</v>
      </c>
      <c r="D432" s="8" t="s">
        <v>514</v>
      </c>
      <c r="E432" s="2" t="s">
        <v>81</v>
      </c>
      <c r="F432" s="2" t="s">
        <v>283</v>
      </c>
      <c r="G432" s="2" t="s">
        <v>18</v>
      </c>
      <c r="H432" s="9"/>
      <c r="I432" s="14"/>
      <c r="J432" s="14"/>
      <c r="K432" s="2"/>
    </row>
    <row r="433" ht="14.25" hidden="1" outlineLevel="1" spans="1:11">
      <c r="A433" s="2">
        <v>9860</v>
      </c>
      <c r="B433" s="7"/>
      <c r="C433" s="7" t="s">
        <v>58</v>
      </c>
      <c r="D433" s="8" t="s">
        <v>515</v>
      </c>
      <c r="E433" s="2" t="s">
        <v>13</v>
      </c>
      <c r="F433" s="2" t="s">
        <v>42</v>
      </c>
      <c r="G433" s="2"/>
      <c r="H433" s="9"/>
      <c r="I433" s="14"/>
      <c r="J433" s="14"/>
      <c r="K433" s="2"/>
    </row>
    <row r="434" outlineLevel="1" spans="1:11">
      <c r="A434" s="2">
        <v>9854</v>
      </c>
      <c r="B434" s="7"/>
      <c r="C434" s="7" t="s">
        <v>58</v>
      </c>
      <c r="D434" s="8" t="s">
        <v>516</v>
      </c>
      <c r="E434" s="2" t="s">
        <v>13</v>
      </c>
      <c r="F434" s="2" t="s">
        <v>14</v>
      </c>
      <c r="G434" s="2"/>
      <c r="H434" s="9"/>
      <c r="I434" s="14"/>
      <c r="J434" s="14"/>
      <c r="K434" s="2"/>
    </row>
    <row r="435" ht="27" hidden="1" outlineLevel="1" spans="1:11">
      <c r="A435" s="2">
        <v>9853</v>
      </c>
      <c r="B435" s="7"/>
      <c r="C435" s="7" t="s">
        <v>58</v>
      </c>
      <c r="D435" s="8" t="s">
        <v>517</v>
      </c>
      <c r="E435" s="2" t="s">
        <v>13</v>
      </c>
      <c r="F435" s="2" t="s">
        <v>42</v>
      </c>
      <c r="G435" s="2"/>
      <c r="H435" s="9"/>
      <c r="I435" s="14"/>
      <c r="J435" s="14"/>
      <c r="K435" s="2"/>
    </row>
    <row r="436" ht="27.75" outlineLevel="1" spans="1:11">
      <c r="A436" s="2">
        <v>9850</v>
      </c>
      <c r="B436" s="7"/>
      <c r="C436" s="7" t="s">
        <v>58</v>
      </c>
      <c r="D436" s="8" t="s">
        <v>518</v>
      </c>
      <c r="E436" s="2" t="s">
        <v>13</v>
      </c>
      <c r="F436" s="2" t="s">
        <v>14</v>
      </c>
      <c r="G436" s="2"/>
      <c r="H436" s="9"/>
      <c r="I436" s="15" t="s">
        <v>519</v>
      </c>
      <c r="J436" s="14"/>
      <c r="K436" s="2"/>
    </row>
    <row r="437" ht="28.5" hidden="1" outlineLevel="1" spans="1:11">
      <c r="A437" s="2">
        <v>9825</v>
      </c>
      <c r="B437" s="7"/>
      <c r="C437" s="7" t="s">
        <v>58</v>
      </c>
      <c r="D437" s="8" t="s">
        <v>520</v>
      </c>
      <c r="E437" s="2" t="s">
        <v>13</v>
      </c>
      <c r="F437" s="2" t="s">
        <v>283</v>
      </c>
      <c r="G437" s="2" t="s">
        <v>38</v>
      </c>
      <c r="H437" s="9">
        <v>1</v>
      </c>
      <c r="I437" s="14" t="s">
        <v>521</v>
      </c>
      <c r="J437" s="14"/>
      <c r="K437" s="2"/>
    </row>
    <row r="438" hidden="1" outlineLevel="1" spans="1:11">
      <c r="A438" s="2">
        <v>9822</v>
      </c>
      <c r="B438" s="7"/>
      <c r="C438" s="7" t="s">
        <v>58</v>
      </c>
      <c r="D438" s="8" t="s">
        <v>522</v>
      </c>
      <c r="E438" s="2" t="s">
        <v>16</v>
      </c>
      <c r="F438" s="2" t="s">
        <v>283</v>
      </c>
      <c r="G438" s="2" t="s">
        <v>38</v>
      </c>
      <c r="H438" s="9"/>
      <c r="I438" s="14"/>
      <c r="J438" s="14"/>
      <c r="K438" s="2"/>
    </row>
    <row r="439" ht="14.25" hidden="1" outlineLevel="1" spans="1:11">
      <c r="A439" s="2">
        <v>9820</v>
      </c>
      <c r="B439" s="7"/>
      <c r="C439" s="7" t="s">
        <v>58</v>
      </c>
      <c r="D439" s="8" t="s">
        <v>523</v>
      </c>
      <c r="E439" s="2" t="s">
        <v>13</v>
      </c>
      <c r="F439" s="2" t="s">
        <v>17</v>
      </c>
      <c r="G439" s="2" t="s">
        <v>18</v>
      </c>
      <c r="H439" s="9"/>
      <c r="I439" s="14"/>
      <c r="J439" s="14"/>
      <c r="K439" s="2"/>
    </row>
    <row r="440" ht="27" outlineLevel="1" spans="1:11">
      <c r="A440" s="2">
        <v>9818</v>
      </c>
      <c r="B440" s="7"/>
      <c r="C440" s="7" t="s">
        <v>58</v>
      </c>
      <c r="D440" s="8" t="s">
        <v>524</v>
      </c>
      <c r="E440" s="2" t="s">
        <v>13</v>
      </c>
      <c r="F440" s="2" t="s">
        <v>14</v>
      </c>
      <c r="G440" s="2"/>
      <c r="H440" s="9"/>
      <c r="I440" s="14"/>
      <c r="J440" s="14"/>
      <c r="K440" s="2"/>
    </row>
    <row r="441" ht="28.5" hidden="1" outlineLevel="1" spans="1:11">
      <c r="A441" s="2">
        <v>9811</v>
      </c>
      <c r="B441" s="7"/>
      <c r="C441" s="7" t="s">
        <v>58</v>
      </c>
      <c r="D441" s="8" t="s">
        <v>525</v>
      </c>
      <c r="E441" s="2" t="s">
        <v>13</v>
      </c>
      <c r="F441" s="2" t="s">
        <v>17</v>
      </c>
      <c r="G441" s="2" t="s">
        <v>38</v>
      </c>
      <c r="H441" s="9"/>
      <c r="I441" s="14"/>
      <c r="J441" s="14"/>
      <c r="K441" s="2"/>
    </row>
    <row r="442" ht="40.5" hidden="1" outlineLevel="1" spans="1:11">
      <c r="A442" s="2">
        <v>9798</v>
      </c>
      <c r="B442" s="7"/>
      <c r="C442" s="7" t="s">
        <v>58</v>
      </c>
      <c r="D442" s="8" t="s">
        <v>526</v>
      </c>
      <c r="E442" s="2" t="s">
        <v>16</v>
      </c>
      <c r="F442" s="2" t="s">
        <v>42</v>
      </c>
      <c r="G442" s="2"/>
      <c r="H442" s="9"/>
      <c r="I442" s="14"/>
      <c r="J442" s="14"/>
      <c r="K442" s="2"/>
    </row>
    <row r="443" outlineLevel="1" spans="1:11">
      <c r="A443" s="2">
        <v>9793</v>
      </c>
      <c r="B443" s="7"/>
      <c r="C443" s="7" t="s">
        <v>58</v>
      </c>
      <c r="D443" s="8" t="s">
        <v>527</v>
      </c>
      <c r="E443" s="2" t="s">
        <v>16</v>
      </c>
      <c r="F443" s="2" t="s">
        <v>14</v>
      </c>
      <c r="G443" s="2"/>
      <c r="H443" s="9"/>
      <c r="I443" s="14"/>
      <c r="J443" s="14"/>
      <c r="K443" s="2"/>
    </row>
    <row r="444" ht="27.75" outlineLevel="1" spans="1:11">
      <c r="A444" s="2">
        <v>9790</v>
      </c>
      <c r="B444" s="7">
        <v>2</v>
      </c>
      <c r="C444" s="7" t="s">
        <v>58</v>
      </c>
      <c r="D444" s="8" t="s">
        <v>528</v>
      </c>
      <c r="E444" s="2" t="s">
        <v>13</v>
      </c>
      <c r="F444" s="2" t="s">
        <v>47</v>
      </c>
      <c r="G444" s="2"/>
      <c r="H444" s="9"/>
      <c r="I444" s="14"/>
      <c r="J444" s="14"/>
      <c r="K444" s="2" t="s">
        <v>79</v>
      </c>
    </row>
    <row r="445" ht="27.75" hidden="1" outlineLevel="1" spans="1:11">
      <c r="A445" s="2">
        <v>9787</v>
      </c>
      <c r="B445" s="7"/>
      <c r="C445" s="7" t="s">
        <v>58</v>
      </c>
      <c r="D445" s="8" t="s">
        <v>529</v>
      </c>
      <c r="E445" s="2" t="s">
        <v>13</v>
      </c>
      <c r="F445" s="2" t="s">
        <v>42</v>
      </c>
      <c r="G445" s="2"/>
      <c r="H445" s="9"/>
      <c r="I445" s="14"/>
      <c r="J445" s="14"/>
      <c r="K445" s="2"/>
    </row>
    <row r="446" ht="27.75" hidden="1" outlineLevel="1" spans="1:11">
      <c r="A446" s="2">
        <v>9784</v>
      </c>
      <c r="B446" s="7"/>
      <c r="C446" s="7" t="s">
        <v>58</v>
      </c>
      <c r="D446" s="8" t="s">
        <v>530</v>
      </c>
      <c r="E446" s="2" t="s">
        <v>13</v>
      </c>
      <c r="F446" s="2" t="s">
        <v>42</v>
      </c>
      <c r="G446" s="2"/>
      <c r="H446" s="9"/>
      <c r="I446" s="14"/>
      <c r="J446" s="14"/>
      <c r="K446" s="2"/>
    </row>
    <row r="447" ht="28.5" hidden="1" outlineLevel="1" spans="1:11">
      <c r="A447" s="2">
        <v>9781</v>
      </c>
      <c r="B447" s="7"/>
      <c r="C447" s="7" t="s">
        <v>58</v>
      </c>
      <c r="D447" s="8" t="s">
        <v>531</v>
      </c>
      <c r="E447" s="2" t="s">
        <v>16</v>
      </c>
      <c r="F447" s="2" t="s">
        <v>42</v>
      </c>
      <c r="G447" s="2"/>
      <c r="H447" s="9"/>
      <c r="I447" s="14"/>
      <c r="J447" s="14"/>
      <c r="K447" s="2"/>
    </row>
    <row r="448" ht="27.75" outlineLevel="1" spans="1:11">
      <c r="A448" s="2">
        <v>9774</v>
      </c>
      <c r="B448" s="7"/>
      <c r="C448" s="7" t="s">
        <v>58</v>
      </c>
      <c r="D448" s="8" t="s">
        <v>532</v>
      </c>
      <c r="E448" s="2" t="s">
        <v>13</v>
      </c>
      <c r="F448" s="2" t="s">
        <v>14</v>
      </c>
      <c r="G448" s="2"/>
      <c r="H448" s="9"/>
      <c r="I448" s="14"/>
      <c r="J448" s="14"/>
      <c r="K448" s="2"/>
    </row>
    <row r="449" ht="27.75" hidden="1" outlineLevel="1" spans="1:11">
      <c r="A449" s="2">
        <v>9771</v>
      </c>
      <c r="B449" s="7"/>
      <c r="C449" s="7" t="s">
        <v>58</v>
      </c>
      <c r="D449" s="8" t="s">
        <v>533</v>
      </c>
      <c r="E449" s="2" t="s">
        <v>22</v>
      </c>
      <c r="F449" s="2" t="s">
        <v>42</v>
      </c>
      <c r="G449" s="2"/>
      <c r="H449" s="9"/>
      <c r="I449" s="14"/>
      <c r="J449" s="14"/>
      <c r="K449" s="2"/>
    </row>
    <row r="450" ht="27.75" hidden="1" outlineLevel="1" spans="1:11">
      <c r="A450" s="2">
        <v>9769</v>
      </c>
      <c r="B450" s="7"/>
      <c r="C450" s="7" t="s">
        <v>58</v>
      </c>
      <c r="D450" s="8" t="s">
        <v>534</v>
      </c>
      <c r="E450" s="2" t="s">
        <v>13</v>
      </c>
      <c r="F450" s="2" t="s">
        <v>283</v>
      </c>
      <c r="G450" s="2" t="s">
        <v>38</v>
      </c>
      <c r="H450" s="9"/>
      <c r="I450" s="14"/>
      <c r="J450" s="14"/>
      <c r="K450" s="2"/>
    </row>
    <row r="451" ht="14.25" hidden="1" outlineLevel="1" spans="1:11">
      <c r="A451" s="2">
        <v>9768</v>
      </c>
      <c r="B451" s="7"/>
      <c r="C451" s="7" t="s">
        <v>58</v>
      </c>
      <c r="D451" s="8" t="s">
        <v>535</v>
      </c>
      <c r="E451" s="2" t="s">
        <v>81</v>
      </c>
      <c r="F451" s="2" t="s">
        <v>17</v>
      </c>
      <c r="G451" s="2" t="s">
        <v>18</v>
      </c>
      <c r="H451" s="9"/>
      <c r="I451" s="14"/>
      <c r="J451" s="14"/>
      <c r="K451" s="2"/>
    </row>
    <row r="452" ht="27.75" hidden="1" outlineLevel="1" spans="1:11">
      <c r="A452" s="2">
        <v>9767</v>
      </c>
      <c r="B452" s="7"/>
      <c r="C452" s="7" t="s">
        <v>58</v>
      </c>
      <c r="D452" s="8" t="s">
        <v>536</v>
      </c>
      <c r="E452" s="2" t="s">
        <v>13</v>
      </c>
      <c r="F452" s="2" t="s">
        <v>17</v>
      </c>
      <c r="G452" s="2" t="s">
        <v>18</v>
      </c>
      <c r="H452" s="9"/>
      <c r="I452" s="14" t="s">
        <v>537</v>
      </c>
      <c r="J452" s="14"/>
      <c r="K452" s="2"/>
    </row>
    <row r="453" hidden="1" outlineLevel="1" spans="1:11">
      <c r="A453" s="2">
        <v>9754</v>
      </c>
      <c r="B453" s="7"/>
      <c r="C453" s="7" t="s">
        <v>58</v>
      </c>
      <c r="D453" s="8" t="s">
        <v>538</v>
      </c>
      <c r="E453" s="2" t="s">
        <v>22</v>
      </c>
      <c r="F453" s="2" t="s">
        <v>42</v>
      </c>
      <c r="G453" s="2"/>
      <c r="H453" s="9"/>
      <c r="I453" s="14"/>
      <c r="J453" s="14"/>
      <c r="K453" s="2"/>
    </row>
    <row r="454" hidden="1" outlineLevel="1" spans="1:11">
      <c r="A454" s="2">
        <v>9738</v>
      </c>
      <c r="B454" s="7"/>
      <c r="C454" s="7" t="s">
        <v>58</v>
      </c>
      <c r="D454" s="8" t="s">
        <v>539</v>
      </c>
      <c r="E454" s="2" t="s">
        <v>13</v>
      </c>
      <c r="F454" s="2" t="s">
        <v>283</v>
      </c>
      <c r="G454" s="2" t="s">
        <v>38</v>
      </c>
      <c r="H454" s="9"/>
      <c r="I454" s="14" t="s">
        <v>38</v>
      </c>
      <c r="J454" s="14"/>
      <c r="K454" s="2"/>
    </row>
    <row r="455" hidden="1" outlineLevel="1" spans="1:11">
      <c r="A455" s="2">
        <v>9733</v>
      </c>
      <c r="B455" s="7"/>
      <c r="C455" s="7" t="s">
        <v>58</v>
      </c>
      <c r="D455" s="8" t="s">
        <v>540</v>
      </c>
      <c r="E455" s="2" t="s">
        <v>62</v>
      </c>
      <c r="F455" s="2" t="s">
        <v>42</v>
      </c>
      <c r="G455" s="2"/>
      <c r="H455" s="9"/>
      <c r="I455" s="14"/>
      <c r="J455" s="14"/>
      <c r="K455" s="2"/>
    </row>
    <row r="456" ht="14.25" hidden="1" outlineLevel="1" spans="1:11">
      <c r="A456" s="2">
        <v>9732</v>
      </c>
      <c r="B456" s="7"/>
      <c r="C456" s="7" t="s">
        <v>58</v>
      </c>
      <c r="D456" s="8" t="s">
        <v>541</v>
      </c>
      <c r="E456" s="2" t="s">
        <v>16</v>
      </c>
      <c r="F456" s="2" t="s">
        <v>42</v>
      </c>
      <c r="G456" s="2"/>
      <c r="H456" s="9"/>
      <c r="I456" s="14"/>
      <c r="J456" s="14"/>
      <c r="K456" s="2"/>
    </row>
    <row r="457" ht="28.5" hidden="1" outlineLevel="1" spans="1:11">
      <c r="A457" s="2">
        <v>9725</v>
      </c>
      <c r="B457" s="7"/>
      <c r="C457" s="7" t="s">
        <v>58</v>
      </c>
      <c r="D457" s="8" t="s">
        <v>542</v>
      </c>
      <c r="E457" s="2" t="s">
        <v>16</v>
      </c>
      <c r="F457" s="2" t="s">
        <v>42</v>
      </c>
      <c r="G457" s="2"/>
      <c r="H457" s="9"/>
      <c r="I457" s="14"/>
      <c r="J457" s="14"/>
      <c r="K457" s="2"/>
    </row>
    <row r="458" ht="27.75" hidden="1" outlineLevel="1" spans="1:11">
      <c r="A458" s="2">
        <v>9719</v>
      </c>
      <c r="B458" s="7"/>
      <c r="C458" s="7" t="s">
        <v>58</v>
      </c>
      <c r="D458" s="8" t="s">
        <v>543</v>
      </c>
      <c r="E458" s="2" t="s">
        <v>22</v>
      </c>
      <c r="F458" s="2" t="s">
        <v>42</v>
      </c>
      <c r="G458" s="2"/>
      <c r="H458" s="9"/>
      <c r="I458" s="14"/>
      <c r="J458" s="14"/>
      <c r="K458" s="2"/>
    </row>
    <row r="459" hidden="1" outlineLevel="1" spans="1:11">
      <c r="A459" s="2">
        <v>9713</v>
      </c>
      <c r="B459" s="7"/>
      <c r="C459" s="7" t="s">
        <v>58</v>
      </c>
      <c r="D459" s="8" t="s">
        <v>544</v>
      </c>
      <c r="E459" s="2" t="s">
        <v>13</v>
      </c>
      <c r="F459" s="2" t="s">
        <v>42</v>
      </c>
      <c r="G459" s="2"/>
      <c r="H459" s="9"/>
      <c r="I459" s="14"/>
      <c r="J459" s="14"/>
      <c r="K459" s="2"/>
    </row>
    <row r="460" outlineLevel="1" spans="1:11">
      <c r="A460" s="2">
        <v>9708</v>
      </c>
      <c r="B460" s="7"/>
      <c r="C460" s="7" t="s">
        <v>58</v>
      </c>
      <c r="D460" s="8" t="s">
        <v>545</v>
      </c>
      <c r="E460" s="2" t="s">
        <v>13</v>
      </c>
      <c r="F460" s="2" t="s">
        <v>14</v>
      </c>
      <c r="G460" s="2"/>
      <c r="H460" s="9"/>
      <c r="I460" s="14"/>
      <c r="J460" s="14"/>
      <c r="K460" s="2"/>
    </row>
    <row r="461" outlineLevel="1" spans="1:11">
      <c r="A461" s="2">
        <v>9707</v>
      </c>
      <c r="B461" s="7"/>
      <c r="C461" s="7" t="s">
        <v>58</v>
      </c>
      <c r="D461" s="8" t="s">
        <v>546</v>
      </c>
      <c r="E461" s="2" t="s">
        <v>16</v>
      </c>
      <c r="F461" s="2" t="s">
        <v>14</v>
      </c>
      <c r="G461" s="2"/>
      <c r="H461" s="9">
        <v>1</v>
      </c>
      <c r="I461" s="14"/>
      <c r="J461" s="14"/>
      <c r="K461" s="2"/>
    </row>
    <row r="462" hidden="1" outlineLevel="1" spans="1:11">
      <c r="A462" s="2">
        <v>9705</v>
      </c>
      <c r="B462" s="7"/>
      <c r="C462" s="7" t="s">
        <v>58</v>
      </c>
      <c r="D462" s="8" t="s">
        <v>547</v>
      </c>
      <c r="E462" s="2" t="s">
        <v>16</v>
      </c>
      <c r="F462" s="2" t="s">
        <v>17</v>
      </c>
      <c r="G462" s="2" t="s">
        <v>18</v>
      </c>
      <c r="H462" s="9">
        <v>1</v>
      </c>
      <c r="I462" s="14"/>
      <c r="J462" s="14"/>
      <c r="K462" s="19" t="s">
        <v>50</v>
      </c>
    </row>
    <row r="463" hidden="1" outlineLevel="1" spans="1:11">
      <c r="A463" s="2">
        <v>9703</v>
      </c>
      <c r="B463" s="7"/>
      <c r="C463" s="7" t="s">
        <v>58</v>
      </c>
      <c r="D463" s="8" t="s">
        <v>548</v>
      </c>
      <c r="E463" s="2" t="s">
        <v>13</v>
      </c>
      <c r="F463" s="2" t="s">
        <v>17</v>
      </c>
      <c r="G463" s="2" t="s">
        <v>18</v>
      </c>
      <c r="H463" s="9"/>
      <c r="I463" s="14"/>
      <c r="J463" s="14"/>
      <c r="K463" s="2"/>
    </row>
    <row r="464" ht="27.75" hidden="1" outlineLevel="1" spans="1:11">
      <c r="A464" s="2">
        <v>9699</v>
      </c>
      <c r="B464" s="7"/>
      <c r="C464" s="7" t="s">
        <v>58</v>
      </c>
      <c r="D464" s="8" t="s">
        <v>549</v>
      </c>
      <c r="E464" s="2" t="s">
        <v>13</v>
      </c>
      <c r="F464" s="2" t="s">
        <v>42</v>
      </c>
      <c r="G464" s="2"/>
      <c r="H464" s="9"/>
      <c r="I464" s="14"/>
      <c r="J464" s="14"/>
      <c r="K464" s="2"/>
    </row>
    <row r="465" hidden="1" outlineLevel="1" spans="1:11">
      <c r="A465" s="2">
        <v>9696</v>
      </c>
      <c r="B465" s="7"/>
      <c r="C465" s="7" t="s">
        <v>58</v>
      </c>
      <c r="D465" s="8" t="s">
        <v>550</v>
      </c>
      <c r="E465" s="2" t="s">
        <v>13</v>
      </c>
      <c r="F465" s="2" t="s">
        <v>283</v>
      </c>
      <c r="G465" s="2" t="s">
        <v>38</v>
      </c>
      <c r="H465" s="9"/>
      <c r="I465" s="14"/>
      <c r="J465" s="14"/>
      <c r="K465" s="2"/>
    </row>
    <row r="466" ht="14.25" hidden="1" outlineLevel="1" spans="1:11">
      <c r="A466" s="2">
        <v>9695</v>
      </c>
      <c r="B466" s="7"/>
      <c r="C466" s="7" t="s">
        <v>58</v>
      </c>
      <c r="D466" s="8" t="s">
        <v>551</v>
      </c>
      <c r="E466" s="2" t="s">
        <v>13</v>
      </c>
      <c r="F466" s="2" t="s">
        <v>42</v>
      </c>
      <c r="G466" s="2"/>
      <c r="H466" s="9"/>
      <c r="I466" s="14"/>
      <c r="J466" s="14"/>
      <c r="K466" s="2"/>
    </row>
    <row r="467" ht="27.75" hidden="1" outlineLevel="1" spans="1:11">
      <c r="A467" s="2">
        <v>9694</v>
      </c>
      <c r="B467" s="7"/>
      <c r="C467" s="7" t="s">
        <v>58</v>
      </c>
      <c r="D467" s="8" t="s">
        <v>552</v>
      </c>
      <c r="E467" s="2" t="s">
        <v>13</v>
      </c>
      <c r="F467" s="2" t="s">
        <v>283</v>
      </c>
      <c r="G467" s="2" t="s">
        <v>38</v>
      </c>
      <c r="H467" s="9"/>
      <c r="I467" s="14"/>
      <c r="J467" s="14"/>
      <c r="K467" s="2"/>
    </row>
    <row r="468" ht="27" hidden="1" outlineLevel="1" spans="1:11">
      <c r="A468" s="2">
        <v>9692</v>
      </c>
      <c r="B468" s="7"/>
      <c r="C468" s="7" t="s">
        <v>58</v>
      </c>
      <c r="D468" s="8" t="s">
        <v>553</v>
      </c>
      <c r="E468" s="2" t="s">
        <v>13</v>
      </c>
      <c r="F468" s="2" t="s">
        <v>17</v>
      </c>
      <c r="G468" s="2" t="s">
        <v>18</v>
      </c>
      <c r="H468" s="9">
        <v>1</v>
      </c>
      <c r="I468" s="14" t="s">
        <v>554</v>
      </c>
      <c r="J468" s="14"/>
      <c r="K468" s="2"/>
    </row>
    <row r="469" ht="28.5" hidden="1" outlineLevel="1" spans="1:11">
      <c r="A469" s="2">
        <v>9685</v>
      </c>
      <c r="B469" s="7"/>
      <c r="C469" s="7" t="s">
        <v>58</v>
      </c>
      <c r="D469" s="8" t="s">
        <v>555</v>
      </c>
      <c r="E469" s="2" t="s">
        <v>16</v>
      </c>
      <c r="F469" s="2" t="s">
        <v>283</v>
      </c>
      <c r="G469" s="2" t="s">
        <v>38</v>
      </c>
      <c r="H469" s="9"/>
      <c r="I469" s="14"/>
      <c r="J469" s="14"/>
      <c r="K469" s="2"/>
    </row>
    <row r="470" ht="14.25" hidden="1" outlineLevel="1" spans="1:11">
      <c r="A470" s="2">
        <v>9684</v>
      </c>
      <c r="B470" s="7"/>
      <c r="C470" s="7" t="s">
        <v>58</v>
      </c>
      <c r="D470" s="8" t="s">
        <v>556</v>
      </c>
      <c r="E470" s="2" t="s">
        <v>16</v>
      </c>
      <c r="F470" s="2" t="s">
        <v>42</v>
      </c>
      <c r="G470" s="2"/>
      <c r="H470" s="9"/>
      <c r="I470" s="14"/>
      <c r="J470" s="14"/>
      <c r="K470" s="2"/>
    </row>
    <row r="471" ht="28.5" hidden="1" outlineLevel="1" spans="1:11">
      <c r="A471" s="2">
        <v>9682</v>
      </c>
      <c r="B471" s="7"/>
      <c r="C471" s="7" t="s">
        <v>58</v>
      </c>
      <c r="D471" s="8" t="s">
        <v>557</v>
      </c>
      <c r="E471" s="2" t="s">
        <v>16</v>
      </c>
      <c r="F471" s="2" t="s">
        <v>283</v>
      </c>
      <c r="G471" s="2" t="s">
        <v>38</v>
      </c>
      <c r="H471" s="9"/>
      <c r="I471" s="14"/>
      <c r="J471" s="14"/>
      <c r="K471" s="2"/>
    </row>
    <row r="472" ht="27.75" outlineLevel="1" spans="1:11">
      <c r="A472" s="2">
        <v>9681</v>
      </c>
      <c r="B472" s="7"/>
      <c r="C472" s="7" t="s">
        <v>58</v>
      </c>
      <c r="D472" s="8" t="s">
        <v>558</v>
      </c>
      <c r="E472" s="2" t="s">
        <v>16</v>
      </c>
      <c r="F472" s="2" t="s">
        <v>14</v>
      </c>
      <c r="G472" s="2"/>
      <c r="H472" s="9"/>
      <c r="I472" s="14"/>
      <c r="J472" s="14"/>
      <c r="K472" s="2"/>
    </row>
    <row r="473" ht="67.5" outlineLevel="1" spans="1:11">
      <c r="A473" s="2">
        <v>9680</v>
      </c>
      <c r="B473" s="7">
        <v>1</v>
      </c>
      <c r="C473" s="7" t="s">
        <v>58</v>
      </c>
      <c r="D473" s="8" t="s">
        <v>559</v>
      </c>
      <c r="E473" s="2" t="s">
        <v>81</v>
      </c>
      <c r="F473" s="2" t="s">
        <v>47</v>
      </c>
      <c r="G473" s="2"/>
      <c r="H473" s="9"/>
      <c r="I473" s="15" t="s">
        <v>560</v>
      </c>
      <c r="J473" s="14"/>
      <c r="K473" s="2" t="s">
        <v>561</v>
      </c>
    </row>
    <row r="474" hidden="1" outlineLevel="1" spans="1:11">
      <c r="A474" s="2">
        <v>9678</v>
      </c>
      <c r="B474" s="7"/>
      <c r="C474" s="7" t="s">
        <v>58</v>
      </c>
      <c r="D474" s="8" t="s">
        <v>562</v>
      </c>
      <c r="E474" s="2" t="s">
        <v>16</v>
      </c>
      <c r="F474" s="2" t="s">
        <v>283</v>
      </c>
      <c r="G474" s="2" t="s">
        <v>221</v>
      </c>
      <c r="H474" s="9"/>
      <c r="I474" s="14" t="s">
        <v>222</v>
      </c>
      <c r="J474" s="14"/>
      <c r="K474" s="2"/>
    </row>
    <row r="475" ht="27.75" hidden="1" outlineLevel="1" spans="1:11">
      <c r="A475" s="2">
        <v>9677</v>
      </c>
      <c r="B475" s="7"/>
      <c r="C475" s="7" t="s">
        <v>58</v>
      </c>
      <c r="D475" s="8" t="s">
        <v>563</v>
      </c>
      <c r="E475" s="2" t="s">
        <v>16</v>
      </c>
      <c r="F475" s="2" t="s">
        <v>283</v>
      </c>
      <c r="G475" s="2" t="s">
        <v>38</v>
      </c>
      <c r="H475" s="9"/>
      <c r="I475" s="14"/>
      <c r="J475" s="14"/>
      <c r="K475" s="2"/>
    </row>
    <row r="476" ht="14.25" hidden="1" outlineLevel="1" spans="1:11">
      <c r="A476" s="2">
        <v>9673</v>
      </c>
      <c r="B476" s="7"/>
      <c r="C476" s="7" t="s">
        <v>58</v>
      </c>
      <c r="D476" s="8" t="s">
        <v>564</v>
      </c>
      <c r="E476" s="2" t="s">
        <v>13</v>
      </c>
      <c r="F476" s="2" t="s">
        <v>283</v>
      </c>
      <c r="G476" s="2" t="s">
        <v>38</v>
      </c>
      <c r="H476" s="9"/>
      <c r="I476" s="14"/>
      <c r="J476" s="14"/>
      <c r="K476" s="2"/>
    </row>
    <row r="477" outlineLevel="1" spans="1:11">
      <c r="A477" s="2">
        <v>9671</v>
      </c>
      <c r="B477" s="7"/>
      <c r="C477" s="7" t="s">
        <v>58</v>
      </c>
      <c r="D477" s="8" t="s">
        <v>565</v>
      </c>
      <c r="E477" s="2" t="s">
        <v>16</v>
      </c>
      <c r="F477" s="2" t="s">
        <v>14</v>
      </c>
      <c r="G477" s="2"/>
      <c r="H477" s="9">
        <v>1</v>
      </c>
      <c r="I477" s="14" t="s">
        <v>566</v>
      </c>
      <c r="J477" s="14"/>
      <c r="K477" s="2"/>
    </row>
    <row r="478" ht="27.75" hidden="1" outlineLevel="1" spans="1:11">
      <c r="A478" s="2">
        <v>9662</v>
      </c>
      <c r="B478" s="7"/>
      <c r="C478" s="7" t="s">
        <v>58</v>
      </c>
      <c r="D478" s="8" t="s">
        <v>567</v>
      </c>
      <c r="E478" s="2" t="s">
        <v>16</v>
      </c>
      <c r="F478" s="2" t="s">
        <v>283</v>
      </c>
      <c r="G478" s="2" t="s">
        <v>38</v>
      </c>
      <c r="H478" s="9">
        <v>1</v>
      </c>
      <c r="I478" s="14" t="s">
        <v>568</v>
      </c>
      <c r="J478" s="14"/>
      <c r="K478" s="2"/>
    </row>
    <row r="479" ht="27" outlineLevel="1" spans="1:11">
      <c r="A479" s="2">
        <v>9660</v>
      </c>
      <c r="B479" s="7"/>
      <c r="C479" s="7" t="s">
        <v>58</v>
      </c>
      <c r="D479" s="8" t="s">
        <v>569</v>
      </c>
      <c r="E479" s="2" t="s">
        <v>16</v>
      </c>
      <c r="F479" s="2" t="s">
        <v>14</v>
      </c>
      <c r="G479" s="2"/>
      <c r="H479" s="9"/>
      <c r="I479" s="14" t="s">
        <v>402</v>
      </c>
      <c r="J479" s="14"/>
      <c r="K479" s="2"/>
    </row>
    <row r="480" ht="27.75" hidden="1" outlineLevel="1" spans="1:11">
      <c r="A480" s="2">
        <v>9657</v>
      </c>
      <c r="B480" s="7"/>
      <c r="C480" s="7" t="s">
        <v>58</v>
      </c>
      <c r="D480" s="8" t="s">
        <v>570</v>
      </c>
      <c r="E480" s="2" t="s">
        <v>16</v>
      </c>
      <c r="F480" s="2" t="s">
        <v>283</v>
      </c>
      <c r="G480" s="2" t="s">
        <v>38</v>
      </c>
      <c r="H480" s="9"/>
      <c r="I480" s="14"/>
      <c r="J480" s="14"/>
      <c r="K480" s="2"/>
    </row>
    <row r="481" ht="27.75" hidden="1" outlineLevel="1" spans="1:11">
      <c r="A481" s="2">
        <v>9656</v>
      </c>
      <c r="B481" s="7"/>
      <c r="C481" s="7" t="s">
        <v>58</v>
      </c>
      <c r="D481" s="8" t="s">
        <v>571</v>
      </c>
      <c r="E481" s="2" t="s">
        <v>16</v>
      </c>
      <c r="F481" s="2" t="s">
        <v>283</v>
      </c>
      <c r="G481" s="2" t="s">
        <v>18</v>
      </c>
      <c r="H481" s="9"/>
      <c r="I481" s="14" t="s">
        <v>572</v>
      </c>
      <c r="J481" s="14"/>
      <c r="K481" s="2"/>
    </row>
    <row r="482" ht="27.75" hidden="1" outlineLevel="1" spans="1:11">
      <c r="A482" s="2">
        <v>9655</v>
      </c>
      <c r="B482" s="7"/>
      <c r="C482" s="7" t="s">
        <v>58</v>
      </c>
      <c r="D482" s="8" t="s">
        <v>573</v>
      </c>
      <c r="E482" s="2" t="s">
        <v>16</v>
      </c>
      <c r="F482" s="2" t="s">
        <v>283</v>
      </c>
      <c r="G482" s="2" t="s">
        <v>18</v>
      </c>
      <c r="H482" s="9"/>
      <c r="I482" s="14" t="s">
        <v>572</v>
      </c>
      <c r="J482" s="14"/>
      <c r="K482" s="2"/>
    </row>
    <row r="483" ht="28.5" outlineLevel="1" spans="1:11">
      <c r="A483" s="2">
        <v>9653</v>
      </c>
      <c r="B483" s="7"/>
      <c r="C483" s="7" t="s">
        <v>58</v>
      </c>
      <c r="D483" s="8" t="s">
        <v>574</v>
      </c>
      <c r="E483" s="2" t="s">
        <v>16</v>
      </c>
      <c r="F483" s="2" t="s">
        <v>14</v>
      </c>
      <c r="G483" s="2"/>
      <c r="H483" s="9"/>
      <c r="I483" s="14"/>
      <c r="J483" s="14"/>
      <c r="K483" s="2"/>
    </row>
    <row r="484" ht="27" outlineLevel="1" spans="1:11">
      <c r="A484" s="2">
        <v>9652</v>
      </c>
      <c r="B484" s="7"/>
      <c r="C484" s="7" t="s">
        <v>58</v>
      </c>
      <c r="D484" s="8" t="s">
        <v>575</v>
      </c>
      <c r="E484" s="2" t="s">
        <v>16</v>
      </c>
      <c r="F484" s="2" t="s">
        <v>14</v>
      </c>
      <c r="G484" s="2"/>
      <c r="H484" s="9"/>
      <c r="I484" s="14"/>
      <c r="J484" s="14"/>
      <c r="K484" s="2"/>
    </row>
    <row r="485" ht="14.25" outlineLevel="1" spans="1:11">
      <c r="A485" s="2">
        <v>9651</v>
      </c>
      <c r="B485" s="7"/>
      <c r="C485" s="7" t="s">
        <v>58</v>
      </c>
      <c r="D485" s="8" t="s">
        <v>576</v>
      </c>
      <c r="E485" s="2" t="s">
        <v>16</v>
      </c>
      <c r="F485" s="2" t="s">
        <v>14</v>
      </c>
      <c r="G485" s="2"/>
      <c r="H485" s="9">
        <v>3</v>
      </c>
      <c r="I485" s="14" t="s">
        <v>577</v>
      </c>
      <c r="J485" s="14"/>
      <c r="K485" s="2"/>
    </row>
    <row r="486" ht="27.75" hidden="1" outlineLevel="1" spans="1:11">
      <c r="A486" s="2">
        <v>9647</v>
      </c>
      <c r="B486" s="7"/>
      <c r="C486" s="7" t="s">
        <v>58</v>
      </c>
      <c r="D486" s="8" t="s">
        <v>578</v>
      </c>
      <c r="E486" s="2" t="s">
        <v>16</v>
      </c>
      <c r="F486" s="2" t="s">
        <v>283</v>
      </c>
      <c r="G486" s="2" t="s">
        <v>38</v>
      </c>
      <c r="H486" s="9"/>
      <c r="I486" s="14"/>
      <c r="J486" s="14"/>
      <c r="K486" s="2"/>
    </row>
    <row r="487" ht="27.75" hidden="1" outlineLevel="1" spans="1:11">
      <c r="A487" s="2">
        <v>9645</v>
      </c>
      <c r="B487" s="7"/>
      <c r="C487" s="7" t="s">
        <v>58</v>
      </c>
      <c r="D487" s="8" t="s">
        <v>579</v>
      </c>
      <c r="E487" s="2" t="s">
        <v>16</v>
      </c>
      <c r="F487" s="2" t="s">
        <v>283</v>
      </c>
      <c r="G487" s="2" t="s">
        <v>38</v>
      </c>
      <c r="H487" s="9"/>
      <c r="I487" s="14"/>
      <c r="J487" s="14"/>
      <c r="K487" s="2"/>
    </row>
    <row r="488" hidden="1" outlineLevel="1" spans="1:11">
      <c r="A488" s="2">
        <v>9639</v>
      </c>
      <c r="B488" s="7"/>
      <c r="C488" s="7" t="s">
        <v>58</v>
      </c>
      <c r="D488" s="8" t="s">
        <v>580</v>
      </c>
      <c r="E488" s="2" t="s">
        <v>16</v>
      </c>
      <c r="F488" s="2" t="s">
        <v>283</v>
      </c>
      <c r="G488" s="2" t="s">
        <v>38</v>
      </c>
      <c r="H488" s="9"/>
      <c r="I488" s="14"/>
      <c r="J488" s="14"/>
      <c r="K488" s="2"/>
    </row>
    <row r="489" hidden="1" outlineLevel="1" spans="1:11">
      <c r="A489" s="2">
        <v>9637</v>
      </c>
      <c r="B489" s="7"/>
      <c r="C489" s="7" t="s">
        <v>58</v>
      </c>
      <c r="D489" s="8" t="s">
        <v>581</v>
      </c>
      <c r="E489" s="2" t="s">
        <v>13</v>
      </c>
      <c r="F489" s="2" t="s">
        <v>42</v>
      </c>
      <c r="G489" s="2"/>
      <c r="H489" s="9"/>
      <c r="I489" s="14"/>
      <c r="J489" s="14"/>
      <c r="K489" s="2"/>
    </row>
    <row r="490" ht="27" outlineLevel="1" spans="1:11">
      <c r="A490" s="2">
        <v>9634</v>
      </c>
      <c r="B490" s="7"/>
      <c r="C490" s="7" t="s">
        <v>58</v>
      </c>
      <c r="D490" s="8" t="s">
        <v>582</v>
      </c>
      <c r="E490" s="2" t="s">
        <v>16</v>
      </c>
      <c r="F490" s="2" t="s">
        <v>14</v>
      </c>
      <c r="G490" s="2"/>
      <c r="H490" s="9"/>
      <c r="I490" s="14" t="s">
        <v>402</v>
      </c>
      <c r="J490" s="14"/>
      <c r="K490" s="2"/>
    </row>
    <row r="491" ht="14.25" hidden="1" outlineLevel="1" spans="1:11">
      <c r="A491" s="2">
        <v>9633</v>
      </c>
      <c r="B491" s="7"/>
      <c r="C491" s="7" t="s">
        <v>58</v>
      </c>
      <c r="D491" s="8" t="s">
        <v>583</v>
      </c>
      <c r="E491" s="2" t="s">
        <v>13</v>
      </c>
      <c r="F491" s="2" t="s">
        <v>42</v>
      </c>
      <c r="G491" s="2"/>
      <c r="H491" s="9"/>
      <c r="I491" s="14"/>
      <c r="J491" s="14"/>
      <c r="K491" s="2"/>
    </row>
    <row r="492" ht="28.5" outlineLevel="1" spans="1:11">
      <c r="A492" s="2">
        <v>9631</v>
      </c>
      <c r="B492" s="7"/>
      <c r="C492" s="7" t="s">
        <v>58</v>
      </c>
      <c r="D492" s="8" t="s">
        <v>584</v>
      </c>
      <c r="E492" s="2" t="s">
        <v>16</v>
      </c>
      <c r="F492" s="2" t="s">
        <v>14</v>
      </c>
      <c r="G492" s="2"/>
      <c r="H492" s="9"/>
      <c r="I492" s="14"/>
      <c r="J492" s="14"/>
      <c r="K492" s="2"/>
    </row>
    <row r="493" ht="27" hidden="1" outlineLevel="1" spans="1:11">
      <c r="A493" s="2">
        <v>9626</v>
      </c>
      <c r="B493" s="7"/>
      <c r="C493" s="7" t="s">
        <v>58</v>
      </c>
      <c r="D493" s="8" t="s">
        <v>585</v>
      </c>
      <c r="E493" s="2" t="s">
        <v>16</v>
      </c>
      <c r="F493" s="2" t="s">
        <v>283</v>
      </c>
      <c r="G493" s="2" t="s">
        <v>38</v>
      </c>
      <c r="H493" s="9">
        <v>1</v>
      </c>
      <c r="I493" s="14" t="s">
        <v>586</v>
      </c>
      <c r="J493" s="14"/>
      <c r="K493" s="2"/>
    </row>
    <row r="494" ht="14.25" hidden="1" outlineLevel="1" spans="1:11">
      <c r="A494" s="2">
        <v>9624</v>
      </c>
      <c r="B494" s="7"/>
      <c r="C494" s="7" t="s">
        <v>58</v>
      </c>
      <c r="D494" s="8" t="s">
        <v>587</v>
      </c>
      <c r="E494" s="2" t="s">
        <v>13</v>
      </c>
      <c r="F494" s="2" t="s">
        <v>17</v>
      </c>
      <c r="G494" s="2" t="s">
        <v>18</v>
      </c>
      <c r="H494" s="9">
        <v>1</v>
      </c>
      <c r="I494" s="14"/>
      <c r="J494" s="14"/>
      <c r="K494" s="2"/>
    </row>
    <row r="495" hidden="1" outlineLevel="1" spans="1:11">
      <c r="A495" s="2">
        <v>9623</v>
      </c>
      <c r="B495" s="7"/>
      <c r="C495" s="7" t="s">
        <v>58</v>
      </c>
      <c r="D495" s="8" t="s">
        <v>588</v>
      </c>
      <c r="E495" s="2" t="s">
        <v>16</v>
      </c>
      <c r="F495" s="2" t="s">
        <v>283</v>
      </c>
      <c r="G495" s="2" t="s">
        <v>38</v>
      </c>
      <c r="H495" s="9">
        <v>1</v>
      </c>
      <c r="I495" s="14" t="s">
        <v>568</v>
      </c>
      <c r="J495" s="14"/>
      <c r="K495" s="2"/>
    </row>
    <row r="496" ht="14.25" outlineLevel="1" spans="1:11">
      <c r="A496" s="2">
        <v>9617</v>
      </c>
      <c r="B496" s="7"/>
      <c r="C496" s="7" t="s">
        <v>58</v>
      </c>
      <c r="D496" s="8" t="s">
        <v>589</v>
      </c>
      <c r="E496" s="2" t="s">
        <v>13</v>
      </c>
      <c r="F496" s="2" t="s">
        <v>14</v>
      </c>
      <c r="G496" s="2"/>
      <c r="H496" s="9"/>
      <c r="I496" s="14"/>
      <c r="J496" s="14"/>
      <c r="K496" s="2"/>
    </row>
    <row r="497" ht="28.5" hidden="1" outlineLevel="1" spans="1:11">
      <c r="A497" s="2">
        <v>9609</v>
      </c>
      <c r="B497" s="7"/>
      <c r="C497" s="7" t="s">
        <v>58</v>
      </c>
      <c r="D497" s="8" t="s">
        <v>590</v>
      </c>
      <c r="E497" s="2" t="s">
        <v>62</v>
      </c>
      <c r="F497" s="2" t="s">
        <v>17</v>
      </c>
      <c r="G497" s="2" t="s">
        <v>18</v>
      </c>
      <c r="H497" s="9"/>
      <c r="I497" s="15" t="s">
        <v>591</v>
      </c>
      <c r="J497" s="14"/>
      <c r="K497" s="2"/>
    </row>
    <row r="498" ht="27.75" hidden="1" outlineLevel="1" spans="1:11">
      <c r="A498" s="2">
        <v>9608</v>
      </c>
      <c r="B498" s="7"/>
      <c r="C498" s="7" t="s">
        <v>58</v>
      </c>
      <c r="D498" s="8" t="s">
        <v>592</v>
      </c>
      <c r="E498" s="2" t="s">
        <v>22</v>
      </c>
      <c r="F498" s="2" t="s">
        <v>42</v>
      </c>
      <c r="G498" s="2"/>
      <c r="H498" s="9"/>
      <c r="I498" s="14"/>
      <c r="J498" s="14"/>
      <c r="K498" s="2"/>
    </row>
    <row r="499" ht="27" hidden="1" outlineLevel="1" spans="1:11">
      <c r="A499" s="2">
        <v>9607</v>
      </c>
      <c r="B499" s="7"/>
      <c r="C499" s="7" t="s">
        <v>58</v>
      </c>
      <c r="D499" s="8" t="s">
        <v>593</v>
      </c>
      <c r="E499" s="2" t="s">
        <v>22</v>
      </c>
      <c r="F499" s="2" t="s">
        <v>42</v>
      </c>
      <c r="G499" s="2"/>
      <c r="H499" s="9"/>
      <c r="I499" s="14"/>
      <c r="J499" s="14"/>
      <c r="K499" s="2"/>
    </row>
    <row r="500" hidden="1" outlineLevel="1" spans="1:11">
      <c r="A500" s="2">
        <v>9600</v>
      </c>
      <c r="B500" s="7"/>
      <c r="C500" s="7" t="s">
        <v>58</v>
      </c>
      <c r="D500" s="8" t="s">
        <v>594</v>
      </c>
      <c r="E500" s="2" t="s">
        <v>22</v>
      </c>
      <c r="F500" s="2" t="s">
        <v>42</v>
      </c>
      <c r="G500" s="2"/>
      <c r="H500" s="9"/>
      <c r="I500" s="14"/>
      <c r="J500" s="14"/>
      <c r="K500" s="2"/>
    </row>
    <row r="501" ht="14.25" hidden="1" outlineLevel="1" spans="1:11">
      <c r="A501" s="2">
        <v>9595</v>
      </c>
      <c r="B501" s="7"/>
      <c r="C501" s="7" t="s">
        <v>58</v>
      </c>
      <c r="D501" s="8" t="s">
        <v>595</v>
      </c>
      <c r="E501" s="2" t="s">
        <v>22</v>
      </c>
      <c r="F501" s="2" t="s">
        <v>42</v>
      </c>
      <c r="G501" s="2"/>
      <c r="H501" s="9"/>
      <c r="I501" s="15" t="s">
        <v>591</v>
      </c>
      <c r="J501" s="14"/>
      <c r="K501" s="2"/>
    </row>
    <row r="502" ht="14.25" hidden="1" outlineLevel="1" spans="1:11">
      <c r="A502" s="2">
        <v>9593</v>
      </c>
      <c r="B502" s="7"/>
      <c r="C502" s="7" t="s">
        <v>58</v>
      </c>
      <c r="D502" s="8" t="s">
        <v>596</v>
      </c>
      <c r="E502" s="2" t="s">
        <v>22</v>
      </c>
      <c r="F502" s="2" t="s">
        <v>42</v>
      </c>
      <c r="G502" s="2"/>
      <c r="H502" s="9"/>
      <c r="I502" s="14"/>
      <c r="J502" s="14"/>
      <c r="K502" s="2"/>
    </row>
    <row r="503" ht="27" hidden="1" outlineLevel="1" spans="1:11">
      <c r="A503" s="2">
        <v>9585</v>
      </c>
      <c r="B503" s="7"/>
      <c r="C503" s="7" t="s">
        <v>58</v>
      </c>
      <c r="D503" s="8" t="s">
        <v>597</v>
      </c>
      <c r="E503" s="2" t="s">
        <v>13</v>
      </c>
      <c r="F503" s="2" t="s">
        <v>42</v>
      </c>
      <c r="G503" s="2"/>
      <c r="H503" s="9"/>
      <c r="I503" s="14"/>
      <c r="J503" s="14"/>
      <c r="K503" s="2"/>
    </row>
    <row r="504" ht="27.75" hidden="1" outlineLevel="1" spans="1:11">
      <c r="A504" s="2">
        <v>9579</v>
      </c>
      <c r="B504" s="7"/>
      <c r="C504" s="7" t="s">
        <v>58</v>
      </c>
      <c r="D504" s="8" t="s">
        <v>598</v>
      </c>
      <c r="E504" s="2" t="s">
        <v>13</v>
      </c>
      <c r="F504" s="2" t="s">
        <v>42</v>
      </c>
      <c r="G504" s="2"/>
      <c r="H504" s="9"/>
      <c r="I504" s="14"/>
      <c r="J504" s="14"/>
      <c r="K504" s="2"/>
    </row>
    <row r="505" ht="14.25" hidden="1" outlineLevel="1" spans="1:11">
      <c r="A505" s="2">
        <v>9577</v>
      </c>
      <c r="B505" s="7"/>
      <c r="C505" s="7" t="s">
        <v>58</v>
      </c>
      <c r="D505" s="8" t="s">
        <v>599</v>
      </c>
      <c r="E505" s="2" t="s">
        <v>16</v>
      </c>
      <c r="F505" s="2" t="s">
        <v>42</v>
      </c>
      <c r="G505" s="2"/>
      <c r="H505" s="9"/>
      <c r="I505" s="14" t="s">
        <v>280</v>
      </c>
      <c r="J505" s="14"/>
      <c r="K505" s="2"/>
    </row>
    <row r="506" ht="28.5" hidden="1" outlineLevel="1" spans="1:11">
      <c r="A506" s="2">
        <v>9571</v>
      </c>
      <c r="B506" s="7"/>
      <c r="C506" s="7" t="s">
        <v>58</v>
      </c>
      <c r="D506" s="8" t="s">
        <v>600</v>
      </c>
      <c r="E506" s="2" t="s">
        <v>13</v>
      </c>
      <c r="F506" s="2" t="s">
        <v>42</v>
      </c>
      <c r="G506" s="2"/>
      <c r="H506" s="9"/>
      <c r="I506" s="14"/>
      <c r="J506" s="14"/>
      <c r="K506" s="2"/>
    </row>
    <row r="507" ht="14.25" hidden="1" outlineLevel="1" spans="1:11">
      <c r="A507" s="2">
        <v>9567</v>
      </c>
      <c r="B507" s="7"/>
      <c r="C507" s="7" t="s">
        <v>58</v>
      </c>
      <c r="D507" s="8" t="s">
        <v>601</v>
      </c>
      <c r="E507" s="2" t="s">
        <v>16</v>
      </c>
      <c r="F507" s="2" t="s">
        <v>42</v>
      </c>
      <c r="G507" s="2"/>
      <c r="H507" s="9"/>
      <c r="I507" s="14"/>
      <c r="J507" s="14"/>
      <c r="K507" s="2"/>
    </row>
    <row r="508" ht="14.25" hidden="1" outlineLevel="1" spans="1:11">
      <c r="A508" s="2">
        <v>9563</v>
      </c>
      <c r="B508" s="7"/>
      <c r="C508" s="7" t="s">
        <v>58</v>
      </c>
      <c r="D508" s="8" t="s">
        <v>602</v>
      </c>
      <c r="E508" s="2" t="s">
        <v>81</v>
      </c>
      <c r="F508" s="2" t="s">
        <v>283</v>
      </c>
      <c r="G508" s="2" t="s">
        <v>38</v>
      </c>
      <c r="H508" s="9"/>
      <c r="I508" s="14"/>
      <c r="J508" s="14"/>
      <c r="K508" s="2"/>
    </row>
    <row r="509" ht="14.25" hidden="1" outlineLevel="1" spans="1:11">
      <c r="A509" s="2">
        <v>9560</v>
      </c>
      <c r="B509" s="7"/>
      <c r="C509" s="7" t="s">
        <v>58</v>
      </c>
      <c r="D509" s="8" t="s">
        <v>603</v>
      </c>
      <c r="E509" s="2" t="s">
        <v>22</v>
      </c>
      <c r="F509" s="2" t="s">
        <v>42</v>
      </c>
      <c r="G509" s="2"/>
      <c r="H509" s="9"/>
      <c r="I509" s="14"/>
      <c r="J509" s="14"/>
      <c r="K509" s="2"/>
    </row>
    <row r="510" ht="27.75" hidden="1" outlineLevel="1" spans="1:11">
      <c r="A510" s="2">
        <v>9556</v>
      </c>
      <c r="B510" s="7"/>
      <c r="C510" s="7" t="s">
        <v>58</v>
      </c>
      <c r="D510" s="8" t="s">
        <v>604</v>
      </c>
      <c r="E510" s="2" t="s">
        <v>16</v>
      </c>
      <c r="F510" s="2" t="s">
        <v>283</v>
      </c>
      <c r="G510" s="2" t="s">
        <v>18</v>
      </c>
      <c r="H510" s="9">
        <v>1</v>
      </c>
      <c r="I510" s="14"/>
      <c r="J510" s="14"/>
      <c r="K510" s="2"/>
    </row>
    <row r="511" ht="14.25" hidden="1" outlineLevel="1" spans="1:11">
      <c r="A511" s="2">
        <v>9546</v>
      </c>
      <c r="B511" s="7"/>
      <c r="C511" s="7" t="s">
        <v>58</v>
      </c>
      <c r="D511" s="8" t="s">
        <v>605</v>
      </c>
      <c r="E511" s="2" t="s">
        <v>13</v>
      </c>
      <c r="F511" s="2" t="s">
        <v>42</v>
      </c>
      <c r="G511" s="2"/>
      <c r="H511" s="9"/>
      <c r="I511" s="14"/>
      <c r="J511" s="14"/>
      <c r="K511" s="2"/>
    </row>
    <row r="512" ht="14.25" hidden="1" outlineLevel="1" spans="1:11">
      <c r="A512" s="2">
        <v>9545</v>
      </c>
      <c r="B512" s="7"/>
      <c r="C512" s="7" t="s">
        <v>58</v>
      </c>
      <c r="D512" s="8" t="s">
        <v>606</v>
      </c>
      <c r="E512" s="2" t="s">
        <v>13</v>
      </c>
      <c r="F512" s="2" t="s">
        <v>42</v>
      </c>
      <c r="G512" s="2"/>
      <c r="H512" s="9"/>
      <c r="I512" s="14" t="s">
        <v>607</v>
      </c>
      <c r="J512" s="14"/>
      <c r="K512" s="2"/>
    </row>
    <row r="513" ht="14.25" hidden="1" outlineLevel="1" spans="1:11">
      <c r="A513" s="2">
        <v>9544</v>
      </c>
      <c r="B513" s="7"/>
      <c r="C513" s="7" t="s">
        <v>58</v>
      </c>
      <c r="D513" s="8" t="s">
        <v>608</v>
      </c>
      <c r="E513" s="2" t="s">
        <v>13</v>
      </c>
      <c r="F513" s="2" t="s">
        <v>42</v>
      </c>
      <c r="G513" s="2"/>
      <c r="H513" s="9"/>
      <c r="I513" s="14"/>
      <c r="J513" s="14"/>
      <c r="K513" s="2"/>
    </row>
    <row r="514" ht="14.25" hidden="1" outlineLevel="1" spans="1:11">
      <c r="A514" s="2">
        <v>9529</v>
      </c>
      <c r="B514" s="7"/>
      <c r="C514" s="7" t="s">
        <v>58</v>
      </c>
      <c r="D514" s="8" t="s">
        <v>609</v>
      </c>
      <c r="E514" s="2" t="s">
        <v>13</v>
      </c>
      <c r="F514" s="2" t="s">
        <v>42</v>
      </c>
      <c r="G514" s="2"/>
      <c r="H514" s="9"/>
      <c r="I514" s="14"/>
      <c r="J514" s="14"/>
      <c r="K514" s="2"/>
    </row>
    <row r="515" ht="14.25" hidden="1" outlineLevel="1" spans="1:11">
      <c r="A515" s="2">
        <v>9528</v>
      </c>
      <c r="B515" s="7"/>
      <c r="C515" s="7" t="s">
        <v>58</v>
      </c>
      <c r="D515" s="8" t="s">
        <v>610</v>
      </c>
      <c r="E515" s="2" t="s">
        <v>13</v>
      </c>
      <c r="F515" s="2" t="s">
        <v>42</v>
      </c>
      <c r="G515" s="2"/>
      <c r="H515" s="9"/>
      <c r="I515" s="14"/>
      <c r="J515" s="14"/>
      <c r="K515" s="2"/>
    </row>
    <row r="516" ht="28.5" hidden="1" outlineLevel="1" spans="1:11">
      <c r="A516" s="2">
        <v>9523</v>
      </c>
      <c r="B516" s="7"/>
      <c r="C516" s="7" t="s">
        <v>58</v>
      </c>
      <c r="D516" s="8" t="s">
        <v>611</v>
      </c>
      <c r="E516" s="2" t="s">
        <v>16</v>
      </c>
      <c r="F516" s="2" t="s">
        <v>17</v>
      </c>
      <c r="G516" s="2" t="s">
        <v>18</v>
      </c>
      <c r="H516" s="9"/>
      <c r="I516" s="14" t="s">
        <v>612</v>
      </c>
      <c r="J516" s="14"/>
      <c r="K516" s="2" t="s">
        <v>50</v>
      </c>
    </row>
    <row r="517" ht="14.25" hidden="1" outlineLevel="1" spans="1:11">
      <c r="A517" s="2">
        <v>9522</v>
      </c>
      <c r="B517" s="7"/>
      <c r="C517" s="7" t="s">
        <v>58</v>
      </c>
      <c r="D517" s="8" t="s">
        <v>613</v>
      </c>
      <c r="E517" s="2" t="s">
        <v>13</v>
      </c>
      <c r="F517" s="2" t="s">
        <v>283</v>
      </c>
      <c r="G517" s="2" t="s">
        <v>38</v>
      </c>
      <c r="H517" s="9"/>
      <c r="I517" s="14" t="s">
        <v>614</v>
      </c>
      <c r="J517" s="14"/>
      <c r="K517" s="2"/>
    </row>
    <row r="518" ht="14.25" hidden="1" outlineLevel="1" spans="1:11">
      <c r="A518" s="2">
        <v>9516</v>
      </c>
      <c r="B518" s="7"/>
      <c r="C518" s="7" t="s">
        <v>58</v>
      </c>
      <c r="D518" s="8" t="s">
        <v>615</v>
      </c>
      <c r="E518" s="2" t="s">
        <v>13</v>
      </c>
      <c r="F518" s="2" t="s">
        <v>283</v>
      </c>
      <c r="G518" s="2" t="s">
        <v>38</v>
      </c>
      <c r="H518" s="9"/>
      <c r="I518" s="14"/>
      <c r="J518" s="14"/>
      <c r="K518" s="2"/>
    </row>
    <row r="519" ht="27" hidden="1" outlineLevel="1" spans="1:11">
      <c r="A519" s="2">
        <v>9511</v>
      </c>
      <c r="B519" s="7"/>
      <c r="C519" s="7" t="s">
        <v>58</v>
      </c>
      <c r="D519" s="8" t="s">
        <v>616</v>
      </c>
      <c r="E519" s="2" t="s">
        <v>13</v>
      </c>
      <c r="F519" s="2" t="s">
        <v>42</v>
      </c>
      <c r="G519" s="2"/>
      <c r="H519" s="9"/>
      <c r="I519" s="14"/>
      <c r="J519" s="14"/>
      <c r="K519" s="2"/>
    </row>
    <row r="520" hidden="1" outlineLevel="1" spans="1:11">
      <c r="A520" s="2">
        <v>9487</v>
      </c>
      <c r="B520" s="7"/>
      <c r="C520" s="7" t="s">
        <v>58</v>
      </c>
      <c r="D520" s="8" t="s">
        <v>617</v>
      </c>
      <c r="E520" s="2" t="s">
        <v>22</v>
      </c>
      <c r="F520" s="2" t="s">
        <v>42</v>
      </c>
      <c r="G520" s="2"/>
      <c r="H520" s="9"/>
      <c r="I520" s="14"/>
      <c r="J520" s="14"/>
      <c r="K520" s="2"/>
    </row>
    <row r="521" ht="27.75" outlineLevel="1" spans="1:11">
      <c r="A521" s="2">
        <v>9482</v>
      </c>
      <c r="B521" s="7"/>
      <c r="C521" s="7" t="s">
        <v>58</v>
      </c>
      <c r="D521" s="8" t="s">
        <v>618</v>
      </c>
      <c r="E521" s="2" t="s">
        <v>16</v>
      </c>
      <c r="F521" s="2" t="s">
        <v>14</v>
      </c>
      <c r="G521" s="2"/>
      <c r="H521" s="9"/>
      <c r="I521" s="14"/>
      <c r="J521" s="14"/>
      <c r="K521" s="19" t="s">
        <v>104</v>
      </c>
    </row>
    <row r="522" ht="27.75" hidden="1" outlineLevel="1" spans="1:11">
      <c r="A522" s="2">
        <v>9479</v>
      </c>
      <c r="B522" s="7"/>
      <c r="C522" s="7" t="s">
        <v>58</v>
      </c>
      <c r="D522" s="8" t="s">
        <v>619</v>
      </c>
      <c r="E522" s="2" t="s">
        <v>81</v>
      </c>
      <c r="F522" s="2" t="s">
        <v>17</v>
      </c>
      <c r="G522" s="2" t="s">
        <v>221</v>
      </c>
      <c r="H522" s="9"/>
      <c r="I522" s="15" t="s">
        <v>620</v>
      </c>
      <c r="J522" s="14"/>
      <c r="K522" s="2"/>
    </row>
    <row r="523" hidden="1" outlineLevel="1" spans="1:11">
      <c r="A523" s="2">
        <v>9467</v>
      </c>
      <c r="B523" s="7"/>
      <c r="C523" s="7" t="s">
        <v>58</v>
      </c>
      <c r="D523" s="8" t="s">
        <v>621</v>
      </c>
      <c r="E523" s="2" t="s">
        <v>13</v>
      </c>
      <c r="F523" s="2" t="s">
        <v>42</v>
      </c>
      <c r="G523" s="2"/>
      <c r="H523" s="9"/>
      <c r="I523" s="14"/>
      <c r="J523" s="14"/>
      <c r="K523" s="2"/>
    </row>
    <row r="524" ht="14.25" hidden="1" outlineLevel="1" spans="1:11">
      <c r="A524" s="2">
        <v>9453</v>
      </c>
      <c r="B524" s="7"/>
      <c r="C524" s="7" t="s">
        <v>58</v>
      </c>
      <c r="D524" s="8" t="s">
        <v>622</v>
      </c>
      <c r="E524" s="2" t="s">
        <v>13</v>
      </c>
      <c r="F524" s="2" t="s">
        <v>283</v>
      </c>
      <c r="G524" s="2" t="s">
        <v>38</v>
      </c>
      <c r="H524" s="9"/>
      <c r="I524" s="14"/>
      <c r="J524" s="14"/>
      <c r="K524" s="2"/>
    </row>
    <row r="525" ht="27" hidden="1" outlineLevel="1" spans="1:11">
      <c r="A525" s="2">
        <v>9452</v>
      </c>
      <c r="B525" s="7"/>
      <c r="C525" s="7" t="s">
        <v>58</v>
      </c>
      <c r="D525" s="8" t="s">
        <v>623</v>
      </c>
      <c r="E525" s="2" t="s">
        <v>13</v>
      </c>
      <c r="F525" s="2" t="s">
        <v>42</v>
      </c>
      <c r="G525" s="2"/>
      <c r="H525" s="9"/>
      <c r="I525" s="14"/>
      <c r="J525" s="14"/>
      <c r="K525" s="2"/>
    </row>
    <row r="526" ht="14.25" hidden="1" outlineLevel="1" spans="1:11">
      <c r="A526" s="2">
        <v>9451</v>
      </c>
      <c r="B526" s="7"/>
      <c r="C526" s="7" t="s">
        <v>58</v>
      </c>
      <c r="D526" s="8" t="s">
        <v>624</v>
      </c>
      <c r="E526" s="2" t="s">
        <v>22</v>
      </c>
      <c r="F526" s="2" t="s">
        <v>42</v>
      </c>
      <c r="G526" s="2"/>
      <c r="H526" s="9"/>
      <c r="I526" s="14"/>
      <c r="J526" s="14"/>
      <c r="K526" s="2"/>
    </row>
    <row r="527" hidden="1" outlineLevel="1" spans="1:11">
      <c r="A527" s="2">
        <v>9439</v>
      </c>
      <c r="B527" s="7"/>
      <c r="C527" s="7" t="s">
        <v>58</v>
      </c>
      <c r="D527" s="8" t="s">
        <v>625</v>
      </c>
      <c r="E527" s="2" t="s">
        <v>22</v>
      </c>
      <c r="F527" s="2" t="s">
        <v>42</v>
      </c>
      <c r="G527" s="2"/>
      <c r="H527" s="9"/>
      <c r="I527" s="14"/>
      <c r="J527" s="14"/>
      <c r="K527" s="2"/>
    </row>
    <row r="528" ht="27" hidden="1" outlineLevel="1" spans="1:11">
      <c r="A528" s="2">
        <v>9437</v>
      </c>
      <c r="B528" s="7"/>
      <c r="C528" s="7" t="s">
        <v>58</v>
      </c>
      <c r="D528" s="8" t="s">
        <v>626</v>
      </c>
      <c r="E528" s="2" t="s">
        <v>13</v>
      </c>
      <c r="F528" s="2" t="s">
        <v>17</v>
      </c>
      <c r="G528" s="2" t="s">
        <v>18</v>
      </c>
      <c r="H528" s="9"/>
      <c r="I528" s="14" t="s">
        <v>554</v>
      </c>
      <c r="J528" s="14"/>
      <c r="K528" s="2"/>
    </row>
    <row r="529" ht="14.25" hidden="1" outlineLevel="1" spans="1:11">
      <c r="A529" s="2">
        <v>9434</v>
      </c>
      <c r="B529" s="7"/>
      <c r="C529" s="7" t="s">
        <v>58</v>
      </c>
      <c r="D529" s="8" t="s">
        <v>627</v>
      </c>
      <c r="E529" s="2" t="s">
        <v>13</v>
      </c>
      <c r="F529" s="2" t="s">
        <v>283</v>
      </c>
      <c r="G529" s="2" t="s">
        <v>38</v>
      </c>
      <c r="H529" s="9"/>
      <c r="I529" s="14" t="s">
        <v>628</v>
      </c>
      <c r="J529" s="14"/>
      <c r="K529" s="2"/>
    </row>
    <row r="530" hidden="1" outlineLevel="1" spans="1:11">
      <c r="A530" s="2">
        <v>9433</v>
      </c>
      <c r="B530" s="7"/>
      <c r="C530" s="7" t="s">
        <v>58</v>
      </c>
      <c r="D530" s="8" t="s">
        <v>629</v>
      </c>
      <c r="E530" s="2" t="s">
        <v>22</v>
      </c>
      <c r="F530" s="2" t="s">
        <v>42</v>
      </c>
      <c r="G530" s="2"/>
      <c r="H530" s="9"/>
      <c r="I530" s="14"/>
      <c r="J530" s="14"/>
      <c r="K530" s="2"/>
    </row>
    <row r="531" ht="14.25" hidden="1" outlineLevel="1" spans="1:11">
      <c r="A531" s="2">
        <v>9427</v>
      </c>
      <c r="B531" s="7"/>
      <c r="C531" s="7" t="s">
        <v>58</v>
      </c>
      <c r="D531" s="8" t="s">
        <v>630</v>
      </c>
      <c r="E531" s="2" t="s">
        <v>16</v>
      </c>
      <c r="F531" s="2" t="s">
        <v>42</v>
      </c>
      <c r="G531" s="2"/>
      <c r="H531" s="9"/>
      <c r="I531" s="14"/>
      <c r="J531" s="14"/>
      <c r="K531" s="2"/>
    </row>
    <row r="532" ht="28.5" hidden="1" outlineLevel="1" spans="1:11">
      <c r="A532" s="2">
        <v>9426</v>
      </c>
      <c r="B532" s="7"/>
      <c r="C532" s="7" t="s">
        <v>58</v>
      </c>
      <c r="D532" s="8" t="s">
        <v>631</v>
      </c>
      <c r="E532" s="2" t="s">
        <v>16</v>
      </c>
      <c r="F532" s="2" t="s">
        <v>42</v>
      </c>
      <c r="G532" s="2"/>
      <c r="H532" s="9">
        <v>1</v>
      </c>
      <c r="I532" s="14"/>
      <c r="J532" s="14"/>
      <c r="K532" s="2"/>
    </row>
    <row r="533" ht="40.5" hidden="1" outlineLevel="1" spans="1:11">
      <c r="A533" s="2">
        <v>9425</v>
      </c>
      <c r="B533" s="7"/>
      <c r="C533" s="7" t="s">
        <v>58</v>
      </c>
      <c r="D533" s="8" t="s">
        <v>632</v>
      </c>
      <c r="E533" s="2" t="s">
        <v>16</v>
      </c>
      <c r="F533" s="2" t="s">
        <v>17</v>
      </c>
      <c r="G533" s="2" t="s">
        <v>221</v>
      </c>
      <c r="H533" s="9">
        <v>1</v>
      </c>
      <c r="I533" s="15" t="s">
        <v>633</v>
      </c>
      <c r="J533" s="15"/>
      <c r="K533" s="19" t="s">
        <v>104</v>
      </c>
    </row>
    <row r="534" ht="27.75" hidden="1" outlineLevel="1" spans="1:11">
      <c r="A534" s="2">
        <v>9420</v>
      </c>
      <c r="B534" s="7"/>
      <c r="C534" s="7" t="s">
        <v>58</v>
      </c>
      <c r="D534" s="8" t="s">
        <v>634</v>
      </c>
      <c r="E534" s="2" t="s">
        <v>13</v>
      </c>
      <c r="F534" s="2" t="s">
        <v>283</v>
      </c>
      <c r="G534" s="2" t="s">
        <v>18</v>
      </c>
      <c r="H534" s="9"/>
      <c r="I534" s="14"/>
      <c r="J534" s="14"/>
      <c r="K534" s="2"/>
    </row>
    <row r="535" ht="42" hidden="1" outlineLevel="1" spans="1:11">
      <c r="A535" s="2">
        <v>9410</v>
      </c>
      <c r="B535" s="7"/>
      <c r="C535" s="7" t="s">
        <v>58</v>
      </c>
      <c r="D535" s="8" t="s">
        <v>635</v>
      </c>
      <c r="E535" s="2" t="s">
        <v>13</v>
      </c>
      <c r="F535" s="2" t="s">
        <v>42</v>
      </c>
      <c r="G535" s="2"/>
      <c r="H535" s="9"/>
      <c r="I535" s="14"/>
      <c r="J535" s="14"/>
      <c r="K535" s="2"/>
    </row>
    <row r="536" ht="42" hidden="1" outlineLevel="1" spans="1:11">
      <c r="A536" s="2">
        <v>9402</v>
      </c>
      <c r="B536" s="7"/>
      <c r="C536" s="7" t="s">
        <v>58</v>
      </c>
      <c r="D536" s="8" t="s">
        <v>636</v>
      </c>
      <c r="E536" s="2" t="s">
        <v>16</v>
      </c>
      <c r="F536" s="2" t="s">
        <v>42</v>
      </c>
      <c r="G536" s="2"/>
      <c r="H536" s="9"/>
      <c r="I536" s="14"/>
      <c r="J536" s="14"/>
      <c r="K536" s="2"/>
    </row>
    <row r="537" ht="14.25" hidden="1" outlineLevel="1" spans="1:11">
      <c r="A537" s="2">
        <v>9390</v>
      </c>
      <c r="B537" s="7"/>
      <c r="C537" s="7" t="s">
        <v>58</v>
      </c>
      <c r="D537" s="8" t="s">
        <v>637</v>
      </c>
      <c r="E537" s="2" t="s">
        <v>13</v>
      </c>
      <c r="F537" s="2" t="s">
        <v>283</v>
      </c>
      <c r="G537" s="2" t="s">
        <v>38</v>
      </c>
      <c r="H537" s="9">
        <v>1</v>
      </c>
      <c r="I537" s="14" t="s">
        <v>568</v>
      </c>
      <c r="J537" s="14"/>
      <c r="K537" s="2"/>
    </row>
    <row r="538" ht="27" hidden="1" outlineLevel="1" spans="1:11">
      <c r="A538" s="2">
        <v>9388</v>
      </c>
      <c r="B538" s="7"/>
      <c r="C538" s="7" t="s">
        <v>58</v>
      </c>
      <c r="D538" s="8" t="s">
        <v>638</v>
      </c>
      <c r="E538" s="2" t="s">
        <v>13</v>
      </c>
      <c r="F538" s="2" t="s">
        <v>283</v>
      </c>
      <c r="G538" s="2" t="s">
        <v>38</v>
      </c>
      <c r="H538" s="9">
        <v>1</v>
      </c>
      <c r="I538" s="14" t="s">
        <v>568</v>
      </c>
      <c r="J538" s="14"/>
      <c r="K538" s="2"/>
    </row>
    <row r="539" ht="27.75" hidden="1" outlineLevel="1" spans="1:11">
      <c r="A539" s="2">
        <v>9382</v>
      </c>
      <c r="B539" s="7"/>
      <c r="C539" s="7" t="s">
        <v>58</v>
      </c>
      <c r="D539" s="8" t="s">
        <v>639</v>
      </c>
      <c r="E539" s="2" t="s">
        <v>13</v>
      </c>
      <c r="F539" s="2" t="s">
        <v>42</v>
      </c>
      <c r="G539" s="2"/>
      <c r="H539" s="9"/>
      <c r="I539" s="14"/>
      <c r="J539" s="14"/>
      <c r="K539" s="2"/>
    </row>
    <row r="540" ht="14.25" hidden="1" outlineLevel="1" spans="1:11">
      <c r="A540" s="2">
        <v>9381</v>
      </c>
      <c r="B540" s="7"/>
      <c r="C540" s="7" t="s">
        <v>58</v>
      </c>
      <c r="D540" s="8" t="s">
        <v>640</v>
      </c>
      <c r="E540" s="2" t="s">
        <v>22</v>
      </c>
      <c r="F540" s="2" t="s">
        <v>42</v>
      </c>
      <c r="G540" s="2"/>
      <c r="H540" s="9"/>
      <c r="I540" s="14"/>
      <c r="J540" s="14"/>
      <c r="K540" s="2"/>
    </row>
    <row r="541" ht="27.75" hidden="1" outlineLevel="1" spans="1:11">
      <c r="A541" s="2">
        <v>9375</v>
      </c>
      <c r="B541" s="7"/>
      <c r="C541" s="7" t="s">
        <v>58</v>
      </c>
      <c r="D541" s="8" t="s">
        <v>641</v>
      </c>
      <c r="E541" s="2" t="s">
        <v>16</v>
      </c>
      <c r="F541" s="2" t="s">
        <v>42</v>
      </c>
      <c r="G541" s="2"/>
      <c r="H541" s="9"/>
      <c r="I541" s="14"/>
      <c r="J541" s="14"/>
      <c r="K541" s="2"/>
    </row>
    <row r="542" ht="27.75" outlineLevel="1" spans="1:11">
      <c r="A542" s="2">
        <v>9367</v>
      </c>
      <c r="B542" s="7"/>
      <c r="C542" s="7" t="s">
        <v>58</v>
      </c>
      <c r="D542" s="8" t="s">
        <v>642</v>
      </c>
      <c r="E542" s="2" t="s">
        <v>16</v>
      </c>
      <c r="F542" s="2" t="s">
        <v>14</v>
      </c>
      <c r="G542" s="2"/>
      <c r="H542" s="9"/>
      <c r="I542" s="15" t="s">
        <v>643</v>
      </c>
      <c r="J542" s="14"/>
      <c r="K542" s="19" t="s">
        <v>90</v>
      </c>
    </row>
    <row r="543" ht="27.75" outlineLevel="1" spans="1:11">
      <c r="A543" s="2">
        <v>9366</v>
      </c>
      <c r="B543" s="7"/>
      <c r="C543" s="7" t="s">
        <v>58</v>
      </c>
      <c r="D543" s="8" t="s">
        <v>644</v>
      </c>
      <c r="E543" s="2" t="s">
        <v>16</v>
      </c>
      <c r="F543" s="2" t="s">
        <v>14</v>
      </c>
      <c r="G543" s="2"/>
      <c r="H543" s="9"/>
      <c r="I543" s="14"/>
      <c r="J543" s="14"/>
      <c r="K543" s="2"/>
    </row>
    <row r="544" ht="27.75" outlineLevel="1" spans="1:11">
      <c r="A544" s="2">
        <v>9362</v>
      </c>
      <c r="B544" s="7"/>
      <c r="C544" s="7" t="s">
        <v>58</v>
      </c>
      <c r="D544" s="8" t="s">
        <v>645</v>
      </c>
      <c r="E544" s="2" t="s">
        <v>13</v>
      </c>
      <c r="F544" s="2" t="s">
        <v>14</v>
      </c>
      <c r="G544" s="2"/>
      <c r="H544" s="9"/>
      <c r="I544" s="14"/>
      <c r="J544" s="14"/>
      <c r="K544" s="2"/>
    </row>
    <row r="545" ht="27" outlineLevel="1" spans="1:11">
      <c r="A545" s="2">
        <v>9359</v>
      </c>
      <c r="B545" s="7"/>
      <c r="C545" s="7" t="s">
        <v>58</v>
      </c>
      <c r="D545" s="8" t="s">
        <v>646</v>
      </c>
      <c r="E545" s="2" t="s">
        <v>22</v>
      </c>
      <c r="F545" s="2" t="s">
        <v>14</v>
      </c>
      <c r="G545" s="2"/>
      <c r="H545" s="9"/>
      <c r="I545" s="15" t="s">
        <v>647</v>
      </c>
      <c r="J545" s="14"/>
      <c r="K545" s="2"/>
    </row>
    <row r="546" ht="14.25" hidden="1" outlineLevel="1" spans="1:11">
      <c r="A546" s="2">
        <v>9358</v>
      </c>
      <c r="B546" s="7"/>
      <c r="C546" s="7" t="s">
        <v>58</v>
      </c>
      <c r="D546" s="8" t="s">
        <v>648</v>
      </c>
      <c r="E546" s="2" t="s">
        <v>13</v>
      </c>
      <c r="F546" s="2" t="s">
        <v>42</v>
      </c>
      <c r="G546" s="2"/>
      <c r="H546" s="9"/>
      <c r="I546" s="14"/>
      <c r="J546" s="14"/>
      <c r="K546" s="2"/>
    </row>
    <row r="547" ht="27.75" hidden="1" outlineLevel="1" spans="1:11">
      <c r="A547" s="2">
        <v>9353</v>
      </c>
      <c r="B547" s="7"/>
      <c r="C547" s="7" t="s">
        <v>58</v>
      </c>
      <c r="D547" s="8" t="s">
        <v>649</v>
      </c>
      <c r="E547" s="2" t="s">
        <v>81</v>
      </c>
      <c r="F547" s="2" t="s">
        <v>283</v>
      </c>
      <c r="G547" s="2" t="s">
        <v>38</v>
      </c>
      <c r="H547" s="9"/>
      <c r="I547" s="14"/>
      <c r="J547" s="14"/>
      <c r="K547" s="2"/>
    </row>
    <row r="548" ht="14.25" hidden="1" outlineLevel="1" spans="1:11">
      <c r="A548" s="2">
        <v>9352</v>
      </c>
      <c r="B548" s="7"/>
      <c r="C548" s="7" t="s">
        <v>58</v>
      </c>
      <c r="D548" s="8" t="s">
        <v>650</v>
      </c>
      <c r="E548" s="2" t="s">
        <v>651</v>
      </c>
      <c r="F548" s="2" t="s">
        <v>17</v>
      </c>
      <c r="G548" s="2" t="s">
        <v>18</v>
      </c>
      <c r="H548" s="9"/>
      <c r="I548" s="15"/>
      <c r="J548" s="14"/>
      <c r="K548" s="2"/>
    </row>
    <row r="549" ht="14.25" hidden="1" outlineLevel="1" spans="1:11">
      <c r="A549" s="2">
        <v>9350</v>
      </c>
      <c r="B549" s="7"/>
      <c r="C549" s="7" t="s">
        <v>58</v>
      </c>
      <c r="D549" s="8" t="s">
        <v>652</v>
      </c>
      <c r="E549" s="2" t="s">
        <v>13</v>
      </c>
      <c r="F549" s="2" t="s">
        <v>42</v>
      </c>
      <c r="G549" s="2"/>
      <c r="H549" s="9"/>
      <c r="I549" s="14"/>
      <c r="J549" s="14"/>
      <c r="K549" s="2"/>
    </row>
    <row r="550" ht="27" hidden="1" outlineLevel="1" spans="1:11">
      <c r="A550" s="2">
        <v>9348</v>
      </c>
      <c r="B550" s="7"/>
      <c r="C550" s="7" t="s">
        <v>58</v>
      </c>
      <c r="D550" s="8" t="s">
        <v>653</v>
      </c>
      <c r="E550" s="2" t="s">
        <v>22</v>
      </c>
      <c r="F550" s="2" t="s">
        <v>42</v>
      </c>
      <c r="G550" s="2"/>
      <c r="H550" s="9"/>
      <c r="I550" s="14"/>
      <c r="J550" s="14"/>
      <c r="K550" s="2"/>
    </row>
    <row r="551" ht="27" hidden="1" outlineLevel="1" spans="1:11">
      <c r="A551" s="2">
        <v>9346</v>
      </c>
      <c r="B551" s="7"/>
      <c r="C551" s="7" t="s">
        <v>58</v>
      </c>
      <c r="D551" s="8" t="s">
        <v>654</v>
      </c>
      <c r="E551" s="2" t="s">
        <v>13</v>
      </c>
      <c r="F551" s="2" t="s">
        <v>42</v>
      </c>
      <c r="G551" s="2"/>
      <c r="H551" s="9"/>
      <c r="I551" s="14"/>
      <c r="J551" s="14"/>
      <c r="K551" s="2"/>
    </row>
    <row r="552" ht="28.5" hidden="1" outlineLevel="1" spans="1:11">
      <c r="A552" s="2">
        <v>9345</v>
      </c>
      <c r="B552" s="7"/>
      <c r="C552" s="7" t="s">
        <v>58</v>
      </c>
      <c r="D552" s="8" t="s">
        <v>655</v>
      </c>
      <c r="E552" s="2" t="s">
        <v>22</v>
      </c>
      <c r="F552" s="2" t="s">
        <v>42</v>
      </c>
      <c r="G552" s="2"/>
      <c r="H552" s="9"/>
      <c r="I552" s="14"/>
      <c r="J552" s="14"/>
      <c r="K552" s="2"/>
    </row>
    <row r="553" hidden="1" outlineLevel="1" spans="1:11">
      <c r="A553" s="2">
        <v>9339</v>
      </c>
      <c r="B553" s="7"/>
      <c r="C553" s="7" t="s">
        <v>58</v>
      </c>
      <c r="D553" s="8" t="s">
        <v>656</v>
      </c>
      <c r="E553" s="2" t="s">
        <v>16</v>
      </c>
      <c r="F553" s="2" t="s">
        <v>42</v>
      </c>
      <c r="G553" s="2"/>
      <c r="H553" s="9"/>
      <c r="I553" s="14" t="s">
        <v>421</v>
      </c>
      <c r="J553" s="14"/>
      <c r="K553" s="2"/>
    </row>
    <row r="554" outlineLevel="1" spans="1:11">
      <c r="A554" s="2">
        <v>9338</v>
      </c>
      <c r="B554" s="7"/>
      <c r="C554" s="7" t="s">
        <v>58</v>
      </c>
      <c r="D554" s="8" t="s">
        <v>657</v>
      </c>
      <c r="E554" s="2" t="s">
        <v>13</v>
      </c>
      <c r="F554" s="2" t="s">
        <v>14</v>
      </c>
      <c r="G554" s="2"/>
      <c r="H554" s="9">
        <v>1</v>
      </c>
      <c r="I554" s="14" t="s">
        <v>614</v>
      </c>
      <c r="J554" s="14"/>
      <c r="K554" s="2"/>
    </row>
    <row r="555" ht="27.75" hidden="1" outlineLevel="1" spans="1:11">
      <c r="A555" s="2">
        <v>9337</v>
      </c>
      <c r="B555" s="7"/>
      <c r="C555" s="7" t="s">
        <v>58</v>
      </c>
      <c r="D555" s="8" t="s">
        <v>658</v>
      </c>
      <c r="E555" s="2" t="s">
        <v>13</v>
      </c>
      <c r="F555" s="2" t="s">
        <v>283</v>
      </c>
      <c r="G555" s="2" t="s">
        <v>38</v>
      </c>
      <c r="H555" s="9"/>
      <c r="I555" s="14" t="s">
        <v>614</v>
      </c>
      <c r="J555" s="14"/>
      <c r="K555" s="2"/>
    </row>
    <row r="556" ht="27.75" hidden="1" outlineLevel="1" spans="1:11">
      <c r="A556" s="2">
        <v>9330</v>
      </c>
      <c r="B556" s="7"/>
      <c r="C556" s="7" t="s">
        <v>58</v>
      </c>
      <c r="D556" s="8" t="s">
        <v>659</v>
      </c>
      <c r="E556" s="2" t="s">
        <v>16</v>
      </c>
      <c r="F556" s="2" t="s">
        <v>283</v>
      </c>
      <c r="G556" s="2" t="s">
        <v>38</v>
      </c>
      <c r="H556" s="9">
        <v>1</v>
      </c>
      <c r="I556" s="14" t="s">
        <v>577</v>
      </c>
      <c r="J556" s="14"/>
      <c r="K556" s="2"/>
    </row>
    <row r="557" ht="28.5" hidden="1" outlineLevel="1" spans="1:11">
      <c r="A557" s="2">
        <v>9312</v>
      </c>
      <c r="B557" s="7"/>
      <c r="C557" s="7" t="s">
        <v>58</v>
      </c>
      <c r="D557" s="8" t="s">
        <v>660</v>
      </c>
      <c r="E557" s="2" t="s">
        <v>13</v>
      </c>
      <c r="F557" s="2" t="s">
        <v>42</v>
      </c>
      <c r="G557" s="2"/>
      <c r="H557" s="9"/>
      <c r="I557" s="14" t="s">
        <v>661</v>
      </c>
      <c r="J557" s="14"/>
      <c r="K557" s="2"/>
    </row>
    <row r="558" ht="27.75" hidden="1" outlineLevel="1" spans="1:11">
      <c r="A558" s="2">
        <v>9303</v>
      </c>
      <c r="B558" s="7"/>
      <c r="C558" s="7" t="s">
        <v>58</v>
      </c>
      <c r="D558" s="8" t="s">
        <v>662</v>
      </c>
      <c r="E558" s="2" t="s">
        <v>13</v>
      </c>
      <c r="F558" s="2" t="s">
        <v>17</v>
      </c>
      <c r="G558" s="2" t="s">
        <v>18</v>
      </c>
      <c r="H558" s="9"/>
      <c r="I558" s="14"/>
      <c r="J558" s="14"/>
      <c r="K558" s="2"/>
    </row>
    <row r="559" ht="27" outlineLevel="1" spans="1:11">
      <c r="A559" s="2">
        <v>9296</v>
      </c>
      <c r="B559" s="7"/>
      <c r="C559" s="7" t="s">
        <v>58</v>
      </c>
      <c r="D559" s="8" t="s">
        <v>663</v>
      </c>
      <c r="E559" s="2" t="s">
        <v>13</v>
      </c>
      <c r="F559" s="2" t="s">
        <v>14</v>
      </c>
      <c r="G559" s="2"/>
      <c r="H559" s="9"/>
      <c r="I559" s="14"/>
      <c r="J559" s="14"/>
      <c r="K559" s="2"/>
    </row>
    <row r="560" ht="27" hidden="1" outlineLevel="1" spans="1:11">
      <c r="A560" s="2">
        <v>9285</v>
      </c>
      <c r="B560" s="7"/>
      <c r="C560" s="7" t="s">
        <v>58</v>
      </c>
      <c r="D560" s="8" t="s">
        <v>664</v>
      </c>
      <c r="E560" s="2" t="s">
        <v>13</v>
      </c>
      <c r="F560" s="2" t="s">
        <v>42</v>
      </c>
      <c r="G560" s="2"/>
      <c r="H560" s="9"/>
      <c r="I560" s="14"/>
      <c r="J560" s="14"/>
      <c r="K560" s="2"/>
    </row>
    <row r="561" hidden="1" outlineLevel="1" spans="1:11">
      <c r="A561" s="2">
        <v>9284</v>
      </c>
      <c r="B561" s="7"/>
      <c r="C561" s="7" t="s">
        <v>58</v>
      </c>
      <c r="D561" s="8" t="s">
        <v>665</v>
      </c>
      <c r="E561" s="2" t="s">
        <v>16</v>
      </c>
      <c r="F561" s="2" t="s">
        <v>42</v>
      </c>
      <c r="G561" s="2"/>
      <c r="H561" s="9"/>
      <c r="I561" s="14"/>
      <c r="J561" s="14"/>
      <c r="K561" s="19" t="s">
        <v>90</v>
      </c>
    </row>
    <row r="562" ht="27" hidden="1" outlineLevel="1" spans="1:11">
      <c r="A562" s="2">
        <v>9279</v>
      </c>
      <c r="B562" s="7"/>
      <c r="C562" s="7" t="s">
        <v>58</v>
      </c>
      <c r="D562" s="8" t="s">
        <v>666</v>
      </c>
      <c r="E562" s="2" t="s">
        <v>16</v>
      </c>
      <c r="F562" s="2" t="s">
        <v>42</v>
      </c>
      <c r="G562" s="2"/>
      <c r="H562" s="9"/>
      <c r="I562" s="14"/>
      <c r="J562" s="14"/>
      <c r="K562" s="2"/>
    </row>
    <row r="563" ht="14.25" hidden="1" outlineLevel="1" spans="1:11">
      <c r="A563" s="2">
        <v>9267</v>
      </c>
      <c r="B563" s="7"/>
      <c r="C563" s="7" t="s">
        <v>58</v>
      </c>
      <c r="D563" s="8" t="s">
        <v>667</v>
      </c>
      <c r="E563" s="2" t="s">
        <v>16</v>
      </c>
      <c r="F563" s="2" t="s">
        <v>42</v>
      </c>
      <c r="G563" s="2"/>
      <c r="H563" s="9"/>
      <c r="I563" s="14"/>
      <c r="J563" s="14"/>
      <c r="K563" s="2"/>
    </row>
    <row r="564" ht="27.75" hidden="1" outlineLevel="1" spans="1:11">
      <c r="A564" s="2">
        <v>9255</v>
      </c>
      <c r="B564" s="7"/>
      <c r="C564" s="7" t="s">
        <v>58</v>
      </c>
      <c r="D564" s="8" t="s">
        <v>668</v>
      </c>
      <c r="E564" s="2" t="s">
        <v>13</v>
      </c>
      <c r="F564" s="2" t="s">
        <v>42</v>
      </c>
      <c r="G564" s="2"/>
      <c r="H564" s="9"/>
      <c r="I564" s="14"/>
      <c r="J564" s="14"/>
      <c r="K564" s="2"/>
    </row>
    <row r="565" ht="27" hidden="1" outlineLevel="1" spans="1:11">
      <c r="A565" s="2">
        <v>9252</v>
      </c>
      <c r="B565" s="7"/>
      <c r="C565" s="7" t="s">
        <v>58</v>
      </c>
      <c r="D565" s="8" t="s">
        <v>669</v>
      </c>
      <c r="E565" s="2" t="s">
        <v>13</v>
      </c>
      <c r="F565" s="2" t="s">
        <v>42</v>
      </c>
      <c r="G565" s="2"/>
      <c r="H565" s="9"/>
      <c r="I565" s="14"/>
      <c r="J565" s="14"/>
      <c r="K565" s="2"/>
    </row>
    <row r="566" ht="28.5" hidden="1" outlineLevel="1" spans="1:11">
      <c r="A566" s="2">
        <v>9251</v>
      </c>
      <c r="B566" s="7"/>
      <c r="C566" s="7" t="s">
        <v>58</v>
      </c>
      <c r="D566" s="8" t="s">
        <v>670</v>
      </c>
      <c r="E566" s="2" t="s">
        <v>13</v>
      </c>
      <c r="F566" s="2" t="s">
        <v>42</v>
      </c>
      <c r="G566" s="2"/>
      <c r="H566" s="9"/>
      <c r="I566" s="14"/>
      <c r="J566" s="14"/>
      <c r="K566" s="2"/>
    </row>
    <row r="567" ht="27.75" hidden="1" outlineLevel="1" spans="1:11">
      <c r="A567" s="2">
        <v>9236</v>
      </c>
      <c r="B567" s="7"/>
      <c r="C567" s="7" t="s">
        <v>58</v>
      </c>
      <c r="D567" s="8" t="s">
        <v>671</v>
      </c>
      <c r="E567" s="2" t="s">
        <v>22</v>
      </c>
      <c r="F567" s="2" t="s">
        <v>42</v>
      </c>
      <c r="G567" s="2"/>
      <c r="H567" s="9"/>
      <c r="I567" s="14"/>
      <c r="J567" s="14"/>
      <c r="K567" s="2"/>
    </row>
    <row r="568" ht="27" hidden="1" outlineLevel="1" spans="1:11">
      <c r="A568" s="2">
        <v>9221</v>
      </c>
      <c r="B568" s="7"/>
      <c r="C568" s="7" t="s">
        <v>58</v>
      </c>
      <c r="D568" s="8" t="s">
        <v>672</v>
      </c>
      <c r="E568" s="2" t="s">
        <v>16</v>
      </c>
      <c r="F568" s="2" t="s">
        <v>42</v>
      </c>
      <c r="G568" s="2"/>
      <c r="H568" s="9"/>
      <c r="I568" s="14"/>
      <c r="J568" s="14"/>
      <c r="K568" s="2"/>
    </row>
    <row r="569" hidden="1" outlineLevel="1" spans="1:11">
      <c r="A569" s="2">
        <v>9202</v>
      </c>
      <c r="B569" s="7"/>
      <c r="C569" s="7" t="s">
        <v>58</v>
      </c>
      <c r="D569" s="8" t="s">
        <v>673</v>
      </c>
      <c r="E569" s="2" t="s">
        <v>16</v>
      </c>
      <c r="F569" s="2" t="s">
        <v>42</v>
      </c>
      <c r="G569" s="2"/>
      <c r="H569" s="9"/>
      <c r="I569" s="14"/>
      <c r="J569" s="14"/>
      <c r="K569" s="2"/>
    </row>
    <row r="570" ht="14.25" hidden="1" outlineLevel="1" spans="1:11">
      <c r="A570" s="2">
        <v>9194</v>
      </c>
      <c r="B570" s="7"/>
      <c r="C570" s="7" t="s">
        <v>58</v>
      </c>
      <c r="D570" s="8" t="s">
        <v>674</v>
      </c>
      <c r="E570" s="2" t="s">
        <v>16</v>
      </c>
      <c r="F570" s="2" t="s">
        <v>42</v>
      </c>
      <c r="G570" s="2"/>
      <c r="H570" s="9"/>
      <c r="I570" s="14"/>
      <c r="J570" s="14"/>
      <c r="K570" s="2"/>
    </row>
    <row r="571" ht="14.25" hidden="1" outlineLevel="1" spans="1:11">
      <c r="A571" s="2">
        <v>9172</v>
      </c>
      <c r="B571" s="7"/>
      <c r="C571" s="7" t="s">
        <v>58</v>
      </c>
      <c r="D571" s="8" t="s">
        <v>675</v>
      </c>
      <c r="E571" s="2" t="s">
        <v>16</v>
      </c>
      <c r="F571" s="2" t="s">
        <v>42</v>
      </c>
      <c r="G571" s="2"/>
      <c r="H571" s="9"/>
      <c r="I571" s="14"/>
      <c r="J571" s="14"/>
      <c r="K571" s="2"/>
    </row>
    <row r="572" ht="27" hidden="1" outlineLevel="1" spans="1:11">
      <c r="A572" s="2">
        <v>9166</v>
      </c>
      <c r="B572" s="7"/>
      <c r="C572" s="7" t="s">
        <v>58</v>
      </c>
      <c r="D572" s="8" t="s">
        <v>676</v>
      </c>
      <c r="E572" s="2" t="s">
        <v>16</v>
      </c>
      <c r="F572" s="2" t="s">
        <v>42</v>
      </c>
      <c r="G572" s="2"/>
      <c r="H572" s="9"/>
      <c r="I572" s="14"/>
      <c r="J572" s="14"/>
      <c r="K572" s="2"/>
    </row>
    <row r="573" hidden="1" outlineLevel="1" spans="1:11">
      <c r="A573" s="2">
        <v>9156</v>
      </c>
      <c r="B573" s="7"/>
      <c r="C573" s="7" t="s">
        <v>58</v>
      </c>
      <c r="D573" s="8" t="s">
        <v>677</v>
      </c>
      <c r="E573" s="2" t="s">
        <v>22</v>
      </c>
      <c r="F573" s="2" t="s">
        <v>42</v>
      </c>
      <c r="G573" s="2"/>
      <c r="H573" s="9"/>
      <c r="I573" s="14"/>
      <c r="J573" s="14"/>
      <c r="K573" s="2"/>
    </row>
    <row r="574" hidden="1" outlineLevel="1" spans="1:11">
      <c r="A574" s="2">
        <v>9148</v>
      </c>
      <c r="B574" s="7"/>
      <c r="C574" s="7" t="s">
        <v>58</v>
      </c>
      <c r="D574" s="8" t="s">
        <v>678</v>
      </c>
      <c r="E574" s="2" t="s">
        <v>16</v>
      </c>
      <c r="F574" s="2" t="s">
        <v>42</v>
      </c>
      <c r="G574" s="2"/>
      <c r="H574" s="9"/>
      <c r="I574" s="14" t="s">
        <v>679</v>
      </c>
      <c r="J574" s="14"/>
      <c r="K574" s="2"/>
    </row>
    <row r="575" ht="27.75" hidden="1" outlineLevel="1" spans="1:11">
      <c r="A575" s="2">
        <v>9144</v>
      </c>
      <c r="B575" s="7"/>
      <c r="C575" s="7" t="s">
        <v>58</v>
      </c>
      <c r="D575" s="8" t="s">
        <v>680</v>
      </c>
      <c r="E575" s="2" t="s">
        <v>13</v>
      </c>
      <c r="F575" s="2" t="s">
        <v>42</v>
      </c>
      <c r="G575" s="2"/>
      <c r="H575" s="9"/>
      <c r="I575" s="14" t="s">
        <v>679</v>
      </c>
      <c r="J575" s="14"/>
      <c r="K575" s="2"/>
    </row>
    <row r="576" ht="14.25" hidden="1" outlineLevel="1" spans="1:11">
      <c r="A576" s="2">
        <v>9142</v>
      </c>
      <c r="B576" s="7"/>
      <c r="C576" s="7" t="s">
        <v>58</v>
      </c>
      <c r="D576" s="8" t="s">
        <v>681</v>
      </c>
      <c r="E576" s="2" t="s">
        <v>22</v>
      </c>
      <c r="F576" s="2" t="s">
        <v>42</v>
      </c>
      <c r="G576" s="2"/>
      <c r="H576" s="9"/>
      <c r="I576" s="14"/>
      <c r="J576" s="14"/>
      <c r="K576" s="2"/>
    </row>
    <row r="577" hidden="1" outlineLevel="1" spans="1:11">
      <c r="A577" s="2">
        <v>9123</v>
      </c>
      <c r="B577" s="7"/>
      <c r="C577" s="7" t="s">
        <v>58</v>
      </c>
      <c r="D577" s="8" t="s">
        <v>682</v>
      </c>
      <c r="E577" s="2" t="s">
        <v>16</v>
      </c>
      <c r="F577" s="2" t="s">
        <v>42</v>
      </c>
      <c r="G577" s="2"/>
      <c r="H577" s="9"/>
      <c r="I577" s="14"/>
      <c r="J577" s="14"/>
      <c r="K577" s="2"/>
    </row>
    <row r="578" ht="27" hidden="1" outlineLevel="1" spans="1:11">
      <c r="A578" s="2">
        <v>9114</v>
      </c>
      <c r="B578" s="7"/>
      <c r="C578" s="7" t="s">
        <v>58</v>
      </c>
      <c r="D578" s="8" t="s">
        <v>683</v>
      </c>
      <c r="E578" s="2" t="s">
        <v>22</v>
      </c>
      <c r="F578" s="2" t="s">
        <v>42</v>
      </c>
      <c r="G578" s="2"/>
      <c r="H578" s="9"/>
      <c r="I578" s="14"/>
      <c r="J578" s="14"/>
      <c r="K578" s="2"/>
    </row>
    <row r="579" ht="14.25" hidden="1" outlineLevel="1" spans="1:11">
      <c r="A579" s="2">
        <v>9113</v>
      </c>
      <c r="B579" s="7"/>
      <c r="C579" s="7" t="s">
        <v>58</v>
      </c>
      <c r="D579" s="8" t="s">
        <v>684</v>
      </c>
      <c r="E579" s="2" t="s">
        <v>13</v>
      </c>
      <c r="F579" s="2" t="s">
        <v>283</v>
      </c>
      <c r="G579" s="2" t="s">
        <v>221</v>
      </c>
      <c r="H579" s="9">
        <v>1</v>
      </c>
      <c r="I579" s="14" t="s">
        <v>679</v>
      </c>
      <c r="J579" s="14"/>
      <c r="K579" s="2"/>
    </row>
    <row r="580" ht="27" hidden="1" outlineLevel="1" spans="1:11">
      <c r="A580" s="2">
        <v>9112</v>
      </c>
      <c r="B580" s="7"/>
      <c r="C580" s="7" t="s">
        <v>58</v>
      </c>
      <c r="D580" s="8" t="s">
        <v>685</v>
      </c>
      <c r="E580" s="2" t="s">
        <v>13</v>
      </c>
      <c r="F580" s="2" t="s">
        <v>283</v>
      </c>
      <c r="G580" s="2" t="s">
        <v>38</v>
      </c>
      <c r="H580" s="9"/>
      <c r="I580" s="14" t="s">
        <v>686</v>
      </c>
      <c r="J580" s="14"/>
      <c r="K580" s="2"/>
    </row>
    <row r="581" ht="27.75" hidden="1" outlineLevel="1" spans="1:11">
      <c r="A581" s="2">
        <v>9110</v>
      </c>
      <c r="B581" s="7"/>
      <c r="C581" s="7" t="s">
        <v>58</v>
      </c>
      <c r="D581" s="8" t="s">
        <v>687</v>
      </c>
      <c r="E581" s="2" t="s">
        <v>22</v>
      </c>
      <c r="F581" s="2" t="s">
        <v>42</v>
      </c>
      <c r="G581" s="2"/>
      <c r="H581" s="9"/>
      <c r="I581" s="14"/>
      <c r="J581" s="14"/>
      <c r="K581" s="2"/>
    </row>
    <row r="582" ht="27.75" hidden="1" outlineLevel="1" spans="1:11">
      <c r="A582" s="2">
        <v>9102</v>
      </c>
      <c r="B582" s="7"/>
      <c r="C582" s="7" t="s">
        <v>58</v>
      </c>
      <c r="D582" s="8" t="s">
        <v>688</v>
      </c>
      <c r="E582" s="2" t="s">
        <v>22</v>
      </c>
      <c r="F582" s="2" t="s">
        <v>42</v>
      </c>
      <c r="G582" s="2"/>
      <c r="H582" s="9"/>
      <c r="I582" s="14"/>
      <c r="J582" s="14"/>
      <c r="K582" s="2"/>
    </row>
    <row r="583" ht="14.25" hidden="1" outlineLevel="1" spans="1:11">
      <c r="A583" s="2">
        <v>9099</v>
      </c>
      <c r="B583" s="7"/>
      <c r="C583" s="7" t="s">
        <v>58</v>
      </c>
      <c r="D583" s="8" t="s">
        <v>689</v>
      </c>
      <c r="E583" s="2" t="s">
        <v>13</v>
      </c>
      <c r="F583" s="2" t="s">
        <v>42</v>
      </c>
      <c r="G583" s="2"/>
      <c r="H583" s="9"/>
      <c r="I583" s="14"/>
      <c r="J583" s="14"/>
      <c r="K583" s="2"/>
    </row>
    <row r="584" hidden="1" outlineLevel="1" spans="1:11">
      <c r="A584" s="2">
        <v>9095</v>
      </c>
      <c r="B584" s="7"/>
      <c r="C584" s="7" t="s">
        <v>58</v>
      </c>
      <c r="D584" s="8" t="s">
        <v>690</v>
      </c>
      <c r="E584" s="2" t="s">
        <v>22</v>
      </c>
      <c r="F584" s="2" t="s">
        <v>42</v>
      </c>
      <c r="G584" s="2"/>
      <c r="H584" s="9"/>
      <c r="I584" s="14" t="s">
        <v>280</v>
      </c>
      <c r="J584" s="14"/>
      <c r="K584" s="2"/>
    </row>
    <row r="585" ht="14.25" hidden="1" outlineLevel="1" spans="1:11">
      <c r="A585" s="2">
        <v>9092</v>
      </c>
      <c r="B585" s="7"/>
      <c r="C585" s="7" t="s">
        <v>58</v>
      </c>
      <c r="D585" s="8" t="s">
        <v>691</v>
      </c>
      <c r="E585" s="2" t="s">
        <v>81</v>
      </c>
      <c r="F585" s="2" t="s">
        <v>42</v>
      </c>
      <c r="G585" s="2"/>
      <c r="H585" s="9"/>
      <c r="I585" s="14"/>
      <c r="J585" s="14"/>
      <c r="K585" s="2"/>
    </row>
    <row r="586" ht="28.5" hidden="1" outlineLevel="1" spans="1:11">
      <c r="A586" s="2">
        <v>9091</v>
      </c>
      <c r="B586" s="7"/>
      <c r="C586" s="7" t="s">
        <v>58</v>
      </c>
      <c r="D586" s="8" t="s">
        <v>692</v>
      </c>
      <c r="E586" s="2" t="s">
        <v>81</v>
      </c>
      <c r="F586" s="2" t="s">
        <v>42</v>
      </c>
      <c r="G586" s="2"/>
      <c r="H586" s="9"/>
      <c r="I586" s="14"/>
      <c r="J586" s="14"/>
      <c r="K586" s="2"/>
    </row>
    <row r="587" ht="27" hidden="1" outlineLevel="1" spans="1:11">
      <c r="A587" s="2">
        <v>9090</v>
      </c>
      <c r="B587" s="7"/>
      <c r="C587" s="7" t="s">
        <v>58</v>
      </c>
      <c r="D587" s="8" t="s">
        <v>693</v>
      </c>
      <c r="E587" s="2" t="s">
        <v>81</v>
      </c>
      <c r="F587" s="2" t="s">
        <v>42</v>
      </c>
      <c r="G587" s="2"/>
      <c r="H587" s="9"/>
      <c r="I587" s="14"/>
      <c r="J587" s="14"/>
      <c r="K587" s="2"/>
    </row>
    <row r="588" ht="27.75" hidden="1" outlineLevel="1" spans="1:11">
      <c r="A588" s="2">
        <v>9089</v>
      </c>
      <c r="B588" s="7"/>
      <c r="C588" s="7" t="s">
        <v>58</v>
      </c>
      <c r="D588" s="8" t="s">
        <v>694</v>
      </c>
      <c r="E588" s="2" t="s">
        <v>16</v>
      </c>
      <c r="F588" s="2" t="s">
        <v>42</v>
      </c>
      <c r="G588" s="2"/>
      <c r="H588" s="9"/>
      <c r="I588" s="14"/>
      <c r="J588" s="14"/>
      <c r="K588" s="2"/>
    </row>
    <row r="589" ht="27.75" hidden="1" outlineLevel="1" spans="1:11">
      <c r="A589" s="2">
        <v>9082</v>
      </c>
      <c r="B589" s="7"/>
      <c r="C589" s="7" t="s">
        <v>58</v>
      </c>
      <c r="D589" s="8" t="s">
        <v>695</v>
      </c>
      <c r="E589" s="2" t="s">
        <v>13</v>
      </c>
      <c r="F589" s="2" t="s">
        <v>42</v>
      </c>
      <c r="G589" s="2"/>
      <c r="H589" s="9"/>
      <c r="I589" s="14"/>
      <c r="J589" s="14"/>
      <c r="K589" s="2"/>
    </row>
    <row r="590" ht="28.5" hidden="1" outlineLevel="1" spans="1:11">
      <c r="A590" s="2">
        <v>9077</v>
      </c>
      <c r="B590" s="7"/>
      <c r="C590" s="7" t="s">
        <v>58</v>
      </c>
      <c r="D590" s="8" t="s">
        <v>696</v>
      </c>
      <c r="E590" s="2" t="s">
        <v>22</v>
      </c>
      <c r="F590" s="2" t="s">
        <v>42</v>
      </c>
      <c r="G590" s="2"/>
      <c r="H590" s="9"/>
      <c r="I590" s="14"/>
      <c r="J590" s="14"/>
      <c r="K590" s="2"/>
    </row>
    <row r="591" ht="14.25" outlineLevel="1" spans="1:11">
      <c r="A591" s="2">
        <v>9075</v>
      </c>
      <c r="B591" s="7"/>
      <c r="C591" s="7" t="s">
        <v>58</v>
      </c>
      <c r="D591" s="8" t="s">
        <v>697</v>
      </c>
      <c r="E591" s="2" t="s">
        <v>13</v>
      </c>
      <c r="F591" s="2" t="s">
        <v>14</v>
      </c>
      <c r="G591" s="2"/>
      <c r="H591" s="9"/>
      <c r="I591" s="14"/>
      <c r="J591" s="14"/>
      <c r="K591" s="2"/>
    </row>
    <row r="592" ht="14.25" hidden="1" outlineLevel="1" spans="1:11">
      <c r="A592" s="2">
        <v>9074</v>
      </c>
      <c r="B592" s="7"/>
      <c r="C592" s="7" t="s">
        <v>58</v>
      </c>
      <c r="D592" s="8" t="s">
        <v>698</v>
      </c>
      <c r="E592" s="2" t="s">
        <v>13</v>
      </c>
      <c r="F592" s="2" t="s">
        <v>42</v>
      </c>
      <c r="G592" s="2"/>
      <c r="H592" s="9"/>
      <c r="I592" s="14"/>
      <c r="J592" s="14"/>
      <c r="K592" s="2"/>
    </row>
    <row r="593" ht="14.25" outlineLevel="1" spans="1:11">
      <c r="A593" s="2">
        <v>9057</v>
      </c>
      <c r="B593" s="7"/>
      <c r="C593" s="7" t="s">
        <v>58</v>
      </c>
      <c r="D593" s="8" t="s">
        <v>699</v>
      </c>
      <c r="E593" s="2" t="s">
        <v>16</v>
      </c>
      <c r="F593" s="2" t="s">
        <v>14</v>
      </c>
      <c r="G593" s="2"/>
      <c r="H593" s="9"/>
      <c r="I593" s="14"/>
      <c r="J593" s="14"/>
      <c r="K593" s="2"/>
    </row>
    <row r="594" hidden="1" outlineLevel="1" spans="1:11">
      <c r="A594" s="2">
        <v>9047</v>
      </c>
      <c r="B594" s="7"/>
      <c r="C594" s="7" t="s">
        <v>58</v>
      </c>
      <c r="D594" s="8" t="s">
        <v>700</v>
      </c>
      <c r="E594" s="2" t="s">
        <v>16</v>
      </c>
      <c r="F594" s="2" t="s">
        <v>283</v>
      </c>
      <c r="G594" s="2" t="s">
        <v>38</v>
      </c>
      <c r="H594" s="9"/>
      <c r="I594" s="14"/>
      <c r="J594" s="14"/>
      <c r="K594" s="2"/>
    </row>
    <row r="595" ht="27" hidden="1" outlineLevel="1" spans="1:11">
      <c r="A595" s="2">
        <v>9039</v>
      </c>
      <c r="B595" s="7"/>
      <c r="C595" s="7" t="s">
        <v>58</v>
      </c>
      <c r="D595" s="8" t="s">
        <v>701</v>
      </c>
      <c r="E595" s="2" t="s">
        <v>13</v>
      </c>
      <c r="F595" s="2" t="s">
        <v>42</v>
      </c>
      <c r="G595" s="2"/>
      <c r="H595" s="9"/>
      <c r="I595" s="14"/>
      <c r="J595" s="14"/>
      <c r="K595" s="2"/>
    </row>
    <row r="596" hidden="1" outlineLevel="1" spans="1:11">
      <c r="A596" s="2">
        <v>9027</v>
      </c>
      <c r="B596" s="7"/>
      <c r="C596" s="7" t="s">
        <v>58</v>
      </c>
      <c r="D596" s="8" t="s">
        <v>702</v>
      </c>
      <c r="E596" s="2" t="s">
        <v>16</v>
      </c>
      <c r="F596" s="2" t="s">
        <v>283</v>
      </c>
      <c r="G596" s="2" t="s">
        <v>18</v>
      </c>
      <c r="H596" s="9">
        <v>1</v>
      </c>
      <c r="I596" s="14" t="s">
        <v>577</v>
      </c>
      <c r="J596" s="14"/>
      <c r="K596" s="2"/>
    </row>
    <row r="597" ht="14.25" hidden="1" outlineLevel="1" spans="1:11">
      <c r="A597" s="2">
        <v>9013</v>
      </c>
      <c r="B597" s="7"/>
      <c r="C597" s="7" t="s">
        <v>58</v>
      </c>
      <c r="D597" s="8" t="s">
        <v>703</v>
      </c>
      <c r="E597" s="2" t="s">
        <v>13</v>
      </c>
      <c r="F597" s="2" t="s">
        <v>42</v>
      </c>
      <c r="G597" s="2"/>
      <c r="H597" s="9"/>
      <c r="I597" s="14"/>
      <c r="J597" s="14"/>
      <c r="K597" s="2"/>
    </row>
    <row r="598" ht="27.75" hidden="1" outlineLevel="1" spans="1:11">
      <c r="A598" s="2">
        <v>9010</v>
      </c>
      <c r="B598" s="7"/>
      <c r="C598" s="7" t="s">
        <v>58</v>
      </c>
      <c r="D598" s="8" t="s">
        <v>704</v>
      </c>
      <c r="E598" s="2" t="s">
        <v>16</v>
      </c>
      <c r="F598" s="2" t="s">
        <v>283</v>
      </c>
      <c r="G598" s="2" t="s">
        <v>38</v>
      </c>
      <c r="H598" s="9">
        <v>1</v>
      </c>
      <c r="I598" s="14"/>
      <c r="J598" s="14"/>
      <c r="K598" s="2"/>
    </row>
    <row r="599" ht="27.75" hidden="1" outlineLevel="1" spans="1:11">
      <c r="A599" s="2">
        <v>9004</v>
      </c>
      <c r="B599" s="7"/>
      <c r="C599" s="7" t="s">
        <v>58</v>
      </c>
      <c r="D599" s="8" t="s">
        <v>705</v>
      </c>
      <c r="E599" s="2" t="s">
        <v>13</v>
      </c>
      <c r="F599" s="2" t="s">
        <v>17</v>
      </c>
      <c r="G599" s="2" t="s">
        <v>38</v>
      </c>
      <c r="H599" s="9"/>
      <c r="I599" s="14" t="s">
        <v>706</v>
      </c>
      <c r="J599" s="14"/>
      <c r="K599" s="2"/>
    </row>
    <row r="600" ht="27.75" hidden="1" outlineLevel="1" spans="1:11">
      <c r="A600" s="2">
        <v>9000</v>
      </c>
      <c r="B600" s="7"/>
      <c r="C600" s="7" t="s">
        <v>58</v>
      </c>
      <c r="D600" s="8" t="s">
        <v>707</v>
      </c>
      <c r="E600" s="2" t="s">
        <v>16</v>
      </c>
      <c r="F600" s="2" t="s">
        <v>283</v>
      </c>
      <c r="G600" s="2" t="s">
        <v>38</v>
      </c>
      <c r="H600" s="9">
        <v>1</v>
      </c>
      <c r="I600" s="14" t="s">
        <v>577</v>
      </c>
      <c r="J600" s="14"/>
      <c r="K600" s="2"/>
    </row>
    <row r="601" ht="27.75" hidden="1" outlineLevel="1" spans="1:11">
      <c r="A601" s="2">
        <v>8997</v>
      </c>
      <c r="B601" s="7"/>
      <c r="C601" s="7" t="s">
        <v>58</v>
      </c>
      <c r="D601" s="8" t="s">
        <v>708</v>
      </c>
      <c r="E601" s="2" t="s">
        <v>13</v>
      </c>
      <c r="F601" s="2" t="s">
        <v>42</v>
      </c>
      <c r="G601" s="2"/>
      <c r="H601" s="9"/>
      <c r="I601" s="14"/>
      <c r="J601" s="14"/>
      <c r="K601" s="2"/>
    </row>
    <row r="602" ht="28.5" outlineLevel="1" spans="1:11">
      <c r="A602" s="2">
        <v>8988</v>
      </c>
      <c r="B602" s="7"/>
      <c r="C602" s="7" t="s">
        <v>58</v>
      </c>
      <c r="D602" s="8" t="s">
        <v>709</v>
      </c>
      <c r="E602" s="2" t="s">
        <v>13</v>
      </c>
      <c r="F602" s="2" t="s">
        <v>14</v>
      </c>
      <c r="G602" s="2"/>
      <c r="H602" s="9">
        <v>2</v>
      </c>
      <c r="I602" s="14"/>
      <c r="J602" s="14"/>
      <c r="K602" s="2"/>
    </row>
    <row r="603" ht="27" hidden="1" outlineLevel="1" spans="1:11">
      <c r="A603" s="2">
        <v>8981</v>
      </c>
      <c r="B603" s="7"/>
      <c r="C603" s="7" t="s">
        <v>58</v>
      </c>
      <c r="D603" s="8" t="s">
        <v>710</v>
      </c>
      <c r="E603" s="2" t="s">
        <v>22</v>
      </c>
      <c r="F603" s="2" t="s">
        <v>42</v>
      </c>
      <c r="G603" s="2"/>
      <c r="H603" s="9">
        <v>1</v>
      </c>
      <c r="I603" s="14"/>
      <c r="J603" s="14"/>
      <c r="K603" s="2"/>
    </row>
    <row r="604" ht="14.25" hidden="1" outlineLevel="1" spans="1:11">
      <c r="A604" s="2">
        <v>8966</v>
      </c>
      <c r="B604" s="7"/>
      <c r="C604" s="7" t="s">
        <v>58</v>
      </c>
      <c r="D604" s="8" t="s">
        <v>711</v>
      </c>
      <c r="E604" s="2" t="s">
        <v>81</v>
      </c>
      <c r="F604" s="2" t="s">
        <v>283</v>
      </c>
      <c r="G604" s="2" t="s">
        <v>18</v>
      </c>
      <c r="H604" s="9">
        <v>1</v>
      </c>
      <c r="I604" s="14" t="s">
        <v>577</v>
      </c>
      <c r="J604" s="14"/>
      <c r="K604" s="2"/>
    </row>
    <row r="605" ht="27.75" hidden="1" outlineLevel="1" spans="1:11">
      <c r="A605" s="2">
        <v>8955</v>
      </c>
      <c r="B605" s="7"/>
      <c r="C605" s="7" t="s">
        <v>58</v>
      </c>
      <c r="D605" s="8" t="s">
        <v>712</v>
      </c>
      <c r="E605" s="2" t="s">
        <v>16</v>
      </c>
      <c r="F605" s="2" t="s">
        <v>42</v>
      </c>
      <c r="G605" s="2"/>
      <c r="H605" s="9"/>
      <c r="I605" s="14"/>
      <c r="J605" s="14"/>
      <c r="K605" s="2"/>
    </row>
    <row r="606" ht="14.25" hidden="1" outlineLevel="1" spans="1:11">
      <c r="A606" s="2">
        <v>8888</v>
      </c>
      <c r="B606" s="7"/>
      <c r="C606" s="7" t="s">
        <v>58</v>
      </c>
      <c r="D606" s="8" t="s">
        <v>713</v>
      </c>
      <c r="E606" s="2" t="s">
        <v>13</v>
      </c>
      <c r="F606" s="2" t="s">
        <v>283</v>
      </c>
      <c r="G606" s="2" t="s">
        <v>38</v>
      </c>
      <c r="H606" s="9">
        <v>1</v>
      </c>
      <c r="I606" s="14" t="s">
        <v>577</v>
      </c>
      <c r="J606" s="14"/>
      <c r="K606" s="2"/>
    </row>
    <row r="607" ht="27.75" hidden="1" outlineLevel="1" spans="1:11">
      <c r="A607" s="2">
        <v>8310</v>
      </c>
      <c r="B607" s="7"/>
      <c r="C607" s="7" t="s">
        <v>58</v>
      </c>
      <c r="D607" s="8" t="s">
        <v>714</v>
      </c>
      <c r="E607" s="2" t="s">
        <v>16</v>
      </c>
      <c r="F607" s="2" t="s">
        <v>42</v>
      </c>
      <c r="G607" s="2"/>
      <c r="H607" s="9"/>
      <c r="I607" s="14"/>
      <c r="J607" s="14"/>
      <c r="K607" s="2"/>
    </row>
    <row r="608" ht="14.25" hidden="1" outlineLevel="1" spans="1:11">
      <c r="A608" s="2">
        <v>8257</v>
      </c>
      <c r="B608" s="7"/>
      <c r="C608" s="7" t="s">
        <v>58</v>
      </c>
      <c r="D608" s="8" t="s">
        <v>715</v>
      </c>
      <c r="E608" s="2" t="s">
        <v>13</v>
      </c>
      <c r="F608" s="2" t="s">
        <v>42</v>
      </c>
      <c r="G608" s="2"/>
      <c r="H608" s="9">
        <v>1</v>
      </c>
      <c r="I608" s="14"/>
      <c r="J608" s="14"/>
      <c r="K608" s="2"/>
    </row>
    <row r="609" ht="27" hidden="1" outlineLevel="1" spans="1:11">
      <c r="A609" s="2">
        <v>8237</v>
      </c>
      <c r="B609" s="7"/>
      <c r="C609" s="7" t="s">
        <v>58</v>
      </c>
      <c r="D609" s="8" t="s">
        <v>716</v>
      </c>
      <c r="E609" s="2" t="s">
        <v>13</v>
      </c>
      <c r="F609" s="2" t="s">
        <v>17</v>
      </c>
      <c r="G609" s="2" t="s">
        <v>18</v>
      </c>
      <c r="H609" s="9">
        <v>2</v>
      </c>
      <c r="I609" s="14" t="s">
        <v>717</v>
      </c>
      <c r="J609" s="14"/>
      <c r="K609" s="2"/>
    </row>
    <row r="610" hidden="1" outlineLevel="1" spans="1:11">
      <c r="A610" s="2">
        <v>8204</v>
      </c>
      <c r="B610" s="7"/>
      <c r="C610" s="7" t="s">
        <v>58</v>
      </c>
      <c r="D610" s="8" t="s">
        <v>718</v>
      </c>
      <c r="E610" s="2" t="s">
        <v>13</v>
      </c>
      <c r="F610" s="2" t="s">
        <v>283</v>
      </c>
      <c r="G610" s="2" t="s">
        <v>38</v>
      </c>
      <c r="H610" s="9">
        <v>1</v>
      </c>
      <c r="I610" s="14" t="s">
        <v>577</v>
      </c>
      <c r="J610" s="14"/>
      <c r="K610" s="2"/>
    </row>
    <row r="611" ht="27" hidden="1" outlineLevel="1" spans="1:11">
      <c r="A611" s="2">
        <v>8196</v>
      </c>
      <c r="B611" s="7"/>
      <c r="C611" s="7" t="s">
        <v>58</v>
      </c>
      <c r="D611" s="8" t="s">
        <v>719</v>
      </c>
      <c r="E611" s="2" t="s">
        <v>13</v>
      </c>
      <c r="F611" s="2" t="s">
        <v>17</v>
      </c>
      <c r="G611" s="2" t="s">
        <v>18</v>
      </c>
      <c r="H611" s="9">
        <v>2</v>
      </c>
      <c r="I611" s="14" t="s">
        <v>720</v>
      </c>
      <c r="J611" s="14"/>
      <c r="K611" s="2"/>
    </row>
    <row r="612" ht="14.25" hidden="1" outlineLevel="1" spans="1:11">
      <c r="A612" s="2">
        <v>7969</v>
      </c>
      <c r="B612" s="7"/>
      <c r="C612" s="7" t="s">
        <v>58</v>
      </c>
      <c r="D612" s="8" t="s">
        <v>721</v>
      </c>
      <c r="E612" s="2" t="s">
        <v>16</v>
      </c>
      <c r="F612" s="2" t="s">
        <v>42</v>
      </c>
      <c r="G612" s="2"/>
      <c r="H612" s="9"/>
      <c r="I612" s="14" t="s">
        <v>661</v>
      </c>
      <c r="J612" s="14"/>
      <c r="K612" s="2"/>
    </row>
    <row r="613" ht="41.25" hidden="1" outlineLevel="1" spans="1:11">
      <c r="A613" s="2">
        <v>7393</v>
      </c>
      <c r="B613" s="7"/>
      <c r="C613" s="7" t="s">
        <v>58</v>
      </c>
      <c r="D613" s="8" t="s">
        <v>722</v>
      </c>
      <c r="E613" s="2" t="s">
        <v>13</v>
      </c>
      <c r="F613" s="2" t="s">
        <v>283</v>
      </c>
      <c r="G613" s="2" t="s">
        <v>38</v>
      </c>
      <c r="H613" s="9">
        <v>1</v>
      </c>
      <c r="I613" s="14" t="s">
        <v>577</v>
      </c>
      <c r="J613" s="14"/>
      <c r="K613" s="2"/>
    </row>
    <row r="614" ht="27.75" hidden="1" outlineLevel="1" spans="1:11">
      <c r="A614" s="2">
        <v>6556</v>
      </c>
      <c r="B614" s="7"/>
      <c r="C614" s="7" t="s">
        <v>58</v>
      </c>
      <c r="D614" s="8" t="s">
        <v>723</v>
      </c>
      <c r="E614" s="2" t="s">
        <v>22</v>
      </c>
      <c r="F614" s="2" t="s">
        <v>42</v>
      </c>
      <c r="G614" s="2"/>
      <c r="H614" s="9">
        <v>1</v>
      </c>
      <c r="I614" s="14"/>
      <c r="J614" s="14"/>
      <c r="K614" s="2"/>
    </row>
    <row r="615" hidden="1" outlineLevel="1" spans="1:11">
      <c r="A615" s="2">
        <v>6453</v>
      </c>
      <c r="B615" s="7"/>
      <c r="C615" s="7" t="s">
        <v>58</v>
      </c>
      <c r="D615" s="8" t="s">
        <v>724</v>
      </c>
      <c r="E615" s="2" t="s">
        <v>81</v>
      </c>
      <c r="F615" s="2" t="s">
        <v>283</v>
      </c>
      <c r="G615" s="2" t="s">
        <v>38</v>
      </c>
      <c r="H615" s="9">
        <v>2</v>
      </c>
      <c r="I615" s="14" t="s">
        <v>577</v>
      </c>
      <c r="J615" s="14"/>
      <c r="K615" s="2"/>
    </row>
    <row r="616" ht="27" outlineLevel="1" spans="1:11">
      <c r="A616" s="2">
        <v>6444</v>
      </c>
      <c r="B616" s="7"/>
      <c r="C616" s="7" t="s">
        <v>58</v>
      </c>
      <c r="D616" s="8" t="s">
        <v>725</v>
      </c>
      <c r="E616" s="2" t="s">
        <v>13</v>
      </c>
      <c r="F616" s="2" t="s">
        <v>14</v>
      </c>
      <c r="G616" s="2"/>
      <c r="H616" s="9">
        <v>1</v>
      </c>
      <c r="I616" s="14"/>
      <c r="J616" s="14"/>
      <c r="K616" s="2"/>
    </row>
    <row r="617" ht="27" hidden="1" outlineLevel="1" spans="1:11">
      <c r="A617" s="2">
        <v>6384</v>
      </c>
      <c r="B617" s="7"/>
      <c r="C617" s="7" t="s">
        <v>58</v>
      </c>
      <c r="D617" s="8" t="s">
        <v>726</v>
      </c>
      <c r="E617" s="2" t="s">
        <v>13</v>
      </c>
      <c r="F617" s="2" t="s">
        <v>42</v>
      </c>
      <c r="G617" s="2"/>
      <c r="H617" s="9">
        <v>2</v>
      </c>
      <c r="I617" s="14"/>
      <c r="J617" s="14"/>
      <c r="K617" s="2"/>
    </row>
    <row r="618" ht="14.25" hidden="1" outlineLevel="1" spans="1:11">
      <c r="A618" s="2"/>
      <c r="B618" s="7"/>
      <c r="C618" s="7"/>
      <c r="D618" s="8"/>
      <c r="E618" s="2"/>
      <c r="F618" s="2"/>
      <c r="G618" s="2"/>
      <c r="H618" s="9"/>
      <c r="I618" s="14"/>
      <c r="J618" s="14"/>
      <c r="K618" s="2"/>
    </row>
    <row r="619" ht="14.25" hidden="1" outlineLevel="1" spans="1:11">
      <c r="A619" s="2">
        <v>9932</v>
      </c>
      <c r="B619" s="7"/>
      <c r="C619" s="7" t="s">
        <v>58</v>
      </c>
      <c r="D619" s="8" t="s">
        <v>727</v>
      </c>
      <c r="E619" s="2" t="s">
        <v>13</v>
      </c>
      <c r="F619" s="2" t="s">
        <v>17</v>
      </c>
      <c r="G619" s="2" t="s">
        <v>18</v>
      </c>
      <c r="H619" s="9"/>
      <c r="I619" s="14"/>
      <c r="J619" s="14"/>
      <c r="K619" s="2"/>
    </row>
    <row r="620" ht="27.75" hidden="1" outlineLevel="1" spans="1:11">
      <c r="A620" s="2">
        <v>9421</v>
      </c>
      <c r="B620" s="7"/>
      <c r="C620" s="7" t="s">
        <v>58</v>
      </c>
      <c r="D620" s="8" t="s">
        <v>728</v>
      </c>
      <c r="E620" s="2" t="s">
        <v>16</v>
      </c>
      <c r="F620" s="2" t="s">
        <v>17</v>
      </c>
      <c r="G620" s="2" t="s">
        <v>221</v>
      </c>
      <c r="H620" s="9">
        <v>2</v>
      </c>
      <c r="I620" s="15" t="s">
        <v>729</v>
      </c>
      <c r="J620" s="15"/>
      <c r="K620" s="2"/>
    </row>
    <row r="621" ht="27.75" hidden="1" outlineLevel="1" spans="1:11">
      <c r="A621" s="2">
        <v>9404</v>
      </c>
      <c r="B621" s="7"/>
      <c r="C621" s="7" t="s">
        <v>58</v>
      </c>
      <c r="D621" s="8" t="s">
        <v>730</v>
      </c>
      <c r="E621" s="2" t="s">
        <v>13</v>
      </c>
      <c r="F621" s="2" t="s">
        <v>283</v>
      </c>
      <c r="G621" s="2" t="s">
        <v>38</v>
      </c>
      <c r="H621" s="9"/>
      <c r="I621" s="14"/>
      <c r="J621" s="14"/>
      <c r="K621" s="2"/>
    </row>
    <row r="622" ht="14.25" hidden="1" outlineLevel="1" spans="1:11">
      <c r="A622" s="2">
        <v>9131</v>
      </c>
      <c r="B622" s="7"/>
      <c r="C622" s="7" t="s">
        <v>58</v>
      </c>
      <c r="D622" s="8" t="s">
        <v>731</v>
      </c>
      <c r="E622" s="2" t="s">
        <v>16</v>
      </c>
      <c r="F622" s="2" t="s">
        <v>17</v>
      </c>
      <c r="G622" s="2" t="s">
        <v>18</v>
      </c>
      <c r="H622" s="9"/>
      <c r="I622" s="15"/>
      <c r="J622" s="14"/>
      <c r="K622" s="19" t="s">
        <v>102</v>
      </c>
    </row>
    <row r="623" ht="42" outlineLevel="1" spans="1:11">
      <c r="A623" s="2">
        <v>8949</v>
      </c>
      <c r="B623" s="7"/>
      <c r="C623" s="7" t="s">
        <v>58</v>
      </c>
      <c r="D623" s="8" t="s">
        <v>732</v>
      </c>
      <c r="E623" s="2" t="s">
        <v>16</v>
      </c>
      <c r="F623" s="2" t="s">
        <v>14</v>
      </c>
      <c r="G623" s="2"/>
      <c r="H623" s="9"/>
      <c r="I623" s="15" t="s">
        <v>733</v>
      </c>
      <c r="J623" s="14"/>
      <c r="K623" s="19" t="s">
        <v>104</v>
      </c>
    </row>
    <row r="624" ht="42" hidden="1" outlineLevel="1" spans="1:11">
      <c r="A624" s="2">
        <v>8895</v>
      </c>
      <c r="B624" s="7"/>
      <c r="C624" s="7" t="s">
        <v>58</v>
      </c>
      <c r="D624" s="8" t="s">
        <v>734</v>
      </c>
      <c r="E624" s="2" t="s">
        <v>16</v>
      </c>
      <c r="F624" s="2" t="s">
        <v>17</v>
      </c>
      <c r="G624" s="2" t="s">
        <v>18</v>
      </c>
      <c r="H624" s="9"/>
      <c r="I624" s="14"/>
      <c r="J624" s="14"/>
      <c r="K624" s="19" t="s">
        <v>104</v>
      </c>
    </row>
    <row r="625" hidden="1" outlineLevel="1" spans="1:11">
      <c r="A625" s="2">
        <v>8861</v>
      </c>
      <c r="B625" s="7"/>
      <c r="C625" s="7" t="s">
        <v>58</v>
      </c>
      <c r="D625" s="8" t="s">
        <v>735</v>
      </c>
      <c r="E625" s="2" t="s">
        <v>13</v>
      </c>
      <c r="F625" s="2" t="s">
        <v>17</v>
      </c>
      <c r="G625" s="2" t="s">
        <v>18</v>
      </c>
      <c r="H625" s="9"/>
      <c r="I625" s="14"/>
      <c r="J625" s="14"/>
      <c r="K625" s="2"/>
    </row>
    <row r="626" ht="27" hidden="1" outlineLevel="1" spans="1:11">
      <c r="A626" s="2">
        <v>8683</v>
      </c>
      <c r="B626" s="7"/>
      <c r="C626" s="7" t="s">
        <v>58</v>
      </c>
      <c r="D626" s="8" t="s">
        <v>736</v>
      </c>
      <c r="E626" s="2" t="s">
        <v>13</v>
      </c>
      <c r="F626" s="2" t="s">
        <v>17</v>
      </c>
      <c r="G626" s="2" t="s">
        <v>18</v>
      </c>
      <c r="H626" s="9"/>
      <c r="I626" s="14"/>
      <c r="J626" s="14"/>
      <c r="K626" s="2"/>
    </row>
    <row r="627" ht="27" outlineLevel="1" spans="1:11">
      <c r="A627" s="2">
        <v>8321</v>
      </c>
      <c r="B627" s="7"/>
      <c r="C627" s="7" t="s">
        <v>58</v>
      </c>
      <c r="D627" s="8" t="s">
        <v>737</v>
      </c>
      <c r="E627" s="2" t="s">
        <v>13</v>
      </c>
      <c r="F627" s="2" t="s">
        <v>14</v>
      </c>
      <c r="G627" s="2"/>
      <c r="H627" s="9"/>
      <c r="I627" s="14"/>
      <c r="J627" s="14"/>
      <c r="K627" s="2"/>
    </row>
    <row r="628" ht="27.75" hidden="1" outlineLevel="1" spans="1:11">
      <c r="A628" s="2">
        <v>7862</v>
      </c>
      <c r="B628" s="7"/>
      <c r="C628" s="7" t="s">
        <v>58</v>
      </c>
      <c r="D628" s="8" t="s">
        <v>738</v>
      </c>
      <c r="E628" s="2" t="s">
        <v>13</v>
      </c>
      <c r="F628" s="2" t="s">
        <v>283</v>
      </c>
      <c r="G628" s="2" t="s">
        <v>38</v>
      </c>
      <c r="H628" s="9"/>
      <c r="I628" s="14" t="s">
        <v>614</v>
      </c>
      <c r="J628" s="14"/>
      <c r="K628" s="2"/>
    </row>
    <row r="629" ht="14.25" hidden="1" outlineLevel="1" spans="1:11">
      <c r="A629" s="2"/>
      <c r="B629" s="7"/>
      <c r="C629" s="7"/>
      <c r="D629" s="8"/>
      <c r="E629" s="2"/>
      <c r="F629" s="2"/>
      <c r="G629" s="2"/>
      <c r="H629" s="9"/>
      <c r="I629" s="14"/>
      <c r="J629" s="14"/>
      <c r="K629" s="2"/>
    </row>
    <row r="630" ht="14.25" hidden="1" outlineLevel="1" spans="1:11">
      <c r="A630" s="2">
        <v>8913</v>
      </c>
      <c r="B630" s="7"/>
      <c r="C630" s="7" t="s">
        <v>58</v>
      </c>
      <c r="D630" s="8" t="s">
        <v>739</v>
      </c>
      <c r="E630" s="2" t="s">
        <v>13</v>
      </c>
      <c r="F630" s="2" t="s">
        <v>283</v>
      </c>
      <c r="G630" s="2" t="s">
        <v>18</v>
      </c>
      <c r="H630" s="9"/>
      <c r="I630" s="14"/>
      <c r="J630" s="14"/>
      <c r="K630" s="2"/>
    </row>
    <row r="631" ht="14.25" hidden="1" outlineLevel="1" spans="1:11">
      <c r="A631" s="2">
        <v>9398</v>
      </c>
      <c r="B631" s="7"/>
      <c r="C631" s="7" t="s">
        <v>58</v>
      </c>
      <c r="D631" s="8" t="s">
        <v>740</v>
      </c>
      <c r="E631" s="2" t="s">
        <v>13</v>
      </c>
      <c r="F631" s="2" t="s">
        <v>283</v>
      </c>
      <c r="G631" s="2" t="s">
        <v>38</v>
      </c>
      <c r="H631" s="9"/>
      <c r="I631" s="14" t="s">
        <v>741</v>
      </c>
      <c r="J631" s="14"/>
      <c r="K631" s="2"/>
    </row>
    <row r="632" ht="14.25" hidden="1" outlineLevel="1" spans="1:11">
      <c r="A632" s="2">
        <v>9400</v>
      </c>
      <c r="B632" s="7"/>
      <c r="C632" s="7" t="s">
        <v>58</v>
      </c>
      <c r="D632" s="8" t="s">
        <v>742</v>
      </c>
      <c r="E632" s="2" t="s">
        <v>13</v>
      </c>
      <c r="F632" s="2" t="s">
        <v>283</v>
      </c>
      <c r="G632" s="2" t="s">
        <v>38</v>
      </c>
      <c r="H632" s="9"/>
      <c r="I632" s="14" t="s">
        <v>741</v>
      </c>
      <c r="J632" s="14"/>
      <c r="K632" s="2"/>
    </row>
    <row r="633" ht="14.25" hidden="1" outlineLevel="1" spans="1:11">
      <c r="A633" s="2">
        <v>9722</v>
      </c>
      <c r="B633" s="7"/>
      <c r="C633" s="7" t="s">
        <v>58</v>
      </c>
      <c r="D633" s="8" t="s">
        <v>743</v>
      </c>
      <c r="E633" s="2" t="s">
        <v>13</v>
      </c>
      <c r="F633" s="2" t="s">
        <v>283</v>
      </c>
      <c r="G633" s="2" t="s">
        <v>38</v>
      </c>
      <c r="H633" s="9"/>
      <c r="I633" s="14"/>
      <c r="J633" s="14"/>
      <c r="K633" s="2"/>
    </row>
    <row r="634" ht="27.75" hidden="1" outlineLevel="1" spans="1:11">
      <c r="A634" s="2">
        <v>9730</v>
      </c>
      <c r="B634" s="7"/>
      <c r="C634" s="7" t="s">
        <v>58</v>
      </c>
      <c r="D634" s="8" t="s">
        <v>744</v>
      </c>
      <c r="E634" s="2" t="s">
        <v>13</v>
      </c>
      <c r="F634" s="2" t="s">
        <v>283</v>
      </c>
      <c r="G634" s="2" t="s">
        <v>38</v>
      </c>
      <c r="H634" s="9"/>
      <c r="I634" s="14"/>
      <c r="J634" s="14"/>
      <c r="K634" s="2"/>
    </row>
    <row r="635" ht="27.75" hidden="1" outlineLevel="1" spans="1:11">
      <c r="A635" s="2">
        <v>9772</v>
      </c>
      <c r="B635" s="7"/>
      <c r="C635" s="7" t="s">
        <v>58</v>
      </c>
      <c r="D635" s="8" t="s">
        <v>745</v>
      </c>
      <c r="E635" s="2" t="s">
        <v>13</v>
      </c>
      <c r="F635" s="2" t="s">
        <v>283</v>
      </c>
      <c r="G635" s="2" t="s">
        <v>38</v>
      </c>
      <c r="H635" s="9"/>
      <c r="I635" s="14"/>
      <c r="J635" s="14"/>
      <c r="K635" s="2"/>
    </row>
    <row r="636" ht="14.25" hidden="1" outlineLevel="1" spans="1:11">
      <c r="A636" s="2">
        <v>9814</v>
      </c>
      <c r="B636" s="7"/>
      <c r="C636" s="7" t="s">
        <v>58</v>
      </c>
      <c r="D636" s="8" t="s">
        <v>746</v>
      </c>
      <c r="E636" s="2" t="s">
        <v>13</v>
      </c>
      <c r="F636" s="2" t="s">
        <v>283</v>
      </c>
      <c r="G636" s="2" t="s">
        <v>18</v>
      </c>
      <c r="H636" s="9"/>
      <c r="I636" s="14" t="s">
        <v>747</v>
      </c>
      <c r="J636" s="14"/>
      <c r="K636" s="2"/>
    </row>
    <row r="637" ht="14.25" hidden="1" outlineLevel="1" spans="1:11">
      <c r="A637" s="2">
        <v>8812</v>
      </c>
      <c r="B637" s="7"/>
      <c r="C637" s="7" t="s">
        <v>58</v>
      </c>
      <c r="D637" s="8" t="s">
        <v>748</v>
      </c>
      <c r="E637" s="2" t="s">
        <v>13</v>
      </c>
      <c r="F637" s="2" t="s">
        <v>283</v>
      </c>
      <c r="G637" s="2" t="s">
        <v>38</v>
      </c>
      <c r="H637" s="9"/>
      <c r="I637" s="14"/>
      <c r="J637" s="14"/>
      <c r="K637" s="2"/>
    </row>
    <row r="638" ht="14.25" hidden="1" outlineLevel="1" spans="1:11">
      <c r="A638" s="2">
        <v>9991</v>
      </c>
      <c r="B638" s="7"/>
      <c r="C638" s="7" t="s">
        <v>58</v>
      </c>
      <c r="D638" s="8" t="s">
        <v>749</v>
      </c>
      <c r="E638" s="2" t="s">
        <v>13</v>
      </c>
      <c r="F638" s="2" t="s">
        <v>283</v>
      </c>
      <c r="G638" s="2" t="s">
        <v>38</v>
      </c>
      <c r="H638" s="9">
        <v>1</v>
      </c>
      <c r="I638" s="14"/>
      <c r="J638" s="14"/>
      <c r="K638" s="2"/>
    </row>
    <row r="639" hidden="1" outlineLevel="1" spans="1:11">
      <c r="A639" s="2">
        <v>6523</v>
      </c>
      <c r="B639" s="7"/>
      <c r="C639" s="7" t="s">
        <v>58</v>
      </c>
      <c r="D639" s="8" t="s">
        <v>750</v>
      </c>
      <c r="E639" s="2" t="s">
        <v>13</v>
      </c>
      <c r="F639" s="2" t="s">
        <v>283</v>
      </c>
      <c r="G639" s="2" t="s">
        <v>18</v>
      </c>
      <c r="H639" s="9">
        <v>1</v>
      </c>
      <c r="I639" s="14" t="s">
        <v>751</v>
      </c>
      <c r="J639" s="14"/>
      <c r="K639" s="2"/>
    </row>
    <row r="640" hidden="1" outlineLevel="1" spans="1:11">
      <c r="A640" s="2">
        <v>9690</v>
      </c>
      <c r="B640" s="7"/>
      <c r="C640" s="7" t="s">
        <v>58</v>
      </c>
      <c r="D640" s="8" t="s">
        <v>752</v>
      </c>
      <c r="E640" s="2" t="s">
        <v>13</v>
      </c>
      <c r="F640" s="2" t="s">
        <v>17</v>
      </c>
      <c r="G640" s="2" t="s">
        <v>18</v>
      </c>
      <c r="H640" s="9">
        <v>1</v>
      </c>
      <c r="I640" s="14" t="s">
        <v>753</v>
      </c>
      <c r="J640" s="14"/>
      <c r="K640" s="2"/>
    </row>
    <row r="641" ht="14.25" hidden="1" outlineLevel="1" spans="1:11">
      <c r="A641" s="2"/>
      <c r="B641" s="7"/>
      <c r="C641" s="7"/>
      <c r="D641" s="8"/>
      <c r="E641" s="2"/>
      <c r="F641" s="2"/>
      <c r="G641" s="2"/>
      <c r="H641" s="9"/>
      <c r="I641" s="14"/>
      <c r="J641" s="14"/>
      <c r="K641" s="2"/>
    </row>
    <row r="642" ht="26.25" hidden="1" outlineLevel="1" spans="1:11">
      <c r="A642" s="2">
        <v>8355</v>
      </c>
      <c r="B642" s="7"/>
      <c r="C642" s="7" t="s">
        <v>58</v>
      </c>
      <c r="D642" s="8" t="s">
        <v>754</v>
      </c>
      <c r="E642" s="2" t="s">
        <v>13</v>
      </c>
      <c r="F642" s="2" t="s">
        <v>17</v>
      </c>
      <c r="G642" s="2" t="s">
        <v>18</v>
      </c>
      <c r="H642" s="9">
        <v>2</v>
      </c>
      <c r="I642" s="14" t="s">
        <v>392</v>
      </c>
      <c r="J642" s="14"/>
      <c r="K642" s="2"/>
    </row>
    <row r="643" ht="27" hidden="1" outlineLevel="1" spans="1:11">
      <c r="A643" s="2">
        <v>9125</v>
      </c>
      <c r="B643" s="7"/>
      <c r="C643" s="7" t="s">
        <v>58</v>
      </c>
      <c r="D643" s="8" t="s">
        <v>755</v>
      </c>
      <c r="E643" s="2" t="s">
        <v>13</v>
      </c>
      <c r="F643" s="2" t="s">
        <v>283</v>
      </c>
      <c r="G643" s="2" t="s">
        <v>38</v>
      </c>
      <c r="H643" s="9">
        <v>1</v>
      </c>
      <c r="I643" s="14"/>
      <c r="J643" s="14"/>
      <c r="K643" s="2"/>
    </row>
    <row r="644" hidden="1" outlineLevel="1" spans="1:11">
      <c r="A644" s="2">
        <v>9329</v>
      </c>
      <c r="B644" s="7"/>
      <c r="C644" s="7" t="s">
        <v>58</v>
      </c>
      <c r="D644" s="8" t="s">
        <v>756</v>
      </c>
      <c r="E644" s="2" t="s">
        <v>13</v>
      </c>
      <c r="F644" s="2" t="s">
        <v>17</v>
      </c>
      <c r="G644" s="2" t="s">
        <v>18</v>
      </c>
      <c r="H644" s="9">
        <v>1</v>
      </c>
      <c r="I644" s="14"/>
      <c r="J644" s="14"/>
      <c r="K644" s="2"/>
    </row>
    <row r="645" ht="27" hidden="1" outlineLevel="1" spans="1:11">
      <c r="A645" s="2">
        <v>9716</v>
      </c>
      <c r="B645" s="7"/>
      <c r="C645" s="7" t="s">
        <v>58</v>
      </c>
      <c r="D645" s="8" t="s">
        <v>757</v>
      </c>
      <c r="E645" s="2" t="s">
        <v>16</v>
      </c>
      <c r="F645" s="2" t="s">
        <v>17</v>
      </c>
      <c r="G645" s="2" t="s">
        <v>18</v>
      </c>
      <c r="H645" s="9">
        <v>1</v>
      </c>
      <c r="I645" s="15"/>
      <c r="J645" s="14"/>
      <c r="K645" s="2"/>
    </row>
    <row r="646" hidden="1" outlineLevel="1" spans="1:11">
      <c r="A646" s="2">
        <v>9763</v>
      </c>
      <c r="B646" s="7"/>
      <c r="C646" s="7" t="s">
        <v>58</v>
      </c>
      <c r="D646" s="8" t="s">
        <v>758</v>
      </c>
      <c r="E646" s="2" t="s">
        <v>13</v>
      </c>
      <c r="F646" s="2" t="s">
        <v>283</v>
      </c>
      <c r="G646" s="2" t="s">
        <v>38</v>
      </c>
      <c r="H646" s="9">
        <v>1</v>
      </c>
      <c r="I646" s="14"/>
      <c r="J646" s="14"/>
      <c r="K646" s="2"/>
    </row>
    <row r="647" ht="27" hidden="1" outlineLevel="1" spans="1:11">
      <c r="A647" s="2">
        <v>9824</v>
      </c>
      <c r="B647" s="7"/>
      <c r="C647" s="7" t="s">
        <v>58</v>
      </c>
      <c r="D647" s="8" t="s">
        <v>759</v>
      </c>
      <c r="E647" s="2" t="s">
        <v>13</v>
      </c>
      <c r="F647" s="2" t="s">
        <v>283</v>
      </c>
      <c r="G647" s="2" t="s">
        <v>38</v>
      </c>
      <c r="H647" s="9">
        <v>1</v>
      </c>
      <c r="I647" s="14"/>
      <c r="J647" s="14"/>
      <c r="K647" s="2"/>
    </row>
    <row r="648" hidden="1" outlineLevel="1" spans="1:11">
      <c r="A648" s="2">
        <v>9831</v>
      </c>
      <c r="B648" s="7"/>
      <c r="C648" s="7" t="s">
        <v>58</v>
      </c>
      <c r="D648" s="8" t="s">
        <v>760</v>
      </c>
      <c r="E648" s="2" t="s">
        <v>13</v>
      </c>
      <c r="F648" s="2" t="s">
        <v>146</v>
      </c>
      <c r="G648" s="2" t="s">
        <v>18</v>
      </c>
      <c r="H648" s="9">
        <v>2</v>
      </c>
      <c r="I648" s="14"/>
      <c r="J648" s="14"/>
      <c r="K648" s="2" t="s">
        <v>133</v>
      </c>
    </row>
    <row r="649" hidden="1" outlineLevel="1" spans="1:11">
      <c r="A649" s="2">
        <v>9836</v>
      </c>
      <c r="B649" s="7"/>
      <c r="C649" s="7" t="s">
        <v>58</v>
      </c>
      <c r="D649" s="8" t="s">
        <v>761</v>
      </c>
      <c r="E649" s="2" t="s">
        <v>13</v>
      </c>
      <c r="F649" s="2" t="s">
        <v>283</v>
      </c>
      <c r="G649" s="2" t="s">
        <v>38</v>
      </c>
      <c r="H649" s="9">
        <v>1</v>
      </c>
      <c r="I649" s="14"/>
      <c r="J649" s="14"/>
      <c r="K649" s="2"/>
    </row>
    <row r="650" ht="27" hidden="1" outlineLevel="1" spans="1:11">
      <c r="A650" s="2">
        <v>9628</v>
      </c>
      <c r="B650" s="7"/>
      <c r="C650" s="7" t="s">
        <v>58</v>
      </c>
      <c r="D650" s="8" t="s">
        <v>762</v>
      </c>
      <c r="E650" s="2" t="s">
        <v>16</v>
      </c>
      <c r="F650" s="2" t="s">
        <v>42</v>
      </c>
      <c r="G650" s="2"/>
      <c r="H650" s="9">
        <v>1</v>
      </c>
      <c r="I650" s="14" t="s">
        <v>402</v>
      </c>
      <c r="J650" s="14"/>
      <c r="K650" s="19" t="s">
        <v>93</v>
      </c>
    </row>
    <row r="651" hidden="1" outlineLevel="1" spans="1:11">
      <c r="A651" s="2">
        <v>9629</v>
      </c>
      <c r="B651" s="7"/>
      <c r="C651" s="7" t="s">
        <v>58</v>
      </c>
      <c r="D651" s="8" t="s">
        <v>763</v>
      </c>
      <c r="E651" s="2" t="s">
        <v>62</v>
      </c>
      <c r="F651" s="2" t="s">
        <v>17</v>
      </c>
      <c r="G651" s="2" t="s">
        <v>18</v>
      </c>
      <c r="H651" s="9">
        <v>1</v>
      </c>
      <c r="I651" s="14"/>
      <c r="J651" s="14"/>
      <c r="K651" s="2"/>
    </row>
    <row r="652" hidden="1" outlineLevel="1" spans="1:11">
      <c r="A652" s="2">
        <v>9782</v>
      </c>
      <c r="B652" s="7"/>
      <c r="C652" s="7" t="s">
        <v>58</v>
      </c>
      <c r="D652" s="8" t="s">
        <v>764</v>
      </c>
      <c r="E652" s="2" t="s">
        <v>62</v>
      </c>
      <c r="F652" s="2" t="s">
        <v>283</v>
      </c>
      <c r="G652" s="2" t="s">
        <v>38</v>
      </c>
      <c r="H652" s="9">
        <v>1</v>
      </c>
      <c r="I652" s="14"/>
      <c r="J652" s="14"/>
      <c r="K652" s="2"/>
    </row>
    <row r="653" hidden="1" outlineLevel="1" spans="1:11">
      <c r="A653" s="2">
        <v>9786</v>
      </c>
      <c r="B653" s="7"/>
      <c r="C653" s="7" t="s">
        <v>58</v>
      </c>
      <c r="D653" s="8" t="s">
        <v>765</v>
      </c>
      <c r="E653" s="2" t="s">
        <v>62</v>
      </c>
      <c r="F653" s="2" t="s">
        <v>283</v>
      </c>
      <c r="G653" s="2" t="s">
        <v>38</v>
      </c>
      <c r="H653" s="9">
        <v>1</v>
      </c>
      <c r="I653" s="14"/>
      <c r="J653" s="14"/>
      <c r="K653" s="2"/>
    </row>
    <row r="654" ht="14.25" hidden="1" outlineLevel="1" spans="1:11">
      <c r="A654" s="2">
        <v>9591</v>
      </c>
      <c r="B654" s="7"/>
      <c r="C654" s="7" t="s">
        <v>58</v>
      </c>
      <c r="D654" s="8" t="s">
        <v>766</v>
      </c>
      <c r="E654" s="2" t="s">
        <v>75</v>
      </c>
      <c r="F654" s="2" t="s">
        <v>283</v>
      </c>
      <c r="G654" s="2" t="s">
        <v>38</v>
      </c>
      <c r="H654" s="9">
        <v>1</v>
      </c>
      <c r="I654" s="14"/>
      <c r="J654" s="14"/>
      <c r="K654" s="2"/>
    </row>
    <row r="655" hidden="1" outlineLevel="1" spans="1:11">
      <c r="A655" s="2">
        <v>9594</v>
      </c>
      <c r="B655" s="7"/>
      <c r="C655" s="7" t="s">
        <v>58</v>
      </c>
      <c r="D655" s="8" t="s">
        <v>767</v>
      </c>
      <c r="E655" s="2" t="s">
        <v>75</v>
      </c>
      <c r="F655" s="2" t="s">
        <v>283</v>
      </c>
      <c r="G655" s="2" t="s">
        <v>38</v>
      </c>
      <c r="H655" s="9">
        <v>1</v>
      </c>
      <c r="I655" s="14"/>
      <c r="J655" s="14"/>
      <c r="K655" s="2"/>
    </row>
    <row r="656" ht="14.25" hidden="1" outlineLevel="1" spans="1:11">
      <c r="A656" s="2">
        <v>9620</v>
      </c>
      <c r="B656" s="7"/>
      <c r="C656" s="7" t="s">
        <v>58</v>
      </c>
      <c r="D656" s="8" t="s">
        <v>768</v>
      </c>
      <c r="E656" s="2" t="s">
        <v>75</v>
      </c>
      <c r="F656" s="2" t="s">
        <v>283</v>
      </c>
      <c r="G656" s="2" t="s">
        <v>38</v>
      </c>
      <c r="H656" s="9">
        <v>1</v>
      </c>
      <c r="I656" s="14" t="s">
        <v>769</v>
      </c>
      <c r="J656" s="14"/>
      <c r="K656" s="2"/>
    </row>
    <row r="657" ht="27" hidden="1" outlineLevel="1" spans="1:11">
      <c r="A657" s="2">
        <v>9648</v>
      </c>
      <c r="B657" s="7"/>
      <c r="C657" s="7" t="s">
        <v>58</v>
      </c>
      <c r="D657" s="8" t="s">
        <v>770</v>
      </c>
      <c r="E657" s="2" t="s">
        <v>75</v>
      </c>
      <c r="F657" s="2" t="s">
        <v>283</v>
      </c>
      <c r="G657" s="2" t="s">
        <v>38</v>
      </c>
      <c r="H657" s="9">
        <v>1</v>
      </c>
      <c r="I657" s="14" t="s">
        <v>771</v>
      </c>
      <c r="J657" s="14"/>
      <c r="K657" s="2"/>
    </row>
    <row r="658" hidden="1" outlineLevel="1" spans="1:11">
      <c r="A658" s="2">
        <v>9679</v>
      </c>
      <c r="B658" s="7"/>
      <c r="C658" s="7" t="s">
        <v>58</v>
      </c>
      <c r="D658" s="8" t="s">
        <v>772</v>
      </c>
      <c r="E658" s="2" t="s">
        <v>75</v>
      </c>
      <c r="F658" s="2" t="s">
        <v>283</v>
      </c>
      <c r="G658" s="2" t="s">
        <v>38</v>
      </c>
      <c r="H658" s="9"/>
      <c r="I658" s="14" t="s">
        <v>38</v>
      </c>
      <c r="J658" s="14"/>
      <c r="K658" s="2"/>
    </row>
    <row r="659" ht="27.75" hidden="1" outlineLevel="1" spans="1:11">
      <c r="A659" s="2">
        <v>6493</v>
      </c>
      <c r="B659" s="7"/>
      <c r="C659" s="7" t="s">
        <v>58</v>
      </c>
      <c r="D659" s="8" t="s">
        <v>773</v>
      </c>
      <c r="E659" s="2"/>
      <c r="F659" s="2" t="s">
        <v>42</v>
      </c>
      <c r="G659" s="2"/>
      <c r="H659" s="9">
        <v>2</v>
      </c>
      <c r="I659" s="14" t="s">
        <v>774</v>
      </c>
      <c r="J659" s="14"/>
      <c r="K659" s="2"/>
    </row>
    <row r="660" hidden="1" outlineLevel="1" spans="1:11">
      <c r="A660" s="2">
        <v>9669</v>
      </c>
      <c r="B660" s="7"/>
      <c r="C660" s="7" t="s">
        <v>58</v>
      </c>
      <c r="D660" s="8" t="s">
        <v>775</v>
      </c>
      <c r="E660" s="2" t="s">
        <v>13</v>
      </c>
      <c r="F660" s="2" t="s">
        <v>283</v>
      </c>
      <c r="G660" s="2" t="s">
        <v>18</v>
      </c>
      <c r="H660" s="9">
        <v>1</v>
      </c>
      <c r="I660" s="14" t="s">
        <v>776</v>
      </c>
      <c r="J660" s="14"/>
      <c r="K660" s="2"/>
    </row>
    <row r="661" ht="14.25" hidden="1" outlineLevel="1" spans="1:11">
      <c r="A661" s="2"/>
      <c r="B661" s="7"/>
      <c r="C661" s="7"/>
      <c r="D661" s="8"/>
      <c r="E661" s="2"/>
      <c r="F661" s="2"/>
      <c r="G661" s="2"/>
      <c r="H661" s="9"/>
      <c r="I661" s="14"/>
      <c r="J661" s="14"/>
      <c r="K661" s="2"/>
    </row>
    <row r="662" hidden="1" outlineLevel="1" spans="1:11">
      <c r="A662" s="2">
        <v>8392</v>
      </c>
      <c r="B662" s="7"/>
      <c r="C662" s="7" t="s">
        <v>58</v>
      </c>
      <c r="D662" s="8" t="s">
        <v>777</v>
      </c>
      <c r="E662" s="2" t="s">
        <v>22</v>
      </c>
      <c r="F662" s="2" t="s">
        <v>42</v>
      </c>
      <c r="G662" s="2"/>
      <c r="H662" s="9"/>
      <c r="I662" s="14"/>
      <c r="J662" s="14"/>
      <c r="K662" s="2"/>
    </row>
    <row r="663" ht="14.25" hidden="1" outlineLevel="1" spans="1:11">
      <c r="A663" s="2"/>
      <c r="B663" s="7"/>
      <c r="C663" s="7"/>
      <c r="D663" s="8"/>
      <c r="E663" s="2"/>
      <c r="F663" s="2"/>
      <c r="G663" s="2"/>
      <c r="H663" s="9"/>
      <c r="I663" s="14"/>
      <c r="J663" s="14"/>
      <c r="K663" s="2"/>
    </row>
    <row r="664" ht="14.25" hidden="1" outlineLevel="1" spans="1:11">
      <c r="A664" s="2"/>
      <c r="B664" s="7"/>
      <c r="C664" s="7"/>
      <c r="D664" s="8"/>
      <c r="E664" s="2"/>
      <c r="F664" s="2"/>
      <c r="G664" s="2"/>
      <c r="H664" s="9"/>
      <c r="I664" s="14"/>
      <c r="J664" s="14"/>
      <c r="K664" s="2"/>
    </row>
    <row r="665" ht="14.25" hidden="1" outlineLevel="1" spans="1:11">
      <c r="A665" s="2"/>
      <c r="B665" s="7"/>
      <c r="C665" s="7"/>
      <c r="D665" s="8"/>
      <c r="E665" s="2"/>
      <c r="F665" s="2"/>
      <c r="G665" s="2"/>
      <c r="H665" s="9"/>
      <c r="I665" s="14"/>
      <c r="J665" s="14"/>
      <c r="K665" s="2"/>
    </row>
    <row r="666" ht="14.25" hidden="1" outlineLevel="1" spans="1:11">
      <c r="A666" s="2"/>
      <c r="B666" s="7"/>
      <c r="C666" s="7"/>
      <c r="D666" s="8"/>
      <c r="E666" s="2"/>
      <c r="F666" s="2"/>
      <c r="G666" s="2"/>
      <c r="H666" s="9"/>
      <c r="I666" s="14"/>
      <c r="J666" s="14"/>
      <c r="K666" s="2"/>
    </row>
    <row r="667" ht="14.25" hidden="1" outlineLevel="1" spans="1:11">
      <c r="A667" s="2"/>
      <c r="B667" s="7"/>
      <c r="C667" s="7"/>
      <c r="D667" s="8"/>
      <c r="E667" s="2"/>
      <c r="F667" s="2"/>
      <c r="G667" s="2"/>
      <c r="H667" s="9"/>
      <c r="I667" s="14"/>
      <c r="J667" s="14"/>
      <c r="K667" s="2"/>
    </row>
    <row r="668" ht="22.5" hidden="1" spans="1:11">
      <c r="A668" s="23" t="s">
        <v>778</v>
      </c>
      <c r="B668" s="24"/>
      <c r="C668" s="25"/>
      <c r="D668" s="13">
        <f>COUNTIFS(A53:A667,"&gt;0")</f>
        <v>605</v>
      </c>
      <c r="E668" s="2"/>
      <c r="F668" s="2"/>
      <c r="G668" s="2"/>
      <c r="H668" s="9"/>
      <c r="I668" s="14"/>
      <c r="J668" s="14"/>
      <c r="K668" s="2"/>
    </row>
    <row r="669" ht="14.25" spans="1:11">
      <c r="A669" s="2"/>
      <c r="B669" s="7"/>
      <c r="C669" s="7"/>
      <c r="D669" s="8"/>
      <c r="E669" s="2"/>
      <c r="F669" s="2"/>
      <c r="G669" s="2"/>
      <c r="H669" s="9"/>
      <c r="I669" s="14"/>
      <c r="J669" s="14"/>
      <c r="K669" s="2"/>
    </row>
  </sheetData>
  <autoFilter ref="E3:G668">
    <filterColumn colId="1">
      <customFilters>
        <customFilter operator="equal" val="版本1补丁"/>
        <customFilter operator="equal" val="版本2-R2"/>
      </customFilters>
    </filterColumn>
    <extLst/>
  </autoFilter>
  <mergeCells count="2">
    <mergeCell ref="A52:C52"/>
    <mergeCell ref="A668:C668"/>
  </mergeCells>
  <conditionalFormatting sqref="F55">
    <cfRule type="cellIs" dxfId="0" priority="1" operator="equal">
      <formula>"版本1补丁"</formula>
    </cfRule>
  </conditionalFormatting>
  <conditionalFormatting sqref="F56">
    <cfRule type="cellIs" dxfId="0" priority="2" operator="equal">
      <formula>"版本1补丁"</formula>
    </cfRule>
  </conditionalFormatting>
  <conditionalFormatting sqref="F63">
    <cfRule type="cellIs" dxfId="0" priority="5" operator="equal">
      <formula>"版本1补丁"</formula>
    </cfRule>
  </conditionalFormatting>
  <conditionalFormatting sqref="F66">
    <cfRule type="cellIs" dxfId="0" priority="3" operator="equal">
      <formula>"版本1补丁"</formula>
    </cfRule>
  </conditionalFormatting>
  <conditionalFormatting sqref="F72">
    <cfRule type="cellIs" dxfId="0" priority="4" operator="equal">
      <formula>"版本1补丁"</formula>
    </cfRule>
  </conditionalFormatting>
  <conditionalFormatting sqref="F123">
    <cfRule type="cellIs" dxfId="0" priority="6" operator="equal">
      <formula>"版本1补丁"</formula>
    </cfRule>
  </conditionalFormatting>
  <conditionalFormatting sqref="F444">
    <cfRule type="cellIs" dxfId="1" priority="8" operator="equal">
      <formula>"版本1-R7"</formula>
    </cfRule>
    <cfRule type="cellIs" dxfId="0" priority="7" operator="equal">
      <formula>"版本1补丁"</formula>
    </cfRule>
  </conditionalFormatting>
  <conditionalFormatting sqref="F4:F667">
    <cfRule type="cellIs" dxfId="2" priority="1025" operator="equal">
      <formula>"版本2-R1"</formula>
    </cfRule>
    <cfRule type="cellIs" dxfId="3" priority="1026" operator="equal">
      <formula>"版本1-R6"</formula>
    </cfRule>
    <cfRule type="cellIs" dxfId="4" priority="1027" operator="equal">
      <formula>"暂不修改"</formula>
    </cfRule>
    <cfRule type="cellIs" dxfId="5" priority="1028" operator="equal">
      <formula>"待定"</formula>
    </cfRule>
  </conditionalFormatting>
  <conditionalFormatting sqref="F668:F669">
    <cfRule type="cellIs" dxfId="2" priority="142" operator="equal">
      <formula>"版本2-R1"</formula>
    </cfRule>
    <cfRule type="cellIs" dxfId="3" priority="143" operator="equal">
      <formula>"版本1-R6"</formula>
    </cfRule>
    <cfRule type="cellIs" dxfId="4" priority="144" operator="equal">
      <formula>"暂不修改"</formula>
    </cfRule>
    <cfRule type="cellIs" dxfId="5" priority="145" operator="equal">
      <formula>"待定"</formula>
    </cfRule>
    <cfRule type="cellIs" dxfId="6" priority="135" operator="equal">
      <formula>"版本2-R2"</formula>
    </cfRule>
  </conditionalFormatting>
  <conditionalFormatting sqref="G4:G667">
    <cfRule type="cellIs" dxfId="7" priority="1016" operator="equal">
      <formula>"已修改"</formula>
    </cfRule>
    <cfRule type="cellIs" dxfId="8" priority="980" operator="equal">
      <formula>"不修改"</formula>
    </cfRule>
    <cfRule type="cellIs" dxfId="9" priority="742" operator="equal">
      <formula>"已关闭"</formula>
    </cfRule>
  </conditionalFormatting>
  <conditionalFormatting sqref="G668:G669">
    <cfRule type="cellIs" dxfId="7" priority="141" operator="equal">
      <formula>"已修改"</formula>
    </cfRule>
    <cfRule type="cellIs" dxfId="8" priority="137" operator="equal">
      <formula>"不修改"</formula>
    </cfRule>
    <cfRule type="cellIs" dxfId="9" priority="136" operator="equal">
      <formula>"已关闭"</formula>
    </cfRule>
  </conditionalFormatting>
  <conditionalFormatting sqref="H668:H669">
    <cfRule type="cellIs" dxfId="3" priority="138" operator="greaterThan">
      <formula>1</formula>
    </cfRule>
    <cfRule type="cellIs" dxfId="4" priority="139" operator="equal">
      <formula>1</formula>
    </cfRule>
    <cfRule type="cellIs" priority="140" operator="equal">
      <formula>0</formula>
    </cfRule>
  </conditionalFormatting>
  <conditionalFormatting sqref="F477 F479 F599 F644:F645 F650 F629 F640:F642 F661:F667 F466:F468 F470 F489:F492 F509 F511:F516 F519:F533 F535:F536 F597 F605 F607:F609 F611:F612 F614 F659 F648 F496:F507 F539:F546 F557:F578 F581:F595 F616:F620 F622:F627 F234 F246 F297:F298 F396:F397 F403:F404 F406 F408:F412 F414 F428 F305:F307 F353:F355 F394 F430:F431 F451:F453 F242:F243 F300:F303 F251:F258 F289:F294 F310:F311 F313:F322 F399:F401 F433:F436 F248 F260:F274 F418:F426 F357:F360 F350:F351 F336:F348 F324:F329 F390 F332:F334 F276:F285 F392 F472:F474 F483:F485 F455:F464 F601:F603 F548:F554 F362:F378 F237:F239 F439:F449 F4:F232">
    <cfRule type="cellIs" dxfId="6" priority="577" operator="equal">
      <formula>"版本2-R2"</formula>
    </cfRule>
  </conditionalFormatting>
  <conditionalFormatting sqref="F648 F338 F313 F254 F257 F260:F261 F263 F289 F291 F311 F318 F320 F322 F399 F401 F422:F424 F426 F434 F440 F448 F418 F248 F368 F364 F329 F496 F544 F559 F591 F616 F626:F627 F460:F461 F602 F554 F390 F333 F279 F362 F237 F392 F473 F4:F230">
    <cfRule type="cellIs" dxfId="1" priority="409" operator="equal">
      <formula>"版本1-R7"</formula>
    </cfRule>
  </conditionalFormatting>
  <conditionalFormatting sqref="H4:H667 G43">
    <cfRule type="cellIs" dxfId="3" priority="1003" operator="greaterThan">
      <formula>1</formula>
    </cfRule>
    <cfRule type="cellIs" dxfId="4" priority="1004" operator="equal">
      <formula>1</formula>
    </cfRule>
    <cfRule type="cellIs" priority="1005" operator="equal">
      <formula>0</formula>
    </cfRule>
  </conditionalFormatting>
  <conditionalFormatting sqref="F100 F146 F473 F78 F75 F69 F73 F71 F43">
    <cfRule type="cellIs" dxfId="0" priority="21" operator="equal">
      <formula>"版本1补丁"</formula>
    </cfRule>
  </conditionalFormatting>
  <conditionalFormatting sqref="F473 F109 F114:F115 F101 F106 F86:F87 F103:F104 F92 F96:F99 F111:F112 F117 F89:F90 F84 F79 F175 F130 F122:F124 F119">
    <cfRule type="cellIs" dxfId="10" priority="86" operator="equal">
      <formula>"版本1-R9"</formula>
    </cfRule>
    <cfRule type="cellIs" dxfId="1" priority="87" operator="equal">
      <formula>"版本1-R7"</formula>
    </cfRule>
  </conditionalFormatting>
  <conditionalFormatting sqref="G206 G208 G197">
    <cfRule type="cellIs" dxfId="11" priority="394" operator="equal">
      <formula>"修改待验"</formula>
    </cfRule>
  </conditionalFormatting>
  <dataValidations count="12">
    <dataValidation type="list" allowBlank="1" showInputMessage="1" showErrorMessage="1" sqref="F43 F63 F66 F69 F75 F78 F100 F123 F146 F444 F473 F55:F56 F71:F73">
      <formula1>"版本1补丁,版本1-R6,版本1-R7,版本2-R1,版本2-R2,暂不修改,待定"</formula1>
    </dataValidation>
    <dataValidation type="list" allowBlank="1" showInputMessage="1" showErrorMessage="1" sqref="G197 G206 G208">
      <formula1>"已修改,未修改,不修改,已关闭,修改待验"</formula1>
    </dataValidation>
    <dataValidation type="list" allowBlank="1" showInputMessage="1" showErrorMessage="1" sqref="F234 F246 F258 F262 F290 F310 F319 F321 F332 F334 F363 F394 F400 F406 F414 F425 F428 F433 F439 F449 F466 F468 F470 F472 F474 F477 F479 F509 F597 F599 F601 F603 F605 F614 F629 F650 F659 F231:F232 F238:F239 F242:F243 F251:F253 F255:F256 F264:F274 F276:F278 F280:F285 F292:F294 F297:F298 F300:F303 F305:F307 F314:F317 F324:F328 F336:F337 F339:F348 F350:F351 F353:F355 F357:F360 F365:F367 F369:F378 F396:F397 F403:F404 F408:F412 F419:F421 F430:F431 F435:F436 F441:F443 F445:F447 F451:F453 F455:F459 F462:F464 F483:F485 F489:F492 F497:F507 F511:F516 F519:F533 F535:F536 F539:F543 F545:F546 F548:F553 F557:F558 F560:F578 F581:F590 F592:F595 F607:F609 F611:F612 F617:F620 F622:F625 F640:F642 F644:F645 F661:F669">
      <formula1>"版本1-R6,版本2-R1,版本2-R2,暂不修改,待定"</formula1>
    </dataValidation>
    <dataValidation type="list" allowBlank="1" showInputMessage="1" showErrorMessage="1" sqref="F70 F74 F85 F88 F91 F102 F105 F110 F113 F116 F118 F129 F131 F152 F161 F254 F257 F263 F279 F289 F291 F311 F313 F318 F320 F322 F333 F338 F390 F392 F399 F401 F426 F434 F440 F448 F496 F544 F554 F559 F591 F602 F616 F648 F52:F54 F57:F62 F64:F65 F67:F68 F76:F77 F80:F83 F93:F95 F107:F108 F120:F121 F133:F139 F142:F145 F147:F150 F155:F159 F163:F166 F168:F173 F176:F180 F190:F191 F193:F230 F260:F261 F422:F424 F460:F461 F626:F627">
      <formula1>"版本1-R6,版本1-R7,版本2-R1,版本2-R2,暂不修改,待定"</formula1>
    </dataValidation>
    <dataValidation type="list" allowBlank="1" showInputMessage="1" showErrorMessage="1" sqref="G207 G4:G42 G44:G196 G198:G205 G209:G669">
      <formula1>"已修改,未修改,不修改,已关闭"</formula1>
    </dataValidation>
    <dataValidation type="list" allowBlank="1" showInputMessage="1" showErrorMessage="1" sqref="E44 E109 E454 E551 E577 E583 E668 E52:E55 E57:E73 E75:E87 E89:E107 E111:E115 E117:E130 E132:E136 E138:E142 E144:E149 E151:E156 E158:E169 E171:E180 E182:E191 E193:E236 E238:E245 E247:E255 E257:E273 E275:E279 E281:E291 E293:E295 E298:E323 E325:E381 E383:E424 E426:E448 E450:E452 E456:E457 E459:E496 E503:E508 E510:E519 E521:E525 E528:E529 E531:E539 E541:E544 E546:E549 E553:E566 E568:E572 E574:E575 E579:E580 E585:E589 E591:E602 E604:E613 E615:E638 E641:E650 E654:E661 E663:E665">
      <formula1>"CM,CR,CP,RP,PC,其它"</formula1>
    </dataValidation>
    <dataValidation type="list" allowBlank="1" showInputMessage="1" showErrorMessage="1" sqref="E56 E74 E88 E108 E110 E116 E131 E143 E150 E157 E170 E181 E246 E256 E280 E292 E297 E324 E382 E425 E449 E453 E458 E509 E520 E530 E540 E545 E550 E552 E567 E573 E576 E578 E584 E590 E603 E614 E662 E4:E43 E45:E51 E498:E502 E526:E527 E581:E582">
      <formula1>"CM,CR,CP,RP,PC,API,PR,其它"</formula1>
    </dataValidation>
    <dataValidation type="list" allowBlank="1" showInputMessage="1" showErrorMessage="1" sqref="F79 F84 F92 F101 F106 F109 F117 F119 F122 F124 F130 F175 F86:F87 F89:F90 F96:F99 F103:F104 F111:F112 F114:F115">
      <formula1>"版本1-R6,版本1-R7,版本1-R8,版本1-R9,版本2-R1,版本2-R2,暂不修改,待定"</formula1>
    </dataValidation>
    <dataValidation type="list" allowBlank="1" showInputMessage="1" showErrorMessage="1" sqref="F185 F4:F42 F44:F51">
      <formula1>"版本2-R1,版本2-R2,暂不修改,待定"</formula1>
    </dataValidation>
    <dataValidation type="list" allowBlank="1" showInputMessage="1" showErrorMessage="1" sqref="F132 F151 F160 F162 F167 F174 F192 F237 F248 F329 F362 F364 F368 F418 F125:F128 F140:F141 F153:F154 F181:F184 F186:F189">
      <formula1>"版本1-R6,版本1-R7,版本1-R8,版本2-R1,版本2-R2,暂不修改,待定"</formula1>
    </dataValidation>
    <dataValidation type="list" allowBlank="1" showInputMessage="1" showErrorMessage="1" sqref="E137 E192 E237 E274 E296 E455 E497 E651:E653">
      <formula1>"CM,CR,CP,RP,PC,API,产品,其它"</formula1>
    </dataValidation>
    <dataValidation type="list" allowBlank="1" showInputMessage="1" showErrorMessage="1" sqref="F233 F247 F259 F275 F299 F304 F312 F323 F335 F349 F352 F356 F361 F391 F393 F395 F398 F402 F405 F407 F413 F427 F429 F432 F450 F454 F465 F467 F469 F471 F478 F508 F510 F534 F547 F596 F598 F600 F604 F606 F610 F613 F615 F621 F628 F643 F649 F660 F235:F236 F240:F241 F244:F245 F249:F250 F286:F288 F295:F296 F308:F309 F330:F331 F379:F389 F415:F417 F437:F438 F475:F476 F480:F482 F486:F488 F493:F495 F517:F518 F537:F538 F555:F556 F579:F580 F630:F639 F646:F647 F651:F658">
      <formula1>"版本1-R6,版本2-R1,暂不修改,待定"</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G26"/>
  <sheetViews>
    <sheetView workbookViewId="0">
      <selection activeCell="D6" sqref="D6"/>
    </sheetView>
  </sheetViews>
  <sheetFormatPr defaultColWidth="8.875" defaultRowHeight="13.5" outlineLevelCol="6"/>
  <cols>
    <col min="3" max="3" width="36.875" customWidth="1"/>
    <col min="4" max="4" width="17.875" customWidth="1"/>
    <col min="5" max="5" width="16.375" customWidth="1"/>
    <col min="6" max="6" width="16.125" customWidth="1"/>
    <col min="7" max="7" width="15.375" customWidth="1"/>
  </cols>
  <sheetData>
    <row r="2" spans="3:7">
      <c r="C2" s="1" t="s">
        <v>779</v>
      </c>
      <c r="D2" s="1" t="s">
        <v>780</v>
      </c>
      <c r="E2" s="1" t="s">
        <v>781</v>
      </c>
      <c r="F2" s="1" t="s">
        <v>782</v>
      </c>
      <c r="G2" s="1" t="s">
        <v>783</v>
      </c>
    </row>
    <row r="3" outlineLevel="2" spans="3:7">
      <c r="C3" s="2" t="s">
        <v>784</v>
      </c>
      <c r="D3" s="2">
        <f>COUNTIFS(Bug列表!A4:A667,"&gt;0",Bug列表!F4:F667,"版本1-R6")</f>
        <v>132</v>
      </c>
      <c r="E3" s="2">
        <f>COUNTIFS(Bug列表!A4:A667,"&gt;0",Bug列表!F4:F667,"版本1-R6",Bug列表!G4:G667,"已修改")</f>
        <v>36</v>
      </c>
      <c r="F3" s="2">
        <f>COUNTIFS(Bug列表!A4:A667,"&gt;0",Bug列表!F4:F667,"版本1-R6",Bug列表!G4:G667,"不修改")+COUNTIFS(Bug列表!A4:A667,"&gt;0",Bug列表!F4:F667,"版本1-R6",Bug列表!G4:G667,"已关闭")</f>
        <v>96</v>
      </c>
      <c r="G3" s="2">
        <f>D3-E3-F3</f>
        <v>0</v>
      </c>
    </row>
    <row r="4" outlineLevel="2" spans="3:7">
      <c r="C4" s="2" t="s">
        <v>785</v>
      </c>
      <c r="D4" s="2">
        <f>COUNTIFS(Bug列表!A4:A667,"&gt;0",Bug列表!F4:F667,"版本1-R7")</f>
        <v>22</v>
      </c>
      <c r="E4" s="2">
        <f>COUNTIFS(Bug列表!A4:A667,"&gt;0",Bug列表!F4:F667,"版本1-R7",Bug列表!G4:G667,"已修改")</f>
        <v>6</v>
      </c>
      <c r="F4" s="2">
        <f>COUNTIFS(Bug列表!A4:A667,"&gt;0",Bug列表!F4:F667,"版本1-R7",Bug列表!G4:G667,"不修改")+COUNTIFS(Bug列表!A4:A667,"&gt;0",Bug列表!F4:F667,"版本1-R7",Bug列表!G4:G667,"已关闭")</f>
        <v>16</v>
      </c>
      <c r="G4" s="2">
        <f>D4-E4-F4</f>
        <v>0</v>
      </c>
    </row>
    <row r="5" outlineLevel="2" spans="3:7">
      <c r="C5" s="2" t="s">
        <v>786</v>
      </c>
      <c r="D5" s="2">
        <f>COUNTIFS(Bug列表!A4:A667,"&gt;0",Bug列表!F4:F667,"版本1-R8")</f>
        <v>23</v>
      </c>
      <c r="E5" s="2">
        <f>COUNTIFS(Bug列表!A4:A667,"&gt;0",Bug列表!F4:F667,"版本1-R8",Bug列表!G4:G667,"已修改")</f>
        <v>10</v>
      </c>
      <c r="F5" s="2">
        <f>COUNTIFS(Bug列表!A4:A667,"&gt;0",Bug列表!F4:F667,"版本1-R8",Bug列表!G4:G667,"不修改")+COUNTIFS(Bug列表!A4:A667,"&gt;0",Bug列表!F4:F667,"版本1-R8",Bug列表!G4:G667,"已关闭")</f>
        <v>13</v>
      </c>
      <c r="G5" s="2">
        <f>D5-E5-F5</f>
        <v>0</v>
      </c>
    </row>
    <row r="6" outlineLevel="2" spans="3:7">
      <c r="C6" s="2" t="s">
        <v>787</v>
      </c>
      <c r="D6" s="2">
        <f>COUNTIFS(Bug列表!A4:A667,"&gt;0",Bug列表!F4:F667,"版本1补丁")</f>
        <v>16</v>
      </c>
      <c r="E6" s="2">
        <f>COUNTIFS(Bug列表!A4:A667,"&gt;0",Bug列表!F4:F667,"版本1补丁",Bug列表!G4:G667,"已修改")</f>
        <v>3</v>
      </c>
      <c r="F6" s="2">
        <f>COUNTIFS(Bug列表!A4:A667,"&gt;0",Bug列表!F4:F667,"版本1补丁",Bug列表!G4:G667,"不修改")+COUNTIFS(Bug列表!A4:A667,"&gt;0",Bug列表!F4:F667,"版本1补丁",Bug列表!G4:G667,"已关闭")</f>
        <v>0</v>
      </c>
      <c r="G6" s="2">
        <f>D6-E6-F6</f>
        <v>13</v>
      </c>
    </row>
    <row r="7" outlineLevel="2" spans="3:7">
      <c r="C7" s="2"/>
      <c r="D7" s="2"/>
      <c r="E7" s="2"/>
      <c r="F7" s="2"/>
      <c r="G7" s="2"/>
    </row>
    <row r="8" outlineLevel="1" spans="3:7">
      <c r="C8" s="2" t="s">
        <v>788</v>
      </c>
      <c r="D8" s="2">
        <f>D3+D4+D5+D7</f>
        <v>177</v>
      </c>
      <c r="E8" s="2">
        <f>E3+E4+E5+E7</f>
        <v>52</v>
      </c>
      <c r="F8" s="2">
        <f>F3+F4+F5+F7</f>
        <v>125</v>
      </c>
      <c r="G8" s="2">
        <f>G3+G4+G5+G7</f>
        <v>0</v>
      </c>
    </row>
    <row r="9" outlineLevel="1" spans="3:7">
      <c r="C9" s="2"/>
      <c r="D9" s="2"/>
      <c r="E9" s="2"/>
      <c r="F9" s="2"/>
      <c r="G9" s="2"/>
    </row>
    <row r="10" outlineLevel="3" spans="3:7">
      <c r="C10" s="3" t="s">
        <v>789</v>
      </c>
      <c r="D10" s="4">
        <f>COUNTIFS(Bug列表!A4:A667,"&gt;0",Bug列表!E4:E667,"CM",Bug列表!F4:F667,"版本2-R1")</f>
        <v>52</v>
      </c>
      <c r="E10" s="4">
        <f>COUNTIFS(Bug列表!A4:A667,"&gt;0",Bug列表!E4:E667,"CM",Bug列表!F4:F667,"版本2-R1",Bug列表!G4:G667,"已修改")</f>
        <v>44</v>
      </c>
      <c r="F10" s="4">
        <f>COUNTIFS(Bug列表!A4:A667,"&gt;0",Bug列表!E4:E667,"CM",Bug列表!F4:F667,"版本2-R1",Bug列表!G4:G667,"不修改")+COUNTIFS(Bug列表!A4:A667,"&gt;0",Bug列表!E4:E667,"CM",Bug列表!F4:F667,"版本2-R1",Bug列表!G4:G667,"已关闭")</f>
        <v>8</v>
      </c>
      <c r="G10" s="4">
        <f t="shared" ref="G10:G17" si="0">D10-E10-F10</f>
        <v>0</v>
      </c>
    </row>
    <row r="11" outlineLevel="3" spans="3:7">
      <c r="C11" s="4" t="s">
        <v>790</v>
      </c>
      <c r="D11" s="4">
        <f>COUNTIFS(Bug列表!A4:A667,"&gt;0",Bug列表!E4:E667,"CR",Bug列表!F4:F667,"版本2-R1")</f>
        <v>38</v>
      </c>
      <c r="E11" s="4">
        <f>COUNTIFS(Bug列表!A4:A667,"&gt;0",Bug列表!E4:E667,"CR",Bug列表!F4:F667,"版本2-R1",Bug列表!G4:G667,"已修改")</f>
        <v>32</v>
      </c>
      <c r="F11" s="4">
        <f>COUNTIFS(Bug列表!A4:A667,"&gt;0",Bug列表!E4:E667,"CR",Bug列表!F4:F667,"版本2-R1",Bug列表!G4:G667,"不修改")+COUNTIFS(Bug列表!A4:A667,"&gt;0",Bug列表!E4:E667,"CR",Bug列表!F4:F667,"版本2-R1",Bug列表!G4:G667,"已关闭")</f>
        <v>6</v>
      </c>
      <c r="G11" s="4">
        <f t="shared" si="0"/>
        <v>0</v>
      </c>
    </row>
    <row r="12" outlineLevel="3" spans="3:7">
      <c r="C12" s="4" t="s">
        <v>791</v>
      </c>
      <c r="D12" s="4">
        <f>D13-D10-D11</f>
        <v>23</v>
      </c>
      <c r="E12" s="4">
        <f>E13-E10-E11</f>
        <v>20</v>
      </c>
      <c r="F12" s="4">
        <f>F13-F10-F11</f>
        <v>3</v>
      </c>
      <c r="G12" s="4">
        <f t="shared" si="0"/>
        <v>0</v>
      </c>
    </row>
    <row r="13" outlineLevel="2" spans="3:7">
      <c r="C13" s="2" t="s">
        <v>792</v>
      </c>
      <c r="D13" s="5">
        <f>COUNTIFS(Bug列表!A4:A667,"&gt;0",Bug列表!F4:F667,"版本2-R1")</f>
        <v>113</v>
      </c>
      <c r="E13" s="5">
        <f>COUNTIFS(Bug列表!A4:A667,"&gt;0",Bug列表!F4:F667,"版本2-R1",Bug列表!G4:G667,"已修改")</f>
        <v>96</v>
      </c>
      <c r="F13" s="5">
        <f>COUNTIFS(Bug列表!A4:A667,"&gt;0",Bug列表!F4:F667,"版本2-R1",Bug列表!G4:G667,"不修改")+COUNTIFS(Bug列表!A4:A667,"&gt;0",Bug列表!F4:F667,"版本2-R1",Bug列表!G4:G667,"已关闭")</f>
        <v>17</v>
      </c>
      <c r="G13" s="2">
        <f t="shared" si="0"/>
        <v>0</v>
      </c>
    </row>
    <row r="14" outlineLevel="2" spans="3:7">
      <c r="C14" s="4"/>
      <c r="D14" s="4"/>
      <c r="E14" s="4"/>
      <c r="F14" s="4"/>
      <c r="G14" s="4"/>
    </row>
    <row r="15" outlineLevel="3" spans="3:7">
      <c r="C15" s="3" t="s">
        <v>793</v>
      </c>
      <c r="D15" s="4">
        <f>COUNTIFS(Bug列表!A4:A667,"&gt;0",Bug列表!E4:E667,"CM",Bug列表!F4:F667,"版本2-R2")</f>
        <v>57</v>
      </c>
      <c r="E15" s="4">
        <f>COUNTIFS(Bug列表!A4:A667,"&gt;0",Bug列表!E4:E667,"CM",Bug列表!F4:F667,"版本2-R2",Bug列表!G4:G667,"已修改")</f>
        <v>1</v>
      </c>
      <c r="F15" s="4">
        <f>COUNTIFS(Bug列表!A4:A667,"&gt;0",Bug列表!E4:E667,"CM",Bug列表!F4:F667,"版本2-R2",Bug列表!G4:G667,"不修改")+COUNTIFS(Bug列表!A4:A667,"&gt;0",Bug列表!E4:E667,"CM",Bug列表!F4:F667,"版本2-R2",Bug列表!G4:G667,"已关闭")</f>
        <v>0</v>
      </c>
      <c r="G15" s="4">
        <f t="shared" ref="G15:G18" si="1">D15-E15-F15</f>
        <v>56</v>
      </c>
    </row>
    <row r="16" outlineLevel="3" spans="3:7">
      <c r="C16" s="4" t="s">
        <v>794</v>
      </c>
      <c r="D16" s="4">
        <f>COUNTIFS(Bug列表!A4:A667,"&gt;0",Bug列表!E4:E667,"CR",Bug列表!F4:F667,"版本2-R2")</f>
        <v>88</v>
      </c>
      <c r="E16" s="4">
        <f>COUNTIFS(Bug列表!A4:A667,"&gt;0",Bug列表!E4:E667,"CR",Bug列表!F4:F667,"版本2-R2",Bug列表!G4:G667,"已修改")</f>
        <v>0</v>
      </c>
      <c r="F16" s="4">
        <f>COUNTIFS(Bug列表!A4:A667,"&gt;0",Bug列表!E4:E667,"CR",Bug列表!F4:F667,"版本2-R2",Bug列表!G4:G667,"不修改")+COUNTIFS(Bug列表!A4:A667,"&gt;0",Bug列表!E4:E667,"CR",Bug列表!F4:F667,"版本2-R2",Bug列表!G4:G667,"已关闭")</f>
        <v>0</v>
      </c>
      <c r="G16" s="4">
        <f t="shared" si="1"/>
        <v>88</v>
      </c>
    </row>
    <row r="17" outlineLevel="3" spans="3:7">
      <c r="C17" s="4" t="s">
        <v>795</v>
      </c>
      <c r="D17" s="4">
        <f>D18-D15-D16</f>
        <v>17</v>
      </c>
      <c r="E17" s="4">
        <f>E18-E15-E16</f>
        <v>0</v>
      </c>
      <c r="F17" s="4">
        <f>F18-F15-F16</f>
        <v>0</v>
      </c>
      <c r="G17" s="4">
        <f t="shared" si="0"/>
        <v>17</v>
      </c>
    </row>
    <row r="18" outlineLevel="2" spans="3:7">
      <c r="C18" s="2" t="s">
        <v>796</v>
      </c>
      <c r="D18" s="2">
        <f>COUNTIFS(Bug列表!A4:A667,"&gt;0",Bug列表!F4:F667,"版本2-R2")</f>
        <v>162</v>
      </c>
      <c r="E18" s="2">
        <f>COUNTIFS(Bug列表!A4:A667,"&gt;0",Bug列表!F4:F667,"版本2-R2",Bug列表!G4:G667,"已修改")</f>
        <v>1</v>
      </c>
      <c r="F18" s="2">
        <f>COUNTIFS(Bug列表!A4:A667,"&gt;0",Bug列表!F4:F667,"版本2-R2",Bug列表!G4:G667,"不修改")+COUNTIFS(Bug列表!A4:A667,"&gt;0",Bug列表!F4:F667,"版本2-R2",Bug列表!G4:G667,"已关闭")</f>
        <v>0</v>
      </c>
      <c r="G18" s="2">
        <f t="shared" si="1"/>
        <v>161</v>
      </c>
    </row>
    <row r="19" outlineLevel="2" spans="3:7">
      <c r="C19" s="2"/>
      <c r="D19" s="2"/>
      <c r="E19" s="2"/>
      <c r="F19" s="2"/>
      <c r="G19" s="6"/>
    </row>
    <row r="20" outlineLevel="2" spans="3:7">
      <c r="C20" s="2"/>
      <c r="D20" s="2"/>
      <c r="E20" s="2"/>
      <c r="F20" s="2"/>
      <c r="G20" s="6"/>
    </row>
    <row r="21" outlineLevel="1" spans="3:7">
      <c r="C21" s="2" t="s">
        <v>797</v>
      </c>
      <c r="D21" s="2">
        <f>D13+D18</f>
        <v>275</v>
      </c>
      <c r="E21" s="2">
        <f>E13+E18</f>
        <v>97</v>
      </c>
      <c r="F21" s="2">
        <f>F13+F18</f>
        <v>17</v>
      </c>
      <c r="G21" s="2">
        <f t="shared" ref="G21" si="2">D21-E21-F21</f>
        <v>161</v>
      </c>
    </row>
    <row r="22" outlineLevel="1" spans="3:7">
      <c r="C22" s="2"/>
      <c r="D22" s="2"/>
      <c r="E22" s="2"/>
      <c r="F22" s="2"/>
      <c r="G22" s="6"/>
    </row>
    <row r="23" outlineLevel="1" spans="3:7">
      <c r="C23" s="2" t="s">
        <v>798</v>
      </c>
      <c r="D23" s="2">
        <f>COUNTIFS(Bug列表!A4:A667,"&gt;0",Bug列表!F4:F667,"暂不修改")</f>
        <v>143</v>
      </c>
      <c r="E23" s="2">
        <f>COUNTIFS(Bug列表!A4:A667,"&gt;0",Bug列表!F4:F667,"暂不修改",Bug列表!G4:G667,"已修改")</f>
        <v>0</v>
      </c>
      <c r="F23" s="2">
        <f>COUNTIFS(Bug列表!A4:A667,"&gt;0",Bug列表!F4:F667,"暂不修改",Bug列表!G4:G667,"不修改")+COUNTIFS(Bug列表!A4:A667,"&gt;0",Bug列表!F4:F667,"暂不修改",Bug列表!G4:G667,"已关闭")</f>
        <v>6</v>
      </c>
      <c r="G23" s="2">
        <f>D23-E23-F23</f>
        <v>137</v>
      </c>
    </row>
    <row r="24" outlineLevel="1" spans="3:7">
      <c r="C24" s="2" t="s">
        <v>799</v>
      </c>
      <c r="D24" s="2">
        <f>COUNTIFS(Bug列表!A4:A667,"&gt;0",Bug列表!F4:F667,"待定")+COUNTIFS(Bug列表!A4:A667,"&gt;0",Bug列表!F4:F667,"")</f>
        <v>2</v>
      </c>
      <c r="E24" s="2">
        <f>COUNTIFS(Bug列表!A4:A667,"&gt;0",Bug列表!F4:F667,"待定",Bug列表!G4:G667,"已修改")+COUNTIFS(Bug列表!A4:A667,"&gt;0",Bug列表!F4:F667,"",Bug列表!G4:G667,"已修改")</f>
        <v>0</v>
      </c>
      <c r="F24" s="2">
        <f>COUNTIFS(Bug列表!A4:A667,"&gt;0",Bug列表!F4:F667,"待定",Bug列表!G4:G667,"不修改")+COUNTIFS(Bug列表!A4:A667,"&gt;0",Bug列表!F4:F667,"",Bug列表!G4:G667,"不修改")+COUNTIFS(Bug列表!A4:A667,"&gt;0",Bug列表!F4:F667,"待定",Bug列表!G4:G667,"已关闭")+COUNTIFS(Bug列表!A4:A667,"&gt;0",Bug列表!F4:F667,"",Bug列表!G4:G667,"已关闭")</f>
        <v>0</v>
      </c>
      <c r="G24" s="2">
        <f>D24-E24-F24</f>
        <v>2</v>
      </c>
    </row>
    <row r="25" outlineLevel="1" spans="3:7">
      <c r="C25" s="2"/>
      <c r="D25" s="2"/>
      <c r="E25" s="2"/>
      <c r="F25" s="2"/>
      <c r="G25" s="2"/>
    </row>
    <row r="26" spans="3:7">
      <c r="C26" s="2" t="s">
        <v>800</v>
      </c>
      <c r="D26" s="2">
        <f>COUNTIFS(Bug列表!A4:A667,"&gt;0")</f>
        <v>636</v>
      </c>
      <c r="E26" s="2">
        <f>COUNTIFS(Bug列表!A4:A667,"&gt;0",Bug列表!G4:G667,"已修改")</f>
        <v>167</v>
      </c>
      <c r="F26" s="2">
        <f>COUNTIFS(Bug列表!A4:A667,"&gt;0",Bug列表!G4:G667,"不修改")+COUNTIFS(Bug列表!A4:A667,"&gt;0",Bug列表!G4:G667,"已关闭")</f>
        <v>154</v>
      </c>
      <c r="G26" s="2">
        <f>D26-E26-F26</f>
        <v>315</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75" defaultRowHeight="13.5"/>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3</vt:i4>
      </vt:variant>
    </vt:vector>
  </HeadingPairs>
  <TitlesOfParts>
    <vt:vector size="3" baseType="lpstr">
      <vt:lpstr>Bug列表</vt:lpstr>
      <vt:lpstr>Bug统计</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dc:creator>
  <cp:lastModifiedBy>遠</cp:lastModifiedBy>
  <dcterms:created xsi:type="dcterms:W3CDTF">2019-06-25T07:20:00Z</dcterms:created>
  <dcterms:modified xsi:type="dcterms:W3CDTF">2019-08-06T06:13:55Z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