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ck_based_FC_tMIT\"/>
    </mc:Choice>
  </mc:AlternateContent>
  <xr:revisionPtr revIDLastSave="0" documentId="13_ncr:1_{4CE928E1-A1C6-4855-B3E6-4EAA8564F3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_BOM" sheetId="1" r:id="rId1"/>
    <sheet name="Sensor" sheetId="2" r:id="rId2"/>
    <sheet name="MC" sheetId="3" r:id="rId3"/>
    <sheet name="PDB" sheetId="4" r:id="rId4"/>
    <sheet name="GPIO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F15" i="4"/>
  <c r="E24" i="1"/>
  <c r="F24" i="1"/>
  <c r="F12" i="4"/>
  <c r="F22" i="1"/>
  <c r="F23" i="1"/>
  <c r="F25" i="1"/>
  <c r="F26" i="1"/>
  <c r="F28" i="1"/>
  <c r="F32" i="1"/>
  <c r="F27" i="1"/>
  <c r="F29" i="1"/>
  <c r="F8" i="5"/>
  <c r="F4" i="5"/>
  <c r="F3" i="5"/>
  <c r="E12" i="1"/>
  <c r="F6" i="1"/>
  <c r="F7" i="1"/>
  <c r="F8" i="1"/>
  <c r="F9" i="1"/>
  <c r="F10" i="1"/>
  <c r="F12" i="1"/>
  <c r="F13" i="1"/>
  <c r="F14" i="1"/>
  <c r="F15" i="1"/>
  <c r="F16" i="1"/>
  <c r="F17" i="1"/>
  <c r="F18" i="1"/>
  <c r="F14" i="4"/>
  <c r="F13" i="4"/>
  <c r="F11" i="4"/>
  <c r="F10" i="4"/>
  <c r="F9" i="4"/>
  <c r="F8" i="4"/>
  <c r="F7" i="4"/>
  <c r="F6" i="4"/>
  <c r="F5" i="4"/>
  <c r="F4" i="4"/>
  <c r="F3" i="4"/>
  <c r="E21" i="1"/>
  <c r="F21" i="1" s="1"/>
  <c r="E20" i="1"/>
  <c r="F20" i="1" s="1"/>
  <c r="E19" i="1"/>
  <c r="F19" i="1" s="1"/>
  <c r="E5" i="1"/>
  <c r="F5" i="1" s="1"/>
  <c r="E4" i="1"/>
  <c r="F4" i="1" s="1"/>
  <c r="F17" i="4"/>
  <c r="F14" i="3"/>
  <c r="F11" i="2"/>
  <c r="F10" i="2"/>
  <c r="F12" i="2"/>
  <c r="F13" i="3"/>
  <c r="F3" i="3"/>
  <c r="F20" i="3"/>
  <c r="F19" i="3"/>
  <c r="F18" i="3"/>
  <c r="F17" i="3"/>
  <c r="F12" i="3"/>
  <c r="F11" i="3"/>
  <c r="F10" i="3"/>
  <c r="E11" i="1"/>
  <c r="F11" i="1" s="1"/>
  <c r="F7" i="3"/>
  <c r="F16" i="3"/>
  <c r="F15" i="3"/>
  <c r="F9" i="3"/>
  <c r="F8" i="3"/>
  <c r="F6" i="3"/>
  <c r="F5" i="3"/>
  <c r="F4" i="3"/>
  <c r="F24" i="3"/>
  <c r="F3" i="1"/>
  <c r="F34" i="1" s="1"/>
  <c r="F9" i="2"/>
  <c r="F8" i="2"/>
  <c r="F7" i="2"/>
  <c r="F6" i="2"/>
  <c r="F5" i="2"/>
  <c r="F4" i="2"/>
  <c r="F3" i="2"/>
  <c r="F15" i="2"/>
</calcChain>
</file>

<file path=xl/sharedStrings.xml><?xml version="1.0" encoding="utf-8"?>
<sst xmlns="http://schemas.openxmlformats.org/spreadsheetml/2006/main" count="385" uniqueCount="97">
  <si>
    <t>Sl No.</t>
  </si>
  <si>
    <t>Component Name</t>
  </si>
  <si>
    <t>Description</t>
  </si>
  <si>
    <t>Price(per unit)</t>
  </si>
  <si>
    <t>Qty</t>
  </si>
  <si>
    <t>Total Price</t>
  </si>
  <si>
    <t>Link to Product</t>
  </si>
  <si>
    <t>Information</t>
  </si>
  <si>
    <t>Vendor</t>
  </si>
  <si>
    <t>PZT2222A</t>
  </si>
  <si>
    <t>Transistor</t>
  </si>
  <si>
    <t>PZT2222AT3G - Onsemi - Bipolar (BJT) Single Transistor, NPN, 40 V (element14.com)</t>
  </si>
  <si>
    <t>Element14</t>
  </si>
  <si>
    <t>Capacitor(0805)</t>
  </si>
  <si>
    <t>0.1uF</t>
  </si>
  <si>
    <t>MC0805B104K101CT MULTICOMP PRO MLCC SMD Capacitor 0.1µF, 100 V, 0805 ( Pack of 5) - Robu.in | Indian Online Store | RC Hobby | Robotics</t>
  </si>
  <si>
    <t>(Pack of 5)</t>
  </si>
  <si>
    <t>Robu</t>
  </si>
  <si>
    <t>10uF</t>
  </si>
  <si>
    <t>TMCP1A106MTRF - Vishay - Surface Mount Tantalum Capacitor, 10 µF, 10 V (element14.com)</t>
  </si>
  <si>
    <t>0.1uF Tantalum</t>
  </si>
  <si>
    <t>TMCP1D104KTRF - Vishay - Surface Mount Tantalum Capacitor, 0.1 µF, 20 V (element14.com)</t>
  </si>
  <si>
    <t>4.7uF</t>
  </si>
  <si>
    <t>C0805C475M3PACTU - Kemet - SMD Multilayer Ceramic Capacitor, 4.7 µF, 25 V (element14.com)</t>
  </si>
  <si>
    <t>minimum order = 10</t>
  </si>
  <si>
    <t>10pF</t>
  </si>
  <si>
    <t>C0805C100J3GACTU - Kemet - SMD Multilayer Ceramic Capacitor, 10 pF, 25 V (element14.com)</t>
  </si>
  <si>
    <t>Capacitor(0806)</t>
  </si>
  <si>
    <t>1uF</t>
  </si>
  <si>
    <t>C0805C105K3RECTU - Kemet - SMD Multilayer Ceramic Capacitor, ESD, 1 µF (element14.com)</t>
  </si>
  <si>
    <t>0.33uF</t>
  </si>
  <si>
    <t>Buy 330nF 0805 Surface Mount Multilayer Ceramic Capacitor Online (robu.in)</t>
  </si>
  <si>
    <t>(Pack of 40)</t>
  </si>
  <si>
    <t>Resistor(0805)</t>
  </si>
  <si>
    <t>22 ohm</t>
  </si>
  <si>
    <t>MCWR08X22R0FTL - Multicomp Pro - SMD Chip Resistor, 22 ohm, ± 1% (element14.com)</t>
  </si>
  <si>
    <t>56 ohm</t>
  </si>
  <si>
    <t>WR08X560 JTL - Walsin - SMD Chip Resistor, 56 ohm, ± 5% (element14.com)</t>
  </si>
  <si>
    <t>100 ohm</t>
  </si>
  <si>
    <t>Buy 100 Ohm 1/4W 0805 Surface Mount Chip Resistor Online | Robu.in</t>
  </si>
  <si>
    <t>Pack of 10</t>
  </si>
  <si>
    <t>10k ohm</t>
  </si>
  <si>
    <t>Buy 10k Ohm 1/4W 0805 Surface Mount Chip Resistor Online | Robu.in</t>
  </si>
  <si>
    <t>2.5k</t>
  </si>
  <si>
    <t>MCWF08U2551BTL - Multicomp Pro - SMD Chip Resistor, 2.55 kohm, ± 0.1% (element14.com)</t>
  </si>
  <si>
    <t>200k</t>
  </si>
  <si>
    <t>MCSR08X2003FTL - Multicomp Pro - SMD Chip Resistor, 200 kohm, ± 1% (element14.com)</t>
  </si>
  <si>
    <t>383 ohm</t>
  </si>
  <si>
    <t>RC0805FR-07383RL - Yageo - RES, 383R, 1% (element14.com)</t>
  </si>
  <si>
    <t>220 ohm</t>
  </si>
  <si>
    <t>ERJUP6J221V - Panasonic - SMD Chip Resistor, 220 ohm, ± 5% (element14.com)</t>
  </si>
  <si>
    <t>LEDs(0805)</t>
  </si>
  <si>
    <t>Red</t>
  </si>
  <si>
    <t>MP008293 - Multicomp Pro - LED, Red, SMD (element14.com)</t>
  </si>
  <si>
    <t>minimum order = 5</t>
  </si>
  <si>
    <t>Green</t>
  </si>
  <si>
    <t>KPT-2012ZGC - Kingbright - LED, Low Power, Green (element14.com)</t>
  </si>
  <si>
    <t>Blue</t>
  </si>
  <si>
    <t>KP-2012QBC-D - Kingbright - LED, Low Power, Blue (element14.com)</t>
  </si>
  <si>
    <t>LM7805</t>
  </si>
  <si>
    <t>Voltage Regulator</t>
  </si>
  <si>
    <t>LM78M05CDTX/NOPB - Texas Instruments - Linear Voltage Regulator, Fixed, 7.2V to 35V Input (element14.com)</t>
  </si>
  <si>
    <t>AMS1117</t>
  </si>
  <si>
    <t>Buy AMS1117-3.3V 1A SOT-223 Voltage Regulator IC (Pack of 5 ICs) Online at Robu.in</t>
  </si>
  <si>
    <t>Pin Headers</t>
  </si>
  <si>
    <t>1x40</t>
  </si>
  <si>
    <t>Buy 2.54mm 1x40 Pin Male Single Row Straight Long Header Strip (3 pcs.) (robu.in)</t>
  </si>
  <si>
    <t>(Pack of 3)</t>
  </si>
  <si>
    <t>Terminal Block</t>
  </si>
  <si>
    <t>Terminals</t>
  </si>
  <si>
    <t>Buy Degson 2 Pin 5.08mm PCB Terminal Block Online at Robu.in</t>
  </si>
  <si>
    <t>microSD card</t>
  </si>
  <si>
    <t>Connector</t>
  </si>
  <si>
    <t>104031-0811 - Molex - Memory Card Connector, MicroSD, Push-Pull (element14.com)</t>
  </si>
  <si>
    <t>Terminals 1x03</t>
  </si>
  <si>
    <t>3 Pin Screw Terminal - 2 Pieces pack buy online at Low Price in India - ElectronicsComp.com</t>
  </si>
  <si>
    <t>(Pack of 2)</t>
  </si>
  <si>
    <t>Electronics comp</t>
  </si>
  <si>
    <t xml:space="preserve">Crystal </t>
  </si>
  <si>
    <t xml:space="preserve">Oscillator </t>
  </si>
  <si>
    <t>ABM8G-27.000MHZ-18-D2Y-T. - Abracon - CRYSTAL, 27MHZ, 18PF (element14.com)</t>
  </si>
  <si>
    <t>D4184</t>
  </si>
  <si>
    <t>MOSFET</t>
  </si>
  <si>
    <t>Buy D4184 Mosfet control Module Replacement Relay Online at Robu.in</t>
  </si>
  <si>
    <t>XT60</t>
  </si>
  <si>
    <t>Connector(Horizontal)</t>
  </si>
  <si>
    <t>Probots XT60PW-F Female Connector for LiPo Battery ESC Brushless Motor Buy Online India</t>
  </si>
  <si>
    <t>Probots</t>
  </si>
  <si>
    <t>JST</t>
  </si>
  <si>
    <t>SM02B-GHS-TB JST Sales America Inc. | Connectors, Interconnects | DigiKey</t>
  </si>
  <si>
    <t>Digi-Key</t>
  </si>
  <si>
    <t>Switch PB</t>
  </si>
  <si>
    <t>Switch</t>
  </si>
  <si>
    <t>TOTAL</t>
  </si>
  <si>
    <t>NOTE: The colours don't mean anything, it is just to sort and look through easily.</t>
  </si>
  <si>
    <t>LEDs</t>
  </si>
  <si>
    <t>https://www.mouser.in/ProductDetail/Alps-Alpine/SKRKAEE020?qs=MrosSN5%252BUQW89XjXIp8Ugw%3D%3D&amp;mgh=1&amp;srsltid=AfmBOoo-WArbszowGDGlfxigpifj-ILKN0lZDtzzy-x1KORTBSOj6b0fyes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</si>
</sst>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</font>
    <font>
      <b/>
      <sz val="24"/>
      <color rgb="FF000000"/>
      <name val="Calibri"/>
    </font>
    <font>
      <b/>
      <sz val="24"/>
      <color theme="1"/>
      <name val="Calibri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0" borderId="0" xfId="0" applyFont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D3384DF2-7754-4389-860D-9F8C9F971F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.element14.com/kingbright/kpt-2012zgc/led-smd-0805-true-green/dp/2217981?st=led%200805%203.3v" TargetMode="External"/><Relationship Id="rId13" Type="http://schemas.openxmlformats.org/officeDocument/2006/relationships/hyperlink" Target="https://in.element14.com/molex/104031-0811/connector-micro-sd-8pos/dp/2678573?st=104031-0811" TargetMode="External"/><Relationship Id="rId18" Type="http://schemas.openxmlformats.org/officeDocument/2006/relationships/hyperlink" Target="https://in.element14.com/multicomp-pro/mcwf08u2551btl/res-thin-film-2k55-0-1-0-1w-0805/dp/2694274?st=resistor%20smd" TargetMode="External"/><Relationship Id="rId26" Type="http://schemas.openxmlformats.org/officeDocument/2006/relationships/hyperlink" Target="https://www.electronicscomp.com/3-pin-screw-terminal?search=3%20pin%205.08mm%20terminal" TargetMode="External"/><Relationship Id="rId3" Type="http://schemas.openxmlformats.org/officeDocument/2006/relationships/hyperlink" Target="https://robu.in/product/mc0805b104k101ct-multicomp-pro-cap-smd-mlcc-0-1%c2%b5f-100-v-0805-pack-of-5/" TargetMode="External"/><Relationship Id="rId21" Type="http://schemas.openxmlformats.org/officeDocument/2006/relationships/hyperlink" Target="https://in.element14.com/panasonic/erjup6j221v/res-220r-5-0-5w-0805-thick-film/dp/3598292" TargetMode="External"/><Relationship Id="rId7" Type="http://schemas.openxmlformats.org/officeDocument/2006/relationships/hyperlink" Target="https://in.element14.com/kingbright/kp-2012qbc-d/led-smd-0805-blue/dp/2217974?st=led%200805%203.3v" TargetMode="External"/><Relationship Id="rId12" Type="http://schemas.openxmlformats.org/officeDocument/2006/relationships/hyperlink" Target="https://in.element14.com/multicomp-pro/mcsr08x2003ftl/res-200k-1-0-125w-0805-thick-film/dp/2074396?st=200k%200805%20resistor" TargetMode="External"/><Relationship Id="rId17" Type="http://schemas.openxmlformats.org/officeDocument/2006/relationships/hyperlink" Target="https://in.element14.com/walsin/wr08x560-jtl/res-56r-5-0-125w-0805-thick-film/dp/2671059?st=smd%20resistor%200805%2056%20ohm" TargetMode="External"/><Relationship Id="rId25" Type="http://schemas.openxmlformats.org/officeDocument/2006/relationships/hyperlink" Target="https://robu.in/product/d4184-mosfet-control-module-replacement-relay/" TargetMode="External"/><Relationship Id="rId2" Type="http://schemas.openxmlformats.org/officeDocument/2006/relationships/hyperlink" Target="https://in.element14.com/multicomp/mcwr08x22r0ftl/res-22r-1-0-125w-0805-thick-film/dp/2447609?st=smd%20resistor%200805%2022%20ohm" TargetMode="External"/><Relationship Id="rId16" Type="http://schemas.openxmlformats.org/officeDocument/2006/relationships/hyperlink" Target="https://in.element14.com/kemet/c0805c105k3rectu/cap-1uf-25v-mlcc-0805/dp/2991344?st=capacitor%200805%201uF" TargetMode="External"/><Relationship Id="rId20" Type="http://schemas.openxmlformats.org/officeDocument/2006/relationships/hyperlink" Target="https://in.element14.com/multicomp-pro/mp008293/led-red-220mcd-626nm-0805/dp/3796325?st=led%200805" TargetMode="External"/><Relationship Id="rId29" Type="http://schemas.openxmlformats.org/officeDocument/2006/relationships/hyperlink" Target="https://www.digikey.in/en/products/detail/jst-sales-america-inc./SM02B-GHS-TB/807832?cur=INR&amp;lang=en&amp;utm_adgroup=&amp;utm_source=google&amp;utm_medium=cpc&amp;utm_campaign=PMax%20Shopping_Product_High%20ROAS&amp;utm_term=&amp;productid=807832&amp;utm_content=&amp;utm_id=go_cmp-20122528480_adg-" TargetMode="External"/><Relationship Id="rId1" Type="http://schemas.openxmlformats.org/officeDocument/2006/relationships/hyperlink" Target="https://robu.in/product/100-ohm-1-4w-0805-surface-mount-chip-resistor-10-pcs/" TargetMode="External"/><Relationship Id="rId6" Type="http://schemas.openxmlformats.org/officeDocument/2006/relationships/hyperlink" Target="https://in.element14.com/on-semiconductor/pzt2222at3g/transistor-bipol-npn-40v-sot-223/dp/2533342?st=pzt2222a" TargetMode="External"/><Relationship Id="rId11" Type="http://schemas.openxmlformats.org/officeDocument/2006/relationships/hyperlink" Target="https://robu.in/product/10k-ohm-1-4w-0805-surface-mount-chip-resistor-pack-of-10/" TargetMode="External"/><Relationship Id="rId24" Type="http://schemas.openxmlformats.org/officeDocument/2006/relationships/hyperlink" Target="https://robu.in/product/degson-2-pin-5-08mm-pcb-terminal-block/" TargetMode="External"/><Relationship Id="rId5" Type="http://schemas.openxmlformats.org/officeDocument/2006/relationships/hyperlink" Target="https://in.element14.com/vishay/tmcp1a106mtrf/cap-10uf-10v-tant-case-p/dp/3369499?st=capacitor%20smd%2010uf%200805%20tantalum" TargetMode="External"/><Relationship Id="rId15" Type="http://schemas.openxmlformats.org/officeDocument/2006/relationships/hyperlink" Target="https://in.element14.com/yageo/rc0805fr-07383rl/res-383r-1-0-125w-thick-film-0805/dp/4061076" TargetMode="External"/><Relationship Id="rId23" Type="http://schemas.openxmlformats.org/officeDocument/2006/relationships/hyperlink" Target="https://robu.in/product/ams1117-3-3v-1a-sot-223-voltage-regulator-ic-pack-of-5-ics/" TargetMode="External"/><Relationship Id="rId28" Type="http://schemas.openxmlformats.org/officeDocument/2006/relationships/hyperlink" Target="https://probots.co.in/xt150-m-male-black-connector-for-lipo-battery-esc-brushless-motor-6.html" TargetMode="External"/><Relationship Id="rId10" Type="http://schemas.openxmlformats.org/officeDocument/2006/relationships/hyperlink" Target="https://in.element14.com/kemet/c0805c475m3pactu/cap-4-7-f-25v-20-x5r-0805/dp/2773271?st=capacitor%200805%204.7uf" TargetMode="External"/><Relationship Id="rId19" Type="http://schemas.openxmlformats.org/officeDocument/2006/relationships/hyperlink" Target="https://robu.in/product/330nf-0805-surface-mount-multilayer-ceramic-capacitor-pack-of-40/" TargetMode="External"/><Relationship Id="rId4" Type="http://schemas.openxmlformats.org/officeDocument/2006/relationships/hyperlink" Target="https://in.element14.com/vishay/tmcp1d104ktrf/cap-0-1-f-20v-10/dp/2491439?st=capacitor%20smd%200.1uf" TargetMode="External"/><Relationship Id="rId9" Type="http://schemas.openxmlformats.org/officeDocument/2006/relationships/hyperlink" Target="https://in.element14.com/kemet/c0805c100j3gactu/cap-10pf-25v-5-c0g-np0-0805/dp/2905171?st=capacitor%200805%2010pf" TargetMode="External"/><Relationship Id="rId14" Type="http://schemas.openxmlformats.org/officeDocument/2006/relationships/hyperlink" Target="https://in.element14.com/abracon/abm8g-27-000mhz-18-d2y-t/crystal-27mhz-18pf-3-2-x-2-5mm/dp/1788527?st=abracon%20crystal%20abm8g%2027mhz" TargetMode="External"/><Relationship Id="rId22" Type="http://schemas.openxmlformats.org/officeDocument/2006/relationships/hyperlink" Target="https://in.element14.com/texas-instruments/lm78m05cdtx-nopb/ldo-fixed-5v-0-5a-to-252-3/dp/3008066?st=to%20252%20lm7805" TargetMode="External"/><Relationship Id="rId27" Type="http://schemas.openxmlformats.org/officeDocument/2006/relationships/hyperlink" Target="https://robu.in/product/2-54mm-1x40-pin-male-single-row-straight-long-header-strip-pack-of-3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.element14.com/kingbright/kpt-2012zgc/led-smd-0805-true-green/dp/2217981?st=led%200805%203.3v" TargetMode="External"/><Relationship Id="rId3" Type="http://schemas.openxmlformats.org/officeDocument/2006/relationships/hyperlink" Target="https://robu.in/product/mc0805b104k101ct-multicomp-pro-cap-smd-mlcc-0-1%c2%b5f-100-v-0805-pack-of-5/" TargetMode="External"/><Relationship Id="rId7" Type="http://schemas.openxmlformats.org/officeDocument/2006/relationships/hyperlink" Target="https://in.element14.com/kingbright/kp-2012qbc-d/led-smd-0805-blue/dp/2217974?st=led%200805%203.3v" TargetMode="External"/><Relationship Id="rId2" Type="http://schemas.openxmlformats.org/officeDocument/2006/relationships/hyperlink" Target="https://in.element14.com/multicomp/mcwr08x22r0ftl/res-22r-1-0-125w-0805-thick-film/dp/2447609?st=smd%20resistor%200805%2022%20ohm" TargetMode="External"/><Relationship Id="rId1" Type="http://schemas.openxmlformats.org/officeDocument/2006/relationships/hyperlink" Target="https://robu.in/product/100-ohm-1-4w-0805-surface-mount-chip-resistor-10-pcs/" TargetMode="External"/><Relationship Id="rId6" Type="http://schemas.openxmlformats.org/officeDocument/2006/relationships/hyperlink" Target="https://in.element14.com/on-semiconductor/pzt2222at3g/transistor-bipol-npn-40v-sot-223/dp/2533342?st=pzt2222a" TargetMode="External"/><Relationship Id="rId5" Type="http://schemas.openxmlformats.org/officeDocument/2006/relationships/hyperlink" Target="https://in.element14.com/vishay/tmcp1a106mtrf/cap-10uf-10v-tant-case-p/dp/3369499?st=capacitor%20smd%2010uf%200805%20tantalum" TargetMode="External"/><Relationship Id="rId10" Type="http://schemas.openxmlformats.org/officeDocument/2006/relationships/hyperlink" Target="https://in.element14.com/multicomp-pro/mp008293/led-red-220mcd-626nm-0805/dp/3796325?st=led%200805" TargetMode="External"/><Relationship Id="rId4" Type="http://schemas.openxmlformats.org/officeDocument/2006/relationships/hyperlink" Target="https://in.element14.com/vishay/tmcp1d104ktrf/cap-0-1-f-20v-10/dp/2491439?st=capacitor%20smd%200.1uf" TargetMode="External"/><Relationship Id="rId9" Type="http://schemas.openxmlformats.org/officeDocument/2006/relationships/hyperlink" Target="https://in.element14.com/walsin/wr08x560-jtl/res-56r-5-0-125w-0805-thick-film/dp/2671059?st=smd%20resistor%200805%2056%20oh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obu.in/product/10k-ohm-1-4w-0805-surface-mount-chip-resistor-pack-of-10/" TargetMode="External"/><Relationship Id="rId13" Type="http://schemas.openxmlformats.org/officeDocument/2006/relationships/hyperlink" Target="https://in.element14.com/yageo/rc0805fr-07383rl/res-383r-1-0-125w-thick-film-0805/dp/4061076" TargetMode="External"/><Relationship Id="rId3" Type="http://schemas.openxmlformats.org/officeDocument/2006/relationships/hyperlink" Target="https://in.element14.com/kingbright/kp-2012qbc-d/led-smd-0805-blue/dp/2217974?st=led%200805%203.3v" TargetMode="External"/><Relationship Id="rId7" Type="http://schemas.openxmlformats.org/officeDocument/2006/relationships/hyperlink" Target="https://in.element14.com/kemet/c0805c475m3pactu/cap-4-7-f-25v-20-x5r-0805/dp/2773271?st=capacitor%200805%204.7uf" TargetMode="External"/><Relationship Id="rId12" Type="http://schemas.openxmlformats.org/officeDocument/2006/relationships/hyperlink" Target="https://in.element14.com/on-semiconductor/pzt2222at3g/transistor-bipol-npn-40v-sot-223/dp/2533342?st=pzt2222a" TargetMode="External"/><Relationship Id="rId17" Type="http://schemas.openxmlformats.org/officeDocument/2006/relationships/hyperlink" Target="https://robu.in/product/2-54mm-1x40-pin-male-single-row-straight-long-header-strip-pack-of-3/" TargetMode="External"/><Relationship Id="rId2" Type="http://schemas.openxmlformats.org/officeDocument/2006/relationships/hyperlink" Target="https://robu.in/product/mc0805b104k101ct-multicomp-pro-cap-smd-mlcc-0-1%c2%b5f-100-v-0805-pack-of-5/" TargetMode="External"/><Relationship Id="rId16" Type="http://schemas.openxmlformats.org/officeDocument/2006/relationships/hyperlink" Target="https://in.element14.com/multicomp-pro/mp008293/led-red-220mcd-626nm-0805/dp/3796325?st=led%200805" TargetMode="External"/><Relationship Id="rId1" Type="http://schemas.openxmlformats.org/officeDocument/2006/relationships/hyperlink" Target="https://in.element14.com/multicomp/mcwr08x22r0ftl/res-22r-1-0-125w-0805-thick-film/dp/2447609?st=smd%20resistor%200805%2022%20ohm" TargetMode="External"/><Relationship Id="rId6" Type="http://schemas.openxmlformats.org/officeDocument/2006/relationships/hyperlink" Target="https://in.element14.com/kemet/c0805c100j3gactu/cap-10pf-25v-5-c0g-np0-0805/dp/2905171?st=capacitor%200805%2010pf" TargetMode="External"/><Relationship Id="rId11" Type="http://schemas.openxmlformats.org/officeDocument/2006/relationships/hyperlink" Target="https://in.element14.com/abracon/abm8g-27-000mhz-18-d2y-t/crystal-27mhz-18pf-3-2-x-2-5mm/dp/1788527?st=abracon%20crystal%20abm8g%2027mhz" TargetMode="External"/><Relationship Id="rId5" Type="http://schemas.openxmlformats.org/officeDocument/2006/relationships/hyperlink" Target="https://in.element14.com/kemet/c0805c105k3rectu/cap-1uf-25v-mlcc-0805/dp/2991344?st=capacitor%200805%201uF" TargetMode="External"/><Relationship Id="rId15" Type="http://schemas.openxmlformats.org/officeDocument/2006/relationships/hyperlink" Target="https://in.element14.com/multicomp-pro/mcwf08u2551btl/res-thin-film-2k55-0-1-0-1w-0805/dp/2694274?st=resistor%20smd" TargetMode="External"/><Relationship Id="rId10" Type="http://schemas.openxmlformats.org/officeDocument/2006/relationships/hyperlink" Target="https://in.element14.com/molex/104031-0811/connector-micro-sd-8pos/dp/2678573?st=104031-0811" TargetMode="External"/><Relationship Id="rId4" Type="http://schemas.openxmlformats.org/officeDocument/2006/relationships/hyperlink" Target="https://in.element14.com/kingbright/kpt-2012zgc/led-smd-0805-true-green/dp/2217981?st=led%200805%203.3v" TargetMode="External"/><Relationship Id="rId9" Type="http://schemas.openxmlformats.org/officeDocument/2006/relationships/hyperlink" Target="https://in.element14.com/multicomp-pro/mcsr08x2003ftl/res-200k-1-0-125w-0805-thick-film/dp/2074396?st=200k%200805%20resistor" TargetMode="External"/><Relationship Id="rId14" Type="http://schemas.openxmlformats.org/officeDocument/2006/relationships/hyperlink" Target="https://in.element14.com/walsin/wr08x560-jtl/res-56r-5-0-125w-0805-thick-film/dp/2671059?st=smd%20resistor%200805%2056%20oh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n.element14.com/texas-instruments/lm78m05cdtx-nopb/ldo-fixed-5v-0-5a-to-252-3/dp/3008066?st=to%20252%20lm7805" TargetMode="External"/><Relationship Id="rId13" Type="http://schemas.openxmlformats.org/officeDocument/2006/relationships/hyperlink" Target="https://www.digikey.in/en/products/detail/jst-sales-america-inc./SM02B-GHS-TB/807832?cur=INR&amp;lang=en&amp;utm_adgroup=&amp;utm_source=google&amp;utm_medium=cpc&amp;utm_campaign=PMax%20Shopping_Product_High%20ROAS&amp;utm_term=&amp;productid=807832&amp;utm_content=&amp;utm_id=go_cmp-20122528480_adg-" TargetMode="External"/><Relationship Id="rId3" Type="http://schemas.openxmlformats.org/officeDocument/2006/relationships/hyperlink" Target="https://in.element14.com/walsin/wr08x560-jtl/res-56r-5-0-125w-0805-thick-film/dp/2671059?st=smd%20resistor%200805%2056%20ohm" TargetMode="External"/><Relationship Id="rId7" Type="http://schemas.openxmlformats.org/officeDocument/2006/relationships/hyperlink" Target="https://in.element14.com/panasonic/erjup6j221v/res-220r-5-0-5w-0805-thick-film/dp/3598292" TargetMode="External"/><Relationship Id="rId12" Type="http://schemas.openxmlformats.org/officeDocument/2006/relationships/hyperlink" Target="https://probots.co.in/xt150-m-male-black-connector-for-lipo-battery-esc-brushless-motor-6.html" TargetMode="External"/><Relationship Id="rId2" Type="http://schemas.openxmlformats.org/officeDocument/2006/relationships/hyperlink" Target="https://in.element14.com/kingbright/kpt-2012zgc/led-smd-0805-true-green/dp/2217981?st=led%200805%203.3v" TargetMode="External"/><Relationship Id="rId1" Type="http://schemas.openxmlformats.org/officeDocument/2006/relationships/hyperlink" Target="https://robu.in/product/mc0805b104k101ct-multicomp-pro-cap-smd-mlcc-0-1%c2%b5f-100-v-0805-pack-of-5/" TargetMode="External"/><Relationship Id="rId6" Type="http://schemas.openxmlformats.org/officeDocument/2006/relationships/hyperlink" Target="https://in.element14.com/multicomp-pro/mp008293/led-red-220mcd-626nm-0805/dp/3796325?st=led%200805" TargetMode="External"/><Relationship Id="rId11" Type="http://schemas.openxmlformats.org/officeDocument/2006/relationships/hyperlink" Target="https://robu.in/product/2-54mm-1x40-pin-male-single-row-straight-long-header-strip-pack-of-3/" TargetMode="External"/><Relationship Id="rId5" Type="http://schemas.openxmlformats.org/officeDocument/2006/relationships/hyperlink" Target="https://robu.in/product/330nf-0805-surface-mount-multilayer-ceramic-capacitor-pack-of-40/" TargetMode="External"/><Relationship Id="rId10" Type="http://schemas.openxmlformats.org/officeDocument/2006/relationships/hyperlink" Target="https://robu.in/product/degson-2-pin-5-08mm-pcb-terminal-block/" TargetMode="External"/><Relationship Id="rId4" Type="http://schemas.openxmlformats.org/officeDocument/2006/relationships/hyperlink" Target="https://in.element14.com/vishay/tmcp1a106mtrf/cap-10uf-10v-tant-case-p/dp/3369499?st=capacitor%20smd%2010uf%200805%20tantalum" TargetMode="External"/><Relationship Id="rId9" Type="http://schemas.openxmlformats.org/officeDocument/2006/relationships/hyperlink" Target="https://robu.in/product/ams1117-3-3v-1a-sot-223-voltage-regulator-ic-pack-of-5-ic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lectronicscomp.com/3-pin-screw-terminal?search=3%20pin%205.08mm%20terminal" TargetMode="External"/><Relationship Id="rId1" Type="http://schemas.openxmlformats.org/officeDocument/2006/relationships/hyperlink" Target="https://robu.in/product/d4184-mosfet-control-module-replacement-rel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15" zoomScale="96" zoomScaleNormal="96" workbookViewId="0">
      <selection activeCell="G38" sqref="G38"/>
    </sheetView>
  </sheetViews>
  <sheetFormatPr defaultRowHeight="14.4" x14ac:dyDescent="0.3"/>
  <cols>
    <col min="1" max="1" width="11.109375" customWidth="1"/>
    <col min="2" max="2" width="19" customWidth="1"/>
    <col min="3" max="3" width="20.44140625" customWidth="1"/>
    <col min="4" max="4" width="15.5546875" customWidth="1"/>
    <col min="6" max="6" width="17.33203125" customWidth="1"/>
    <col min="7" max="7" width="77.33203125" customWidth="1"/>
    <col min="8" max="8" width="27" customWidth="1"/>
    <col min="9" max="9" width="30.33203125" customWidth="1"/>
  </cols>
  <sheetData>
    <row r="1" spans="1:9" ht="2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</row>
    <row r="3" spans="1:9" x14ac:dyDescent="0.3">
      <c r="A3">
        <v>1</v>
      </c>
      <c r="B3" t="s">
        <v>9</v>
      </c>
      <c r="C3" t="s">
        <v>10</v>
      </c>
      <c r="D3">
        <v>33.25</v>
      </c>
      <c r="E3">
        <v>10</v>
      </c>
      <c r="F3">
        <f>D3*E3</f>
        <v>332.5</v>
      </c>
      <c r="G3" s="2" t="s">
        <v>11</v>
      </c>
      <c r="I3" t="s">
        <v>12</v>
      </c>
    </row>
    <row r="4" spans="1:9" x14ac:dyDescent="0.3">
      <c r="A4">
        <v>2</v>
      </c>
      <c r="B4" s="5" t="s">
        <v>13</v>
      </c>
      <c r="C4" t="s">
        <v>14</v>
      </c>
      <c r="D4">
        <v>18</v>
      </c>
      <c r="E4">
        <f>2+3+2</f>
        <v>7</v>
      </c>
      <c r="F4">
        <f t="shared" ref="F4:F29" si="0">D4*E4</f>
        <v>126</v>
      </c>
      <c r="G4" s="2" t="s">
        <v>15</v>
      </c>
      <c r="H4" t="s">
        <v>16</v>
      </c>
      <c r="I4" t="s">
        <v>17</v>
      </c>
    </row>
    <row r="5" spans="1:9" x14ac:dyDescent="0.3">
      <c r="A5">
        <v>3</v>
      </c>
      <c r="B5" s="5" t="s">
        <v>13</v>
      </c>
      <c r="C5" t="s">
        <v>18</v>
      </c>
      <c r="D5">
        <v>12.65</v>
      </c>
      <c r="E5">
        <f>1+1</f>
        <v>2</v>
      </c>
      <c r="F5">
        <f t="shared" si="0"/>
        <v>25.3</v>
      </c>
      <c r="G5" s="2" t="s">
        <v>19</v>
      </c>
      <c r="H5" t="s">
        <v>16</v>
      </c>
      <c r="I5" t="s">
        <v>12</v>
      </c>
    </row>
    <row r="6" spans="1:9" x14ac:dyDescent="0.3">
      <c r="A6">
        <v>4</v>
      </c>
      <c r="B6" s="5" t="s">
        <v>13</v>
      </c>
      <c r="C6" t="s">
        <v>20</v>
      </c>
      <c r="D6">
        <v>21.2</v>
      </c>
      <c r="E6">
        <v>2</v>
      </c>
      <c r="F6">
        <f t="shared" si="0"/>
        <v>42.4</v>
      </c>
      <c r="G6" s="2" t="s">
        <v>21</v>
      </c>
      <c r="H6" t="s">
        <v>16</v>
      </c>
      <c r="I6" t="s">
        <v>12</v>
      </c>
    </row>
    <row r="7" spans="1:9" x14ac:dyDescent="0.3">
      <c r="A7">
        <v>5</v>
      </c>
      <c r="B7" s="5" t="s">
        <v>13</v>
      </c>
      <c r="C7" t="s">
        <v>22</v>
      </c>
      <c r="D7">
        <v>18.899999999999999</v>
      </c>
      <c r="E7">
        <v>10</v>
      </c>
      <c r="F7">
        <f t="shared" si="0"/>
        <v>189</v>
      </c>
      <c r="G7" s="2" t="s">
        <v>23</v>
      </c>
      <c r="H7" t="s">
        <v>24</v>
      </c>
      <c r="I7" t="s">
        <v>12</v>
      </c>
    </row>
    <row r="8" spans="1:9" x14ac:dyDescent="0.3">
      <c r="A8">
        <v>6</v>
      </c>
      <c r="B8" s="5" t="s">
        <v>13</v>
      </c>
      <c r="C8" t="s">
        <v>25</v>
      </c>
      <c r="D8">
        <v>7.99</v>
      </c>
      <c r="E8">
        <v>10</v>
      </c>
      <c r="F8">
        <f t="shared" si="0"/>
        <v>79.900000000000006</v>
      </c>
      <c r="G8" s="2" t="s">
        <v>26</v>
      </c>
      <c r="H8" t="s">
        <v>24</v>
      </c>
      <c r="I8" t="s">
        <v>12</v>
      </c>
    </row>
    <row r="9" spans="1:9" x14ac:dyDescent="0.3">
      <c r="A9">
        <v>7</v>
      </c>
      <c r="B9" s="5" t="s">
        <v>27</v>
      </c>
      <c r="C9" t="s">
        <v>28</v>
      </c>
      <c r="D9">
        <v>10.98</v>
      </c>
      <c r="E9">
        <v>10</v>
      </c>
      <c r="F9">
        <f t="shared" si="0"/>
        <v>109.80000000000001</v>
      </c>
      <c r="G9" s="2" t="s">
        <v>29</v>
      </c>
      <c r="H9" t="s">
        <v>24</v>
      </c>
      <c r="I9" t="s">
        <v>12</v>
      </c>
    </row>
    <row r="10" spans="1:9" x14ac:dyDescent="0.3">
      <c r="A10">
        <v>8</v>
      </c>
      <c r="B10" s="5" t="s">
        <v>13</v>
      </c>
      <c r="C10" t="s">
        <v>30</v>
      </c>
      <c r="D10">
        <v>35</v>
      </c>
      <c r="E10">
        <v>1</v>
      </c>
      <c r="F10">
        <f t="shared" si="0"/>
        <v>35</v>
      </c>
      <c r="G10" s="2" t="s">
        <v>31</v>
      </c>
      <c r="H10" t="s">
        <v>32</v>
      </c>
      <c r="I10" t="s">
        <v>17</v>
      </c>
    </row>
    <row r="11" spans="1:9" x14ac:dyDescent="0.3">
      <c r="A11">
        <v>9</v>
      </c>
      <c r="B11" s="6" t="s">
        <v>33</v>
      </c>
      <c r="C11" t="s">
        <v>34</v>
      </c>
      <c r="D11">
        <v>0.34899999999999998</v>
      </c>
      <c r="E11">
        <f>10+20</f>
        <v>30</v>
      </c>
      <c r="F11">
        <f t="shared" si="0"/>
        <v>10.469999999999999</v>
      </c>
      <c r="G11" s="2" t="s">
        <v>35</v>
      </c>
      <c r="H11" t="s">
        <v>24</v>
      </c>
      <c r="I11" t="s">
        <v>12</v>
      </c>
    </row>
    <row r="12" spans="1:9" x14ac:dyDescent="0.3">
      <c r="A12">
        <v>10</v>
      </c>
      <c r="B12" s="6" t="s">
        <v>33</v>
      </c>
      <c r="C12" t="s">
        <v>36</v>
      </c>
      <c r="D12">
        <v>1.83</v>
      </c>
      <c r="E12">
        <f>10+10+10</f>
        <v>30</v>
      </c>
      <c r="F12">
        <f t="shared" si="0"/>
        <v>54.900000000000006</v>
      </c>
      <c r="G12" s="2" t="s">
        <v>37</v>
      </c>
      <c r="H12" t="s">
        <v>24</v>
      </c>
      <c r="I12" t="s">
        <v>12</v>
      </c>
    </row>
    <row r="13" spans="1:9" x14ac:dyDescent="0.3">
      <c r="A13">
        <v>11</v>
      </c>
      <c r="B13" s="6" t="s">
        <v>33</v>
      </c>
      <c r="C13" t="s">
        <v>38</v>
      </c>
      <c r="D13">
        <v>25</v>
      </c>
      <c r="E13">
        <v>1</v>
      </c>
      <c r="F13">
        <f t="shared" si="0"/>
        <v>25</v>
      </c>
      <c r="G13" s="2" t="s">
        <v>39</v>
      </c>
      <c r="H13" t="s">
        <v>40</v>
      </c>
      <c r="I13" t="s">
        <v>17</v>
      </c>
    </row>
    <row r="14" spans="1:9" x14ac:dyDescent="0.3">
      <c r="A14">
        <v>12</v>
      </c>
      <c r="B14" s="6" t="s">
        <v>33</v>
      </c>
      <c r="C14" t="s">
        <v>41</v>
      </c>
      <c r="D14">
        <v>29</v>
      </c>
      <c r="E14">
        <v>1</v>
      </c>
      <c r="F14">
        <f t="shared" si="0"/>
        <v>29</v>
      </c>
      <c r="G14" s="2" t="s">
        <v>42</v>
      </c>
      <c r="H14" t="s">
        <v>40</v>
      </c>
      <c r="I14" t="s">
        <v>17</v>
      </c>
    </row>
    <row r="15" spans="1:9" x14ac:dyDescent="0.3">
      <c r="A15">
        <v>13</v>
      </c>
      <c r="B15" s="6" t="s">
        <v>33</v>
      </c>
      <c r="C15" t="s">
        <v>43</v>
      </c>
      <c r="D15">
        <v>11.07</v>
      </c>
      <c r="E15">
        <v>10</v>
      </c>
      <c r="F15">
        <f t="shared" si="0"/>
        <v>110.7</v>
      </c>
      <c r="G15" s="2" t="s">
        <v>44</v>
      </c>
      <c r="H15" t="s">
        <v>24</v>
      </c>
      <c r="I15" t="s">
        <v>12</v>
      </c>
    </row>
    <row r="16" spans="1:9" x14ac:dyDescent="0.3">
      <c r="A16">
        <v>14</v>
      </c>
      <c r="B16" s="6" t="s">
        <v>33</v>
      </c>
      <c r="C16" t="s">
        <v>45</v>
      </c>
      <c r="D16">
        <v>1.21</v>
      </c>
      <c r="E16">
        <v>10</v>
      </c>
      <c r="F16">
        <f t="shared" si="0"/>
        <v>12.1</v>
      </c>
      <c r="G16" s="2" t="s">
        <v>46</v>
      </c>
      <c r="H16" t="s">
        <v>40</v>
      </c>
      <c r="I16" t="s">
        <v>12</v>
      </c>
    </row>
    <row r="17" spans="1:9" x14ac:dyDescent="0.3">
      <c r="A17">
        <v>15</v>
      </c>
      <c r="B17" s="6" t="s">
        <v>33</v>
      </c>
      <c r="C17" t="s">
        <v>47</v>
      </c>
      <c r="D17">
        <v>8.31</v>
      </c>
      <c r="E17">
        <v>5</v>
      </c>
      <c r="F17">
        <f t="shared" si="0"/>
        <v>41.550000000000004</v>
      </c>
      <c r="G17" s="2" t="s">
        <v>48</v>
      </c>
      <c r="I17" t="s">
        <v>12</v>
      </c>
    </row>
    <row r="18" spans="1:9" x14ac:dyDescent="0.3">
      <c r="A18">
        <v>16</v>
      </c>
      <c r="B18" s="6" t="s">
        <v>33</v>
      </c>
      <c r="C18" t="s">
        <v>49</v>
      </c>
      <c r="D18">
        <v>4.82</v>
      </c>
      <c r="E18">
        <v>10</v>
      </c>
      <c r="F18">
        <f t="shared" si="0"/>
        <v>48.2</v>
      </c>
      <c r="G18" s="2" t="s">
        <v>50</v>
      </c>
      <c r="H18" t="s">
        <v>24</v>
      </c>
      <c r="I18" t="s">
        <v>12</v>
      </c>
    </row>
    <row r="19" spans="1:9" x14ac:dyDescent="0.3">
      <c r="A19">
        <v>17</v>
      </c>
      <c r="B19" s="7" t="s">
        <v>51</v>
      </c>
      <c r="C19" t="s">
        <v>52</v>
      </c>
      <c r="D19">
        <v>9.2799999999999994</v>
      </c>
      <c r="E19">
        <f>5+5+5</f>
        <v>15</v>
      </c>
      <c r="F19">
        <f t="shared" si="0"/>
        <v>139.19999999999999</v>
      </c>
      <c r="G19" s="2" t="s">
        <v>53</v>
      </c>
      <c r="H19" t="s">
        <v>54</v>
      </c>
      <c r="I19" t="s">
        <v>12</v>
      </c>
    </row>
    <row r="20" spans="1:9" x14ac:dyDescent="0.3">
      <c r="A20">
        <v>18</v>
      </c>
      <c r="B20" s="7" t="s">
        <v>51</v>
      </c>
      <c r="C20" t="s">
        <v>55</v>
      </c>
      <c r="D20">
        <v>33.15</v>
      </c>
      <c r="E20">
        <f>5+5+5</f>
        <v>15</v>
      </c>
      <c r="F20">
        <f t="shared" si="0"/>
        <v>497.25</v>
      </c>
      <c r="G20" s="2" t="s">
        <v>56</v>
      </c>
      <c r="H20" t="s">
        <v>54</v>
      </c>
      <c r="I20" t="s">
        <v>12</v>
      </c>
    </row>
    <row r="21" spans="1:9" x14ac:dyDescent="0.3">
      <c r="A21">
        <v>19</v>
      </c>
      <c r="B21" s="7" t="s">
        <v>51</v>
      </c>
      <c r="C21" t="s">
        <v>57</v>
      </c>
      <c r="D21">
        <v>12.77</v>
      </c>
      <c r="E21">
        <f>5+5</f>
        <v>10</v>
      </c>
      <c r="F21">
        <f t="shared" si="0"/>
        <v>127.69999999999999</v>
      </c>
      <c r="G21" s="2" t="s">
        <v>58</v>
      </c>
      <c r="H21" t="s">
        <v>54</v>
      </c>
      <c r="I21" t="s">
        <v>12</v>
      </c>
    </row>
    <row r="22" spans="1:9" x14ac:dyDescent="0.3">
      <c r="A22">
        <v>20</v>
      </c>
      <c r="B22" t="s">
        <v>59</v>
      </c>
      <c r="C22" t="s">
        <v>60</v>
      </c>
      <c r="D22">
        <v>112.05</v>
      </c>
      <c r="E22">
        <v>5</v>
      </c>
      <c r="F22">
        <f t="shared" si="0"/>
        <v>560.25</v>
      </c>
      <c r="G22" s="2" t="s">
        <v>61</v>
      </c>
      <c r="I22" t="s">
        <v>12</v>
      </c>
    </row>
    <row r="23" spans="1:9" x14ac:dyDescent="0.3">
      <c r="A23">
        <v>21</v>
      </c>
      <c r="B23" t="s">
        <v>62</v>
      </c>
      <c r="C23" t="s">
        <v>60</v>
      </c>
      <c r="D23">
        <v>45</v>
      </c>
      <c r="E23">
        <v>1</v>
      </c>
      <c r="F23">
        <f t="shared" si="0"/>
        <v>45</v>
      </c>
      <c r="G23" s="2" t="s">
        <v>63</v>
      </c>
      <c r="H23" t="s">
        <v>16</v>
      </c>
      <c r="I23" t="s">
        <v>17</v>
      </c>
    </row>
    <row r="24" spans="1:9" x14ac:dyDescent="0.3">
      <c r="A24">
        <v>22</v>
      </c>
      <c r="B24" s="9" t="s">
        <v>64</v>
      </c>
      <c r="C24" t="s">
        <v>65</v>
      </c>
      <c r="D24">
        <v>157</v>
      </c>
      <c r="E24">
        <f>1+1</f>
        <v>2</v>
      </c>
      <c r="F24">
        <f t="shared" si="0"/>
        <v>314</v>
      </c>
      <c r="G24" s="2" t="s">
        <v>66</v>
      </c>
      <c r="H24" t="s">
        <v>67</v>
      </c>
      <c r="I24" t="s">
        <v>17</v>
      </c>
    </row>
    <row r="25" spans="1:9" x14ac:dyDescent="0.3">
      <c r="A25">
        <v>23</v>
      </c>
      <c r="B25" s="9" t="s">
        <v>68</v>
      </c>
      <c r="C25" t="s">
        <v>69</v>
      </c>
      <c r="D25">
        <v>12</v>
      </c>
      <c r="E25">
        <v>5</v>
      </c>
      <c r="F25">
        <f t="shared" si="0"/>
        <v>60</v>
      </c>
      <c r="G25" s="2" t="s">
        <v>70</v>
      </c>
      <c r="I25" t="s">
        <v>17</v>
      </c>
    </row>
    <row r="26" spans="1:9" x14ac:dyDescent="0.3">
      <c r="A26">
        <v>24</v>
      </c>
      <c r="B26" s="9" t="s">
        <v>71</v>
      </c>
      <c r="C26" t="s">
        <v>72</v>
      </c>
      <c r="D26">
        <v>152.99</v>
      </c>
      <c r="E26">
        <v>2</v>
      </c>
      <c r="F26">
        <f t="shared" si="0"/>
        <v>305.98</v>
      </c>
      <c r="G26" s="2" t="s">
        <v>73</v>
      </c>
      <c r="I26" t="s">
        <v>12</v>
      </c>
    </row>
    <row r="27" spans="1:9" x14ac:dyDescent="0.3">
      <c r="A27">
        <v>25</v>
      </c>
      <c r="B27" s="9" t="s">
        <v>68</v>
      </c>
      <c r="C27" t="s">
        <v>74</v>
      </c>
      <c r="D27">
        <v>18</v>
      </c>
      <c r="E27">
        <v>3</v>
      </c>
      <c r="F27">
        <f>D27*E27</f>
        <v>54</v>
      </c>
      <c r="G27" s="2" t="s">
        <v>75</v>
      </c>
      <c r="H27" t="s">
        <v>76</v>
      </c>
      <c r="I27" t="s">
        <v>77</v>
      </c>
    </row>
    <row r="28" spans="1:9" x14ac:dyDescent="0.3">
      <c r="A28">
        <v>26</v>
      </c>
      <c r="B28" t="s">
        <v>78</v>
      </c>
      <c r="C28" t="s">
        <v>79</v>
      </c>
      <c r="D28">
        <v>44.17</v>
      </c>
      <c r="E28">
        <v>2</v>
      </c>
      <c r="F28">
        <f t="shared" si="0"/>
        <v>88.34</v>
      </c>
      <c r="G28" s="2" t="s">
        <v>80</v>
      </c>
      <c r="I28" t="s">
        <v>12</v>
      </c>
    </row>
    <row r="29" spans="1:9" x14ac:dyDescent="0.3">
      <c r="A29">
        <v>27</v>
      </c>
      <c r="B29" t="s">
        <v>81</v>
      </c>
      <c r="C29" t="s">
        <v>82</v>
      </c>
      <c r="D29">
        <v>52</v>
      </c>
      <c r="E29">
        <v>5</v>
      </c>
      <c r="F29">
        <f t="shared" si="0"/>
        <v>260</v>
      </c>
      <c r="G29" s="2" t="s">
        <v>83</v>
      </c>
      <c r="I29" t="s">
        <v>17</v>
      </c>
    </row>
    <row r="30" spans="1:9" x14ac:dyDescent="0.3">
      <c r="A30">
        <v>28</v>
      </c>
      <c r="B30" t="s">
        <v>84</v>
      </c>
      <c r="C30" t="s">
        <v>85</v>
      </c>
      <c r="D30">
        <v>199</v>
      </c>
      <c r="E30">
        <v>5</v>
      </c>
      <c r="F30">
        <f>D30*E30</f>
        <v>995</v>
      </c>
      <c r="G30" s="2" t="s">
        <v>86</v>
      </c>
      <c r="I30" t="s">
        <v>87</v>
      </c>
    </row>
    <row r="31" spans="1:9" x14ac:dyDescent="0.3">
      <c r="A31">
        <v>29</v>
      </c>
      <c r="B31" t="s">
        <v>88</v>
      </c>
      <c r="C31" t="s">
        <v>72</v>
      </c>
      <c r="D31">
        <v>38.200000000000003</v>
      </c>
      <c r="E31">
        <v>4</v>
      </c>
      <c r="F31">
        <f t="shared" ref="F31" si="1">D31*E31</f>
        <v>152.80000000000001</v>
      </c>
      <c r="G31" s="2" t="s">
        <v>89</v>
      </c>
      <c r="I31" t="s">
        <v>90</v>
      </c>
    </row>
    <row r="32" spans="1:9" x14ac:dyDescent="0.3">
      <c r="A32">
        <v>30</v>
      </c>
      <c r="B32" t="s">
        <v>91</v>
      </c>
      <c r="C32" t="s">
        <v>92</v>
      </c>
      <c r="D32">
        <v>63.91</v>
      </c>
      <c r="E32">
        <v>1</v>
      </c>
      <c r="F32">
        <f>D32*E32</f>
        <v>63.91</v>
      </c>
      <c r="G32" t="s">
        <v>96</v>
      </c>
    </row>
    <row r="33" spans="2:7" x14ac:dyDescent="0.3">
      <c r="G33" s="2"/>
    </row>
    <row r="34" spans="2:7" ht="31.2" x14ac:dyDescent="0.6">
      <c r="C34" s="3" t="s">
        <v>93</v>
      </c>
      <c r="F34" s="4">
        <f>SUM(F3:F31)</f>
        <v>4871.3400000000011</v>
      </c>
    </row>
    <row r="38" spans="2:7" ht="18" x14ac:dyDescent="0.35">
      <c r="B38" s="8" t="s">
        <v>94</v>
      </c>
    </row>
  </sheetData>
  <hyperlinks>
    <hyperlink ref="G13" r:id="rId1" xr:uid="{955FC0E1-58AC-4CFE-86B0-A059D498256F}"/>
    <hyperlink ref="G11" r:id="rId2" xr:uid="{2D9F2A4C-7A17-4781-8B63-05946AB125A7}"/>
    <hyperlink ref="G4" r:id="rId3" xr:uid="{5858F23B-FE80-4FBE-B05E-846B544378AF}"/>
    <hyperlink ref="G6" r:id="rId4" xr:uid="{7D49B4DF-342F-4301-8159-EA5E72528A58}"/>
    <hyperlink ref="G5" r:id="rId5" xr:uid="{44CB5FEE-5106-4D8A-9FBF-2C7D1C5EC53B}"/>
    <hyperlink ref="G3" r:id="rId6" xr:uid="{2A5278A3-0F83-411E-AB06-2390C590DF16}"/>
    <hyperlink ref="G21" r:id="rId7" xr:uid="{9C39A353-FD21-4D73-8F5F-BC9C44F79445}"/>
    <hyperlink ref="G20" r:id="rId8" xr:uid="{091E56F7-D10E-4C58-8144-25B4C92150BA}"/>
    <hyperlink ref="G8" r:id="rId9" xr:uid="{39C654A1-81A3-4C51-9105-5385E0B7F04C}"/>
    <hyperlink ref="G7" r:id="rId10" xr:uid="{042EACF5-4C24-4E3E-A975-16FE32CFE57D}"/>
    <hyperlink ref="G14" r:id="rId11" xr:uid="{8344D169-0A21-49BE-85F6-E1BC9B5E5C8D}"/>
    <hyperlink ref="G16" r:id="rId12" xr:uid="{D17D473B-6DCB-40E8-B8F7-74890231B33D}"/>
    <hyperlink ref="G26" r:id="rId13" xr:uid="{4655B194-EB05-4635-8A13-ED3EBF199894}"/>
    <hyperlink ref="G28" r:id="rId14" xr:uid="{62799D96-8DFD-4F59-9183-A5BF93903A94}"/>
    <hyperlink ref="G17" r:id="rId15" xr:uid="{5FF30F85-55FA-45A3-98F0-0C60FEA06CB3}"/>
    <hyperlink ref="G9" r:id="rId16" xr:uid="{DA3A0508-E90A-43FE-AFBE-757FBBB61785}"/>
    <hyperlink ref="G12" r:id="rId17" xr:uid="{2C5EFA0D-4DB5-44CF-A7FD-26DC826A02C3}"/>
    <hyperlink ref="G15" r:id="rId18" xr:uid="{6008ED1F-8756-4D90-8023-77B147AF3D99}"/>
    <hyperlink ref="G10" r:id="rId19" xr:uid="{EF10282D-94A7-4920-8763-FF2EA142D895}"/>
    <hyperlink ref="G19" r:id="rId20" xr:uid="{D7E09B33-CC15-4853-BE74-F800B22FBD7C}"/>
    <hyperlink ref="G18" r:id="rId21" xr:uid="{004CA8EB-526B-496D-A9A6-208B089AE7AB}"/>
    <hyperlink ref="G22" r:id="rId22" xr:uid="{4271879F-37F8-40FD-91BB-6435219A33FD}"/>
    <hyperlink ref="G23" r:id="rId23" xr:uid="{40D81042-0034-49F9-AEA8-52B65508E6C5}"/>
    <hyperlink ref="G25" r:id="rId24" xr:uid="{494068F7-A12A-4989-8CEE-8BDB36664A65}"/>
    <hyperlink ref="G29" r:id="rId25" xr:uid="{1AC39BD6-AA08-41A1-9D3D-6310D6AF6029}"/>
    <hyperlink ref="G27" r:id="rId26" xr:uid="{B27CD36C-57B8-47F0-9D45-2361AD154404}"/>
    <hyperlink ref="G24" r:id="rId27" xr:uid="{21683069-8599-4C8D-BB58-249E675D47A8}"/>
    <hyperlink ref="G30" r:id="rId28" xr:uid="{6582CB3D-1B98-4286-BB69-10EDDD3C7BD5}"/>
    <hyperlink ref="G31" r:id="rId29" xr:uid="{E03657E4-F35F-42FB-A159-D088983B7F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54D2-48A3-496F-8610-CEB893283121}">
  <dimension ref="A1:I15"/>
  <sheetViews>
    <sheetView workbookViewId="0">
      <selection activeCell="A17" sqref="A17"/>
    </sheetView>
  </sheetViews>
  <sheetFormatPr defaultRowHeight="14.4" x14ac:dyDescent="0.3"/>
  <cols>
    <col min="1" max="1" width="11.109375" customWidth="1"/>
    <col min="2" max="2" width="19" customWidth="1"/>
    <col min="3" max="3" width="20.44140625" customWidth="1"/>
    <col min="4" max="4" width="15.5546875" customWidth="1"/>
    <col min="6" max="6" width="17.33203125" customWidth="1"/>
    <col min="7" max="7" width="58.44140625" customWidth="1"/>
    <col min="8" max="8" width="18.6640625" customWidth="1"/>
    <col min="9" max="9" width="27.6640625" customWidth="1"/>
  </cols>
  <sheetData>
    <row r="1" spans="1:9" ht="2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</row>
    <row r="3" spans="1:9" x14ac:dyDescent="0.3">
      <c r="A3">
        <v>1</v>
      </c>
      <c r="B3" t="s">
        <v>9</v>
      </c>
      <c r="D3">
        <v>33.25</v>
      </c>
      <c r="E3">
        <v>5</v>
      </c>
      <c r="F3">
        <f>D3*E3</f>
        <v>166.25</v>
      </c>
      <c r="G3" s="2" t="s">
        <v>11</v>
      </c>
      <c r="I3" t="s">
        <v>12</v>
      </c>
    </row>
    <row r="4" spans="1:9" x14ac:dyDescent="0.3">
      <c r="A4">
        <v>2</v>
      </c>
      <c r="B4" t="s">
        <v>13</v>
      </c>
      <c r="C4" t="s">
        <v>14</v>
      </c>
      <c r="D4">
        <v>18</v>
      </c>
      <c r="E4">
        <v>2</v>
      </c>
      <c r="F4">
        <f>D4*E4</f>
        <v>36</v>
      </c>
      <c r="G4" s="2" t="s">
        <v>15</v>
      </c>
      <c r="H4" t="s">
        <v>16</v>
      </c>
      <c r="I4" t="s">
        <v>17</v>
      </c>
    </row>
    <row r="5" spans="1:9" x14ac:dyDescent="0.3">
      <c r="A5">
        <v>3</v>
      </c>
      <c r="B5" t="s">
        <v>13</v>
      </c>
      <c r="C5" t="s">
        <v>18</v>
      </c>
      <c r="D5">
        <v>12.65</v>
      </c>
      <c r="E5">
        <v>1</v>
      </c>
      <c r="F5">
        <f>D5*E5</f>
        <v>12.65</v>
      </c>
      <c r="G5" s="2" t="s">
        <v>19</v>
      </c>
      <c r="H5" t="s">
        <v>16</v>
      </c>
      <c r="I5" t="s">
        <v>12</v>
      </c>
    </row>
    <row r="6" spans="1:9" x14ac:dyDescent="0.3">
      <c r="A6">
        <v>4</v>
      </c>
      <c r="B6" t="s">
        <v>13</v>
      </c>
      <c r="C6" t="s">
        <v>20</v>
      </c>
      <c r="D6">
        <v>21.2</v>
      </c>
      <c r="E6">
        <v>2</v>
      </c>
      <c r="F6">
        <f t="shared" ref="F6:F12" si="0">D6*E6</f>
        <v>42.4</v>
      </c>
      <c r="G6" s="2" t="s">
        <v>21</v>
      </c>
      <c r="H6" t="s">
        <v>16</v>
      </c>
      <c r="I6" t="s">
        <v>12</v>
      </c>
    </row>
    <row r="7" spans="1:9" x14ac:dyDescent="0.3">
      <c r="A7">
        <v>5</v>
      </c>
      <c r="B7" t="s">
        <v>33</v>
      </c>
      <c r="C7" t="s">
        <v>34</v>
      </c>
      <c r="D7">
        <v>0.34899999999999998</v>
      </c>
      <c r="E7">
        <v>10</v>
      </c>
      <c r="F7">
        <f t="shared" si="0"/>
        <v>3.4899999999999998</v>
      </c>
      <c r="G7" s="2" t="s">
        <v>35</v>
      </c>
      <c r="I7" t="s">
        <v>12</v>
      </c>
    </row>
    <row r="8" spans="1:9" x14ac:dyDescent="0.3">
      <c r="A8">
        <v>6</v>
      </c>
      <c r="B8" t="s">
        <v>33</v>
      </c>
      <c r="C8" t="s">
        <v>36</v>
      </c>
      <c r="D8">
        <v>1.83</v>
      </c>
      <c r="E8">
        <v>10</v>
      </c>
      <c r="F8">
        <f>D8*E8</f>
        <v>18.3</v>
      </c>
      <c r="G8" s="2" t="s">
        <v>37</v>
      </c>
      <c r="I8" t="s">
        <v>12</v>
      </c>
    </row>
    <row r="9" spans="1:9" x14ac:dyDescent="0.3">
      <c r="A9">
        <v>7</v>
      </c>
      <c r="B9" t="s">
        <v>33</v>
      </c>
      <c r="C9" t="s">
        <v>38</v>
      </c>
      <c r="D9">
        <v>25</v>
      </c>
      <c r="E9">
        <v>1</v>
      </c>
      <c r="F9">
        <f t="shared" si="0"/>
        <v>25</v>
      </c>
      <c r="G9" s="2" t="s">
        <v>39</v>
      </c>
      <c r="H9" t="s">
        <v>40</v>
      </c>
      <c r="I9" t="s">
        <v>17</v>
      </c>
    </row>
    <row r="10" spans="1:9" x14ac:dyDescent="0.3">
      <c r="A10">
        <v>8</v>
      </c>
      <c r="B10" t="s">
        <v>95</v>
      </c>
      <c r="C10" t="s">
        <v>52</v>
      </c>
      <c r="D10">
        <v>9.2799999999999994</v>
      </c>
      <c r="E10">
        <v>5</v>
      </c>
      <c r="F10">
        <f t="shared" si="0"/>
        <v>46.4</v>
      </c>
      <c r="G10" s="2" t="s">
        <v>53</v>
      </c>
      <c r="H10" t="s">
        <v>54</v>
      </c>
      <c r="I10" t="s">
        <v>12</v>
      </c>
    </row>
    <row r="11" spans="1:9" x14ac:dyDescent="0.3">
      <c r="A11">
        <v>9</v>
      </c>
      <c r="B11" t="s">
        <v>95</v>
      </c>
      <c r="C11" t="s">
        <v>55</v>
      </c>
      <c r="D11">
        <v>33.15</v>
      </c>
      <c r="E11">
        <v>5</v>
      </c>
      <c r="F11">
        <f>D11*E11</f>
        <v>165.75</v>
      </c>
      <c r="G11" s="2" t="s">
        <v>56</v>
      </c>
      <c r="H11" t="s">
        <v>54</v>
      </c>
      <c r="I11" t="s">
        <v>12</v>
      </c>
    </row>
    <row r="12" spans="1:9" x14ac:dyDescent="0.3">
      <c r="A12">
        <v>10</v>
      </c>
      <c r="B12" t="s">
        <v>95</v>
      </c>
      <c r="C12" t="s">
        <v>57</v>
      </c>
      <c r="D12">
        <v>12.77</v>
      </c>
      <c r="E12">
        <v>5</v>
      </c>
      <c r="F12">
        <f t="shared" si="0"/>
        <v>63.849999999999994</v>
      </c>
      <c r="G12" s="2" t="s">
        <v>58</v>
      </c>
      <c r="H12" t="s">
        <v>54</v>
      </c>
      <c r="I12" t="s">
        <v>12</v>
      </c>
    </row>
    <row r="15" spans="1:9" ht="31.2" x14ac:dyDescent="0.6">
      <c r="C15" s="3" t="s">
        <v>93</v>
      </c>
      <c r="F15" s="4">
        <f ca="1">SUM(F3:F22)</f>
        <v>580.09</v>
      </c>
    </row>
  </sheetData>
  <hyperlinks>
    <hyperlink ref="G9" r:id="rId1" xr:uid="{41BFF5AD-3276-428F-9FF1-3E6871C91252}"/>
    <hyperlink ref="G7" r:id="rId2" xr:uid="{AA5379B2-9E5C-43FE-81E2-E3D07E127035}"/>
    <hyperlink ref="G4" r:id="rId3" xr:uid="{40E8F8A5-F8FF-4CA0-BF7B-D8D985242F76}"/>
    <hyperlink ref="G6" r:id="rId4" xr:uid="{27F3E40E-8F8F-47C3-845D-F964F27D26BE}"/>
    <hyperlink ref="G5" r:id="rId5" xr:uid="{E7C03A04-70C3-4548-B023-1F8EE31A3723}"/>
    <hyperlink ref="G3" r:id="rId6" xr:uid="{B3E71EBE-FD1E-48D9-8647-C545BDEBC159}"/>
    <hyperlink ref="G12" r:id="rId7" xr:uid="{94703039-6BE1-4DD3-BA2F-D0F6CE03E851}"/>
    <hyperlink ref="G11" r:id="rId8" xr:uid="{72FCBB2E-FF56-4AC0-BF67-80A43EC9C34D}"/>
    <hyperlink ref="G8" r:id="rId9" xr:uid="{45E9E7C4-5948-4B2D-BBAC-4B5981F043E4}"/>
    <hyperlink ref="G10" r:id="rId10" xr:uid="{27BF9D5D-2CB7-4D35-9729-4FA1E10912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0441-1082-4127-8EA9-60076983D465}">
  <dimension ref="A1:I24"/>
  <sheetViews>
    <sheetView topLeftCell="A4" workbookViewId="0">
      <selection activeCell="A21" sqref="A21"/>
    </sheetView>
  </sheetViews>
  <sheetFormatPr defaultRowHeight="14.4" x14ac:dyDescent="0.3"/>
  <cols>
    <col min="1" max="1" width="11.109375" customWidth="1"/>
    <col min="2" max="2" width="19" customWidth="1"/>
    <col min="3" max="3" width="20.44140625" customWidth="1"/>
    <col min="4" max="4" width="15.5546875" customWidth="1"/>
    <col min="6" max="6" width="17.33203125" customWidth="1"/>
    <col min="7" max="7" width="77.33203125" customWidth="1"/>
    <col min="8" max="8" width="27" customWidth="1"/>
    <col min="9" max="9" width="30.33203125" customWidth="1"/>
  </cols>
  <sheetData>
    <row r="1" spans="1:9" ht="2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</row>
    <row r="3" spans="1:9" x14ac:dyDescent="0.3">
      <c r="A3">
        <v>1</v>
      </c>
      <c r="B3" t="s">
        <v>9</v>
      </c>
      <c r="D3">
        <v>33.25</v>
      </c>
      <c r="E3">
        <v>5</v>
      </c>
      <c r="F3">
        <f>D3*E3</f>
        <v>166.25</v>
      </c>
      <c r="G3" s="2" t="s">
        <v>11</v>
      </c>
      <c r="I3" t="s">
        <v>12</v>
      </c>
    </row>
    <row r="4" spans="1:9" x14ac:dyDescent="0.3">
      <c r="A4">
        <v>2</v>
      </c>
      <c r="B4" t="s">
        <v>13</v>
      </c>
      <c r="C4" t="s">
        <v>14</v>
      </c>
      <c r="D4">
        <v>18</v>
      </c>
      <c r="E4">
        <v>3</v>
      </c>
      <c r="F4">
        <f>D4*E4</f>
        <v>54</v>
      </c>
      <c r="G4" s="2" t="s">
        <v>15</v>
      </c>
      <c r="H4" t="s">
        <v>16</v>
      </c>
      <c r="I4" t="s">
        <v>17</v>
      </c>
    </row>
    <row r="5" spans="1:9" x14ac:dyDescent="0.3">
      <c r="A5">
        <v>3</v>
      </c>
      <c r="B5" t="s">
        <v>13</v>
      </c>
      <c r="C5" t="s">
        <v>28</v>
      </c>
      <c r="D5">
        <v>10.98</v>
      </c>
      <c r="E5">
        <v>10</v>
      </c>
      <c r="F5">
        <f t="shared" ref="F5:F15" si="0">D5*E5</f>
        <v>109.80000000000001</v>
      </c>
      <c r="G5" s="2" t="s">
        <v>29</v>
      </c>
      <c r="H5" t="s">
        <v>24</v>
      </c>
      <c r="I5" t="s">
        <v>12</v>
      </c>
    </row>
    <row r="6" spans="1:9" x14ac:dyDescent="0.3">
      <c r="A6">
        <v>4</v>
      </c>
      <c r="B6" t="s">
        <v>13</v>
      </c>
      <c r="C6" t="s">
        <v>22</v>
      </c>
      <c r="D6">
        <v>18.899999999999999</v>
      </c>
      <c r="E6">
        <v>10</v>
      </c>
      <c r="F6">
        <f t="shared" si="0"/>
        <v>189</v>
      </c>
      <c r="G6" s="2" t="s">
        <v>23</v>
      </c>
      <c r="H6" t="s">
        <v>24</v>
      </c>
      <c r="I6" t="s">
        <v>12</v>
      </c>
    </row>
    <row r="7" spans="1:9" x14ac:dyDescent="0.3">
      <c r="A7">
        <v>5</v>
      </c>
      <c r="B7" t="s">
        <v>13</v>
      </c>
      <c r="C7" t="s">
        <v>25</v>
      </c>
      <c r="D7">
        <v>7.99</v>
      </c>
      <c r="E7">
        <v>10</v>
      </c>
      <c r="F7">
        <f t="shared" si="0"/>
        <v>79.900000000000006</v>
      </c>
      <c r="G7" s="2" t="s">
        <v>26</v>
      </c>
      <c r="H7" t="s">
        <v>24</v>
      </c>
      <c r="I7" t="s">
        <v>12</v>
      </c>
    </row>
    <row r="8" spans="1:9" x14ac:dyDescent="0.3">
      <c r="A8">
        <v>6</v>
      </c>
      <c r="B8" t="s">
        <v>33</v>
      </c>
      <c r="C8" t="s">
        <v>34</v>
      </c>
      <c r="D8">
        <v>0.34899999999999998</v>
      </c>
      <c r="E8">
        <v>20</v>
      </c>
      <c r="F8">
        <f t="shared" si="0"/>
        <v>6.9799999999999995</v>
      </c>
      <c r="G8" s="2" t="s">
        <v>35</v>
      </c>
      <c r="I8" t="s">
        <v>12</v>
      </c>
    </row>
    <row r="9" spans="1:9" x14ac:dyDescent="0.3">
      <c r="A9">
        <v>7</v>
      </c>
      <c r="B9" t="s">
        <v>33</v>
      </c>
      <c r="C9" t="s">
        <v>36</v>
      </c>
      <c r="D9">
        <v>1.83</v>
      </c>
      <c r="E9">
        <v>10</v>
      </c>
      <c r="F9">
        <f>D9*E9</f>
        <v>18.3</v>
      </c>
      <c r="G9" s="2" t="s">
        <v>37</v>
      </c>
      <c r="I9" t="s">
        <v>12</v>
      </c>
    </row>
    <row r="10" spans="1:9" x14ac:dyDescent="0.3">
      <c r="A10">
        <v>8</v>
      </c>
      <c r="B10" t="s">
        <v>33</v>
      </c>
      <c r="C10" t="s">
        <v>41</v>
      </c>
      <c r="D10">
        <v>29</v>
      </c>
      <c r="E10">
        <v>1</v>
      </c>
      <c r="F10">
        <f t="shared" ref="F10:F13" si="1">D10*E10</f>
        <v>29</v>
      </c>
      <c r="G10" s="2" t="s">
        <v>42</v>
      </c>
      <c r="H10" t="s">
        <v>40</v>
      </c>
      <c r="I10" t="s">
        <v>17</v>
      </c>
    </row>
    <row r="11" spans="1:9" x14ac:dyDescent="0.3">
      <c r="A11">
        <v>9</v>
      </c>
      <c r="B11" t="s">
        <v>33</v>
      </c>
      <c r="C11" t="s">
        <v>43</v>
      </c>
      <c r="D11">
        <v>11.07</v>
      </c>
      <c r="E11">
        <v>10</v>
      </c>
      <c r="F11">
        <f t="shared" si="1"/>
        <v>110.7</v>
      </c>
      <c r="G11" s="2" t="s">
        <v>44</v>
      </c>
      <c r="H11" t="s">
        <v>24</v>
      </c>
      <c r="I11" t="s">
        <v>12</v>
      </c>
    </row>
    <row r="12" spans="1:9" x14ac:dyDescent="0.3">
      <c r="A12">
        <v>10</v>
      </c>
      <c r="B12" t="s">
        <v>33</v>
      </c>
      <c r="C12" t="s">
        <v>45</v>
      </c>
      <c r="D12">
        <v>1.21</v>
      </c>
      <c r="E12">
        <v>10</v>
      </c>
      <c r="F12">
        <f t="shared" si="1"/>
        <v>12.1</v>
      </c>
      <c r="G12" s="2" t="s">
        <v>46</v>
      </c>
      <c r="H12" t="s">
        <v>40</v>
      </c>
      <c r="I12" t="s">
        <v>12</v>
      </c>
    </row>
    <row r="13" spans="1:9" x14ac:dyDescent="0.3">
      <c r="A13">
        <v>11</v>
      </c>
      <c r="B13" t="s">
        <v>33</v>
      </c>
      <c r="C13" t="s">
        <v>47</v>
      </c>
      <c r="D13">
        <v>8.31</v>
      </c>
      <c r="E13">
        <v>5</v>
      </c>
      <c r="F13">
        <f t="shared" si="1"/>
        <v>41.550000000000004</v>
      </c>
      <c r="G13" s="2" t="s">
        <v>48</v>
      </c>
      <c r="I13" t="s">
        <v>12</v>
      </c>
    </row>
    <row r="14" spans="1:9" x14ac:dyDescent="0.3">
      <c r="A14">
        <v>12</v>
      </c>
      <c r="B14" t="s">
        <v>95</v>
      </c>
      <c r="C14" t="s">
        <v>52</v>
      </c>
      <c r="D14">
        <v>9.2799999999999994</v>
      </c>
      <c r="E14">
        <v>5</v>
      </c>
      <c r="F14">
        <f>D14*E14</f>
        <v>46.4</v>
      </c>
      <c r="G14" s="2" t="s">
        <v>53</v>
      </c>
      <c r="H14" t="s">
        <v>54</v>
      </c>
      <c r="I14" t="s">
        <v>12</v>
      </c>
    </row>
    <row r="15" spans="1:9" x14ac:dyDescent="0.3">
      <c r="A15">
        <v>13</v>
      </c>
      <c r="B15" t="s">
        <v>95</v>
      </c>
      <c r="C15" t="s">
        <v>55</v>
      </c>
      <c r="D15">
        <v>33.15</v>
      </c>
      <c r="E15">
        <v>5</v>
      </c>
      <c r="F15">
        <f t="shared" si="0"/>
        <v>165.75</v>
      </c>
      <c r="G15" s="2" t="s">
        <v>56</v>
      </c>
      <c r="H15" t="s">
        <v>16</v>
      </c>
      <c r="I15" t="s">
        <v>12</v>
      </c>
    </row>
    <row r="16" spans="1:9" x14ac:dyDescent="0.3">
      <c r="A16">
        <v>14</v>
      </c>
      <c r="B16" t="s">
        <v>95</v>
      </c>
      <c r="C16" t="s">
        <v>57</v>
      </c>
      <c r="D16">
        <v>12.77</v>
      </c>
      <c r="E16">
        <v>5</v>
      </c>
      <c r="F16">
        <f>D16*E16</f>
        <v>63.849999999999994</v>
      </c>
      <c r="G16" s="2" t="s">
        <v>58</v>
      </c>
      <c r="H16" t="s">
        <v>54</v>
      </c>
      <c r="I16" t="s">
        <v>12</v>
      </c>
    </row>
    <row r="17" spans="1:9" x14ac:dyDescent="0.3">
      <c r="A17">
        <v>15</v>
      </c>
      <c r="B17" t="s">
        <v>64</v>
      </c>
      <c r="C17" t="s">
        <v>65</v>
      </c>
      <c r="D17">
        <v>157</v>
      </c>
      <c r="E17">
        <v>1</v>
      </c>
      <c r="F17">
        <f t="shared" ref="F17:F19" si="2">D17*E17</f>
        <v>157</v>
      </c>
      <c r="G17" s="2" t="s">
        <v>66</v>
      </c>
      <c r="H17" t="s">
        <v>67</v>
      </c>
      <c r="I17" t="s">
        <v>17</v>
      </c>
    </row>
    <row r="18" spans="1:9" x14ac:dyDescent="0.3">
      <c r="A18">
        <v>16</v>
      </c>
      <c r="B18" t="s">
        <v>71</v>
      </c>
      <c r="C18" t="s">
        <v>72</v>
      </c>
      <c r="D18">
        <v>152.99</v>
      </c>
      <c r="E18">
        <v>2</v>
      </c>
      <c r="F18">
        <f t="shared" si="2"/>
        <v>305.98</v>
      </c>
      <c r="G18" s="2" t="s">
        <v>73</v>
      </c>
      <c r="I18" t="s">
        <v>12</v>
      </c>
    </row>
    <row r="19" spans="1:9" x14ac:dyDescent="0.3">
      <c r="A19">
        <v>17</v>
      </c>
      <c r="B19" t="s">
        <v>78</v>
      </c>
      <c r="C19" t="s">
        <v>79</v>
      </c>
      <c r="D19">
        <v>44.17</v>
      </c>
      <c r="E19">
        <v>2</v>
      </c>
      <c r="F19">
        <f t="shared" si="2"/>
        <v>88.34</v>
      </c>
      <c r="G19" s="2" t="s">
        <v>80</v>
      </c>
      <c r="I19" t="s">
        <v>12</v>
      </c>
    </row>
    <row r="20" spans="1:9" x14ac:dyDescent="0.3">
      <c r="A20">
        <v>18</v>
      </c>
      <c r="B20" t="s">
        <v>91</v>
      </c>
      <c r="C20" t="s">
        <v>92</v>
      </c>
      <c r="F20">
        <f>D20*E20</f>
        <v>0</v>
      </c>
    </row>
    <row r="24" spans="1:9" ht="31.2" x14ac:dyDescent="0.6">
      <c r="C24" s="3" t="s">
        <v>93</v>
      </c>
      <c r="F24" s="4">
        <f>SUM(F3:F23)</f>
        <v>1644.8999999999999</v>
      </c>
    </row>
  </sheetData>
  <hyperlinks>
    <hyperlink ref="G8" r:id="rId1" xr:uid="{8C6D85B7-9497-4045-B463-F801D9BC2B63}"/>
    <hyperlink ref="G4" r:id="rId2" xr:uid="{E0CA8B97-05A8-4447-9577-7B485AEE9194}"/>
    <hyperlink ref="G16" r:id="rId3" xr:uid="{291B0DFB-88E6-4548-8FA2-2D16DD945856}"/>
    <hyperlink ref="G15" r:id="rId4" xr:uid="{00D6E324-6BB8-4E9F-8B38-B4348E2577B0}"/>
    <hyperlink ref="G5" r:id="rId5" xr:uid="{FC59DBA6-F508-4964-BED5-E996CE778A9D}"/>
    <hyperlink ref="G7" r:id="rId6" xr:uid="{167EB118-30F7-4F5A-BE9B-F9FC73068F67}"/>
    <hyperlink ref="G6" r:id="rId7" xr:uid="{19D671DF-F78D-4489-9E4C-E336B9B2E7F7}"/>
    <hyperlink ref="G10" r:id="rId8" xr:uid="{44F95ECE-6623-4FE0-A22D-293A796677C0}"/>
    <hyperlink ref="G12" r:id="rId9" xr:uid="{4E5966C9-8E4F-4F9B-BB4C-64F73052E3E2}"/>
    <hyperlink ref="G18" r:id="rId10" xr:uid="{9BC5921B-4A7D-4CC3-ADB3-A001F6C27065}"/>
    <hyperlink ref="G19" r:id="rId11" xr:uid="{56603D21-EED1-4727-8326-7B199BD45575}"/>
    <hyperlink ref="G3" r:id="rId12" xr:uid="{5670EDDB-F7B3-479F-9EE5-870A515F2992}"/>
    <hyperlink ref="G13" r:id="rId13" xr:uid="{9969DCC5-BE43-46C2-A681-ED987564EA20}"/>
    <hyperlink ref="G9" r:id="rId14" xr:uid="{BAF7E0C8-5313-4710-BB91-437838014113}"/>
    <hyperlink ref="G11" r:id="rId15" xr:uid="{420DD127-A198-4C7F-A658-3EFD1A28C94D}"/>
    <hyperlink ref="G14" r:id="rId16" xr:uid="{15345238-1225-4E6F-9D75-2F364C669FEB}"/>
    <hyperlink ref="G17" r:id="rId17" xr:uid="{EDA9AAEF-C8F4-413F-9A4C-6AB82512B73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A8C29-29B4-4E15-937E-9423804B19ED}">
  <dimension ref="A1:I17"/>
  <sheetViews>
    <sheetView workbookViewId="0">
      <selection activeCell="A13" sqref="A13:I13"/>
    </sheetView>
  </sheetViews>
  <sheetFormatPr defaultRowHeight="14.4" x14ac:dyDescent="0.3"/>
  <cols>
    <col min="1" max="1" width="11.109375" customWidth="1"/>
    <col min="2" max="2" width="19" customWidth="1"/>
    <col min="3" max="3" width="20.44140625" customWidth="1"/>
    <col min="4" max="4" width="15.5546875" customWidth="1"/>
    <col min="6" max="6" width="17.33203125" customWidth="1"/>
    <col min="7" max="7" width="77.33203125" customWidth="1"/>
    <col min="8" max="8" width="27" customWidth="1"/>
    <col min="9" max="9" width="30.33203125" customWidth="1"/>
  </cols>
  <sheetData>
    <row r="1" spans="1:9" ht="2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</row>
    <row r="3" spans="1:9" x14ac:dyDescent="0.3">
      <c r="A3">
        <v>1</v>
      </c>
      <c r="B3" t="s">
        <v>59</v>
      </c>
      <c r="C3" t="s">
        <v>60</v>
      </c>
      <c r="D3">
        <v>112.05</v>
      </c>
      <c r="E3">
        <v>5</v>
      </c>
      <c r="F3">
        <f>D3*E3</f>
        <v>560.25</v>
      </c>
      <c r="G3" s="2" t="s">
        <v>61</v>
      </c>
      <c r="I3" t="s">
        <v>12</v>
      </c>
    </row>
    <row r="4" spans="1:9" x14ac:dyDescent="0.3">
      <c r="A4">
        <v>2</v>
      </c>
      <c r="B4" t="s">
        <v>62</v>
      </c>
      <c r="C4" t="s">
        <v>60</v>
      </c>
      <c r="D4">
        <v>45</v>
      </c>
      <c r="E4">
        <v>1</v>
      </c>
      <c r="F4">
        <f t="shared" ref="F4:F14" si="0">D4*E4</f>
        <v>45</v>
      </c>
      <c r="G4" s="2" t="s">
        <v>63</v>
      </c>
      <c r="H4" t="s">
        <v>16</v>
      </c>
      <c r="I4" t="s">
        <v>17</v>
      </c>
    </row>
    <row r="5" spans="1:9" x14ac:dyDescent="0.3">
      <c r="A5">
        <v>3</v>
      </c>
      <c r="B5" t="s">
        <v>13</v>
      </c>
      <c r="C5" t="s">
        <v>14</v>
      </c>
      <c r="D5">
        <v>18</v>
      </c>
      <c r="E5">
        <v>2</v>
      </c>
      <c r="F5">
        <f t="shared" si="0"/>
        <v>36</v>
      </c>
      <c r="G5" s="2" t="s">
        <v>15</v>
      </c>
      <c r="H5" t="s">
        <v>16</v>
      </c>
      <c r="I5" t="s">
        <v>17</v>
      </c>
    </row>
    <row r="6" spans="1:9" x14ac:dyDescent="0.3">
      <c r="A6">
        <v>4</v>
      </c>
      <c r="B6" t="s">
        <v>13</v>
      </c>
      <c r="C6" t="s">
        <v>30</v>
      </c>
      <c r="D6">
        <v>35</v>
      </c>
      <c r="E6">
        <v>1</v>
      </c>
      <c r="F6">
        <f t="shared" si="0"/>
        <v>35</v>
      </c>
      <c r="G6" s="2" t="s">
        <v>31</v>
      </c>
      <c r="H6" t="s">
        <v>32</v>
      </c>
      <c r="I6" t="s">
        <v>17</v>
      </c>
    </row>
    <row r="7" spans="1:9" x14ac:dyDescent="0.3">
      <c r="A7">
        <v>5</v>
      </c>
      <c r="B7" t="s">
        <v>13</v>
      </c>
      <c r="C7" t="s">
        <v>18</v>
      </c>
      <c r="D7">
        <v>12.65</v>
      </c>
      <c r="E7">
        <v>1</v>
      </c>
      <c r="F7">
        <f t="shared" si="0"/>
        <v>12.65</v>
      </c>
      <c r="G7" s="2" t="s">
        <v>19</v>
      </c>
      <c r="H7" t="s">
        <v>16</v>
      </c>
      <c r="I7" t="s">
        <v>12</v>
      </c>
    </row>
    <row r="8" spans="1:9" x14ac:dyDescent="0.3">
      <c r="A8">
        <v>6</v>
      </c>
      <c r="B8" t="s">
        <v>33</v>
      </c>
      <c r="C8" t="s">
        <v>49</v>
      </c>
      <c r="D8">
        <v>4.82</v>
      </c>
      <c r="E8">
        <v>10</v>
      </c>
      <c r="F8">
        <f t="shared" si="0"/>
        <v>48.2</v>
      </c>
      <c r="G8" s="2" t="s">
        <v>50</v>
      </c>
      <c r="H8" t="s">
        <v>24</v>
      </c>
      <c r="I8" t="s">
        <v>12</v>
      </c>
    </row>
    <row r="9" spans="1:9" x14ac:dyDescent="0.3">
      <c r="A9">
        <v>7</v>
      </c>
      <c r="B9" t="s">
        <v>33</v>
      </c>
      <c r="C9" t="s">
        <v>36</v>
      </c>
      <c r="D9">
        <v>1.83</v>
      </c>
      <c r="E9">
        <v>10</v>
      </c>
      <c r="F9">
        <f t="shared" si="0"/>
        <v>18.3</v>
      </c>
      <c r="G9" s="2" t="s">
        <v>37</v>
      </c>
      <c r="I9" t="s">
        <v>12</v>
      </c>
    </row>
    <row r="10" spans="1:9" x14ac:dyDescent="0.3">
      <c r="A10">
        <v>8</v>
      </c>
      <c r="B10" t="s">
        <v>95</v>
      </c>
      <c r="C10" t="s">
        <v>52</v>
      </c>
      <c r="D10">
        <v>9.2799999999999994</v>
      </c>
      <c r="E10">
        <v>5</v>
      </c>
      <c r="F10">
        <f t="shared" si="0"/>
        <v>46.4</v>
      </c>
      <c r="G10" s="2" t="s">
        <v>53</v>
      </c>
      <c r="H10" t="s">
        <v>54</v>
      </c>
      <c r="I10" t="s">
        <v>12</v>
      </c>
    </row>
    <row r="11" spans="1:9" x14ac:dyDescent="0.3">
      <c r="A11">
        <v>9</v>
      </c>
      <c r="B11" t="s">
        <v>95</v>
      </c>
      <c r="C11" t="s">
        <v>55</v>
      </c>
      <c r="D11">
        <v>33.15</v>
      </c>
      <c r="E11">
        <v>5</v>
      </c>
      <c r="F11">
        <f t="shared" si="0"/>
        <v>165.75</v>
      </c>
      <c r="G11" s="2" t="s">
        <v>56</v>
      </c>
      <c r="H11" t="s">
        <v>54</v>
      </c>
      <c r="I11" t="s">
        <v>12</v>
      </c>
    </row>
    <row r="12" spans="1:9" x14ac:dyDescent="0.3">
      <c r="A12">
        <v>10</v>
      </c>
      <c r="B12" t="s">
        <v>64</v>
      </c>
      <c r="C12" t="s">
        <v>65</v>
      </c>
      <c r="D12">
        <v>157</v>
      </c>
      <c r="E12">
        <v>1</v>
      </c>
      <c r="F12">
        <f t="shared" si="0"/>
        <v>157</v>
      </c>
      <c r="G12" s="2" t="s">
        <v>66</v>
      </c>
      <c r="H12" t="s">
        <v>67</v>
      </c>
      <c r="I12" t="s">
        <v>17</v>
      </c>
    </row>
    <row r="13" spans="1:9" x14ac:dyDescent="0.3">
      <c r="A13">
        <v>11</v>
      </c>
      <c r="B13" t="s">
        <v>88</v>
      </c>
      <c r="C13" t="s">
        <v>72</v>
      </c>
      <c r="D13">
        <v>38.200000000000003</v>
      </c>
      <c r="E13">
        <v>4</v>
      </c>
      <c r="F13">
        <f t="shared" si="0"/>
        <v>152.80000000000001</v>
      </c>
      <c r="G13" s="2" t="s">
        <v>89</v>
      </c>
      <c r="I13" t="s">
        <v>90</v>
      </c>
    </row>
    <row r="14" spans="1:9" x14ac:dyDescent="0.3">
      <c r="A14">
        <v>12</v>
      </c>
      <c r="B14" t="s">
        <v>68</v>
      </c>
      <c r="C14" t="s">
        <v>69</v>
      </c>
      <c r="D14">
        <v>12</v>
      </c>
      <c r="E14">
        <v>5</v>
      </c>
      <c r="F14">
        <f t="shared" si="0"/>
        <v>60</v>
      </c>
      <c r="G14" s="2" t="s">
        <v>70</v>
      </c>
      <c r="I14" t="s">
        <v>17</v>
      </c>
    </row>
    <row r="15" spans="1:9" x14ac:dyDescent="0.3">
      <c r="A15">
        <v>13</v>
      </c>
      <c r="B15" t="s">
        <v>84</v>
      </c>
      <c r="C15" t="s">
        <v>85</v>
      </c>
      <c r="D15">
        <v>199</v>
      </c>
      <c r="E15">
        <v>5</v>
      </c>
      <c r="F15">
        <f>D15*E15</f>
        <v>995</v>
      </c>
      <c r="G15" s="2" t="s">
        <v>86</v>
      </c>
      <c r="I15" t="s">
        <v>87</v>
      </c>
    </row>
    <row r="17" spans="3:6" ht="31.2" x14ac:dyDescent="0.6">
      <c r="C17" s="3" t="s">
        <v>93</v>
      </c>
      <c r="F17" s="4">
        <f>SUM(F3:F16)</f>
        <v>2332.35</v>
      </c>
    </row>
  </sheetData>
  <hyperlinks>
    <hyperlink ref="G5" r:id="rId1" xr:uid="{9A57DB2E-8773-4395-9D81-DCC1E883997F}"/>
    <hyperlink ref="G11" r:id="rId2" xr:uid="{D4819923-DB97-41FD-84FF-F60276B7929A}"/>
    <hyperlink ref="G9" r:id="rId3" xr:uid="{CEA6E492-F988-47B0-8E7F-33A8EFE76E23}"/>
    <hyperlink ref="G7" r:id="rId4" xr:uid="{18FB1014-D602-4998-9E34-4907EFC742D8}"/>
    <hyperlink ref="G6" r:id="rId5" xr:uid="{B89AD744-FC25-4670-8ED7-698C37EAE97E}"/>
    <hyperlink ref="G10" r:id="rId6" xr:uid="{18B4DF7B-C386-4B61-A35A-986B28C5BADC}"/>
    <hyperlink ref="G8" r:id="rId7" xr:uid="{A0BE187A-566A-4EBB-BFA7-DDEEB210F312}"/>
    <hyperlink ref="G3" r:id="rId8" xr:uid="{28048563-37E2-48D2-AF40-AB48D1C05EBA}"/>
    <hyperlink ref="G4" r:id="rId9" xr:uid="{B0DE4716-51A0-4230-B3EC-833F2A540996}"/>
    <hyperlink ref="G14" r:id="rId10" xr:uid="{2FC5DFCD-E131-4122-8B88-E39C7D8191E0}"/>
    <hyperlink ref="G12" r:id="rId11" xr:uid="{28F06B45-50A7-40B2-B9E8-41A8326A6916}"/>
    <hyperlink ref="G15" r:id="rId12" xr:uid="{4EF67994-23DE-416F-8617-9A93753B7998}"/>
    <hyperlink ref="G13" r:id="rId13" xr:uid="{689E08C3-53A2-4639-A6AF-DCD2EC61B1B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7DED-B415-4425-84FA-2387D76510C9}">
  <dimension ref="A1:I17"/>
  <sheetViews>
    <sheetView workbookViewId="0">
      <selection activeCell="B10" sqref="B10"/>
    </sheetView>
  </sheetViews>
  <sheetFormatPr defaultRowHeight="14.4" x14ac:dyDescent="0.3"/>
  <cols>
    <col min="1" max="1" width="11.109375" customWidth="1"/>
    <col min="2" max="2" width="19" customWidth="1"/>
    <col min="3" max="3" width="20.44140625" customWidth="1"/>
    <col min="4" max="4" width="15.5546875" customWidth="1"/>
    <col min="6" max="6" width="17.33203125" customWidth="1"/>
    <col min="7" max="7" width="77.33203125" customWidth="1"/>
    <col min="8" max="8" width="27" customWidth="1"/>
    <col min="9" max="9" width="30.33203125" customWidth="1"/>
  </cols>
  <sheetData>
    <row r="1" spans="1:9" ht="2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</row>
    <row r="3" spans="1:9" x14ac:dyDescent="0.3">
      <c r="A3">
        <v>1</v>
      </c>
      <c r="B3" t="s">
        <v>68</v>
      </c>
      <c r="C3" t="s">
        <v>74</v>
      </c>
      <c r="D3">
        <v>18</v>
      </c>
      <c r="E3">
        <v>3</v>
      </c>
      <c r="F3">
        <f>D3*E3</f>
        <v>54</v>
      </c>
      <c r="G3" s="2" t="s">
        <v>75</v>
      </c>
      <c r="H3" t="s">
        <v>76</v>
      </c>
      <c r="I3" t="s">
        <v>77</v>
      </c>
    </row>
    <row r="4" spans="1:9" x14ac:dyDescent="0.3">
      <c r="A4">
        <v>2</v>
      </c>
      <c r="B4" t="s">
        <v>81</v>
      </c>
      <c r="C4" t="s">
        <v>82</v>
      </c>
      <c r="D4">
        <v>52</v>
      </c>
      <c r="E4">
        <v>5</v>
      </c>
      <c r="F4">
        <f>D4*E4</f>
        <v>260</v>
      </c>
      <c r="G4" s="2" t="s">
        <v>83</v>
      </c>
      <c r="I4" t="s">
        <v>17</v>
      </c>
    </row>
    <row r="5" spans="1:9" x14ac:dyDescent="0.3">
      <c r="G5" s="2"/>
    </row>
    <row r="7" spans="1:9" x14ac:dyDescent="0.3">
      <c r="G7" s="2"/>
    </row>
    <row r="8" spans="1:9" ht="31.2" x14ac:dyDescent="0.6">
      <c r="C8" s="3" t="s">
        <v>93</v>
      </c>
      <c r="F8" s="4">
        <f>SUM(F3:F7)</f>
        <v>314</v>
      </c>
      <c r="G8" s="2"/>
    </row>
    <row r="9" spans="1:9" x14ac:dyDescent="0.3">
      <c r="G9" s="2"/>
    </row>
    <row r="12" spans="1:9" x14ac:dyDescent="0.3">
      <c r="G12" s="2"/>
    </row>
    <row r="13" spans="1:9" x14ac:dyDescent="0.3">
      <c r="G13" s="2"/>
    </row>
    <row r="16" spans="1:9" x14ac:dyDescent="0.3">
      <c r="G16" s="2"/>
    </row>
    <row r="17" spans="7:7" x14ac:dyDescent="0.3">
      <c r="G17" s="2"/>
    </row>
  </sheetData>
  <hyperlinks>
    <hyperlink ref="G4" r:id="rId1" xr:uid="{EDD2B3A0-58A2-4037-AF0A-526A41FDFB93}"/>
    <hyperlink ref="G3" r:id="rId2" xr:uid="{2DD28AA4-4366-4E2E-99C2-56FFA5F87B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Master_BOM</vt:lpstr>
      <vt:lpstr>Sensor</vt:lpstr>
      <vt:lpstr>MC</vt:lpstr>
      <vt:lpstr>PDB</vt:lpstr>
      <vt:lpstr>GPIO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KEERATRAJ SINGH - 210906388</cp:lastModifiedBy>
  <cp:revision/>
  <dcterms:created xsi:type="dcterms:W3CDTF">2024-03-12T17:35:59Z</dcterms:created>
  <dcterms:modified xsi:type="dcterms:W3CDTF">2024-03-24T06:51:23Z</dcterms:modified>
  <cp:category/>
  <cp:contentStatus/>
</cp:coreProperties>
</file>