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DP\_DEV\_Projects\Embedded\CYG2-1195_ppu_dongle_proxy\cygnus2\Source\MCU\"/>
    </mc:Choice>
  </mc:AlternateContent>
  <xr:revisionPtr revIDLastSave="0" documentId="13_ncr:40001_{6F411612-C14D-4813-AE4A-A0678D8A1C64}" xr6:coauthVersionLast="47" xr6:coauthVersionMax="47" xr10:uidLastSave="{00000000-0000-0000-0000-000000000000}"/>
  <bookViews>
    <workbookView xWindow="-22560" yWindow="324" windowWidth="18792" windowHeight="9348"/>
  </bookViews>
  <sheets>
    <sheet name="LoRa OTA Update Speed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A8" i="1"/>
  <c r="A10" i="1" s="1"/>
  <c r="D8" i="1"/>
  <c r="D12" i="1"/>
  <c r="E12" i="1" s="1"/>
  <c r="F12" i="1" s="1"/>
  <c r="D11" i="1"/>
  <c r="D10" i="1"/>
  <c r="E10" i="1" s="1"/>
  <c r="F10" i="1" s="1"/>
  <c r="D9" i="1"/>
  <c r="D7" i="1"/>
  <c r="D6" i="1"/>
  <c r="D5" i="1"/>
  <c r="E5" i="1" s="1"/>
  <c r="F5" i="1" s="1"/>
  <c r="D4" i="1"/>
  <c r="E4" i="1" s="1"/>
  <c r="E9" i="1" l="1"/>
  <c r="F9" i="1" s="1"/>
  <c r="E11" i="1"/>
  <c r="F11" i="1" s="1"/>
  <c r="F8" i="1"/>
  <c r="F7" i="1"/>
  <c r="F6" i="1"/>
  <c r="F4" i="1"/>
</calcChain>
</file>

<file path=xl/comments1.xml><?xml version="1.0" encoding="utf-8"?>
<comments xmlns="http://schemas.openxmlformats.org/spreadsheetml/2006/main">
  <authors>
    <author>Dave Pemberton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Dave Pemberton:</t>
        </r>
        <r>
          <rPr>
            <sz val="9"/>
            <color indexed="81"/>
            <rFont val="Tahoma"/>
            <family val="2"/>
          </rPr>
          <t xml:space="preserve">
Edit flash data size to be transmitted.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Dave Pemberton:</t>
        </r>
        <r>
          <rPr>
            <sz val="9"/>
            <color indexed="81"/>
            <rFont val="Tahoma"/>
            <family val="2"/>
          </rPr>
          <t xml:space="preserve">
Modify TX data-rate.</t>
        </r>
      </text>
    </comment>
  </commentList>
</comments>
</file>

<file path=xl/sharedStrings.xml><?xml version="1.0" encoding="utf-8"?>
<sst xmlns="http://schemas.openxmlformats.org/spreadsheetml/2006/main" count="22" uniqueCount="22">
  <si>
    <t>Packet (Bytes)</t>
  </si>
  <si>
    <t>BPS</t>
  </si>
  <si>
    <t>BAUD</t>
  </si>
  <si>
    <t>Flat-Out Time</t>
  </si>
  <si>
    <t>Packet Gap</t>
  </si>
  <si>
    <t>TX Packets</t>
  </si>
  <si>
    <t>Missed Packets</t>
  </si>
  <si>
    <t>4m : 26s</t>
  </si>
  <si>
    <t>2m : 29s</t>
  </si>
  <si>
    <t>1m : 53s</t>
  </si>
  <si>
    <t>Actual Time</t>
  </si>
  <si>
    <t>Expected Time</t>
  </si>
  <si>
    <t>Expected Seconds</t>
  </si>
  <si>
    <t>1m : 40s</t>
  </si>
  <si>
    <t>1m : 32s</t>
  </si>
  <si>
    <t>1m : 45s</t>
  </si>
  <si>
    <t>2m : 48s</t>
  </si>
  <si>
    <t>2m : 4s</t>
  </si>
  <si>
    <t>5m : 11s</t>
  </si>
  <si>
    <t>Cygnus - LoRa TX Test Times</t>
  </si>
  <si>
    <t>Flash Size (Bytes)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</si>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</sst>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 Nova Cond"/>
      <family val="2"/>
    </font>
    <font>
      <sz val="11"/>
      <color theme="4" tint="0.59999389629810485"/>
      <name val="Tahoma"/>
      <family val="2"/>
    </font>
    <font>
      <sz val="11"/>
      <color theme="1"/>
      <name val="Tahoma"/>
      <family val="2"/>
    </font>
    <font>
      <sz val="11"/>
      <color theme="0"/>
      <name val="Tahoma"/>
      <family val="2"/>
    </font>
    <font>
      <b/>
      <sz val="11"/>
      <color theme="0"/>
      <name val="Tahoma"/>
      <family val="2"/>
    </font>
    <font>
      <b/>
      <sz val="11"/>
      <color theme="4" tint="-0.499984740745262"/>
      <name val="Tahoma"/>
      <family val="2"/>
    </font>
    <font>
      <b/>
      <sz val="11"/>
      <color rgb="FFFFFF00"/>
      <name val="Tahoma"/>
      <family val="2"/>
    </font>
    <font>
      <b/>
      <sz val="11"/>
      <color rgb="FFFFB7B7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D252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0" xfId="0" applyFont="1" applyFill="1" applyBorder="1" applyAlignment="1">
      <alignment horizontal="center" vertical="center"/>
    </xf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0" xfId="0" applyFont="1" applyProtection="1"/>
    <xf numFmtId="0" fontId="6" fillId="8" borderId="1" xfId="0" applyFont="1" applyFill="1" applyBorder="1" applyAlignment="1" applyProtection="1">
      <alignment horizontal="center" vertical="center"/>
    </xf>
    <xf numFmtId="0" fontId="4" fillId="9" borderId="1" xfId="0" applyFont="1" applyFill="1" applyBorder="1" applyAlignment="1" applyProtection="1">
      <alignment horizontal="center" vertical="center"/>
    </xf>
    <xf numFmtId="0" fontId="4" fillId="9" borderId="1" xfId="0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5" fillId="10" borderId="2" xfId="0" applyFont="1" applyFill="1" applyBorder="1" applyAlignment="1" applyProtection="1">
      <alignment horizontal="center" vertical="center"/>
    </xf>
    <xf numFmtId="0" fontId="5" fillId="10" borderId="1" xfId="0" applyFont="1" applyFill="1" applyBorder="1" applyAlignment="1" applyProtection="1">
      <alignment horizontal="center" vertical="center"/>
    </xf>
    <xf numFmtId="0" fontId="5" fillId="10" borderId="1" xfId="0" applyNumberFormat="1" applyFont="1" applyFill="1" applyBorder="1" applyAlignment="1" applyProtection="1">
      <alignment horizontal="center" vertical="center"/>
    </xf>
    <xf numFmtId="0" fontId="5" fillId="1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  <color rgb="FFFF9999"/>
      <color rgb="FF6D2525"/>
      <color rgb="FF2A68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13"/>
  <sheetViews>
    <sheetView tabSelected="1" zoomScaleNormal="100" workbookViewId="0">
      <selection activeCell="B3" sqref="B3"/>
    </sheetView>
  </sheetViews>
  <sheetFormatPr defaultRowHeight="14.4" x14ac:dyDescent="0.3"/>
  <cols>
    <col min="1" max="1" width="23" customWidth="1"/>
    <col min="2" max="2" width="5.77734375" customWidth="1"/>
    <col min="3" max="8" width="18.5546875" customWidth="1"/>
    <col min="9" max="9" width="23.109375" style="1" customWidth="1"/>
    <col min="10" max="10" width="18.33203125" customWidth="1"/>
  </cols>
  <sheetData>
    <row r="1" spans="1:10" ht="29.4" customHeight="1" x14ac:dyDescent="0.3">
      <c r="A1" s="16" t="s">
        <v>19</v>
      </c>
      <c r="B1" s="17"/>
      <c r="C1" s="17"/>
      <c r="D1" s="17"/>
      <c r="E1" s="17"/>
      <c r="F1" s="17"/>
      <c r="G1" s="17"/>
      <c r="H1" s="17"/>
      <c r="I1" s="7"/>
      <c r="J1" s="8"/>
    </row>
    <row r="2" spans="1:10" ht="15.6" customHeight="1" x14ac:dyDescent="0.3">
      <c r="A2" s="9"/>
      <c r="B2" s="9"/>
      <c r="C2" s="9"/>
      <c r="D2" s="9"/>
      <c r="E2" s="9"/>
      <c r="F2" s="9"/>
      <c r="G2" s="9"/>
      <c r="H2" s="8"/>
      <c r="I2" s="7"/>
      <c r="J2" s="8"/>
    </row>
    <row r="3" spans="1:10" ht="15.6" customHeight="1" x14ac:dyDescent="0.3">
      <c r="A3" s="19" t="s">
        <v>20</v>
      </c>
      <c r="B3" s="12" t="s">
        <v>21</v>
      </c>
      <c r="C3" s="14" t="s">
        <v>0</v>
      </c>
      <c r="D3" s="14" t="s">
        <v>5</v>
      </c>
      <c r="E3" s="14" t="s">
        <v>12</v>
      </c>
      <c r="F3" s="14" t="s">
        <v>11</v>
      </c>
      <c r="G3" s="15" t="s">
        <v>6</v>
      </c>
      <c r="H3" s="15" t="s">
        <v>10</v>
      </c>
      <c r="I3" s="7"/>
      <c r="J3" s="8"/>
    </row>
    <row r="4" spans="1:10" ht="15.6" customHeight="1" x14ac:dyDescent="0.3">
      <c r="A4" s="3">
        <v>389121</v>
      </c>
      <c r="B4" s="12"/>
      <c r="C4" s="13">
        <v>16</v>
      </c>
      <c r="D4" s="5">
        <f>INT(A4/C4)</f>
        <v>24320</v>
      </c>
      <c r="E4" s="5">
        <f>ROUND(INT(A4/A6)+(A12*D4),0)</f>
        <v>249</v>
      </c>
      <c r="F4" s="6" t="str">
        <f>INT(E4/60)&amp;"m : "&amp;ROUND(MOD(E4,60),0)&amp;"s"</f>
        <v>4m : 9s</v>
      </c>
      <c r="G4" s="18">
        <v>20</v>
      </c>
      <c r="H4" s="10" t="s">
        <v>7</v>
      </c>
      <c r="I4" s="7"/>
      <c r="J4" s="8"/>
    </row>
    <row r="5" spans="1:10" ht="15.6" customHeight="1" x14ac:dyDescent="0.3">
      <c r="A5" s="20" t="s">
        <v>2</v>
      </c>
      <c r="B5" s="12"/>
      <c r="C5" s="13">
        <v>32</v>
      </c>
      <c r="D5" s="5">
        <f>INT(A4/C5)</f>
        <v>12160</v>
      </c>
      <c r="E5" s="5">
        <f>ROUND(INT(A4/A6)+(A12*D5),0)</f>
        <v>128</v>
      </c>
      <c r="F5" s="6" t="str">
        <f>INT(E5/60)&amp;"m : "&amp;ROUND(MOD(E5,60),0)&amp;"s"</f>
        <v>2m : 8s</v>
      </c>
      <c r="G5" s="18">
        <v>24</v>
      </c>
      <c r="H5" s="11" t="s">
        <v>8</v>
      </c>
      <c r="I5" s="7"/>
      <c r="J5" s="8"/>
    </row>
    <row r="6" spans="1:10" ht="15.6" customHeight="1" x14ac:dyDescent="0.3">
      <c r="A6" s="3">
        <v>57600</v>
      </c>
      <c r="B6" s="12"/>
      <c r="C6" s="13">
        <v>48</v>
      </c>
      <c r="D6" s="5">
        <f>INT(A4/C6)</f>
        <v>8106</v>
      </c>
      <c r="E6" s="5">
        <f>ROUND(INT(A4/A6)+(A12*D6),0)</f>
        <v>87</v>
      </c>
      <c r="F6" s="6" t="str">
        <f>INT(E6/60)&amp;"m : "&amp;ROUND(MOD(E6,60),0)&amp;"s"</f>
        <v>1m : 27s</v>
      </c>
      <c r="G6" s="18">
        <v>29</v>
      </c>
      <c r="H6" s="11" t="s">
        <v>9</v>
      </c>
      <c r="I6" s="7"/>
      <c r="J6" s="8"/>
    </row>
    <row r="7" spans="1:10" ht="15.6" customHeight="1" x14ac:dyDescent="0.3">
      <c r="A7" s="21" t="s">
        <v>1</v>
      </c>
      <c r="B7" s="12"/>
      <c r="C7" s="13">
        <v>64</v>
      </c>
      <c r="D7" s="5">
        <f>INT(A4/C7)</f>
        <v>6080</v>
      </c>
      <c r="E7" s="5">
        <f>ROUND(INT(A4/A6)+(A12*D7),0)</f>
        <v>67</v>
      </c>
      <c r="F7" s="6" t="str">
        <f>INT(E7/60)&amp;"m : "&amp;ROUND(MOD(E7,60),0)&amp;"s"</f>
        <v>1m : 7s</v>
      </c>
      <c r="G7" s="18">
        <v>36</v>
      </c>
      <c r="H7" s="11" t="s">
        <v>13</v>
      </c>
      <c r="I7" s="7"/>
      <c r="J7" s="8"/>
    </row>
    <row r="8" spans="1:10" ht="15.6" customHeight="1" x14ac:dyDescent="0.3">
      <c r="A8" s="4">
        <f>A6/8</f>
        <v>7200</v>
      </c>
      <c r="B8" s="12"/>
      <c r="C8" s="13">
        <v>96</v>
      </c>
      <c r="D8" s="5">
        <f>INT(A4/C8)</f>
        <v>4053</v>
      </c>
      <c r="E8" s="5">
        <f>ROUND(INT(A4/A6)+(A12*D8),0)</f>
        <v>47</v>
      </c>
      <c r="F8" s="6" t="str">
        <f>INT(E8/60)&amp;"m : "&amp;ROUND(MOD(E8,60),0)&amp;"s"</f>
        <v>0m : 47s</v>
      </c>
      <c r="G8" s="18">
        <v>48</v>
      </c>
      <c r="H8" s="11" t="s">
        <v>14</v>
      </c>
      <c r="I8" s="7"/>
      <c r="J8" s="8"/>
    </row>
    <row r="9" spans="1:10" ht="15.6" customHeight="1" x14ac:dyDescent="0.3">
      <c r="A9" s="21" t="s">
        <v>3</v>
      </c>
      <c r="B9" s="12"/>
      <c r="C9" s="13">
        <v>128</v>
      </c>
      <c r="D9" s="5">
        <f>INT(A4/C9)</f>
        <v>3040</v>
      </c>
      <c r="E9" s="5">
        <f>ROUND(INT(A4/A6)+(A12*D9),0)</f>
        <v>36</v>
      </c>
      <c r="F9" s="6" t="str">
        <f>INT(E9/60)&amp;"m : "&amp;ROUND(MOD(E9,60),0)&amp;"s"</f>
        <v>0m : 36s</v>
      </c>
      <c r="G9" s="18">
        <v>72</v>
      </c>
      <c r="H9" s="11" t="s">
        <v>15</v>
      </c>
      <c r="I9" s="7"/>
      <c r="J9" s="8"/>
    </row>
    <row r="10" spans="1:10" ht="15.6" customHeight="1" x14ac:dyDescent="0.3">
      <c r="A10" s="4" t="str">
        <f>ROUND(A4/A8,2)&amp;" Secs"</f>
        <v>54.04 Secs</v>
      </c>
      <c r="B10" s="12"/>
      <c r="C10" s="13">
        <v>160</v>
      </c>
      <c r="D10" s="5">
        <f>INT(A4/C10)</f>
        <v>2432</v>
      </c>
      <c r="E10" s="5">
        <f>ROUND(INT(A4/A6)+(A12*D10),0)</f>
        <v>30</v>
      </c>
      <c r="F10" s="6" t="str">
        <f>INT(E10/60)&amp;"m : "&amp;ROUND(MOD(E10,60),0)&amp;"s"</f>
        <v>0m : 30s</v>
      </c>
      <c r="G10" s="18">
        <v>97</v>
      </c>
      <c r="H10" s="11" t="s">
        <v>17</v>
      </c>
      <c r="I10" s="7"/>
      <c r="J10" s="8"/>
    </row>
    <row r="11" spans="1:10" x14ac:dyDescent="0.3">
      <c r="A11" s="22" t="s">
        <v>4</v>
      </c>
      <c r="B11" s="12"/>
      <c r="C11" s="13">
        <v>192</v>
      </c>
      <c r="D11" s="5">
        <f>INT(A4/C11)</f>
        <v>2026</v>
      </c>
      <c r="E11" s="5">
        <f>ROUND(INT(A4/A6)+(A12*D11),0)</f>
        <v>26</v>
      </c>
      <c r="F11" s="6" t="str">
        <f>INT(E11/60)&amp;"m : "&amp;ROUND(MOD(E11,60),0)&amp;"s"</f>
        <v>0m : 26s</v>
      </c>
      <c r="G11" s="18">
        <v>145</v>
      </c>
      <c r="H11" s="11" t="s">
        <v>16</v>
      </c>
      <c r="I11" s="7"/>
      <c r="J11" s="8"/>
    </row>
    <row r="12" spans="1:10" x14ac:dyDescent="0.3">
      <c r="A12" s="4">
        <v>0.01</v>
      </c>
      <c r="B12" s="12"/>
      <c r="C12" s="13">
        <v>224</v>
      </c>
      <c r="D12" s="5">
        <f>INT(A4/C12)</f>
        <v>1737</v>
      </c>
      <c r="E12" s="5">
        <f>ROUND(INT(A4/A6)+(A12*D12),0)</f>
        <v>23</v>
      </c>
      <c r="F12" s="6" t="str">
        <f>INT(E12/60)&amp;"m : "&amp;ROUND(MOD(E12,60),0)&amp;"s"</f>
        <v>0m : 23s</v>
      </c>
      <c r="G12" s="18">
        <v>291</v>
      </c>
      <c r="H12" s="11" t="s">
        <v>18</v>
      </c>
      <c r="I12" s="7"/>
      <c r="J12" s="8"/>
    </row>
    <row r="13" spans="1:10" ht="15.6" x14ac:dyDescent="0.3">
      <c r="E13" s="2"/>
    </row>
  </sheetData>
  <mergeCells count="1">
    <mergeCell ref="A1:H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LoRa OTA Update Speed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Pemberton</dc:creator>
  <cp:lastModifiedBy>Dave Pemberton</cp:lastModifiedBy>
  <dcterms:created xsi:type="dcterms:W3CDTF">2022-01-13T10:28:52Z</dcterms:created>
  <dcterms:modified xsi:type="dcterms:W3CDTF">2022-01-17T14:21:14Z</dcterms:modified>
</cp:coreProperties>
</file>