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hidePivotFieldList="1"/>
  <mc:AlternateContent xmlns:mc="http://schemas.openxmlformats.org/markup-compatibility/2006">
    <mc:Choice Requires="x15">
      <x15ac:absPath xmlns:x15ac="http://schemas.microsoft.com/office/spreadsheetml/2010/11/ac" url="C:\BDAT\MATH\Assignment 2\"/>
    </mc:Choice>
  </mc:AlternateContent>
  <xr:revisionPtr revIDLastSave="0" documentId="13_ncr:1_{ED344F77-0A86-487A-A6B4-090A8AD42371}" xr6:coauthVersionLast="46" xr6:coauthVersionMax="46" xr10:uidLastSave="{00000000-0000-0000-0000-000000000000}"/>
  <bookViews>
    <workbookView xWindow="-110" yWindow="-110" windowWidth="19420" windowHeight="10420" firstSheet="5" activeTab="7" xr2:uid="{00000000-000D-0000-FFFF-FFFF00000000}"/>
  </bookViews>
  <sheets>
    <sheet name="Raw Dataset" sheetId="5" r:id="rId1"/>
    <sheet name="Modified Dataset" sheetId="1" r:id="rId2"/>
    <sheet name="Outliers, Cleaning,Categories" sheetId="3" r:id="rId3"/>
    <sheet name="Look-up tables" sheetId="4" r:id="rId4"/>
    <sheet name="Descriptive Stat" sheetId="2" r:id="rId5"/>
    <sheet name="Q1-Percent Change" sheetId="10" r:id="rId6"/>
    <sheet name="Q2- Probability" sheetId="11" r:id="rId7"/>
    <sheet name="Q3 - Correlation" sheetId="12" r:id="rId8"/>
    <sheet name="Q4 - Forecast" sheetId="16" r:id="rId9"/>
    <sheet name="CORREL" sheetId="13" r:id="rId10"/>
  </sheets>
  <definedNames>
    <definedName name="_c1f8cf30972621950c173f83fead574d_Store_Sales_2011" localSheetId="1">'Modified Dataset'!$A$1:$T$2004</definedName>
    <definedName name="_xlnm._FilterDatabase" localSheetId="1" hidden="1">'Modified Dataset'!$A$1:$T$2003</definedName>
  </definedNames>
  <calcPr calcId="191029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10" l="1"/>
  <c r="G23" i="16"/>
  <c r="K18" i="12"/>
  <c r="B21" i="11"/>
  <c r="L2" i="1"/>
  <c r="D2" i="1"/>
  <c r="C3" i="1"/>
  <c r="D3" i="1" s="1"/>
  <c r="G24" i="16"/>
  <c r="G25" i="16"/>
  <c r="G26" i="16"/>
  <c r="G27" i="16"/>
  <c r="G28" i="16"/>
  <c r="G29" i="16"/>
  <c r="G30" i="16"/>
  <c r="G31" i="16"/>
  <c r="G32" i="16"/>
  <c r="G33" i="16"/>
  <c r="G34" i="16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P2" i="1"/>
  <c r="G2" i="1"/>
  <c r="G6" i="1"/>
  <c r="G7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" i="1"/>
  <c r="H18" i="12"/>
  <c r="B22" i="11"/>
  <c r="B23" i="11"/>
  <c r="B24" i="11"/>
  <c r="B25" i="11"/>
  <c r="B26" i="11"/>
  <c r="B27" i="11"/>
  <c r="B28" i="11"/>
  <c r="B29" i="11"/>
  <c r="B30" i="11"/>
  <c r="B31" i="11"/>
  <c r="B32" i="11"/>
  <c r="B33" i="11"/>
  <c r="B12" i="10"/>
  <c r="B13" i="10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P3" i="1" l="1"/>
  <c r="P4" i="1"/>
  <c r="N119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3" i="1"/>
  <c r="N4" i="1"/>
  <c r="N5" i="1"/>
  <c r="N6" i="1"/>
  <c r="N7" i="1"/>
  <c r="N8" i="1"/>
  <c r="N9" i="1"/>
  <c r="N10" i="1"/>
  <c r="N2" i="1"/>
  <c r="G1541" i="1"/>
  <c r="G1540" i="1"/>
  <c r="I2" i="1"/>
  <c r="G3" i="1" l="1"/>
  <c r="G4" i="1"/>
  <c r="G5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I1998" i="1" l="1"/>
  <c r="I1999" i="1"/>
  <c r="I2000" i="1"/>
  <c r="I2001" i="1"/>
  <c r="I2002" i="1"/>
  <c r="I200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c1f8cf30972621950c173f83fead574d_Store-Sales-2011" type="6" refreshedVersion="5" background="1" saveData="1">
    <textPr codePage="437" sourceFile="D:\BDAT program assignments\data manipulation technique\_c1f8cf30972621950c173f83fead574d_Store-Sales-2011.txt" tab="0" comma="1">
      <textFields count="13">
        <textField/>
        <textField type="MDY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<sst xmlns="http://schemas.openxmlformats.org/spreadsheetml/2006/main" count="30702" uniqueCount="401">
  <si>
    <t>Order ID</t>
  </si>
  <si>
    <t>Order Date</t>
  </si>
  <si>
    <t>Order Priority</t>
  </si>
  <si>
    <t>Order Quantity</t>
  </si>
  <si>
    <t>Sales</t>
  </si>
  <si>
    <t>Ship Mode</t>
  </si>
  <si>
    <t>Shipping Cost</t>
  </si>
  <si>
    <t>Province</t>
  </si>
  <si>
    <t>Customer Segment</t>
  </si>
  <si>
    <t>Product Category</t>
  </si>
  <si>
    <t>Product Sub-Category</t>
  </si>
  <si>
    <t>Product Container</t>
  </si>
  <si>
    <t>Ship Date</t>
  </si>
  <si>
    <t>Low</t>
  </si>
  <si>
    <t>Express Air</t>
  </si>
  <si>
    <t>British Columbia</t>
  </si>
  <si>
    <t>Consumer</t>
  </si>
  <si>
    <t>Furniture</t>
  </si>
  <si>
    <t>Office Furnishings</t>
  </si>
  <si>
    <t>Small Box</t>
  </si>
  <si>
    <t>Critical</t>
  </si>
  <si>
    <t>Delivery Truck</t>
  </si>
  <si>
    <t>Corporate</t>
  </si>
  <si>
    <t>Chairs &amp; Chairmats</t>
  </si>
  <si>
    <t>Jumbo Drum</t>
  </si>
  <si>
    <t>Regular Air</t>
  </si>
  <si>
    <t>Northwest Territories</t>
  </si>
  <si>
    <t>Office Supplies</t>
  </si>
  <si>
    <t>Paper</t>
  </si>
  <si>
    <t>Home Office</t>
  </si>
  <si>
    <t>Technology</t>
  </si>
  <si>
    <t>Computer Peripherals</t>
  </si>
  <si>
    <t>Small Pack</t>
  </si>
  <si>
    <t>11/14/2011</t>
  </si>
  <si>
    <t>High</t>
  </si>
  <si>
    <t>Quebec</t>
  </si>
  <si>
    <t>Scissors, Rulers and Trimmers</t>
  </si>
  <si>
    <t>Wrap Bag</t>
  </si>
  <si>
    <t>8/22/2011</t>
  </si>
  <si>
    <t>Manitoba</t>
  </si>
  <si>
    <t>Pens &amp; Art Supplies</t>
  </si>
  <si>
    <t>Nova Scotia</t>
  </si>
  <si>
    <t>Small Business</t>
  </si>
  <si>
    <t>3/19/2011</t>
  </si>
  <si>
    <t>Office Machines</t>
  </si>
  <si>
    <t>Medium Box</t>
  </si>
  <si>
    <t>Yukon</t>
  </si>
  <si>
    <t>Telephones and Communication</t>
  </si>
  <si>
    <t>6/27/2011</t>
  </si>
  <si>
    <t>Not Specified</t>
  </si>
  <si>
    <t>9/15/2011</t>
  </si>
  <si>
    <t>Ontario</t>
  </si>
  <si>
    <t>Tables</t>
  </si>
  <si>
    <t>3/22/2011</t>
  </si>
  <si>
    <t>Alberta</t>
  </si>
  <si>
    <t>Medium</t>
  </si>
  <si>
    <t>Jumbo Box</t>
  </si>
  <si>
    <t>10/20/2011</t>
  </si>
  <si>
    <t>Storage &amp; Organization</t>
  </si>
  <si>
    <t>5/29/2011</t>
  </si>
  <si>
    <t>8/23/2011</t>
  </si>
  <si>
    <t>3/25/2011</t>
  </si>
  <si>
    <t>Nunavut</t>
  </si>
  <si>
    <t>New Brunswick</t>
  </si>
  <si>
    <t>4/21/2011</t>
  </si>
  <si>
    <t>4/20/2011</t>
  </si>
  <si>
    <t>Appliances</t>
  </si>
  <si>
    <t>4/18/2011</t>
  </si>
  <si>
    <t>Binders and Binder Accessories</t>
  </si>
  <si>
    <t>11/13/2011</t>
  </si>
  <si>
    <t>12/30/2011</t>
  </si>
  <si>
    <t>Labels</t>
  </si>
  <si>
    <t>7/22/2011</t>
  </si>
  <si>
    <t>12/19/2011</t>
  </si>
  <si>
    <t>10/16/2011</t>
  </si>
  <si>
    <t>5/15/2011</t>
  </si>
  <si>
    <t>Large Box</t>
  </si>
  <si>
    <t>7/28/2011</t>
  </si>
  <si>
    <t>12/17/2011</t>
  </si>
  <si>
    <t>12/18/2011</t>
  </si>
  <si>
    <t>11/24/2011</t>
  </si>
  <si>
    <t>5/22/2011</t>
  </si>
  <si>
    <t>Rubber Bands</t>
  </si>
  <si>
    <t>12/27/2011</t>
  </si>
  <si>
    <t>3/26/2011</t>
  </si>
  <si>
    <t>Saskachewan</t>
  </si>
  <si>
    <t>5/21/2011</t>
  </si>
  <si>
    <t>5/28/2011</t>
  </si>
  <si>
    <t>5/31/2011</t>
  </si>
  <si>
    <t>10/23/2011</t>
  </si>
  <si>
    <t>6/14/2011</t>
  </si>
  <si>
    <t>8/19/2011</t>
  </si>
  <si>
    <t>7/16/2011</t>
  </si>
  <si>
    <t>8/13/2011</t>
  </si>
  <si>
    <t>4/26/2011</t>
  </si>
  <si>
    <t>7/17/2011</t>
  </si>
  <si>
    <t>Prince Edward Island</t>
  </si>
  <si>
    <t>1/16/2011</t>
  </si>
  <si>
    <t>4/28/2011</t>
  </si>
  <si>
    <t>1/15/2011</t>
  </si>
  <si>
    <t>7/14/2011</t>
  </si>
  <si>
    <t>2/26/2011</t>
  </si>
  <si>
    <t>8/18/2011</t>
  </si>
  <si>
    <t>12/21/2011</t>
  </si>
  <si>
    <t>10/21/2011</t>
  </si>
  <si>
    <t>9/13/2011</t>
  </si>
  <si>
    <t>1/13/2011</t>
  </si>
  <si>
    <t>7/29/2011</t>
  </si>
  <si>
    <t>7/26/2011</t>
  </si>
  <si>
    <t>7/15/2011</t>
  </si>
  <si>
    <t>9/28/2011</t>
  </si>
  <si>
    <t>4/22/2011</t>
  </si>
  <si>
    <t>7/27/2011</t>
  </si>
  <si>
    <t>12/22/2011</t>
  </si>
  <si>
    <t>7/23/2011</t>
  </si>
  <si>
    <t>Bookcases</t>
  </si>
  <si>
    <t>8/26/2011</t>
  </si>
  <si>
    <t>6/17/2011</t>
  </si>
  <si>
    <t>9/19/2011</t>
  </si>
  <si>
    <t>1/25/2011</t>
  </si>
  <si>
    <t>3/14/2011</t>
  </si>
  <si>
    <t>6/22/2011</t>
  </si>
  <si>
    <t>10/19/2011</t>
  </si>
  <si>
    <t>3/16/2011</t>
  </si>
  <si>
    <t>11/21/2011</t>
  </si>
  <si>
    <t>2/17/2011</t>
  </si>
  <si>
    <t>11/23/2011</t>
  </si>
  <si>
    <t>Envelopes</t>
  </si>
  <si>
    <t>7/20/2011</t>
  </si>
  <si>
    <t>3/18/2011</t>
  </si>
  <si>
    <t>4/15/2011</t>
  </si>
  <si>
    <t>10/30/2011</t>
  </si>
  <si>
    <t>4/24/2011</t>
  </si>
  <si>
    <t>9/17/2011</t>
  </si>
  <si>
    <t>2/16/2011</t>
  </si>
  <si>
    <t>4/30/2011</t>
  </si>
  <si>
    <t>7/25/2011</t>
  </si>
  <si>
    <t>5/26/2011</t>
  </si>
  <si>
    <t>2/14/2011</t>
  </si>
  <si>
    <t>4/14/2011</t>
  </si>
  <si>
    <t>3/28/2011</t>
  </si>
  <si>
    <t>3/17/2011</t>
  </si>
  <si>
    <t>9/24/2011</t>
  </si>
  <si>
    <t>1/23/2011</t>
  </si>
  <si>
    <t>11/18/2011</t>
  </si>
  <si>
    <t>8/14/2011</t>
  </si>
  <si>
    <t>3/24/2011</t>
  </si>
  <si>
    <t>10/31/2011</t>
  </si>
  <si>
    <t>8/17/2011</t>
  </si>
  <si>
    <t>9/16/2011</t>
  </si>
  <si>
    <t>10/27/2011</t>
  </si>
  <si>
    <t>10/17/2011</t>
  </si>
  <si>
    <t>6/25/2011</t>
  </si>
  <si>
    <t>10/14/2011</t>
  </si>
  <si>
    <t>12/31/2011</t>
  </si>
  <si>
    <t>11/17/2011</t>
  </si>
  <si>
    <t>7/24/2011</t>
  </si>
  <si>
    <t>11/26/2011</t>
  </si>
  <si>
    <t>2/28/2011</t>
  </si>
  <si>
    <t>9/23/2011</t>
  </si>
  <si>
    <t>6/19/2011</t>
  </si>
  <si>
    <t>7/19/2011</t>
  </si>
  <si>
    <t>5/30/2011</t>
  </si>
  <si>
    <t>2/27/2011</t>
  </si>
  <si>
    <t>12/23/2011</t>
  </si>
  <si>
    <t>Copiers and Fax</t>
  </si>
  <si>
    <t>3/27/2011</t>
  </si>
  <si>
    <t>8/20/2011</t>
  </si>
  <si>
    <t>11/16/2011</t>
  </si>
  <si>
    <t>4/25/2011</t>
  </si>
  <si>
    <t>12/16/2011</t>
  </si>
  <si>
    <t>1/29/2011</t>
  </si>
  <si>
    <t>12/14/2011</t>
  </si>
  <si>
    <t>1/22/2011</t>
  </si>
  <si>
    <t>10/15/2011</t>
  </si>
  <si>
    <t>8/27/2011</t>
  </si>
  <si>
    <t>10/13/2011</t>
  </si>
  <si>
    <t>9/21/2011</t>
  </si>
  <si>
    <t>6/30/2011</t>
  </si>
  <si>
    <t>12/20/2011</t>
  </si>
  <si>
    <t>1/31/2011</t>
  </si>
  <si>
    <t>2/22/2011</t>
  </si>
  <si>
    <t>10/26/2011</t>
  </si>
  <si>
    <t>5/25/2011</t>
  </si>
  <si>
    <t>5/17/2011</t>
  </si>
  <si>
    <t>9/27/2011</t>
  </si>
  <si>
    <t>5/23/2011</t>
  </si>
  <si>
    <t>5/27/2011</t>
  </si>
  <si>
    <t>2/21/2011</t>
  </si>
  <si>
    <t>2/19/2011</t>
  </si>
  <si>
    <t>11/15/2011</t>
  </si>
  <si>
    <t>6/15/2011</t>
  </si>
  <si>
    <t>9/25/2011</t>
  </si>
  <si>
    <t>1/28/2011</t>
  </si>
  <si>
    <t>11/19/2011</t>
  </si>
  <si>
    <t>1/26/2011</t>
  </si>
  <si>
    <t>8/28/2011</t>
  </si>
  <si>
    <t>12/26/2011</t>
  </si>
  <si>
    <t>10/29/2011</t>
  </si>
  <si>
    <t>6/29/2011</t>
  </si>
  <si>
    <t>12/25/2011</t>
  </si>
  <si>
    <t>11/28/2011</t>
  </si>
  <si>
    <t>3/20/2011</t>
  </si>
  <si>
    <t>9/26/2011</t>
  </si>
  <si>
    <t>8/21/2011</t>
  </si>
  <si>
    <t>10/18/2011</t>
  </si>
  <si>
    <t>2/15/2011</t>
  </si>
  <si>
    <t>11/27/2011</t>
  </si>
  <si>
    <t>6/18/2011</t>
  </si>
  <si>
    <t>4/27/2011</t>
  </si>
  <si>
    <t>5/14/2011</t>
  </si>
  <si>
    <t>2/20/2011</t>
  </si>
  <si>
    <t>8/30/2011</t>
  </si>
  <si>
    <t>1/27/2011</t>
  </si>
  <si>
    <t>2/13/2011</t>
  </si>
  <si>
    <t>8/15/2011</t>
  </si>
  <si>
    <t>1/18/2011</t>
  </si>
  <si>
    <t>12/15/2011</t>
  </si>
  <si>
    <t>7/13/2011</t>
  </si>
  <si>
    <t>7/18/2011</t>
  </si>
  <si>
    <t>1/17/2011</t>
  </si>
  <si>
    <t>5/20/2011</t>
  </si>
  <si>
    <t>7/21/2011</t>
  </si>
  <si>
    <t>8/31/2011</t>
  </si>
  <si>
    <t>10/22/2011</t>
  </si>
  <si>
    <t>5/18/2011</t>
  </si>
  <si>
    <t>6/21/2011</t>
  </si>
  <si>
    <t>2/25/2011</t>
  </si>
  <si>
    <t>4/17/2011</t>
  </si>
  <si>
    <t>6/16/2011</t>
  </si>
  <si>
    <t>4/19/2011</t>
  </si>
  <si>
    <t>9/29/2011</t>
  </si>
  <si>
    <t>Newfoundland</t>
  </si>
  <si>
    <t>8/25/2011</t>
  </si>
  <si>
    <t>1/24/2011</t>
  </si>
  <si>
    <t>11/22/2011</t>
  </si>
  <si>
    <t>3/15/2011</t>
  </si>
  <si>
    <t>11/20/2011</t>
  </si>
  <si>
    <t>9/14/2011</t>
  </si>
  <si>
    <t>5/16/2011</t>
  </si>
  <si>
    <t>8/16/2011</t>
  </si>
  <si>
    <t>3/13/2011</t>
  </si>
  <si>
    <t>11/25/2011</t>
  </si>
  <si>
    <t>5/24/2011</t>
  </si>
  <si>
    <t>6/24/2011</t>
  </si>
  <si>
    <t>6/28/2011</t>
  </si>
  <si>
    <t>5/13/2011</t>
  </si>
  <si>
    <t>9/22/2011</t>
  </si>
  <si>
    <t>10/24/2011</t>
  </si>
  <si>
    <t>7/31/2011</t>
  </si>
  <si>
    <t>11/30/2011</t>
  </si>
  <si>
    <t>9/20/2011</t>
  </si>
  <si>
    <t>1/21/2011</t>
  </si>
  <si>
    <t>3/23/2011</t>
  </si>
  <si>
    <t>6/13/2011</t>
  </si>
  <si>
    <t>2/23/2011</t>
  </si>
  <si>
    <t>7/30/2011</t>
  </si>
  <si>
    <t>1/30/2011</t>
  </si>
  <si>
    <t>3/29/2011</t>
  </si>
  <si>
    <t>12/28/2011</t>
  </si>
  <si>
    <t>5/19/2011</t>
  </si>
  <si>
    <t>2/24/2011</t>
  </si>
  <si>
    <t>11/29/2011</t>
  </si>
  <si>
    <t>8/29/2011</t>
  </si>
  <si>
    <t>6/23/2011</t>
  </si>
  <si>
    <t>9/30/2011</t>
  </si>
  <si>
    <t>1/20/2011</t>
  </si>
  <si>
    <t>4/13/2011</t>
  </si>
  <si>
    <t>4/23/2011</t>
  </si>
  <si>
    <t>10/28/2011</t>
  </si>
  <si>
    <t>8/24/2011</t>
  </si>
  <si>
    <t>4/16/2011</t>
  </si>
  <si>
    <t>2/18/2011</t>
  </si>
  <si>
    <t>1/19/2011</t>
  </si>
  <si>
    <t>1/14/2011</t>
  </si>
  <si>
    <t>3/21/2011</t>
  </si>
  <si>
    <t>12/24/2011</t>
  </si>
  <si>
    <t>6/26/2011</t>
  </si>
  <si>
    <t>12/13/2011</t>
  </si>
  <si>
    <t>6/20/2011</t>
  </si>
  <si>
    <t>3/30/2011</t>
  </si>
  <si>
    <t>3/31/2011</t>
  </si>
  <si>
    <t>10/25/2011</t>
  </si>
  <si>
    <t>Unit Price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</si>
  <si>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</si>
  <si>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</si>
  <si>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</si>
  <si>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</si>
  <si>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</si>
  <si>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</si>
  <si>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</si>
  <si>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</si>
  <si>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</si>
  <si>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</si>
  <si>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</si>
  <si>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</si>
  <si>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</si>
  <si>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Largest(1)</t>
  </si>
  <si>
    <t>Smallest(1)</t>
  </si>
  <si>
    <t>Confidence Level(95.0%)</t>
  </si>
  <si>
    <t>Quantity Type</t>
  </si>
  <si>
    <t>XS</t>
  </si>
  <si>
    <t>S</t>
  </si>
  <si>
    <t>M</t>
  </si>
  <si>
    <t>L</t>
  </si>
  <si>
    <t>XL</t>
  </si>
  <si>
    <t>XXL</t>
  </si>
  <si>
    <t xml:space="preserve">Unit price </t>
  </si>
  <si>
    <t>sales / quantity,</t>
  </si>
  <si>
    <t>Derived Variable</t>
  </si>
  <si>
    <t>Formula applied</t>
  </si>
  <si>
    <t>function and cell reference</t>
  </si>
  <si>
    <t>F2/D2</t>
  </si>
  <si>
    <t>NU</t>
  </si>
  <si>
    <t>NT</t>
  </si>
  <si>
    <t>YT</t>
  </si>
  <si>
    <t>BC</t>
  </si>
  <si>
    <t>NB</t>
  </si>
  <si>
    <t>AB</t>
  </si>
  <si>
    <t>SK</t>
  </si>
  <si>
    <t>MB</t>
  </si>
  <si>
    <t>ON</t>
  </si>
  <si>
    <t>NL</t>
  </si>
  <si>
    <t>QC</t>
  </si>
  <si>
    <t>NS</t>
  </si>
  <si>
    <t>PE</t>
  </si>
  <si>
    <t>Province  Alpha Code</t>
  </si>
  <si>
    <t>VLOOKUP(D2,'Look-up tables'!$A$1:$B$7,2,TRUE)</t>
  </si>
  <si>
    <t xml:space="preserve"> Quantity Type</t>
  </si>
  <si>
    <t>Order Quantity=1-9, XS</t>
  </si>
  <si>
    <t>Order Quantity=10-19, S</t>
  </si>
  <si>
    <t>Order Quantity=20-29, M</t>
  </si>
  <si>
    <t>Order Quantity=30-39, L</t>
  </si>
  <si>
    <t>Order Quantity=40-49, XL</t>
  </si>
  <si>
    <t>Order Quantity=50-59, XXL</t>
  </si>
  <si>
    <t>Provience Alpha Code</t>
  </si>
  <si>
    <t>Provience=Alberta, AB</t>
  </si>
  <si>
    <t>Provience=Quebec, QC</t>
  </si>
  <si>
    <t>Provience=Ontario, ON</t>
  </si>
  <si>
    <t>Provience=Manitoba, MB</t>
  </si>
  <si>
    <t>Provience=Nova Scotia, NS</t>
  </si>
  <si>
    <t>Provience=Prince Edward Island, PE</t>
  </si>
  <si>
    <t>Provience=Yukon, YT</t>
  </si>
  <si>
    <t>Provience=Saskachewan, SK</t>
  </si>
  <si>
    <t>Provience=British Columbia</t>
  </si>
  <si>
    <t>Provience=New Brunswick, NB</t>
  </si>
  <si>
    <t>Provience=Northwest Territories, NT</t>
  </si>
  <si>
    <t>Provience=Newfoundland, NL</t>
  </si>
  <si>
    <t>Provience=Nunavut, NU</t>
  </si>
  <si>
    <t>VLOOKUP(J2,'Look-up tables'!$H$1:$I$14,2,FALSE)</t>
  </si>
  <si>
    <t>VLOOKUP(L2,'Look-up tables'!$D$1:$E$5,2,FALSE)</t>
  </si>
  <si>
    <t>IF(ISBLANK(N2),VLOOKUP(P2,'Look-up tables'!$K$1:$L$2003,2,FALSE),N2)</t>
  </si>
  <si>
    <t>Missing value : Product Category</t>
  </si>
  <si>
    <t>Refer : Product Sub - Category</t>
  </si>
  <si>
    <t>Customer Segment=Home Office, 3</t>
  </si>
  <si>
    <t>Customer Segment=Consumer, 4</t>
  </si>
  <si>
    <t>Customer Segment=Small Business, 2</t>
  </si>
  <si>
    <t>Customer Segment=Corporate, 1</t>
  </si>
  <si>
    <t>Customer Segment Code</t>
  </si>
  <si>
    <t>May</t>
  </si>
  <si>
    <t>Row Labels</t>
  </si>
  <si>
    <t>Grand Total</t>
  </si>
  <si>
    <t>Sales before Shipping Cost($)</t>
  </si>
  <si>
    <t>Sales after Shipping Cost($)</t>
  </si>
  <si>
    <t>Shipping Cost($)</t>
  </si>
  <si>
    <t xml:space="preserve">Sales </t>
  </si>
  <si>
    <t>Sum of Sales after Shipping Cost($)</t>
  </si>
  <si>
    <t>Average of Sales after Shipping Cost($)</t>
  </si>
  <si>
    <t>Average of Sales($) after Shipping Cost($)</t>
  </si>
  <si>
    <t>Average of Sales($) before Shipping Cost($)</t>
  </si>
  <si>
    <t>Shipment Mode</t>
  </si>
  <si>
    <r>
      <t xml:space="preserve">                       </t>
    </r>
    <r>
      <rPr>
        <b/>
        <sz val="11"/>
        <color rgb="FFFF0000"/>
        <rFont val="Calibri"/>
        <family val="2"/>
        <scheme val="minor"/>
      </rPr>
      <t>Percent Change</t>
    </r>
  </si>
  <si>
    <t>Sum of Order Quantity</t>
  </si>
  <si>
    <t>Count of Order Quantity</t>
  </si>
  <si>
    <t xml:space="preserve">         Probability in %</t>
  </si>
  <si>
    <r>
      <t xml:space="preserve">       </t>
    </r>
    <r>
      <rPr>
        <b/>
        <sz val="11"/>
        <color rgb="FFFF0000"/>
        <rFont val="Calibri"/>
        <family val="2"/>
        <scheme val="minor"/>
      </rPr>
      <t xml:space="preserve"> Provience</t>
    </r>
  </si>
  <si>
    <r>
      <t xml:space="preserve">         </t>
    </r>
    <r>
      <rPr>
        <b/>
        <sz val="11"/>
        <color rgb="FFFF0000"/>
        <rFont val="Calibri"/>
        <family val="2"/>
        <scheme val="minor"/>
      </rPr>
      <t>Province</t>
    </r>
  </si>
  <si>
    <t xml:space="preserve">    R^2 = </t>
  </si>
  <si>
    <t xml:space="preserve">      R =</t>
  </si>
  <si>
    <r>
      <t xml:space="preserve">  </t>
    </r>
    <r>
      <rPr>
        <b/>
        <sz val="11"/>
        <color rgb="FFFF0000"/>
        <rFont val="Calibri"/>
        <family val="2"/>
        <scheme val="minor"/>
      </rPr>
      <t>Correlation =</t>
    </r>
  </si>
  <si>
    <t>Order Month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</si>
  <si>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</si>
  <si>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</si>
  <si>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</si>
  <si>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</si>
  <si>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</si>
  <si>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</si>
  <si>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</si>
  <si>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</si>
  <si>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</si>
  <si>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</si>
  <si>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</si>
  <si>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Month</t>
  </si>
  <si>
    <t>Month in Number</t>
  </si>
  <si>
    <t>Order Month in Number</t>
  </si>
  <si>
    <t>Month in number</t>
  </si>
  <si>
    <r>
      <rPr>
        <b/>
        <sz val="11"/>
        <color rgb="FFFF0000"/>
        <rFont val="Calibri"/>
        <family val="2"/>
        <scheme val="minor"/>
      </rPr>
      <t>Average of Sales after Shipping Cost($</t>
    </r>
    <r>
      <rPr>
        <sz val="11"/>
        <color theme="1"/>
        <rFont val="Calibri"/>
        <family val="2"/>
        <scheme val="minor"/>
      </rPr>
      <t>)</t>
    </r>
  </si>
  <si>
    <t>TEXT(B3, "mmm")</t>
  </si>
  <si>
    <t>VLOOKUP(C2,'Look-up tables'!$N$2:$O$13,2,FALSE)</t>
  </si>
  <si>
    <r>
      <rPr>
        <b/>
        <sz val="8"/>
        <color theme="1"/>
        <rFont val="Calibri"/>
        <family val="2"/>
        <scheme val="minor"/>
      </rPr>
      <t>Sales before shipping cost($) + Sales after shipping cost($)</t>
    </r>
    <r>
      <rPr>
        <sz val="11"/>
        <color theme="1"/>
        <rFont val="Calibri"/>
        <family val="2"/>
        <scheme val="minor"/>
      </rPr>
      <t xml:space="preserve"> </t>
    </r>
  </si>
  <si>
    <t xml:space="preserve">  H2+K2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</si>
</sst>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  <xf numFmtId="0" fontId="0" fillId="0" borderId="0" xfId="0" quotePrefix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10" fontId="0" fillId="2" borderId="0" xfId="0" applyNumberFormat="1" applyFill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3" fillId="0" borderId="0" xfId="0" applyFont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0" borderId="0" xfId="0" applyFont="1"/>
    <xf numFmtId="0" fontId="1" fillId="0" borderId="2" xfId="0" applyFont="1" applyFill="1" applyBorder="1" applyAlignment="1">
      <alignment horizontal="center"/>
    </xf>
    <xf numFmtId="0" fontId="0" fillId="2" borderId="1" xfId="0" applyFill="1" applyBorder="1" applyAlignment="1"/>
    <xf numFmtId="1" fontId="0" fillId="2" borderId="0" xfId="0" applyNumberFormat="1" applyFill="1"/>
    <xf numFmtId="1" fontId="0" fillId="0" borderId="0" xfId="0" applyNumberFormat="1"/>
    <xf numFmtId="1" fontId="0" fillId="0" borderId="0" xfId="0" applyNumberFormat="1" applyAlignment="1">
      <alignment horizontal="left"/>
    </xf>
    <xf numFmtId="2" fontId="0" fillId="2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Average Percent Change of Sales before and after Shipping Cost for different Shipment Mode</a:t>
            </a:r>
          </a:p>
          <a:p>
            <a:pPr>
              <a:defRPr/>
            </a:pPr>
            <a:endParaRPr lang="en-IN"/>
          </a:p>
          <a:p>
            <a:pPr>
              <a:defRPr/>
            </a:pPr>
            <a:endParaRPr lang="en-IN"/>
          </a:p>
        </c:rich>
      </c:tx>
      <c:layout>
        <c:manualLayout>
          <c:xMode val="edge"/>
          <c:yMode val="edge"/>
          <c:x val="0.114138888888888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'Q1-Percent Change'!$B$10</c:f>
              <c:strCache>
                <c:ptCount val="1"/>
                <c:pt idx="0">
                  <c:v>                       Percent Change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'Q1-Percent Change'!$A$11:$A$13</c:f>
              <c:strCache>
                <c:ptCount val="3"/>
                <c:pt idx="0">
                  <c:v>Delivery Truck</c:v>
                </c:pt>
                <c:pt idx="1">
                  <c:v>Express Air</c:v>
                </c:pt>
                <c:pt idx="2">
                  <c:v>Regular Air</c:v>
                </c:pt>
              </c:strCache>
            </c:strRef>
          </c:cat>
          <c:val>
            <c:numRef>
              <c:f>'Q1-Percent Change'!$B$11:$B$13</c:f>
              <c:numCache>
                <c:formatCode>0.00%</c:formatCode>
                <c:ptCount val="3"/>
                <c:pt idx="0">
                  <c:v>8.1009069706592454E-3</c:v>
                </c:pt>
                <c:pt idx="1">
                  <c:v>7.3903855963945511E-3</c:v>
                </c:pt>
                <c:pt idx="2">
                  <c:v>6.4854827521901052E-3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05-48A7-966C-CA9F7A7F4E0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18979216"/>
        <c:axId val="518977136"/>
      </c:barChart>
      <c:catAx>
        <c:axId val="518979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Shipment Mode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77136"/>
        <c:crosses val="autoZero"/>
        <c:auto val="1"/>
        <c:lblAlgn val="ctr"/>
        <c:lblOffset val="100"/>
        <c:noMultiLvlLbl val="0"/>
      </c:catAx>
      <c:valAx>
        <c:axId val="51897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Percent Change</a:t>
                </a:r>
              </a:p>
            </c:rich>
          </c:tx>
          <c:layout>
            <c:manualLayout>
              <c:xMode val="edge"/>
              <c:yMode val="edge"/>
              <c:x val="1.6441573693482089E-2"/>
              <c:y val="0.453610953270016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7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         Probability of</a:t>
            </a:r>
            <a:r>
              <a:rPr lang="en-US" b="1" baseline="0"/>
              <a:t> Order Count for different Provience </a:t>
            </a:r>
            <a:r>
              <a:rPr lang="en-US" b="1"/>
              <a:t>in %</a:t>
            </a:r>
          </a:p>
        </c:rich>
      </c:tx>
      <c:layout>
        <c:manualLayout>
          <c:xMode val="edge"/>
          <c:yMode val="edge"/>
          <c:x val="0.19421284080914689"/>
          <c:y val="4.52403393025447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'Q2- Probability'!$B$20</c:f>
              <c:strCache>
                <c:ptCount val="1"/>
                <c:pt idx="0">
                  <c:v>         Probability in %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6B6-454E-826C-5FC977AD224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6B6-454E-826C-5FC977AD224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6B6-454E-826C-5FC977AD224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16B6-454E-826C-5FC977AD224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16B6-454E-826C-5FC977AD2244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16B6-454E-826C-5FC977AD2244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16B6-454E-826C-5FC977AD2244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16B6-454E-826C-5FC977AD2244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16B6-454E-826C-5FC977AD2244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16B6-454E-826C-5FC977AD2244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16B6-454E-826C-5FC977AD2244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16B6-454E-826C-5FC977AD2244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16B6-454E-826C-5FC977AD224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'Q2- Probability'!$A$21:$A$33</c:f>
              <c:strCache>
                <c:ptCount val="13"/>
                <c:pt idx="0">
                  <c:v>Alberta</c:v>
                </c:pt>
                <c:pt idx="1">
                  <c:v>British Columbia</c:v>
                </c:pt>
                <c:pt idx="2">
                  <c:v>Manitoba</c:v>
                </c:pt>
                <c:pt idx="3">
                  <c:v>New Brunswick</c:v>
                </c:pt>
                <c:pt idx="4">
                  <c:v>Newfoundland</c:v>
                </c:pt>
                <c:pt idx="5">
                  <c:v>Northwest Territories</c:v>
                </c:pt>
                <c:pt idx="6">
                  <c:v>Nova Scotia</c:v>
                </c:pt>
                <c:pt idx="7">
                  <c:v>Nunavut</c:v>
                </c:pt>
                <c:pt idx="8">
                  <c:v>Ontario</c:v>
                </c:pt>
                <c:pt idx="9">
                  <c:v>Prince Edward Island</c:v>
                </c:pt>
                <c:pt idx="10">
                  <c:v>Quebec</c:v>
                </c:pt>
                <c:pt idx="11">
                  <c:v>Saskachewan</c:v>
                </c:pt>
                <c:pt idx="12">
                  <c:v>Yukon</c:v>
                </c:pt>
              </c:strCache>
            </c:strRef>
          </c:cat>
          <c:val>
            <c:numRef>
              <c:f>'Q2- Probability'!$B$21:$B$33</c:f>
              <c:numCache>
                <c:formatCode>0.00%</c:formatCode>
                <c:ptCount val="13"/>
                <c:pt idx="0">
                  <c:v>0.1043956043956044</c:v>
                </c:pt>
                <c:pt idx="1">
                  <c:v>0.12537462537462538</c:v>
                </c:pt>
                <c:pt idx="2">
                  <c:v>9.6903096903096897E-2</c:v>
                </c:pt>
                <c:pt idx="3">
                  <c:v>2.8471528471528472E-2</c:v>
                </c:pt>
                <c:pt idx="4">
                  <c:v>7.4925074925074929E-3</c:v>
                </c:pt>
                <c:pt idx="5">
                  <c:v>5.2447552447552448E-2</c:v>
                </c:pt>
                <c:pt idx="6">
                  <c:v>5.6943056943056944E-2</c:v>
                </c:pt>
                <c:pt idx="7">
                  <c:v>1.4985014985014986E-2</c:v>
                </c:pt>
                <c:pt idx="8">
                  <c:v>0.21528471528471529</c:v>
                </c:pt>
                <c:pt idx="9">
                  <c:v>2.6973026973026972E-2</c:v>
                </c:pt>
                <c:pt idx="10">
                  <c:v>9.5404595404595408E-2</c:v>
                </c:pt>
                <c:pt idx="11">
                  <c:v>0.1088911088911089</c:v>
                </c:pt>
                <c:pt idx="12">
                  <c:v>6.6433566433566432E-2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B7-40A5-BD53-C24BB3A090C2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69176379337807"/>
          <c:y val="0.79217585549214453"/>
          <c:w val="0.78264669422918443"/>
          <c:h val="0.185203974856583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Order Quantity by Sum of Sales after Shipping Cost($)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'Q3 - Correlation'!$C$20</c:f>
              <c:strCache>
                <c:ptCount val="1"/>
                <c:pt idx="0">
                  <c:v>Sum of Sales after Shipping Cost($)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292716535433071"/>
                  <c:y val="-0.1495370370370370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y = 61.131x + 23814</a:t>
                    </a:r>
                    <a:br>
                      <a:rPr lang="en-US"/>
                    </a:br>
                    <a:r>
                      <a:rPr lang="en-US"/>
                      <a:t>R² = 0.9244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'Q3 - Correlation'!$B$21:$B$33</c:f>
              <c:numCache>
                <c:formatCode>General</c:formatCode>
                <c:ptCount val="13"/>
                <c:pt idx="0">
                  <c:v>5353</c:v>
                </c:pt>
                <c:pt idx="1">
                  <c:v>6451</c:v>
                </c:pt>
                <c:pt idx="2">
                  <c:v>4890</c:v>
                </c:pt>
                <c:pt idx="3">
                  <c:v>1612</c:v>
                </c:pt>
                <c:pt idx="4">
                  <c:v>365</c:v>
                </c:pt>
                <c:pt idx="5">
                  <c:v>2736</c:v>
                </c:pt>
                <c:pt idx="6">
                  <c:v>2890</c:v>
                </c:pt>
                <c:pt idx="7">
                  <c:v>693</c:v>
                </c:pt>
                <c:pt idx="8">
                  <c:v>11330</c:v>
                </c:pt>
                <c:pt idx="9">
                  <c:v>1524</c:v>
                </c:pt>
                <c:pt idx="10">
                  <c:v>4733</c:v>
                </c:pt>
                <c:pt idx="11">
                  <c:v>5650</c:v>
                </c:pt>
                <c:pt idx="12">
                  <c:v>3337</c:v>
                </c:pt>
              </c:numCache>
            </c:numRef>
          </c:xVal>
          <c:yVal>
            <c:numRef>
              <c:f>'Q3 - Correlation'!$C$21:$C$33</c:f>
              <c:numCache>
                <c:formatCode>General</c:formatCode>
                <c:ptCount val="13"/>
                <c:pt idx="0">
                  <c:v>452743.08250000014</c:v>
                </c:pt>
                <c:pt idx="1">
                  <c:v>393463.64250000013</c:v>
                </c:pt>
                <c:pt idx="2">
                  <c:v>389484.51649999997</c:v>
                </c:pt>
                <c:pt idx="3">
                  <c:v>50208.717000000004</c:v>
                </c:pt>
                <c:pt idx="4">
                  <c:v>19444.473499999996</c:v>
                </c:pt>
                <c:pt idx="5">
                  <c:v>242255.85649999999</c:v>
                </c:pt>
                <c:pt idx="6">
                  <c:v>196011.59350000002</c:v>
                </c:pt>
                <c:pt idx="7">
                  <c:v>39322.981000000007</c:v>
                </c:pt>
                <c:pt idx="8">
                  <c:v>662091.76549999975</c:v>
                </c:pt>
                <c:pt idx="9">
                  <c:v>94239.619999999981</c:v>
                </c:pt>
                <c:pt idx="10">
                  <c:v>322197.88800000033</c:v>
                </c:pt>
                <c:pt idx="11">
                  <c:v>327156.06499999989</c:v>
                </c:pt>
                <c:pt idx="12">
                  <c:v>273121.6005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01-4774-9272-DB82AC673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2128128"/>
        <c:axId val="762119808"/>
      </c:scatterChart>
      <c:valAx>
        <c:axId val="762128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 of Order Quantity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119808"/>
        <c:crosses val="autoZero"/>
        <c:crossBetween val="midCat"/>
      </c:valAx>
      <c:valAx>
        <c:axId val="762119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 of Sales after Shipping Cost($)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68055555555555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1281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of Sales($) for the Year 2012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30416093434417352"/>
          <c:y val="2.371541501976284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'Q4 - Forecast'!$G$22</c:f>
              <c:strCache>
                <c:ptCount val="1"/>
                <c:pt idx="0">
                  <c:v>Average of Sales after Shipping Cost($)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'Q4 - Forecast'!$F$23:$F$34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'Q4 - Forecast'!$G$23:$G$34</c:f>
              <c:numCache>
                <c:formatCode>0.00</c:formatCode>
                <c:ptCount val="12"/>
                <c:pt idx="0">
                  <c:v>1877.2601611677164</c:v>
                </c:pt>
                <c:pt idx="1">
                  <c:v>1899.6896947828784</c:v>
                </c:pt>
                <c:pt idx="2">
                  <c:v>1922.1192283980406</c:v>
                </c:pt>
                <c:pt idx="3">
                  <c:v>1944.5487620132026</c:v>
                </c:pt>
                <c:pt idx="4">
                  <c:v>1966.9782956283648</c:v>
                </c:pt>
                <c:pt idx="5">
                  <c:v>1989.4078292435267</c:v>
                </c:pt>
                <c:pt idx="6">
                  <c:v>2011.8373628586889</c:v>
                </c:pt>
                <c:pt idx="7">
                  <c:v>2034.2668964738509</c:v>
                </c:pt>
                <c:pt idx="8">
                  <c:v>2056.6964300890131</c:v>
                </c:pt>
                <c:pt idx="9">
                  <c:v>2079.1259637041753</c:v>
                </c:pt>
                <c:pt idx="10">
                  <c:v>2101.5554973193375</c:v>
                </c:pt>
                <c:pt idx="11">
                  <c:v>2123.9850309344993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73-4124-AF9C-FCEEA7391D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60683952"/>
        <c:axId val="686734720"/>
        <c:axId val="0"/>
      </c:bar3DChart>
      <c:catAx>
        <c:axId val="460683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layout>
            <c:manualLayout>
              <c:xMode val="edge"/>
              <c:yMode val="edge"/>
              <c:x val="0.49476085238415823"/>
              <c:y val="0.9040381562976564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6734720"/>
        <c:crosses val="autoZero"/>
        <c:auto val="1"/>
        <c:lblAlgn val="ctr"/>
        <c:lblOffset val="100"/>
        <c:noMultiLvlLbl val="0"/>
      </c:catAx>
      <c:valAx>
        <c:axId val="68673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  <a:p>
                <a:pPr>
                  <a:defRPr/>
                </a:pPr>
                <a:r>
                  <a:rPr lang="en-IN"/>
                  <a:t>($)</a:t>
                </a:r>
              </a:p>
            </c:rich>
          </c:tx>
          <c:layout>
            <c:manualLayout>
              <c:xMode val="edge"/>
              <c:yMode val="edge"/>
              <c:x val="2.8683956327020459E-2"/>
              <c:y val="0.383210606579315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68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200024</xdr:colOff>
      <xdr:row>0</xdr:row>
      <xdr:rowOff>165100</xdr:rowOff>
    </xdr:from>
    <xdr:to>
      <xdr:col>11</xdr:col>
      <xdr:colOff>336549</xdr:colOff>
      <xdr:row>20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D8943F-40F4-4D9D-8287-42614D50C0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</xdr:row>
      <xdr:rowOff>98424</xdr:rowOff>
    </xdr:from>
    <xdr:to>
      <xdr:col>14</xdr:col>
      <xdr:colOff>590550</xdr:colOff>
      <xdr:row>20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4D655C-E080-4247-B6B0-E5BBB46FE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107950</xdr:colOff>
      <xdr:row>0</xdr:row>
      <xdr:rowOff>79375</xdr:rowOff>
    </xdr:from>
    <xdr:to>
      <xdr:col>13</xdr:col>
      <xdr:colOff>349250</xdr:colOff>
      <xdr:row>15</xdr:row>
      <xdr:rowOff>60325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A54CEF-F01B-49FA-9529-6EA553FDA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5</xdr:col>
      <xdr:colOff>558800</xdr:colOff>
      <xdr:row>27</xdr:row>
      <xdr:rowOff>19050</xdr:rowOff>
    </xdr:from>
    <xdr:ext cx="652145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0DE1A06-D9E4-4C38-A998-0B5A9A75D209}"/>
            </a:ext>
          </a:extLst>
        </xdr:cNvPr>
        <xdr:cNvSpPr txBox="1"/>
      </xdr:nvSpPr>
      <xdr:spPr>
        <a:xfrm>
          <a:off x="6648450" y="5003800"/>
          <a:ext cx="65214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IN" sz="1100"/>
        </a:p>
      </xdr:txBody>
    </xdr:sp>
    <xdr:clientData/>
  </xdr:oneCellAnchor>
  <xdr:oneCellAnchor>
    <xdr:from>
      <xdr:col>4</xdr:col>
      <xdr:colOff>0</xdr:colOff>
      <xdr:row>24</xdr:row>
      <xdr:rowOff>12700</xdr:rowOff>
    </xdr:from>
    <xdr:ext cx="7010400" cy="147320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60D0F7F-7562-44D6-B52F-F058B39E5104}"/>
            </a:ext>
          </a:extLst>
        </xdr:cNvPr>
        <xdr:cNvSpPr txBox="1"/>
      </xdr:nvSpPr>
      <xdr:spPr>
        <a:xfrm>
          <a:off x="5480050" y="4445000"/>
          <a:ext cx="7010400" cy="147320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600"/>
            <a:t>The</a:t>
          </a:r>
          <a:r>
            <a:rPr lang="en-IN" sz="1600" baseline="0"/>
            <a:t> Correlation between sum of Order Quantity for every provience and Sum of Sales after Shipping Cost($) for every province is about </a:t>
          </a:r>
          <a:r>
            <a:rPr lang="en-IN" sz="1600" b="1" baseline="0">
              <a:solidFill>
                <a:srgbClr val="C00000"/>
              </a:solidFill>
            </a:rPr>
            <a:t>0.9 (High Positive Correlation).</a:t>
          </a:r>
        </a:p>
        <a:p>
          <a:endParaRPr lang="en-IN" sz="1600" b="1" baseline="0">
            <a:solidFill>
              <a:srgbClr val="C00000"/>
            </a:solidFill>
          </a:endParaRPr>
        </a:p>
        <a:p>
          <a:r>
            <a:rPr lang="en-IN" sz="1600" b="1" baseline="0">
              <a:solidFill>
                <a:srgbClr val="C00000"/>
              </a:solidFill>
            </a:rPr>
            <a:t>SO, the Order Quantity is directly proportional to Sales after Shipping Cost($).</a:t>
          </a:r>
          <a:endParaRPr lang="en-IN" sz="1600" b="1">
            <a:solidFill>
              <a:srgbClr val="C0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1</xdr:row>
      <xdr:rowOff>12700</xdr:rowOff>
    </xdr:from>
    <xdr:to>
      <xdr:col>10</xdr:col>
      <xdr:colOff>6350</xdr:colOff>
      <xdr:row>18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E4433FB-3549-4060-A4D3-4F932C604E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erthy raaj Shanmugam" refreshedDate="44301.539921412033" createdVersion="6" refreshedVersion="6" minRefreshableVersion="3" recordCount="2002" xr:uid="{641ADE11-C680-4C4E-929D-F6D0A5ADC4B9}">
  <cacheSource type="worksheet">
    <worksheetSource ref="A1:T2003" sheet="Modified Dataset"/>
  </cacheSource>
  <cacheFields count="18">
    <cacheField name="Order ID" numFmtId="0">
      <sharedItems containsSemiMixedTypes="0" containsString="0" containsNumber="1" containsInteger="1" minValue="32" maxValue="59973"/>
    </cacheField>
    <cacheField name="Order Date" numFmtId="14">
      <sharedItems containsSemiMixedTypes="0" containsNonDate="0" containsDate="1" containsString="0" minDate="2011-01-01T00:00:00" maxDate="2012-01-01T00:00:00"/>
    </cacheField>
    <cacheField name="Order Priority" numFmtId="0">
      <sharedItems/>
    </cacheField>
    <cacheField name="Order Quantity" numFmtId="0">
      <sharedItems containsSemiMixedTypes="0" containsString="0" containsNumber="1" containsInteger="1" minValue="1" maxValue="50"/>
    </cacheField>
    <cacheField name="Quantity Type" numFmtId="0">
      <sharedItems/>
    </cacheField>
    <cacheField name="Sales before Shipping Cost($)" numFmtId="0">
      <sharedItems containsSemiMixedTypes="0" containsString="0" containsNumber="1" minValue="2.2400000000000002" maxValue="29345.27"/>
    </cacheField>
    <cacheField name="Unit Price" numFmtId="2">
      <sharedItems containsSemiMixedTypes="0" containsString="0" containsNumber="1" minValue="1.2425806451612904" maxValue="7122.1699999999992"/>
    </cacheField>
    <cacheField name="Ship Mode" numFmtId="0">
      <sharedItems count="3">
        <s v="Regular Air"/>
        <s v="Express Air"/>
        <s v="Delivery Truck"/>
      </sharedItems>
    </cacheField>
    <cacheField name="Shipping Cost($)" numFmtId="0">
      <sharedItems containsSemiMixedTypes="0" containsString="0" containsNumber="1" minValue="0.49" maxValue="143.71"/>
    </cacheField>
    <cacheField name="Sales after Shipping Cost($)" numFmtId="0">
      <sharedItems containsSemiMixedTypes="0" containsString="0" containsNumber="1" minValue="2.9400000000000004" maxValue="29389.82"/>
    </cacheField>
    <cacheField name="Province" numFmtId="0">
      <sharedItems count="13">
        <s v="Nunavut"/>
        <s v="Manitoba"/>
        <s v="British Columbia"/>
        <s v="Quebec"/>
        <s v="Ontario"/>
        <s v="Alberta"/>
        <s v="Saskachewan"/>
        <s v="Northwest Territories"/>
        <s v="Nova Scotia"/>
        <s v="Prince Edward Island"/>
        <s v="Yukon"/>
        <s v="New Brunswick"/>
        <s v="Newfoundland"/>
      </sharedItems>
    </cacheField>
    <cacheField name="Province  Alpha Code" numFmtId="0">
      <sharedItems/>
    </cacheField>
    <cacheField name="Customer Segment" numFmtId="0">
      <sharedItems/>
    </cacheField>
    <cacheField name="Customer Segment Code" numFmtId="0">
      <sharedItems containsSemiMixedTypes="0" containsString="0" containsNumber="1" containsInteger="1" minValue="1" maxValue="4"/>
    </cacheField>
    <cacheField name="Product Category" numFmtId="0">
      <sharedItems/>
    </cacheField>
    <cacheField name="Product Sub-Category" numFmtId="0">
      <sharedItems/>
    </cacheField>
    <cacheField name="Product Container" numFmtId="0">
      <sharedItems/>
    </cacheField>
    <cacheField name="Ship Date" numFmtId="0">
      <sharedItems containsDate="1" containsMixedTypes="1" minDate="2011-01-02T00:00:00" maxDate="2012-03-0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erthy raaj Shanmugam" refreshedDate="44301.704327430554" createdVersion="6" refreshedVersion="6" minRefreshableVersion="3" recordCount="2003" xr:uid="{254A0A12-4803-42F0-A7F0-C3EA015198F9}">
  <cacheSource type="worksheet">
    <worksheetSource ref="A1:T2004" sheet="Modified Dataset"/>
  </cacheSource>
  <cacheFields count="20">
    <cacheField name="Order ID" numFmtId="0">
      <sharedItems containsString="0" containsBlank="1" containsNumber="1" containsInteger="1" minValue="32" maxValue="59973"/>
    </cacheField>
    <cacheField name="Order Date" numFmtId="0">
      <sharedItems containsNonDate="0" containsDate="1" containsString="0" containsBlank="1" minDate="2011-01-01T00:00:00" maxDate="2012-01-01T00:00:00"/>
    </cacheField>
    <cacheField name="Order Month" numFmtId="1">
      <sharedItems/>
    </cacheField>
    <cacheField name="Order Month in Number" numFmtId="1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Order Priority" numFmtId="0">
      <sharedItems containsBlank="1"/>
    </cacheField>
    <cacheField name="Order Quantity" numFmtId="0">
      <sharedItems containsString="0" containsBlank="1" containsNumber="1" containsInteger="1" minValue="1" maxValue="50"/>
    </cacheField>
    <cacheField name="Quantity Type" numFmtId="0">
      <sharedItems containsBlank="1"/>
    </cacheField>
    <cacheField name="Sales before Shipping Cost($)" numFmtId="0">
      <sharedItems containsString="0" containsBlank="1" containsNumber="1" minValue="2.2400000000000002" maxValue="29345.27"/>
    </cacheField>
    <cacheField name="Unit Price" numFmtId="0">
      <sharedItems containsString="0" containsBlank="1" containsNumber="1" minValue="1.2425806451612904" maxValue="7122.1699999999992"/>
    </cacheField>
    <cacheField name="Ship Mode" numFmtId="0">
      <sharedItems containsBlank="1"/>
    </cacheField>
    <cacheField name="Shipping Cost($)" numFmtId="0">
      <sharedItems containsString="0" containsBlank="1" containsNumber="1" minValue="0.49" maxValue="143.71"/>
    </cacheField>
    <cacheField name="Sales after Shipping Cost($)" numFmtId="0">
      <sharedItems containsString="0" containsBlank="1" containsNumber="1" minValue="2.9400000000000004" maxValue="29389.82"/>
    </cacheField>
    <cacheField name="Province" numFmtId="0">
      <sharedItems containsBlank="1"/>
    </cacheField>
    <cacheField name="Province  Alpha Code" numFmtId="0">
      <sharedItems containsBlank="1"/>
    </cacheField>
    <cacheField name="Customer Segment" numFmtId="0">
      <sharedItems containsBlank="1"/>
    </cacheField>
    <cacheField name="Customer Segment Code" numFmtId="0">
      <sharedItems containsString="0" containsBlank="1" containsNumber="1" containsInteger="1" minValue="1" maxValue="4"/>
    </cacheField>
    <cacheField name="Product Category" numFmtId="0">
      <sharedItems containsBlank="1"/>
    </cacheField>
    <cacheField name="Product Sub-Category" numFmtId="0">
      <sharedItems containsBlank="1"/>
    </cacheField>
    <cacheField name="Product Container" numFmtId="0">
      <sharedItems containsBlank="1"/>
    </cacheField>
    <cacheField name="Ship Date" numFmtId="0">
      <sharedItems containsDate="1" containsBlank="1" containsMixedTypes="1" minDate="2011-01-02T00:00:00" maxDate="2012-03-0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2">
  <r>
    <n v="2277"/>
    <d v="2011-01-01T00:00:00"/>
    <s v="Not Specified"/>
    <n v="21"/>
    <s v="M"/>
    <n v="845.32"/>
    <n v="40.253333333333337"/>
    <x v="0"/>
    <n v="19.989999999999998"/>
    <n v="865.31000000000006"/>
    <x v="0"/>
    <s v="NU"/>
    <s v="Home Office"/>
    <n v="3"/>
    <s v="Office Supplies"/>
    <s v="Paper"/>
    <s v="Small Box"/>
    <d v="2011-03-01T00:00:00"/>
  </r>
  <r>
    <n v="52640"/>
    <d v="2011-01-01T00:00:00"/>
    <s v="Medium"/>
    <n v="18"/>
    <s v="S"/>
    <n v="1163.75"/>
    <n v="64.652777777777771"/>
    <x v="1"/>
    <n v="19.989999999999998"/>
    <n v="1183.74"/>
    <x v="1"/>
    <s v="MB"/>
    <s v="Consumer"/>
    <n v="4"/>
    <s v="Office Supplies"/>
    <s v="Binders and Binder Accessories"/>
    <s v="Small Box"/>
    <d v="2011-04-01T00:00:00"/>
  </r>
  <r>
    <n v="17058"/>
    <d v="2011-01-01T00:00:00"/>
    <s v="High"/>
    <n v="15"/>
    <s v="S"/>
    <n v="72.67"/>
    <n v="4.8446666666666669"/>
    <x v="0"/>
    <n v="6.72"/>
    <n v="79.39"/>
    <x v="1"/>
    <s v="MB"/>
    <s v="Home Office"/>
    <n v="3"/>
    <s v="Office Supplies"/>
    <s v="Paper"/>
    <s v="Small Box"/>
    <d v="2011-02-01T00:00:00"/>
  </r>
  <r>
    <n v="16262"/>
    <d v="2011-01-01T00:00:00"/>
    <s v="Low"/>
    <n v="11"/>
    <s v="S"/>
    <n v="62.84"/>
    <n v="5.7127272727272729"/>
    <x v="1"/>
    <n v="2.04"/>
    <n v="64.88000000000001"/>
    <x v="1"/>
    <s v="MB"/>
    <s v="Consumer"/>
    <n v="4"/>
    <s v="Office Supplies"/>
    <s v="Paper"/>
    <s v="Wrap Bag"/>
    <d v="2011-08-01T00:00:00"/>
  </r>
  <r>
    <n v="2277"/>
    <d v="2011-01-01T00:00:00"/>
    <s v="Not Specified"/>
    <n v="10"/>
    <s v="S"/>
    <n v="66.540000000000006"/>
    <n v="6.6540000000000008"/>
    <x v="0"/>
    <n v="4.38"/>
    <n v="70.92"/>
    <x v="0"/>
    <s v="NU"/>
    <s v="Home Office"/>
    <n v="3"/>
    <s v="Technology"/>
    <s v="Computer Peripherals"/>
    <s v="Small Pack"/>
    <d v="2011-02-01T00:00:00"/>
  </r>
  <r>
    <n v="24033"/>
    <d v="2011-01-02T00:00:00"/>
    <s v="High"/>
    <n v="50"/>
    <s v="XXL"/>
    <n v="1227.18"/>
    <n v="24.543600000000001"/>
    <x v="2"/>
    <n v="15.68"/>
    <n v="1242.8600000000001"/>
    <x v="1"/>
    <s v="MB"/>
    <s v="Consumer"/>
    <n v="4"/>
    <s v="Furniture"/>
    <s v="Office Furnishings"/>
    <s v="Jumbo Drum"/>
    <d v="2011-04-01T00:00:00"/>
  </r>
  <r>
    <n v="10144"/>
    <d v="2011-01-02T00:00:00"/>
    <s v="Critical"/>
    <n v="24"/>
    <s v="M"/>
    <n v="6408.3"/>
    <n v="267.01249999999999"/>
    <x v="2"/>
    <n v="35.67"/>
    <n v="6443.97"/>
    <x v="2"/>
    <s v="BC"/>
    <s v="Corporate"/>
    <n v="1"/>
    <s v="Furniture"/>
    <s v="Tables"/>
    <s v="Jumbo Box"/>
    <d v="2011-02-01T00:00:00"/>
  </r>
  <r>
    <n v="10436"/>
    <d v="2011-01-02T00:00:00"/>
    <s v="Low"/>
    <n v="24"/>
    <s v="M"/>
    <n v="138.75"/>
    <n v="5.78125"/>
    <x v="0"/>
    <n v="1"/>
    <n v="139.75"/>
    <x v="3"/>
    <s v="QC"/>
    <s v="Corporate"/>
    <n v="1"/>
    <s v="Office Supplies"/>
    <s v="Pens &amp; Art Supplies"/>
    <s v="Wrap Bag"/>
    <d v="2011-09-01T00:00:00"/>
  </r>
  <r>
    <n v="10144"/>
    <d v="2011-01-02T00:00:00"/>
    <s v="Critical"/>
    <n v="16"/>
    <s v="S"/>
    <n v="5403.75"/>
    <n v="337.734375"/>
    <x v="2"/>
    <n v="58.92"/>
    <n v="5462.67"/>
    <x v="2"/>
    <s v="BC"/>
    <s v="Corporate"/>
    <n v="1"/>
    <s v="Furniture"/>
    <s v="Chairs &amp; Chairmats"/>
    <s v="Jumbo Drum"/>
    <d v="2011-04-01T00:00:00"/>
  </r>
  <r>
    <n v="10144"/>
    <d v="2011-01-02T00:00:00"/>
    <s v="Critical"/>
    <n v="1"/>
    <s v="XS"/>
    <n v="192.49"/>
    <n v="192.49"/>
    <x v="2"/>
    <n v="30"/>
    <n v="222.49"/>
    <x v="2"/>
    <s v="BC"/>
    <s v="Corporate"/>
    <n v="1"/>
    <s v="Furniture"/>
    <s v="Chairs &amp; Chairmats"/>
    <s v="Jumbo Drum"/>
    <d v="2011-04-01T00:00:00"/>
  </r>
  <r>
    <n v="4006"/>
    <d v="2011-01-03T00:00:00"/>
    <s v="Medium"/>
    <n v="38"/>
    <s v="L"/>
    <n v="1441.61"/>
    <n v="37.937105263157889"/>
    <x v="0"/>
    <n v="5.08"/>
    <n v="1446.6899999999998"/>
    <x v="4"/>
    <s v="ON"/>
    <s v="Corporate"/>
    <n v="1"/>
    <s v="Office Supplies"/>
    <s v="Paper"/>
    <s v="Wrap Bag"/>
    <d v="2011-04-01T00:00:00"/>
  </r>
  <r>
    <n v="9221"/>
    <d v="2011-01-03T00:00:00"/>
    <s v="Low"/>
    <n v="25"/>
    <s v="M"/>
    <n v="1527.42"/>
    <n v="61.096800000000002"/>
    <x v="0"/>
    <n v="19.989999999999998"/>
    <n v="1547.41"/>
    <x v="5"/>
    <s v="AB"/>
    <s v="Consumer"/>
    <n v="4"/>
    <s v="Office Supplies"/>
    <s v="Envelopes"/>
    <s v="Small Box"/>
    <d v="2011-07-01T00:00:00"/>
  </r>
  <r>
    <n v="25188"/>
    <d v="2011-01-03T00:00:00"/>
    <s v="Medium"/>
    <n v="20"/>
    <s v="M"/>
    <n v="1564.1614999999999"/>
    <n v="78.208074999999994"/>
    <x v="0"/>
    <n v="2.5"/>
    <n v="1566.6614999999999"/>
    <x v="3"/>
    <s v="QC"/>
    <s v="Home Office"/>
    <n v="3"/>
    <s v="Technology"/>
    <s v="Telephones and Communication"/>
    <s v="Small Box"/>
    <d v="2011-05-01T00:00:00"/>
  </r>
  <r>
    <n v="9221"/>
    <d v="2011-01-03T00:00:00"/>
    <s v="Low"/>
    <n v="9"/>
    <s v="XS"/>
    <n v="79.64"/>
    <n v="8.8488888888888884"/>
    <x v="0"/>
    <n v="49"/>
    <n v="128.63999999999999"/>
    <x v="5"/>
    <s v="AB"/>
    <s v="Consumer"/>
    <n v="4"/>
    <s v="Office Supplies"/>
    <s v="Appliances"/>
    <s v="Large Box"/>
    <d v="2011-07-01T00:00:00"/>
  </r>
  <r>
    <n v="33473"/>
    <d v="2011-01-04T00:00:00"/>
    <s v="Low"/>
    <n v="50"/>
    <s v="XXL"/>
    <n v="600.22"/>
    <n v="12.0044"/>
    <x v="0"/>
    <n v="3.14"/>
    <n v="603.36"/>
    <x v="6"/>
    <s v="SK"/>
    <s v="Corporate"/>
    <n v="1"/>
    <s v="Office Supplies"/>
    <s v="Scissors, Rulers and Trimmers"/>
    <s v="Small Pack"/>
    <d v="2011-04-01T00:00:00"/>
  </r>
  <r>
    <n v="52486"/>
    <d v="2011-01-04T00:00:00"/>
    <s v="Not Specified"/>
    <n v="41"/>
    <s v="XL"/>
    <n v="11883.2"/>
    <n v="289.83414634146345"/>
    <x v="0"/>
    <n v="7.18"/>
    <n v="11890.380000000001"/>
    <x v="3"/>
    <s v="QC"/>
    <s v="Home Office"/>
    <n v="3"/>
    <s v="Technology"/>
    <s v="Computer Peripherals"/>
    <s v="Small Box"/>
    <d v="2011-05-01T00:00:00"/>
  </r>
  <r>
    <n v="6560"/>
    <d v="2011-01-04T00:00:00"/>
    <s v="Low"/>
    <n v="37"/>
    <s v="L"/>
    <n v="8252.3919999999998"/>
    <n v="223.03762162162161"/>
    <x v="2"/>
    <n v="35.67"/>
    <n v="8288.0619999999999"/>
    <x v="6"/>
    <s v="SK"/>
    <s v="Corporate"/>
    <n v="1"/>
    <s v="Furniture"/>
    <s v="Tables"/>
    <s v="Jumbo Box"/>
    <d v="2011-09-01T00:00:00"/>
  </r>
  <r>
    <n v="44198"/>
    <d v="2011-01-04T00:00:00"/>
    <s v="Critical"/>
    <n v="35"/>
    <s v="L"/>
    <n v="625.94849999999997"/>
    <n v="17.884242857142855"/>
    <x v="1"/>
    <n v="3.3"/>
    <n v="629.24849999999992"/>
    <x v="2"/>
    <s v="BC"/>
    <s v="Home Office"/>
    <n v="3"/>
    <s v="Technology"/>
    <s v="Telephones and Communication"/>
    <s v="Small Pack"/>
    <d v="2011-04-01T00:00:00"/>
  </r>
  <r>
    <n v="802"/>
    <d v="2011-01-04T00:00:00"/>
    <s v="Critical"/>
    <n v="33"/>
    <s v="L"/>
    <n v="378.6"/>
    <n v="11.472727272727273"/>
    <x v="0"/>
    <n v="5.63"/>
    <n v="384.23"/>
    <x v="4"/>
    <s v="ON"/>
    <s v="Corporate"/>
    <n v="1"/>
    <s v="Office Supplies"/>
    <s v="Binders and Binder Accessories"/>
    <s v="Small Box"/>
    <d v="2011-06-01T00:00:00"/>
  </r>
  <r>
    <n v="58054"/>
    <d v="2011-01-04T00:00:00"/>
    <s v="High"/>
    <n v="26"/>
    <s v="M"/>
    <n v="61.4"/>
    <n v="2.3615384615384616"/>
    <x v="0"/>
    <n v="5.33"/>
    <n v="66.73"/>
    <x v="4"/>
    <s v="ON"/>
    <s v="Consumer"/>
    <n v="4"/>
    <s v="Furniture"/>
    <s v="Office Furnishings"/>
    <s v="Small Box"/>
    <d v="2011-04-01T00:00:00"/>
  </r>
  <r>
    <n v="6560"/>
    <d v="2011-01-04T00:00:00"/>
    <s v="Low"/>
    <n v="20"/>
    <s v="M"/>
    <n v="169.18"/>
    <n v="8.4589999999999996"/>
    <x v="0"/>
    <n v="3.5"/>
    <n v="172.68"/>
    <x v="6"/>
    <s v="SK"/>
    <s v="Corporate"/>
    <n v="1"/>
    <s v="Office Supplies"/>
    <s v="Appliances"/>
    <s v="Small Box"/>
    <d v="2011-08-01T00:00:00"/>
  </r>
  <r>
    <n v="54528"/>
    <d v="2011-01-04T00:00:00"/>
    <s v="Medium"/>
    <n v="17"/>
    <s v="S"/>
    <n v="207.19"/>
    <n v="12.187647058823529"/>
    <x v="0"/>
    <n v="8.99"/>
    <n v="216.18"/>
    <x v="7"/>
    <s v="NT"/>
    <s v="Consumer"/>
    <n v="4"/>
    <s v="Office Supplies"/>
    <s v="Pens &amp; Art Supplies"/>
    <s v="Small Pack"/>
    <d v="2011-06-01T00:00:00"/>
  </r>
  <r>
    <n v="54528"/>
    <d v="2011-01-04T00:00:00"/>
    <s v="Medium"/>
    <n v="15"/>
    <s v="S"/>
    <n v="92.03"/>
    <n v="6.1353333333333335"/>
    <x v="0"/>
    <n v="0.91"/>
    <n v="92.94"/>
    <x v="3"/>
    <s v="QC"/>
    <s v="Consumer"/>
    <n v="4"/>
    <s v="Office Supplies"/>
    <s v="Pens &amp; Art Supplies"/>
    <s v="Wrap Bag"/>
    <d v="2011-05-01T00:00:00"/>
  </r>
  <r>
    <n v="54528"/>
    <d v="2011-01-04T00:00:00"/>
    <s v="Medium"/>
    <n v="8"/>
    <s v="XS"/>
    <n v="88"/>
    <n v="11"/>
    <x v="0"/>
    <n v="2.89"/>
    <n v="90.89"/>
    <x v="7"/>
    <s v="NT"/>
    <s v="Consumer"/>
    <n v="4"/>
    <s v="Office Supplies"/>
    <s v="Pens &amp; Art Supplies"/>
    <s v="Small Pack"/>
    <d v="2011-06-01T00:00:00"/>
  </r>
  <r>
    <n v="802"/>
    <d v="2011-01-04T00:00:00"/>
    <s v="Critical"/>
    <n v="2"/>
    <s v="XS"/>
    <n v="38.5"/>
    <n v="19.25"/>
    <x v="0"/>
    <n v="9.4"/>
    <n v="47.9"/>
    <x v="4"/>
    <s v="ON"/>
    <s v="Corporate"/>
    <n v="1"/>
    <s v="Technology"/>
    <s v="Office Machines"/>
    <s v="Small Box"/>
    <d v="2011-04-01T00:00:00"/>
  </r>
  <r>
    <n v="25028"/>
    <d v="2011-01-05T00:00:00"/>
    <s v="Critical"/>
    <n v="14"/>
    <s v="S"/>
    <n v="552.08000000000004"/>
    <n v="39.434285714285714"/>
    <x v="1"/>
    <n v="5.08"/>
    <n v="557.16000000000008"/>
    <x v="5"/>
    <s v="AB"/>
    <s v="Home Office"/>
    <n v="3"/>
    <s v="Office Supplies"/>
    <s v="Paper"/>
    <s v="Wrap Bag"/>
    <d v="2011-07-01T00:00:00"/>
  </r>
  <r>
    <n v="25028"/>
    <d v="2011-01-05T00:00:00"/>
    <s v="Critical"/>
    <n v="5"/>
    <s v="XS"/>
    <n v="477.39"/>
    <n v="95.477999999999994"/>
    <x v="2"/>
    <n v="55.81"/>
    <n v="533.20000000000005"/>
    <x v="5"/>
    <s v="AB"/>
    <s v="Home Office"/>
    <n v="3"/>
    <s v="Furniture"/>
    <s v="Bookcases"/>
    <s v="Jumbo Box"/>
    <d v="2011-06-01T00:00:00"/>
  </r>
  <r>
    <n v="29958"/>
    <d v="2011-01-06T00:00:00"/>
    <s v="High"/>
    <n v="47"/>
    <s v="XL"/>
    <n v="307.57"/>
    <n v="6.5440425531914892"/>
    <x v="0"/>
    <n v="5.19"/>
    <n v="312.76"/>
    <x v="3"/>
    <s v="QC"/>
    <s v="Consumer"/>
    <n v="4"/>
    <s v="Office Supplies"/>
    <s v="Binders and Binder Accessories"/>
    <s v="Small Box"/>
    <d v="2011-07-01T00:00:00"/>
  </r>
  <r>
    <n v="29958"/>
    <d v="2011-01-06T00:00:00"/>
    <s v="High"/>
    <n v="32"/>
    <s v="L"/>
    <n v="14861.07"/>
    <n v="464.40843749999999"/>
    <x v="2"/>
    <n v="26"/>
    <n v="14887.07"/>
    <x v="3"/>
    <s v="QC"/>
    <s v="Consumer"/>
    <n v="4"/>
    <s v="Furniture"/>
    <s v="Chairs &amp; Chairmats"/>
    <s v="Jumbo Drum"/>
    <d v="2011-08-01T00:00:00"/>
  </r>
  <r>
    <n v="8195"/>
    <d v="2011-01-06T00:00:00"/>
    <s v="Medium"/>
    <n v="26"/>
    <s v="M"/>
    <n v="87.52"/>
    <n v="3.3661538461538458"/>
    <x v="0"/>
    <n v="3.97"/>
    <n v="91.49"/>
    <x v="3"/>
    <s v="QC"/>
    <s v="Consumer"/>
    <n v="4"/>
    <s v="Office Supplies"/>
    <s v="Pens &amp; Art Supplies"/>
    <s v="Wrap Bag"/>
    <d v="2011-07-01T00:00:00"/>
  </r>
  <r>
    <n v="43808"/>
    <d v="2011-01-06T00:00:00"/>
    <s v="Low"/>
    <n v="16"/>
    <s v="S"/>
    <n v="108.73"/>
    <n v="6.7956250000000002"/>
    <x v="0"/>
    <n v="5.22"/>
    <n v="113.95"/>
    <x v="4"/>
    <s v="ON"/>
    <s v="Small Business"/>
    <n v="2"/>
    <s v="Furniture"/>
    <s v="Office Furnishings"/>
    <s v="Small Box"/>
    <s v="1/13/2011"/>
  </r>
  <r>
    <n v="35845"/>
    <d v="2011-01-06T00:00:00"/>
    <s v="High"/>
    <n v="15"/>
    <s v="S"/>
    <n v="5713.48"/>
    <n v="380.89866666666666"/>
    <x v="2"/>
    <n v="85.63"/>
    <n v="5799.11"/>
    <x v="3"/>
    <s v="QC"/>
    <s v="Corporate"/>
    <n v="1"/>
    <s v="Furniture"/>
    <s v="Tables"/>
    <s v="Jumbo Box"/>
    <d v="2011-08-01T00:00:00"/>
  </r>
  <r>
    <n v="8195"/>
    <d v="2011-01-06T00:00:00"/>
    <s v="Medium"/>
    <n v="5"/>
    <s v="XS"/>
    <n v="51.3"/>
    <n v="10.26"/>
    <x v="1"/>
    <n v="11.15"/>
    <n v="62.449999999999996"/>
    <x v="3"/>
    <s v="QC"/>
    <s v="Consumer"/>
    <n v="4"/>
    <s v="Office Supplies"/>
    <s v="Paper"/>
    <s v="Small Box"/>
    <d v="2011-07-01T00:00:00"/>
  </r>
  <r>
    <n v="8195"/>
    <d v="2011-01-06T00:00:00"/>
    <s v="Medium"/>
    <n v="1"/>
    <s v="XS"/>
    <n v="8.48"/>
    <n v="8.48"/>
    <x v="0"/>
    <n v="3.63"/>
    <n v="12.11"/>
    <x v="3"/>
    <s v="QC"/>
    <s v="Consumer"/>
    <n v="4"/>
    <s v="Furniture"/>
    <s v="Office Furnishings"/>
    <s v="Wrap Bag"/>
    <d v="2011-08-01T00:00:00"/>
  </r>
  <r>
    <n v="3488"/>
    <d v="2011-01-07T00:00:00"/>
    <s v="Medium"/>
    <n v="39"/>
    <s v="L"/>
    <n v="4669.1899999999996"/>
    <n v="119.7228205128205"/>
    <x v="2"/>
    <n v="70.2"/>
    <n v="4739.3899999999994"/>
    <x v="1"/>
    <s v="MB"/>
    <s v="Home Office"/>
    <n v="3"/>
    <s v="Furniture"/>
    <s v="Chairs &amp; Chairmats"/>
    <s v="Jumbo Drum"/>
    <d v="2011-10-01T00:00:00"/>
  </r>
  <r>
    <n v="50945"/>
    <d v="2011-01-07T00:00:00"/>
    <s v="Critical"/>
    <n v="27"/>
    <s v="M"/>
    <n v="834.0625"/>
    <n v="30.891203703703702"/>
    <x v="0"/>
    <n v="1.25"/>
    <n v="835.3125"/>
    <x v="8"/>
    <s v="NS"/>
    <s v="Home Office"/>
    <n v="3"/>
    <s v="Technology"/>
    <s v="Telephones and Communication"/>
    <s v="Small Pack"/>
    <d v="2011-09-01T00:00:00"/>
  </r>
  <r>
    <n v="3488"/>
    <d v="2011-01-07T00:00:00"/>
    <s v="Medium"/>
    <n v="6"/>
    <s v="XS"/>
    <n v="133.4"/>
    <n v="22.233333333333334"/>
    <x v="0"/>
    <n v="2.87"/>
    <n v="136.27000000000001"/>
    <x v="1"/>
    <s v="MB"/>
    <s v="Home Office"/>
    <n v="3"/>
    <s v="Office Supplies"/>
    <s v="Pens &amp; Art Supplies"/>
    <s v="Small Pack"/>
    <d v="2011-08-01T00:00:00"/>
  </r>
  <r>
    <n v="58340"/>
    <d v="2011-01-08T00:00:00"/>
    <s v="Medium"/>
    <n v="36"/>
    <s v="L"/>
    <n v="1936.3"/>
    <n v="53.786111111111111"/>
    <x v="0"/>
    <n v="13.66"/>
    <n v="1949.96"/>
    <x v="9"/>
    <s v="PE"/>
    <s v="Home Office"/>
    <n v="3"/>
    <s v="Office Supplies"/>
    <s v="Appliances"/>
    <s v="Small Box"/>
    <d v="2011-09-01T00:00:00"/>
  </r>
  <r>
    <n v="7840"/>
    <d v="2011-01-08T00:00:00"/>
    <s v="Low"/>
    <n v="34"/>
    <s v="L"/>
    <n v="157.56"/>
    <n v="4.6341176470588232"/>
    <x v="0"/>
    <n v="4.93"/>
    <n v="162.49"/>
    <x v="10"/>
    <s v="YT"/>
    <s v="Consumer"/>
    <n v="4"/>
    <s v="Technology"/>
    <s v="Computer Peripherals"/>
    <s v="Small Pack"/>
    <d v="2011-12-01T00:00:00"/>
  </r>
  <r>
    <n v="52672"/>
    <d v="2011-01-08T00:00:00"/>
    <s v="Low"/>
    <n v="29"/>
    <s v="M"/>
    <n v="1499.5274999999999"/>
    <n v="51.707844827586207"/>
    <x v="0"/>
    <n v="5.26"/>
    <n v="1504.7874999999999"/>
    <x v="6"/>
    <s v="SK"/>
    <s v="Home Office"/>
    <n v="3"/>
    <s v="Technology"/>
    <s v="Telephones and Communication"/>
    <s v="Small Box"/>
    <s v="1/13/2011"/>
  </r>
  <r>
    <n v="46402"/>
    <d v="2011-01-08T00:00:00"/>
    <s v="Medium"/>
    <n v="29"/>
    <s v="M"/>
    <n v="1777.4690000000001"/>
    <n v="61.292034482758623"/>
    <x v="0"/>
    <n v="13.99"/>
    <n v="1791.4590000000001"/>
    <x v="4"/>
    <s v="ON"/>
    <s v="Consumer"/>
    <n v="4"/>
    <s v="Technology"/>
    <s v="Telephones and Communication"/>
    <s v="Medium Box"/>
    <d v="2011-09-01T00:00:00"/>
  </r>
  <r>
    <n v="46402"/>
    <d v="2011-01-08T00:00:00"/>
    <s v="Medium"/>
    <n v="27"/>
    <s v="M"/>
    <n v="826.27"/>
    <n v="30.602592592592593"/>
    <x v="0"/>
    <n v="8.5500000000000007"/>
    <n v="834.81999999999994"/>
    <x v="4"/>
    <s v="ON"/>
    <s v="Consumer"/>
    <n v="4"/>
    <s v="Furniture"/>
    <s v="Office Furnishings"/>
    <s v="Small Box"/>
    <d v="2011-10-01T00:00:00"/>
  </r>
  <r>
    <n v="46402"/>
    <d v="2011-01-08T00:00:00"/>
    <s v="Medium"/>
    <n v="12"/>
    <s v="S"/>
    <n v="1219.1465000000001"/>
    <n v="101.59554166666668"/>
    <x v="1"/>
    <n v="2.5"/>
    <n v="1221.6465000000001"/>
    <x v="4"/>
    <s v="ON"/>
    <s v="Consumer"/>
    <n v="4"/>
    <s v="Technology"/>
    <s v="Telephones and Communication"/>
    <s v="Small Box"/>
    <d v="2011-09-01T00:00:00"/>
  </r>
  <r>
    <n v="40225"/>
    <d v="2011-01-09T00:00:00"/>
    <s v="Low"/>
    <n v="50"/>
    <s v="XXL"/>
    <n v="839.07"/>
    <n v="16.781400000000001"/>
    <x v="0"/>
    <n v="5.08"/>
    <n v="844.15000000000009"/>
    <x v="6"/>
    <s v="SK"/>
    <s v="Small Business"/>
    <n v="2"/>
    <s v="Office Supplies"/>
    <s v="Binders and Binder Accessories"/>
    <s v="Small Box"/>
    <s v="1/16/2011"/>
  </r>
  <r>
    <n v="43814"/>
    <d v="2011-01-09T00:00:00"/>
    <s v="Medium"/>
    <n v="47"/>
    <s v="XL"/>
    <n v="199.48"/>
    <n v="4.2442553191489356"/>
    <x v="0"/>
    <n v="2.2599999999999998"/>
    <n v="201.73999999999998"/>
    <x v="2"/>
    <s v="BC"/>
    <s v="Corporate"/>
    <n v="1"/>
    <s v="Office Supplies"/>
    <s v="Paper"/>
    <s v="Wrap Bag"/>
    <d v="2011-10-01T00:00:00"/>
  </r>
  <r>
    <n v="40225"/>
    <d v="2011-01-09T00:00:00"/>
    <s v="Low"/>
    <n v="45"/>
    <s v="XL"/>
    <n v="5643.49"/>
    <n v="125.41088888888888"/>
    <x v="2"/>
    <n v="70.2"/>
    <n v="5713.69"/>
    <x v="6"/>
    <s v="SK"/>
    <s v="Small Business"/>
    <n v="2"/>
    <s v="Furniture"/>
    <s v="Chairs &amp; Chairmats"/>
    <s v="Jumbo Drum"/>
    <d v="2011-11-01T00:00:00"/>
  </r>
  <r>
    <n v="43814"/>
    <d v="2011-01-09T00:00:00"/>
    <s v="Medium"/>
    <n v="40"/>
    <s v="XL"/>
    <n v="197.1"/>
    <n v="4.9275000000000002"/>
    <x v="0"/>
    <n v="2.99"/>
    <n v="200.09"/>
    <x v="2"/>
    <s v="BC"/>
    <s v="Corporate"/>
    <n v="1"/>
    <s v="Office Supplies"/>
    <s v="Binders and Binder Accessories"/>
    <s v="Small Box"/>
    <d v="2011-10-01T00:00:00"/>
  </r>
  <r>
    <n v="14693"/>
    <d v="2011-01-09T00:00:00"/>
    <s v="Critical"/>
    <n v="39"/>
    <s v="L"/>
    <n v="268.94"/>
    <n v="6.8958974358974361"/>
    <x v="0"/>
    <n v="6.41"/>
    <n v="275.35000000000002"/>
    <x v="4"/>
    <s v="ON"/>
    <s v="Corporate"/>
    <n v="1"/>
    <s v="Office Supplies"/>
    <s v="Paper"/>
    <s v="Small Box"/>
    <d v="2011-11-01T00:00:00"/>
  </r>
  <r>
    <n v="14693"/>
    <d v="2011-01-09T00:00:00"/>
    <s v="Critical"/>
    <n v="38"/>
    <s v="L"/>
    <n v="847.82"/>
    <n v="22.311052631578949"/>
    <x v="2"/>
    <n v="45"/>
    <n v="892.82"/>
    <x v="4"/>
    <s v="ON"/>
    <s v="Corporate"/>
    <n v="1"/>
    <s v="Office Supplies"/>
    <s v="Storage &amp; Organization"/>
    <s v="Jumbo Drum"/>
    <d v="2011-11-01T00:00:00"/>
  </r>
  <r>
    <n v="23556"/>
    <d v="2011-01-09T00:00:00"/>
    <s v="Medium"/>
    <n v="34"/>
    <s v="L"/>
    <n v="11747.97"/>
    <n v="345.52852941176468"/>
    <x v="1"/>
    <n v="19.989999999999998"/>
    <n v="11767.96"/>
    <x v="11"/>
    <s v="NB"/>
    <s v="Consumer"/>
    <n v="4"/>
    <s v="Office Supplies"/>
    <s v="Appliances"/>
    <s v="Small Box"/>
    <d v="2011-10-01T00:00:00"/>
  </r>
  <r>
    <n v="1445"/>
    <d v="2011-01-09T00:00:00"/>
    <s v="Medium"/>
    <n v="30"/>
    <s v="L"/>
    <n v="339.49"/>
    <n v="11.316333333333334"/>
    <x v="0"/>
    <n v="5.81"/>
    <n v="345.3"/>
    <x v="2"/>
    <s v="BC"/>
    <s v="Corporate"/>
    <n v="1"/>
    <s v="Office Supplies"/>
    <s v="Pens &amp; Art Supplies"/>
    <s v="Small Pack"/>
    <d v="2011-11-01T00:00:00"/>
  </r>
  <r>
    <n v="19654"/>
    <d v="2011-01-09T00:00:00"/>
    <s v="High"/>
    <n v="8"/>
    <s v="XS"/>
    <n v="381.69"/>
    <n v="47.71125"/>
    <x v="0"/>
    <n v="6.77"/>
    <n v="388.46"/>
    <x v="6"/>
    <s v="SK"/>
    <s v="Home Office"/>
    <n v="3"/>
    <s v="Furniture"/>
    <s v="Office Furnishings"/>
    <s v="Small Box"/>
    <d v="2011-09-01T00:00:00"/>
  </r>
  <r>
    <n v="1445"/>
    <d v="2011-01-09T00:00:00"/>
    <s v="Medium"/>
    <n v="3"/>
    <s v="XS"/>
    <n v="1326.09"/>
    <n v="442.03"/>
    <x v="0"/>
    <n v="19.989999999999998"/>
    <n v="1346.08"/>
    <x v="2"/>
    <s v="BC"/>
    <s v="Corporate"/>
    <n v="1"/>
    <s v="Office Supplies"/>
    <s v="Binders and Binder Accessories"/>
    <s v="Small Box"/>
    <d v="2011-12-01T00:00:00"/>
  </r>
  <r>
    <n v="40420"/>
    <d v="2011-01-10T00:00:00"/>
    <s v="High"/>
    <n v="50"/>
    <s v="XXL"/>
    <n v="886.36300000000006"/>
    <n v="17.727260000000001"/>
    <x v="0"/>
    <n v="0.99"/>
    <n v="887.35300000000007"/>
    <x v="2"/>
    <s v="BC"/>
    <s v="Corporate"/>
    <n v="1"/>
    <s v="Technology"/>
    <s v="Telephones and Communication"/>
    <s v="Wrap Bag"/>
    <d v="2011-12-01T00:00:00"/>
  </r>
  <r>
    <n v="35266"/>
    <d v="2011-01-10T00:00:00"/>
    <s v="Not Specified"/>
    <n v="39"/>
    <s v="L"/>
    <n v="217.25"/>
    <n v="5.5705128205128203"/>
    <x v="0"/>
    <n v="1.2"/>
    <n v="218.45"/>
    <x v="7"/>
    <s v="NT"/>
    <s v="Corporate"/>
    <n v="1"/>
    <s v="Office Supplies"/>
    <s v="Pens &amp; Art Supplies"/>
    <s v="Wrap Bag"/>
    <d v="2011-10-01T00:00:00"/>
  </r>
  <r>
    <n v="42081"/>
    <d v="2011-01-10T00:00:00"/>
    <s v="Low"/>
    <n v="36"/>
    <s v="L"/>
    <n v="188.34"/>
    <n v="5.2316666666666665"/>
    <x v="0"/>
    <n v="5.74"/>
    <n v="194.08"/>
    <x v="4"/>
    <s v="ON"/>
    <s v="Small Business"/>
    <n v="2"/>
    <s v="Office Supplies"/>
    <s v="Binders and Binder Accessories"/>
    <s v="Small Box"/>
    <s v="1/15/2011"/>
  </r>
  <r>
    <n v="20805"/>
    <d v="2011-01-10T00:00:00"/>
    <s v="High"/>
    <n v="35"/>
    <s v="L"/>
    <n v="418.34"/>
    <n v="11.952571428571428"/>
    <x v="0"/>
    <n v="5.16"/>
    <n v="423.5"/>
    <x v="4"/>
    <s v="ON"/>
    <s v="Home Office"/>
    <n v="3"/>
    <s v="Furniture"/>
    <s v="Office Furnishings"/>
    <s v="Small Box"/>
    <d v="2011-12-01T00:00:00"/>
  </r>
  <r>
    <n v="35266"/>
    <d v="2011-01-10T00:00:00"/>
    <s v="Not Specified"/>
    <n v="28"/>
    <s v="M"/>
    <n v="5993.74"/>
    <n v="214.06214285714285"/>
    <x v="2"/>
    <n v="69.64"/>
    <n v="6063.38"/>
    <x v="7"/>
    <s v="NT"/>
    <s v="Corporate"/>
    <n v="1"/>
    <s v="Furniture"/>
    <s v="Tables"/>
    <s v="Jumbo Box"/>
    <d v="2011-12-01T00:00:00"/>
  </r>
  <r>
    <n v="42081"/>
    <d v="2011-01-10T00:00:00"/>
    <s v="Low"/>
    <n v="26"/>
    <s v="M"/>
    <n v="1493.8579999999999"/>
    <n v="57.456076923076921"/>
    <x v="0"/>
    <n v="8.8000000000000007"/>
    <n v="1502.6579999999999"/>
    <x v="4"/>
    <s v="ON"/>
    <s v="Small Business"/>
    <n v="2"/>
    <s v="Technology"/>
    <s v="Telephones and Communication"/>
    <s v="Small Box"/>
    <s v="1/15/2011"/>
  </r>
  <r>
    <n v="40420"/>
    <d v="2011-01-10T00:00:00"/>
    <s v="High"/>
    <n v="22"/>
    <s v="M"/>
    <n v="59.08"/>
    <n v="2.6854545454545455"/>
    <x v="0"/>
    <n v="1.49"/>
    <n v="60.57"/>
    <x v="2"/>
    <s v="BC"/>
    <s v="Corporate"/>
    <n v="1"/>
    <s v="Office Supplies"/>
    <s v="Binders and Binder Accessories"/>
    <s v="Small Box"/>
    <d v="2011-12-01T00:00:00"/>
  </r>
  <r>
    <n v="41254"/>
    <d v="2011-01-10T00:00:00"/>
    <s v="Critical"/>
    <n v="17"/>
    <s v="S"/>
    <n v="1782.68"/>
    <n v="104.86352941176472"/>
    <x v="0"/>
    <n v="5.81"/>
    <n v="1788.49"/>
    <x v="3"/>
    <s v="QC"/>
    <s v="Corporate"/>
    <n v="1"/>
    <s v="Furniture"/>
    <s v="Office Furnishings"/>
    <s v="Medium Box"/>
    <d v="2011-12-01T00:00:00"/>
  </r>
  <r>
    <n v="32901"/>
    <d v="2011-01-10T00:00:00"/>
    <s v="Critical"/>
    <n v="13"/>
    <s v="S"/>
    <n v="49.74"/>
    <n v="3.8261538461538462"/>
    <x v="0"/>
    <n v="0.5"/>
    <n v="50.24"/>
    <x v="2"/>
    <s v="BC"/>
    <s v="Corporate"/>
    <n v="1"/>
    <s v="Office Supplies"/>
    <s v="Labels"/>
    <s v="Small Box"/>
    <d v="2011-11-01T00:00:00"/>
  </r>
  <r>
    <n v="20805"/>
    <d v="2011-01-10T00:00:00"/>
    <s v="High"/>
    <n v="12"/>
    <s v="S"/>
    <n v="69.98"/>
    <n v="5.831666666666667"/>
    <x v="0"/>
    <n v="6.98"/>
    <n v="76.960000000000008"/>
    <x v="4"/>
    <s v="ON"/>
    <s v="Home Office"/>
    <n v="3"/>
    <s v="Office Supplies"/>
    <s v="Binders and Binder Accessories"/>
    <s v="Small Box"/>
    <s v="1/13/2011"/>
  </r>
  <r>
    <n v="20805"/>
    <d v="2011-01-10T00:00:00"/>
    <s v="High"/>
    <n v="12"/>
    <s v="S"/>
    <n v="45.61"/>
    <n v="3.8008333333333333"/>
    <x v="0"/>
    <n v="0.7"/>
    <n v="46.31"/>
    <x v="4"/>
    <s v="ON"/>
    <s v="Home Office"/>
    <n v="3"/>
    <s v="Office Supplies"/>
    <s v="Pens &amp; Art Supplies"/>
    <s v="Wrap Bag"/>
    <d v="2011-11-01T00:00:00"/>
  </r>
  <r>
    <n v="41895"/>
    <d v="2011-01-10T00:00:00"/>
    <s v="Critical"/>
    <n v="8"/>
    <s v="XS"/>
    <n v="27663.919999999998"/>
    <n v="3457.99"/>
    <x v="0"/>
    <n v="24.49"/>
    <n v="27688.41"/>
    <x v="2"/>
    <s v="BC"/>
    <s v="Consumer"/>
    <n v="4"/>
    <s v="Technology"/>
    <s v="Copiers and Fax"/>
    <s v="Large Box"/>
    <d v="2011-12-01T00:00:00"/>
  </r>
  <r>
    <n v="42081"/>
    <d v="2011-01-10T00:00:00"/>
    <s v="Low"/>
    <n v="3"/>
    <s v="XS"/>
    <n v="32.49"/>
    <n v="10.83"/>
    <x v="0"/>
    <n v="1.39"/>
    <n v="33.880000000000003"/>
    <x v="4"/>
    <s v="ON"/>
    <s v="Small Business"/>
    <n v="2"/>
    <s v="Office Supplies"/>
    <s v="Envelopes"/>
    <s v="Small Box"/>
    <d v="2011-12-01T00:00:00"/>
  </r>
  <r>
    <n v="20805"/>
    <d v="2011-01-10T00:00:00"/>
    <s v="High"/>
    <n v="3"/>
    <s v="XS"/>
    <n v="17.7"/>
    <n v="5.8999999999999995"/>
    <x v="0"/>
    <n v="4.79"/>
    <n v="22.49"/>
    <x v="4"/>
    <s v="ON"/>
    <s v="Home Office"/>
    <n v="3"/>
    <s v="Office Supplies"/>
    <s v="Paper"/>
    <s v="Small Box"/>
    <d v="2011-11-01T00:00:00"/>
  </r>
  <r>
    <n v="4134"/>
    <d v="2011-01-11T00:00:00"/>
    <s v="Critical"/>
    <n v="48"/>
    <s v="XL"/>
    <n v="6403.39"/>
    <n v="133.40395833333335"/>
    <x v="2"/>
    <n v="54.74"/>
    <n v="6458.13"/>
    <x v="10"/>
    <s v="YT"/>
    <s v="Small Business"/>
    <n v="2"/>
    <s v="Furniture"/>
    <s v="Bookcases"/>
    <s v="Jumbo Box"/>
    <s v="1/13/2011"/>
  </r>
  <r>
    <n v="46468"/>
    <d v="2011-01-11T00:00:00"/>
    <s v="Critical"/>
    <n v="46"/>
    <s v="XL"/>
    <n v="7535.96"/>
    <n v="163.82521739130434"/>
    <x v="0"/>
    <n v="19.989999999999998"/>
    <n v="7555.95"/>
    <x v="4"/>
    <s v="ON"/>
    <s v="Home Office"/>
    <n v="3"/>
    <s v="Office Supplies"/>
    <s v="Binders and Binder Accessories"/>
    <s v="Small Box"/>
    <d v="2011-12-01T00:00:00"/>
  </r>
  <r>
    <n v="46468"/>
    <d v="2011-01-11T00:00:00"/>
    <s v="Critical"/>
    <n v="41"/>
    <s v="XL"/>
    <n v="1618.31"/>
    <n v="39.470975609756096"/>
    <x v="1"/>
    <n v="1.99"/>
    <n v="1620.3"/>
    <x v="4"/>
    <s v="ON"/>
    <s v="Home Office"/>
    <n v="3"/>
    <s v="Technology"/>
    <s v="Computer Peripherals"/>
    <s v="Small Pack"/>
    <s v="1/13/2011"/>
  </r>
  <r>
    <n v="21670"/>
    <d v="2011-01-11T00:00:00"/>
    <s v="High"/>
    <n v="24"/>
    <s v="M"/>
    <n v="1965.21"/>
    <n v="81.883750000000006"/>
    <x v="0"/>
    <n v="19.989999999999998"/>
    <n v="1985.2"/>
    <x v="4"/>
    <s v="ON"/>
    <s v="Home Office"/>
    <n v="3"/>
    <s v="Furniture"/>
    <s v="Office Furnishings"/>
    <s v="Small Box"/>
    <d v="2011-12-01T00:00:00"/>
  </r>
  <r>
    <n v="4134"/>
    <d v="2011-01-11T00:00:00"/>
    <s v="Critical"/>
    <n v="23"/>
    <s v="M"/>
    <n v="757.91"/>
    <n v="32.952608695652174"/>
    <x v="0"/>
    <n v="4"/>
    <n v="761.91"/>
    <x v="10"/>
    <s v="YT"/>
    <s v="Small Business"/>
    <n v="2"/>
    <s v="Technology"/>
    <s v="Computer Peripherals"/>
    <s v="Small Box"/>
    <d v="2011-11-01T00:00:00"/>
  </r>
  <r>
    <n v="12773"/>
    <d v="2011-01-11T00:00:00"/>
    <s v="Low"/>
    <n v="21"/>
    <s v="M"/>
    <n v="77.62"/>
    <n v="3.6961904761904765"/>
    <x v="0"/>
    <n v="3.97"/>
    <n v="81.59"/>
    <x v="9"/>
    <s v="PE"/>
    <s v="Corporate"/>
    <n v="1"/>
    <s v="Office Supplies"/>
    <s v="Pens &amp; Art Supplies"/>
    <s v="Wrap Bag"/>
    <s v="1/16/2011"/>
  </r>
  <r>
    <n v="12773"/>
    <d v="2011-01-11T00:00:00"/>
    <s v="Low"/>
    <n v="19"/>
    <s v="S"/>
    <n v="130.66999999999999"/>
    <n v="6.8773684210526307"/>
    <x v="0"/>
    <n v="7.86"/>
    <n v="138.53"/>
    <x v="9"/>
    <s v="PE"/>
    <s v="Corporate"/>
    <n v="1"/>
    <s v="Office Supplies"/>
    <s v="Paper"/>
    <s v="Small Box"/>
    <s v="1/16/2011"/>
  </r>
  <r>
    <n v="12773"/>
    <d v="2011-01-11T00:00:00"/>
    <s v="Low"/>
    <n v="15"/>
    <s v="S"/>
    <n v="67.41"/>
    <n v="4.4939999999999998"/>
    <x v="0"/>
    <n v="6.6"/>
    <n v="74.009999999999991"/>
    <x v="9"/>
    <s v="PE"/>
    <s v="Corporate"/>
    <n v="1"/>
    <s v="Furniture"/>
    <s v="Office Furnishings"/>
    <s v="Small Box"/>
    <s v="1/20/2011"/>
  </r>
  <r>
    <n v="12773"/>
    <d v="2011-01-11T00:00:00"/>
    <s v="Low"/>
    <n v="6"/>
    <s v="XS"/>
    <n v="17"/>
    <n v="2.8333333333333335"/>
    <x v="0"/>
    <n v="1.49"/>
    <n v="18.489999999999998"/>
    <x v="9"/>
    <s v="PE"/>
    <s v="Corporate"/>
    <n v="1"/>
    <s v="Office Supplies"/>
    <s v="Binders and Binder Accessories"/>
    <s v="Small Box"/>
    <s v="1/13/2011"/>
  </r>
  <r>
    <n v="46468"/>
    <d v="2011-01-11T00:00:00"/>
    <s v="Critical"/>
    <n v="1"/>
    <s v="XS"/>
    <n v="11.87"/>
    <n v="11.87"/>
    <x v="0"/>
    <n v="5.4"/>
    <n v="17.27"/>
    <x v="4"/>
    <s v="ON"/>
    <s v="Home Office"/>
    <n v="3"/>
    <s v="Office Supplies"/>
    <s v="Paper"/>
    <s v="Small Box"/>
    <s v="1/13/2011"/>
  </r>
  <r>
    <n v="18370"/>
    <d v="2011-01-13T00:00:00"/>
    <s v="Low"/>
    <n v="41"/>
    <s v="XL"/>
    <n v="1271.0474999999999"/>
    <n v="31.001158536585365"/>
    <x v="0"/>
    <n v="5"/>
    <n v="1276.0474999999999"/>
    <x v="6"/>
    <s v="SK"/>
    <s v="Consumer"/>
    <n v="4"/>
    <s v="Technology"/>
    <s v="Telephones and Communication"/>
    <s v="Small Box"/>
    <s v="1/17/2011"/>
  </r>
  <r>
    <n v="55815"/>
    <d v="2011-01-13T00:00:00"/>
    <s v="High"/>
    <n v="28"/>
    <s v="M"/>
    <n v="2860.19"/>
    <n v="102.14964285714287"/>
    <x v="1"/>
    <n v="10.119999999999999"/>
    <n v="2870.31"/>
    <x v="12"/>
    <s v="NL"/>
    <s v="Corporate"/>
    <n v="1"/>
    <s v="Furniture"/>
    <s v="Office Furnishings"/>
    <s v="Large Box"/>
    <s v="1/14/2011"/>
  </r>
  <r>
    <n v="29409"/>
    <d v="2011-01-13T00:00:00"/>
    <s v="High"/>
    <n v="23"/>
    <s v="M"/>
    <n v="38.99"/>
    <n v="1.695217391304348"/>
    <x v="0"/>
    <n v="1.99"/>
    <n v="40.980000000000004"/>
    <x v="2"/>
    <s v="BC"/>
    <s v="Home Office"/>
    <n v="3"/>
    <s v="Technology"/>
    <s v="Computer Peripherals"/>
    <s v="Small Pack"/>
    <s v="1/15/2011"/>
  </r>
  <r>
    <n v="21379"/>
    <d v="2011-01-14T00:00:00"/>
    <s v="High"/>
    <n v="35"/>
    <s v="L"/>
    <n v="5428.49"/>
    <n v="155.09971428571427"/>
    <x v="2"/>
    <n v="60.2"/>
    <n v="5488.69"/>
    <x v="8"/>
    <s v="NS"/>
    <s v="Corporate"/>
    <n v="1"/>
    <s v="Furniture"/>
    <s v="Chairs &amp; Chairmats"/>
    <s v="Jumbo Drum"/>
    <s v="1/16/2011"/>
  </r>
  <r>
    <n v="46147"/>
    <d v="2011-01-15T00:00:00"/>
    <s v="Critical"/>
    <n v="39"/>
    <s v="L"/>
    <n v="282.48"/>
    <n v="7.2430769230769236"/>
    <x v="1"/>
    <n v="6.05"/>
    <n v="288.53000000000003"/>
    <x v="1"/>
    <s v="MB"/>
    <s v="Corporate"/>
    <n v="1"/>
    <s v="Office Supplies"/>
    <s v="Binders and Binder Accessories"/>
    <s v="Small Box"/>
    <s v="1/17/2011"/>
  </r>
  <r>
    <n v="46147"/>
    <d v="2011-01-15T00:00:00"/>
    <s v="Critical"/>
    <n v="37"/>
    <s v="L"/>
    <n v="925.8"/>
    <n v="25.02162162162162"/>
    <x v="0"/>
    <n v="12.98"/>
    <n v="938.78"/>
    <x v="1"/>
    <s v="MB"/>
    <s v="Corporate"/>
    <n v="1"/>
    <s v="Office Supplies"/>
    <s v="Binders and Binder Accessories"/>
    <s v="Small Box"/>
    <s v="1/17/2011"/>
  </r>
  <r>
    <n v="49189"/>
    <d v="2011-01-15T00:00:00"/>
    <s v="Critical"/>
    <n v="32"/>
    <s v="L"/>
    <n v="249.59"/>
    <n v="7.7996875000000001"/>
    <x v="0"/>
    <n v="1.39"/>
    <n v="250.98"/>
    <x v="4"/>
    <s v="ON"/>
    <s v="Home Office"/>
    <n v="3"/>
    <s v="Office Supplies"/>
    <s v="Envelopes"/>
    <s v="Small Box"/>
    <s v="1/18/2011"/>
  </r>
  <r>
    <n v="46147"/>
    <d v="2011-01-15T00:00:00"/>
    <s v="Critical"/>
    <n v="12"/>
    <s v="S"/>
    <n v="6502.46"/>
    <n v="541.87166666666667"/>
    <x v="2"/>
    <n v="64.59"/>
    <n v="6567.05"/>
    <x v="1"/>
    <s v="MB"/>
    <s v="Corporate"/>
    <n v="1"/>
    <s v="Furniture"/>
    <s v="Tables"/>
    <s v="Jumbo Box"/>
    <s v="1/17/2011"/>
  </r>
  <r>
    <n v="19365"/>
    <d v="2011-01-16T00:00:00"/>
    <s v="Medium"/>
    <n v="29"/>
    <s v="M"/>
    <n v="181.83"/>
    <n v="6.2700000000000005"/>
    <x v="0"/>
    <n v="5.2"/>
    <n v="187.03"/>
    <x v="9"/>
    <s v="PE"/>
    <s v="Small Business"/>
    <n v="2"/>
    <s v="Office Supplies"/>
    <s v="Paper"/>
    <s v="Small Box"/>
    <s v="1/17/2011"/>
  </r>
  <r>
    <n v="25669"/>
    <d v="2011-01-16T00:00:00"/>
    <s v="Critical"/>
    <n v="12"/>
    <s v="S"/>
    <n v="45.63"/>
    <n v="3.8025000000000002"/>
    <x v="0"/>
    <n v="0.5"/>
    <n v="46.13"/>
    <x v="8"/>
    <s v="NS"/>
    <s v="Small Business"/>
    <n v="2"/>
    <s v="Office Supplies"/>
    <s v="Labels"/>
    <s v="Small Box"/>
    <s v="1/16/2011"/>
  </r>
  <r>
    <n v="46980"/>
    <d v="2011-01-17T00:00:00"/>
    <s v="Critical"/>
    <n v="34"/>
    <s v="L"/>
    <n v="216.3"/>
    <n v="6.3617647058823534"/>
    <x v="0"/>
    <n v="0.5"/>
    <n v="216.8"/>
    <x v="7"/>
    <s v="NT"/>
    <s v="Corporate"/>
    <n v="1"/>
    <s v="Office Supplies"/>
    <s v="Labels"/>
    <s v="Small Box"/>
    <s v="1/17/2011"/>
  </r>
  <r>
    <n v="11111"/>
    <d v="2011-01-17T00:00:00"/>
    <s v="Medium"/>
    <n v="29"/>
    <s v="M"/>
    <n v="176.5"/>
    <n v="6.0862068965517242"/>
    <x v="0"/>
    <n v="7.37"/>
    <n v="183.87"/>
    <x v="4"/>
    <s v="ON"/>
    <s v="Corporate"/>
    <n v="1"/>
    <s v="Office Supplies"/>
    <s v="Paper"/>
    <s v="Small Box"/>
    <s v="1/19/2011"/>
  </r>
  <r>
    <n v="11111"/>
    <d v="2011-01-17T00:00:00"/>
    <s v="Medium"/>
    <n v="7"/>
    <s v="XS"/>
    <n v="308.52"/>
    <n v="44.074285714285715"/>
    <x v="0"/>
    <n v="34.200000000000003"/>
    <n v="342.71999999999997"/>
    <x v="4"/>
    <s v="ON"/>
    <s v="Corporate"/>
    <n v="1"/>
    <s v="Furniture"/>
    <s v="Office Furnishings"/>
    <s v="Wrap Bag"/>
    <s v="1/19/2011"/>
  </r>
  <r>
    <n v="35780"/>
    <d v="2011-01-17T00:00:00"/>
    <s v="Medium"/>
    <n v="6"/>
    <s v="XS"/>
    <n v="28.55"/>
    <n v="4.7583333333333337"/>
    <x v="0"/>
    <n v="1.6"/>
    <n v="30.150000000000002"/>
    <x v="2"/>
    <s v="BC"/>
    <s v="Consumer"/>
    <n v="4"/>
    <s v="Office Supplies"/>
    <s v="Pens &amp; Art Supplies"/>
    <s v="Wrap Bag"/>
    <s v="1/19/2011"/>
  </r>
  <r>
    <n v="28642"/>
    <d v="2011-01-18T00:00:00"/>
    <s v="High"/>
    <n v="41"/>
    <s v="XL"/>
    <n v="230.29"/>
    <n v="5.6168292682926824"/>
    <x v="0"/>
    <n v="2.99"/>
    <n v="233.28"/>
    <x v="4"/>
    <s v="ON"/>
    <s v="Corporate"/>
    <n v="1"/>
    <s v="Office Supplies"/>
    <s v="Binders and Binder Accessories"/>
    <s v="Small Box"/>
    <s v="1/20/2011"/>
  </r>
  <r>
    <n v="28642"/>
    <d v="2011-01-18T00:00:00"/>
    <s v="High"/>
    <n v="27"/>
    <s v="M"/>
    <n v="1592.0415"/>
    <n v="58.964500000000001"/>
    <x v="0"/>
    <n v="19.989999999999998"/>
    <n v="1612.0315000000001"/>
    <x v="4"/>
    <s v="ON"/>
    <s v="Corporate"/>
    <n v="1"/>
    <s v="Technology"/>
    <s v="Telephones and Communication"/>
    <s v="Small Box"/>
    <s v="1/20/2011"/>
  </r>
  <r>
    <n v="15719"/>
    <d v="2011-01-18T00:00:00"/>
    <s v="Critical"/>
    <n v="18"/>
    <s v="S"/>
    <n v="5405.44"/>
    <n v="300.30222222222221"/>
    <x v="2"/>
    <n v="64.73"/>
    <n v="5470.1699999999992"/>
    <x v="4"/>
    <s v="ON"/>
    <s v="Home Office"/>
    <n v="3"/>
    <s v="Furniture"/>
    <s v="Chairs &amp; Chairmats"/>
    <s v="Jumbo Drum"/>
    <s v="1/19/2011"/>
  </r>
  <r>
    <n v="36931"/>
    <d v="2011-01-19T00:00:00"/>
    <s v="Not Specified"/>
    <n v="46"/>
    <s v="XL"/>
    <n v="180.56"/>
    <n v="3.925217391304348"/>
    <x v="0"/>
    <n v="1.6"/>
    <n v="182.16"/>
    <x v="10"/>
    <s v="YT"/>
    <s v="Home Office"/>
    <n v="3"/>
    <s v="Office Supplies"/>
    <s v="Pens &amp; Art Supplies"/>
    <s v="Wrap Bag"/>
    <s v="1/19/2011"/>
  </r>
  <r>
    <n v="49987"/>
    <d v="2011-01-19T00:00:00"/>
    <s v="High"/>
    <n v="15"/>
    <s v="S"/>
    <n v="1795.49"/>
    <n v="119.69933333333333"/>
    <x v="2"/>
    <n v="58.72"/>
    <n v="1854.21"/>
    <x v="8"/>
    <s v="NS"/>
    <s v="Consumer"/>
    <n v="4"/>
    <s v="Furniture"/>
    <s v="Bookcases"/>
    <s v="Jumbo Box"/>
    <s v="1/22/2011"/>
  </r>
  <r>
    <n v="49987"/>
    <d v="2011-01-19T00:00:00"/>
    <s v="High"/>
    <n v="14"/>
    <s v="S"/>
    <n v="242.28399999999999"/>
    <n v="17.306000000000001"/>
    <x v="0"/>
    <n v="0.99"/>
    <n v="243.274"/>
    <x v="1"/>
    <s v="MB"/>
    <s v="Consumer"/>
    <n v="4"/>
    <s v="Technology"/>
    <s v="Telephones and Communication"/>
    <s v="Wrap Bag"/>
    <s v="1/21/2011"/>
  </r>
  <r>
    <n v="16096"/>
    <d v="2011-01-19T00:00:00"/>
    <s v="High"/>
    <n v="9"/>
    <s v="XS"/>
    <n v="42.21"/>
    <n v="4.6900000000000004"/>
    <x v="1"/>
    <n v="0.99"/>
    <n v="43.2"/>
    <x v="4"/>
    <s v="ON"/>
    <s v="Consumer"/>
    <n v="4"/>
    <s v="Office Supplies"/>
    <s v="Labels"/>
    <s v="Small Box"/>
    <s v="1/20/2011"/>
  </r>
  <r>
    <n v="10722"/>
    <d v="2011-01-19T00:00:00"/>
    <s v="Not Specified"/>
    <n v="8"/>
    <s v="XS"/>
    <n v="40.26"/>
    <n v="5.0324999999999998"/>
    <x v="0"/>
    <n v="5.68"/>
    <n v="45.94"/>
    <x v="3"/>
    <s v="QC"/>
    <s v="Home Office"/>
    <n v="3"/>
    <s v="Office Supplies"/>
    <s v="Paper"/>
    <s v="Small Box"/>
    <s v="1/21/2011"/>
  </r>
  <r>
    <n v="49987"/>
    <d v="2011-01-19T00:00:00"/>
    <s v="High"/>
    <n v="4"/>
    <s v="XS"/>
    <n v="926.58"/>
    <n v="231.64500000000001"/>
    <x v="2"/>
    <n v="52.2"/>
    <n v="978.78000000000009"/>
    <x v="8"/>
    <s v="NS"/>
    <s v="Consumer"/>
    <n v="4"/>
    <s v="Furniture"/>
    <s v="Tables"/>
    <s v="Jumbo Box"/>
    <s v="1/22/2011"/>
  </r>
  <r>
    <n v="22561"/>
    <d v="2011-01-20T00:00:00"/>
    <s v="Critical"/>
    <n v="50"/>
    <s v="XXL"/>
    <n v="424"/>
    <n v="8.48"/>
    <x v="0"/>
    <n v="3.5"/>
    <n v="427.5"/>
    <x v="8"/>
    <s v="NS"/>
    <s v="Consumer"/>
    <n v="4"/>
    <s v="Office Supplies"/>
    <s v="Appliances"/>
    <s v="Small Box"/>
    <s v="1/22/2011"/>
  </r>
  <r>
    <n v="22561"/>
    <d v="2011-01-20T00:00:00"/>
    <s v="Critical"/>
    <n v="7"/>
    <s v="XS"/>
    <n v="128.62"/>
    <n v="18.374285714285715"/>
    <x v="0"/>
    <n v="8.99"/>
    <n v="137.61000000000001"/>
    <x v="8"/>
    <s v="NS"/>
    <s v="Consumer"/>
    <n v="4"/>
    <s v="Furniture"/>
    <s v="Office Furnishings"/>
    <s v="Small Pack"/>
    <s v="1/22/2011"/>
  </r>
  <r>
    <n v="22561"/>
    <d v="2011-01-20T00:00:00"/>
    <s v="Critical"/>
    <n v="5"/>
    <s v="XS"/>
    <n v="504.79"/>
    <n v="100.958"/>
    <x v="1"/>
    <n v="19.989999999999998"/>
    <n v="524.78"/>
    <x v="8"/>
    <s v="NS"/>
    <s v="Consumer"/>
    <n v="4"/>
    <s v="Technology"/>
    <s v="Computer Peripherals"/>
    <s v="Small Box"/>
    <s v="1/22/2011"/>
  </r>
  <r>
    <n v="35399"/>
    <d v="2011-01-21T00:00:00"/>
    <s v="Low"/>
    <n v="38"/>
    <s v="L"/>
    <n v="188.38"/>
    <n v="4.9573684210526316"/>
    <x v="0"/>
    <n v="5.68"/>
    <n v="194.06"/>
    <x v="6"/>
    <s v="SK"/>
    <s v="Corporate"/>
    <n v="1"/>
    <s v="Office Supplies"/>
    <s v="Binders and Binder Accessories"/>
    <s v="Small Box"/>
    <s v="1/23/2011"/>
  </r>
  <r>
    <n v="57217"/>
    <d v="2011-01-21T00:00:00"/>
    <s v="Medium"/>
    <n v="35"/>
    <s v="L"/>
    <n v="422.25"/>
    <n v="12.064285714285715"/>
    <x v="0"/>
    <n v="7.95"/>
    <n v="430.2"/>
    <x v="3"/>
    <s v="QC"/>
    <s v="Consumer"/>
    <n v="4"/>
    <s v="Office Supplies"/>
    <s v="Pens &amp; Art Supplies"/>
    <s v="Small Pack"/>
    <s v="1/23/2011"/>
  </r>
  <r>
    <n v="6564"/>
    <d v="2011-01-21T00:00:00"/>
    <s v="Low"/>
    <n v="26"/>
    <s v="M"/>
    <n v="448.23"/>
    <n v="17.239615384615384"/>
    <x v="0"/>
    <n v="4"/>
    <n v="452.23"/>
    <x v="10"/>
    <s v="YT"/>
    <s v="Consumer"/>
    <n v="4"/>
    <s v="Technology"/>
    <s v="Computer Peripherals"/>
    <s v="Small Box"/>
    <s v="1/21/2011"/>
  </r>
  <r>
    <n v="16837"/>
    <d v="2011-01-21T00:00:00"/>
    <s v="Not Specified"/>
    <n v="4"/>
    <s v="XS"/>
    <n v="997"/>
    <n v="249.25"/>
    <x v="2"/>
    <n v="54.31"/>
    <n v="1051.31"/>
    <x v="1"/>
    <s v="MB"/>
    <s v="Consumer"/>
    <n v="4"/>
    <s v="Furniture"/>
    <s v="Chairs &amp; Chairmats"/>
    <s v="Jumbo Drum"/>
    <s v="1/22/2011"/>
  </r>
  <r>
    <n v="21606"/>
    <d v="2011-01-22T00:00:00"/>
    <s v="Not Specified"/>
    <n v="43"/>
    <s v="XL"/>
    <n v="1374.7"/>
    <n v="31.969767441860466"/>
    <x v="1"/>
    <n v="5.5"/>
    <n v="1380.2"/>
    <x v="4"/>
    <s v="ON"/>
    <s v="Small Business"/>
    <n v="2"/>
    <s v="Technology"/>
    <s v="Computer Peripherals"/>
    <s v="Small Box"/>
    <s v="1/23/2011"/>
  </r>
  <r>
    <n v="9824"/>
    <d v="2011-01-22T00:00:00"/>
    <s v="Critical"/>
    <n v="43"/>
    <s v="XL"/>
    <n v="115.81"/>
    <n v="2.6932558139534883"/>
    <x v="0"/>
    <n v="1.01"/>
    <n v="116.82000000000001"/>
    <x v="10"/>
    <s v="YT"/>
    <s v="Consumer"/>
    <n v="4"/>
    <s v="Office Supplies"/>
    <s v="Pens &amp; Art Supplies"/>
    <s v="Wrap Bag"/>
    <s v="1/24/2011"/>
  </r>
  <r>
    <n v="9824"/>
    <d v="2011-01-22T00:00:00"/>
    <s v="Critical"/>
    <n v="39"/>
    <s v="L"/>
    <n v="1939.66"/>
    <n v="49.7348717948718"/>
    <x v="1"/>
    <n v="4.5"/>
    <n v="1944.16"/>
    <x v="10"/>
    <s v="YT"/>
    <s v="Consumer"/>
    <n v="4"/>
    <s v="Office Supplies"/>
    <s v="Appliances"/>
    <s v="Small Box"/>
    <s v="1/24/2011"/>
  </r>
  <r>
    <n v="2883"/>
    <d v="2011-01-22T00:00:00"/>
    <s v="Low"/>
    <n v="34"/>
    <s v="L"/>
    <n v="2154.34"/>
    <n v="63.362941176470592"/>
    <x v="0"/>
    <n v="6.88"/>
    <n v="2161.2200000000003"/>
    <x v="2"/>
    <s v="BC"/>
    <s v="Consumer"/>
    <n v="4"/>
    <s v="Office Supplies"/>
    <s v="Storage &amp; Organization"/>
    <s v="Small Box"/>
    <s v="1/24/2011"/>
  </r>
  <r>
    <n v="21606"/>
    <d v="2011-01-22T00:00:00"/>
    <s v="Not Specified"/>
    <n v="29"/>
    <s v="M"/>
    <n v="516.62"/>
    <n v="17.814482758620692"/>
    <x v="0"/>
    <n v="1.99"/>
    <n v="518.61"/>
    <x v="3"/>
    <s v="QC"/>
    <s v="Small Business"/>
    <n v="2"/>
    <s v="Technology"/>
    <s v="Computer Peripherals"/>
    <s v="Small Pack"/>
    <s v="1/23/2011"/>
  </r>
  <r>
    <n v="9824"/>
    <d v="2011-01-22T00:00:00"/>
    <s v="Critical"/>
    <n v="5"/>
    <s v="XS"/>
    <n v="21.56"/>
    <n v="4.3119999999999994"/>
    <x v="0"/>
    <n v="0.5"/>
    <n v="22.06"/>
    <x v="10"/>
    <s v="YT"/>
    <s v="Consumer"/>
    <n v="4"/>
    <s v="Office Supplies"/>
    <s v="Labels"/>
    <s v="Small Box"/>
    <s v="1/24/2011"/>
  </r>
  <r>
    <n v="50208"/>
    <d v="2011-01-22T00:00:00"/>
    <s v="Medium"/>
    <n v="4"/>
    <s v="XS"/>
    <n v="38.76"/>
    <n v="9.69"/>
    <x v="1"/>
    <n v="6.97"/>
    <n v="45.73"/>
    <x v="8"/>
    <s v="NS"/>
    <s v="Corporate"/>
    <n v="1"/>
    <s v="Office Supplies"/>
    <s v="Binders and Binder Accessories"/>
    <s v="Small Box"/>
    <s v="1/23/2011"/>
  </r>
  <r>
    <n v="49443"/>
    <d v="2011-01-23T00:00:00"/>
    <s v="High"/>
    <n v="41"/>
    <s v="XL"/>
    <n v="396.15"/>
    <n v="9.6621951219512194"/>
    <x v="0"/>
    <n v="4.82"/>
    <n v="400.96999999999997"/>
    <x v="3"/>
    <s v="QC"/>
    <s v="Home Office"/>
    <n v="3"/>
    <s v="Office Supplies"/>
    <s v="Pens &amp; Art Supplies"/>
    <s v="Wrap Bag"/>
    <s v="1/24/2011"/>
  </r>
  <r>
    <n v="49761"/>
    <d v="2011-01-24T00:00:00"/>
    <s v="Not Specified"/>
    <n v="45"/>
    <s v="XL"/>
    <n v="1090.5999999999999"/>
    <n v="24.235555555555553"/>
    <x v="0"/>
    <n v="6.3"/>
    <n v="1096.8999999999999"/>
    <x v="2"/>
    <s v="BC"/>
    <s v="Corporate"/>
    <n v="1"/>
    <s v="Technology"/>
    <s v="Office Machines"/>
    <s v="Medium Box"/>
    <s v="1/25/2011"/>
  </r>
  <r>
    <n v="21890"/>
    <d v="2011-01-24T00:00:00"/>
    <s v="Not Specified"/>
    <n v="44"/>
    <s v="XL"/>
    <n v="495.5"/>
    <n v="11.261363636363637"/>
    <x v="0"/>
    <n v="6.97"/>
    <n v="502.47"/>
    <x v="10"/>
    <s v="YT"/>
    <s v="Small Business"/>
    <n v="2"/>
    <s v="Office Supplies"/>
    <s v="Envelopes"/>
    <s v="Small Box"/>
    <s v="1/26/2011"/>
  </r>
  <r>
    <n v="21890"/>
    <d v="2011-01-24T00:00:00"/>
    <s v="Not Specified"/>
    <n v="27"/>
    <s v="M"/>
    <n v="81.900000000000006"/>
    <n v="3.0333333333333337"/>
    <x v="0"/>
    <n v="0.96"/>
    <n v="82.86"/>
    <x v="12"/>
    <s v="NL"/>
    <s v="Small Business"/>
    <n v="2"/>
    <s v="Office Supplies"/>
    <s v="Pens &amp; Art Supplies"/>
    <s v="Wrap Bag"/>
    <s v="1/26/2011"/>
  </r>
  <r>
    <n v="47136"/>
    <d v="2011-01-24T00:00:00"/>
    <s v="Medium"/>
    <n v="18"/>
    <s v="S"/>
    <n v="89.99"/>
    <n v="4.9994444444444444"/>
    <x v="0"/>
    <n v="1.49"/>
    <n v="91.47999999999999"/>
    <x v="8"/>
    <s v="NS"/>
    <s v="Small Business"/>
    <n v="2"/>
    <s v="Office Supplies"/>
    <s v="Binders and Binder Accessories"/>
    <s v="Small Box"/>
    <s v="1/26/2011"/>
  </r>
  <r>
    <n v="386"/>
    <d v="2011-01-24T00:00:00"/>
    <s v="High"/>
    <n v="4"/>
    <s v="XS"/>
    <n v="15.69"/>
    <n v="3.9224999999999999"/>
    <x v="0"/>
    <n v="0.7"/>
    <n v="16.39"/>
    <x v="4"/>
    <s v="ON"/>
    <s v="Corporate"/>
    <n v="1"/>
    <s v="Office Supplies"/>
    <s v="Pens &amp; Art Supplies"/>
    <s v="Wrap Bag"/>
    <s v="1/26/2011"/>
  </r>
  <r>
    <n v="386"/>
    <d v="2011-01-24T00:00:00"/>
    <s v="High"/>
    <n v="4"/>
    <s v="XS"/>
    <n v="14.96"/>
    <n v="3.74"/>
    <x v="0"/>
    <n v="0.5"/>
    <n v="15.46"/>
    <x v="4"/>
    <s v="ON"/>
    <s v="Corporate"/>
    <n v="1"/>
    <s v="Office Supplies"/>
    <s v="Labels"/>
    <s v="Small Box"/>
    <s v="1/26/2011"/>
  </r>
  <r>
    <n v="25095"/>
    <d v="2011-01-25T00:00:00"/>
    <s v="Low"/>
    <n v="41"/>
    <s v="XL"/>
    <n v="4475.03"/>
    <n v="109.1470731707317"/>
    <x v="2"/>
    <n v="56.14"/>
    <n v="4531.17"/>
    <x v="4"/>
    <s v="ON"/>
    <s v="Consumer"/>
    <n v="4"/>
    <s v="Technology"/>
    <s v="Office Machines"/>
    <s v="Jumbo Drum"/>
    <s v="1/25/2011"/>
  </r>
  <r>
    <n v="33091"/>
    <d v="2011-01-25T00:00:00"/>
    <s v="High"/>
    <n v="24"/>
    <s v="M"/>
    <n v="265.35000000000002"/>
    <n v="11.05625"/>
    <x v="0"/>
    <n v="11.59"/>
    <n v="276.94"/>
    <x v="4"/>
    <s v="ON"/>
    <s v="Home Office"/>
    <n v="3"/>
    <s v="Office Supplies"/>
    <s v="Paper"/>
    <s v="Small Box"/>
    <s v="1/27/2011"/>
  </r>
  <r>
    <n v="25095"/>
    <d v="2011-01-25T00:00:00"/>
    <s v="Low"/>
    <n v="18"/>
    <s v="S"/>
    <n v="693.06"/>
    <n v="38.50333333333333"/>
    <x v="0"/>
    <n v="9.83"/>
    <n v="702.89"/>
    <x v="4"/>
    <s v="ON"/>
    <s v="Consumer"/>
    <n v="4"/>
    <s v="Office Supplies"/>
    <s v="Envelopes"/>
    <s v="Small Box"/>
    <s v="1/30/2011"/>
  </r>
  <r>
    <n v="52199"/>
    <d v="2011-01-26T00:00:00"/>
    <s v="Medium"/>
    <n v="19"/>
    <s v="S"/>
    <n v="92.24"/>
    <n v="4.8547368421052628"/>
    <x v="0"/>
    <n v="5.24"/>
    <n v="97.47999999999999"/>
    <x v="5"/>
    <s v="AB"/>
    <s v="Corporate"/>
    <n v="1"/>
    <s v="Office Supplies"/>
    <s v="Binders and Binder Accessories"/>
    <s v="Small Box"/>
    <s v="1/27/2011"/>
  </r>
  <r>
    <n v="24388"/>
    <d v="2011-01-26T00:00:00"/>
    <s v="Critical"/>
    <n v="15"/>
    <s v="S"/>
    <n v="8662.34"/>
    <n v="577.48933333333332"/>
    <x v="2"/>
    <n v="49"/>
    <n v="8711.34"/>
    <x v="9"/>
    <s v="PE"/>
    <s v="Corporate"/>
    <n v="1"/>
    <s v="Technology"/>
    <s v="Copiers and Fax"/>
    <s v="Jumbo Drum"/>
    <s v="1/27/2011"/>
  </r>
  <r>
    <n v="49601"/>
    <d v="2011-01-26T00:00:00"/>
    <s v="Low"/>
    <n v="15"/>
    <s v="S"/>
    <n v="1756.46"/>
    <n v="117.09733333333334"/>
    <x v="2"/>
    <n v="30"/>
    <n v="1786.46"/>
    <x v="1"/>
    <s v="MB"/>
    <s v="Home Office"/>
    <n v="3"/>
    <s v="Furniture"/>
    <s v="Chairs &amp; Chairmats"/>
    <s v="Jumbo Drum"/>
    <d v="2011-02-02T00:00:00"/>
  </r>
  <r>
    <n v="51974"/>
    <d v="2011-01-26T00:00:00"/>
    <s v="High"/>
    <n v="10"/>
    <s v="S"/>
    <n v="1290.3699999999999"/>
    <n v="129.03699999999998"/>
    <x v="0"/>
    <n v="24.49"/>
    <n v="1314.86"/>
    <x v="6"/>
    <s v="SK"/>
    <s v="Small Business"/>
    <n v="2"/>
    <s v="Office Supplies"/>
    <s v="Appliances"/>
    <s v="Large Box"/>
    <s v="1/27/2011"/>
  </r>
  <r>
    <n v="51974"/>
    <d v="2011-01-26T00:00:00"/>
    <s v="High"/>
    <n v="2"/>
    <s v="XS"/>
    <n v="23.18"/>
    <n v="11.59"/>
    <x v="0"/>
    <n v="6.19"/>
    <n v="29.37"/>
    <x v="6"/>
    <s v="SK"/>
    <s v="Small Business"/>
    <n v="2"/>
    <s v="Office Supplies"/>
    <s v="Binders and Binder Accessories"/>
    <s v="Small Box"/>
    <s v="1/27/2011"/>
  </r>
  <r>
    <n v="24960"/>
    <d v="2011-01-27T00:00:00"/>
    <s v="High"/>
    <n v="48"/>
    <s v="XL"/>
    <n v="1760.35"/>
    <n v="36.673958333333331"/>
    <x v="1"/>
    <n v="7.53"/>
    <n v="1767.8799999999999"/>
    <x v="4"/>
    <s v="ON"/>
    <s v="Small Business"/>
    <n v="2"/>
    <s v="Technology"/>
    <s v="Computer Peripherals"/>
    <s v="Small Box"/>
    <s v="1/28/2011"/>
  </r>
  <r>
    <n v="15106"/>
    <d v="2011-01-27T00:00:00"/>
    <s v="Not Specified"/>
    <n v="42"/>
    <s v="XL"/>
    <n v="283.58"/>
    <n v="6.7519047619047612"/>
    <x v="0"/>
    <n v="4.95"/>
    <n v="288.52999999999997"/>
    <x v="7"/>
    <s v="NT"/>
    <s v="Home Office"/>
    <n v="3"/>
    <s v="Furniture"/>
    <s v="Office Furnishings"/>
    <s v="Small Pack"/>
    <s v="1/29/2011"/>
  </r>
  <r>
    <n v="15106"/>
    <d v="2011-01-27T00:00:00"/>
    <s v="Not Specified"/>
    <n v="39"/>
    <s v="L"/>
    <n v="5403.37"/>
    <n v="138.54794871794871"/>
    <x v="2"/>
    <n v="17.850000000000001"/>
    <n v="5421.22"/>
    <x v="7"/>
    <s v="NT"/>
    <s v="Home Office"/>
    <n v="3"/>
    <s v="Technology"/>
    <s v="Office Machines"/>
    <s v="Jumbo Drum"/>
    <s v="1/27/2011"/>
  </r>
  <r>
    <n v="24960"/>
    <d v="2011-01-27T00:00:00"/>
    <s v="High"/>
    <n v="37"/>
    <s v="L"/>
    <n v="1436.94"/>
    <n v="38.836216216216215"/>
    <x v="0"/>
    <n v="5.08"/>
    <n v="1442.02"/>
    <x v="4"/>
    <s v="ON"/>
    <s v="Small Business"/>
    <n v="2"/>
    <s v="Office Supplies"/>
    <s v="Paper"/>
    <s v="Wrap Bag"/>
    <s v="1/28/2011"/>
  </r>
  <r>
    <n v="24960"/>
    <d v="2011-01-27T00:00:00"/>
    <s v="High"/>
    <n v="35"/>
    <s v="L"/>
    <n v="5797.68"/>
    <n v="165.648"/>
    <x v="0"/>
    <n v="4.2"/>
    <n v="5801.88"/>
    <x v="4"/>
    <s v="ON"/>
    <s v="Small Business"/>
    <n v="2"/>
    <s v="Technology"/>
    <s v="Telephones and Communication"/>
    <s v="Small Box"/>
    <s v="1/28/2011"/>
  </r>
  <r>
    <n v="15106"/>
    <d v="2011-01-27T00:00:00"/>
    <s v="Not Specified"/>
    <n v="35"/>
    <s v="L"/>
    <n v="82.15"/>
    <n v="2.3471428571428574"/>
    <x v="0"/>
    <n v="1.1200000000000001"/>
    <n v="83.27000000000001"/>
    <x v="7"/>
    <s v="NT"/>
    <s v="Home Office"/>
    <n v="3"/>
    <s v="Office Supplies"/>
    <s v="Pens &amp; Art Supplies"/>
    <s v="Wrap Bag"/>
    <s v="1/29/2011"/>
  </r>
  <r>
    <n v="24960"/>
    <d v="2011-01-27T00:00:00"/>
    <s v="High"/>
    <n v="18"/>
    <s v="S"/>
    <n v="125.8"/>
    <n v="6.9888888888888889"/>
    <x v="0"/>
    <n v="5.87"/>
    <n v="131.66999999999999"/>
    <x v="4"/>
    <s v="ON"/>
    <s v="Small Business"/>
    <n v="2"/>
    <s v="Office Supplies"/>
    <s v="Paper"/>
    <s v="Small Box"/>
    <s v="1/29/2011"/>
  </r>
  <r>
    <n v="59652"/>
    <d v="2011-01-27T00:00:00"/>
    <s v="Medium"/>
    <n v="17"/>
    <s v="S"/>
    <n v="312.03500000000003"/>
    <n v="18.355"/>
    <x v="0"/>
    <n v="0.99"/>
    <n v="313.02500000000003"/>
    <x v="10"/>
    <s v="YT"/>
    <s v="Home Office"/>
    <n v="3"/>
    <s v="Technology"/>
    <s v="Telephones and Communication"/>
    <s v="Small Pack"/>
    <s v="1/29/2011"/>
  </r>
  <r>
    <n v="26529"/>
    <d v="2011-01-28T00:00:00"/>
    <s v="Low"/>
    <n v="41"/>
    <s v="XL"/>
    <n v="12125.14"/>
    <n v="295.73512195121953"/>
    <x v="2"/>
    <n v="14.7"/>
    <n v="12139.84"/>
    <x v="6"/>
    <s v="SK"/>
    <s v="Consumer"/>
    <n v="4"/>
    <s v="Technology"/>
    <s v="Office Machines"/>
    <s v="Jumbo Drum"/>
    <d v="2011-01-02T00:00:00"/>
  </r>
  <r>
    <n v="59047"/>
    <d v="2011-01-28T00:00:00"/>
    <s v="Not Specified"/>
    <n v="26"/>
    <s v="M"/>
    <n v="113.85"/>
    <n v="4.3788461538461538"/>
    <x v="0"/>
    <n v="6.6"/>
    <n v="120.44999999999999"/>
    <x v="9"/>
    <s v="PE"/>
    <s v="Corporate"/>
    <n v="1"/>
    <s v="Furniture"/>
    <s v="Office Furnishings"/>
    <s v="Small Box"/>
    <s v="1/30/2011"/>
  </r>
  <r>
    <n v="26529"/>
    <d v="2011-01-28T00:00:00"/>
    <s v="Low"/>
    <n v="17"/>
    <s v="S"/>
    <n v="201.72"/>
    <n v="11.865882352941176"/>
    <x v="0"/>
    <n v="11.25"/>
    <n v="212.97"/>
    <x v="5"/>
    <s v="AB"/>
    <s v="Consumer"/>
    <n v="4"/>
    <s v="Office Supplies"/>
    <s v="Paper"/>
    <s v="Small Box"/>
    <d v="2011-01-02T00:00:00"/>
  </r>
  <r>
    <n v="59047"/>
    <d v="2011-01-28T00:00:00"/>
    <s v="Not Specified"/>
    <n v="10"/>
    <s v="S"/>
    <n v="266.94"/>
    <n v="26.693999999999999"/>
    <x v="0"/>
    <n v="1.99"/>
    <n v="268.93"/>
    <x v="9"/>
    <s v="PE"/>
    <s v="Corporate"/>
    <n v="1"/>
    <s v="Technology"/>
    <s v="Computer Peripherals"/>
    <s v="Small Pack"/>
    <s v="1/28/2011"/>
  </r>
  <r>
    <n v="59139"/>
    <d v="2011-01-29T00:00:00"/>
    <s v="Critical"/>
    <n v="38"/>
    <s v="L"/>
    <n v="189.49"/>
    <n v="4.9865789473684217"/>
    <x v="0"/>
    <n v="2.99"/>
    <n v="192.48000000000002"/>
    <x v="5"/>
    <s v="AB"/>
    <s v="Home Office"/>
    <n v="3"/>
    <s v="Office Supplies"/>
    <s v="Binders and Binder Accessories"/>
    <s v="Small Box"/>
    <s v="1/30/2011"/>
  </r>
  <r>
    <n v="30151"/>
    <d v="2011-01-29T00:00:00"/>
    <s v="Not Specified"/>
    <n v="31"/>
    <s v="L"/>
    <n v="792.76"/>
    <n v="25.572903225806453"/>
    <x v="0"/>
    <n v="12.98"/>
    <n v="805.74"/>
    <x v="3"/>
    <s v="QC"/>
    <s v="Home Office"/>
    <n v="3"/>
    <s v="Office Supplies"/>
    <s v="Binders and Binder Accessories"/>
    <s v="Small Box"/>
    <s v="1/31/2011"/>
  </r>
  <r>
    <n v="59139"/>
    <d v="2011-01-29T00:00:00"/>
    <s v="Critical"/>
    <n v="12"/>
    <s v="S"/>
    <n v="849.51"/>
    <n v="70.792500000000004"/>
    <x v="0"/>
    <n v="3.5"/>
    <n v="853.01"/>
    <x v="5"/>
    <s v="AB"/>
    <s v="Home Office"/>
    <n v="3"/>
    <s v="Office Supplies"/>
    <s v="Appliances"/>
    <s v="Small Box"/>
    <s v="1/30/2011"/>
  </r>
  <r>
    <n v="24640"/>
    <d v="2011-01-29T00:00:00"/>
    <s v="Medium"/>
    <n v="12"/>
    <s v="S"/>
    <n v="1379.98"/>
    <n v="114.99833333333333"/>
    <x v="2"/>
    <n v="30"/>
    <n v="1409.98"/>
    <x v="4"/>
    <s v="ON"/>
    <s v="Home Office"/>
    <n v="3"/>
    <s v="Furniture"/>
    <s v="Chairs &amp; Chairmats"/>
    <s v="Jumbo Drum"/>
    <s v="1/30/2011"/>
  </r>
  <r>
    <n v="8480"/>
    <d v="2011-01-29T00:00:00"/>
    <s v="High"/>
    <n v="11"/>
    <s v="S"/>
    <n v="76.36"/>
    <n v="6.9418181818181814"/>
    <x v="0"/>
    <n v="8.74"/>
    <n v="85.1"/>
    <x v="4"/>
    <s v="ON"/>
    <s v="Corporate"/>
    <n v="1"/>
    <s v="Office Supplies"/>
    <s v="Paper"/>
    <s v="Small Box"/>
    <s v="1/31/2011"/>
  </r>
  <r>
    <n v="8480"/>
    <d v="2011-01-29T00:00:00"/>
    <s v="High"/>
    <n v="3"/>
    <s v="XS"/>
    <n v="309.9015"/>
    <n v="103.3005"/>
    <x v="0"/>
    <n v="7.69"/>
    <n v="317.5915"/>
    <x v="4"/>
    <s v="ON"/>
    <s v="Corporate"/>
    <n v="1"/>
    <s v="Technology"/>
    <s v="Telephones and Communication"/>
    <s v="Small Box"/>
    <s v="1/31/2011"/>
  </r>
  <r>
    <n v="21760"/>
    <d v="2011-01-30T00:00:00"/>
    <s v="Not Specified"/>
    <n v="9"/>
    <s v="XS"/>
    <n v="71.2"/>
    <n v="7.9111111111111114"/>
    <x v="0"/>
    <n v="5.21"/>
    <n v="76.41"/>
    <x v="10"/>
    <s v="YT"/>
    <s v="Home Office"/>
    <n v="3"/>
    <s v="Furniture"/>
    <s v="Office Furnishings"/>
    <s v="Small Box"/>
    <s v="1/31/2011"/>
  </r>
  <r>
    <n v="52482"/>
    <d v="2011-01-31T00:00:00"/>
    <s v="Critical"/>
    <n v="30"/>
    <s v="L"/>
    <n v="717.21"/>
    <n v="23.907"/>
    <x v="0"/>
    <n v="3.63"/>
    <n v="720.84"/>
    <x v="1"/>
    <s v="MB"/>
    <s v="Corporate"/>
    <n v="1"/>
    <s v="Furniture"/>
    <s v="Office Furnishings"/>
    <s v="Small Pack"/>
    <d v="2011-02-02T00:00:00"/>
  </r>
  <r>
    <n v="58981"/>
    <d v="2011-01-31T00:00:00"/>
    <s v="High"/>
    <n v="28"/>
    <s v="M"/>
    <n v="1262.75"/>
    <n v="45.098214285714285"/>
    <x v="0"/>
    <n v="5.0999999999999996"/>
    <n v="1267.8499999999999"/>
    <x v="5"/>
    <s v="AB"/>
    <s v="Corporate"/>
    <n v="1"/>
    <s v="Office Supplies"/>
    <s v="Appliances"/>
    <s v="Medium Box"/>
    <d v="2011-02-02T00:00:00"/>
  </r>
  <r>
    <n v="52482"/>
    <d v="2011-01-31T00:00:00"/>
    <s v="Critical"/>
    <n v="21"/>
    <s v="M"/>
    <n v="848.2"/>
    <n v="40.390476190476193"/>
    <x v="1"/>
    <n v="5.33"/>
    <n v="853.53000000000009"/>
    <x v="1"/>
    <s v="MB"/>
    <s v="Corporate"/>
    <n v="1"/>
    <s v="Office Supplies"/>
    <s v="Appliances"/>
    <s v="Small Box"/>
    <s v="1/31/2011"/>
  </r>
  <r>
    <n v="8802"/>
    <d v="2011-01-31T00:00:00"/>
    <s v="Medium"/>
    <n v="15"/>
    <s v="S"/>
    <n v="1866.12"/>
    <n v="124.40799999999999"/>
    <x v="0"/>
    <n v="24.49"/>
    <n v="1890.61"/>
    <x v="6"/>
    <s v="SK"/>
    <s v="Small Business"/>
    <n v="2"/>
    <s v="Office Supplies"/>
    <s v="Appliances"/>
    <s v="Large Box"/>
    <d v="2011-02-02T00:00:00"/>
  </r>
  <r>
    <n v="27430"/>
    <d v="2011-01-31T00:00:00"/>
    <s v="High"/>
    <n v="12"/>
    <s v="S"/>
    <n v="82.64"/>
    <n v="6.8866666666666667"/>
    <x v="0"/>
    <n v="2.35"/>
    <n v="84.99"/>
    <x v="3"/>
    <s v="QC"/>
    <s v="Small Business"/>
    <n v="2"/>
    <s v="Office Supplies"/>
    <s v="Pens &amp; Art Supplies"/>
    <s v="Wrap Bag"/>
    <d v="2011-01-02T00:00:00"/>
  </r>
  <r>
    <n v="27430"/>
    <d v="2011-01-31T00:00:00"/>
    <s v="High"/>
    <n v="3"/>
    <s v="XS"/>
    <n v="315.27"/>
    <n v="105.08999999999999"/>
    <x v="0"/>
    <n v="13.99"/>
    <n v="329.26"/>
    <x v="8"/>
    <s v="NS"/>
    <s v="Small Business"/>
    <n v="2"/>
    <s v="Furniture"/>
    <s v="Office Furnishings"/>
    <s v="Medium Box"/>
    <d v="2011-01-02T00:00:00"/>
  </r>
  <r>
    <n v="24160"/>
    <d v="2011-02-01T00:00:00"/>
    <s v="Medium"/>
    <n v="44"/>
    <s v="XL"/>
    <n v="3644.596"/>
    <n v="82.831727272727278"/>
    <x v="0"/>
    <n v="4.9000000000000004"/>
    <n v="3649.4960000000001"/>
    <x v="6"/>
    <s v="SK"/>
    <s v="Home Office"/>
    <n v="3"/>
    <s v="Technology"/>
    <s v="Telephones and Communication"/>
    <s v="Small Box"/>
    <d v="2011-02-02T00:00:00"/>
  </r>
  <r>
    <n v="55075"/>
    <d v="2011-02-01T00:00:00"/>
    <s v="Critical"/>
    <n v="21"/>
    <s v="M"/>
    <n v="556.45000000000005"/>
    <n v="26.49761904761905"/>
    <x v="2"/>
    <n v="14.36"/>
    <n v="570.81000000000006"/>
    <x v="8"/>
    <s v="NS"/>
    <s v="Home Office"/>
    <n v="3"/>
    <s v="Furniture"/>
    <s v="Chairs &amp; Chairmats"/>
    <s v="Jumbo Drum"/>
    <d v="2011-04-02T00:00:00"/>
  </r>
  <r>
    <n v="6791"/>
    <d v="2011-02-01T00:00:00"/>
    <s v="Medium"/>
    <n v="14"/>
    <s v="S"/>
    <n v="730.33"/>
    <n v="52.166428571428575"/>
    <x v="1"/>
    <n v="10.17"/>
    <n v="740.5"/>
    <x v="5"/>
    <s v="AB"/>
    <s v="Small Business"/>
    <n v="2"/>
    <s v="Technology"/>
    <s v="Office Machines"/>
    <s v="Medium Box"/>
    <d v="2011-03-02T00:00:00"/>
  </r>
  <r>
    <n v="31140"/>
    <d v="2011-02-01T00:00:00"/>
    <s v="Critical"/>
    <n v="4"/>
    <s v="XS"/>
    <n v="13.42"/>
    <n v="3.355"/>
    <x v="0"/>
    <n v="0.99"/>
    <n v="14.41"/>
    <x v="6"/>
    <s v="SK"/>
    <s v="Home Office"/>
    <n v="3"/>
    <s v="Office Supplies"/>
    <s v="Labels"/>
    <s v="Small Box"/>
    <d v="2011-02-02T00:00:00"/>
  </r>
  <r>
    <n v="21956"/>
    <d v="2011-02-01T00:00:00"/>
    <s v="High"/>
    <n v="2"/>
    <s v="XS"/>
    <n v="125.273"/>
    <n v="62.636499999999998"/>
    <x v="0"/>
    <n v="8.99"/>
    <n v="134.26300000000001"/>
    <x v="1"/>
    <s v="MB"/>
    <s v="Consumer"/>
    <n v="4"/>
    <s v="Technology"/>
    <s v="Telephones and Communication"/>
    <s v="Small Box"/>
    <d v="2011-03-02T00:00:00"/>
  </r>
  <r>
    <n v="21639"/>
    <d v="2011-02-02T00:00:00"/>
    <s v="Not Specified"/>
    <n v="38"/>
    <s v="L"/>
    <n v="7814.59"/>
    <n v="205.6471052631579"/>
    <x v="0"/>
    <n v="11.54"/>
    <n v="7826.13"/>
    <x v="10"/>
    <s v="YT"/>
    <s v="Home Office"/>
    <n v="3"/>
    <s v="Furniture"/>
    <s v="Office Furnishings"/>
    <s v="Large Box"/>
    <d v="2011-02-02T00:00:00"/>
  </r>
  <r>
    <n v="33958"/>
    <d v="2011-02-02T00:00:00"/>
    <s v="Critical"/>
    <n v="27"/>
    <s v="M"/>
    <n v="462.36599999999999"/>
    <n v="17.124666666666666"/>
    <x v="0"/>
    <n v="3.3"/>
    <n v="465.666"/>
    <x v="8"/>
    <s v="NS"/>
    <s v="Small Business"/>
    <n v="2"/>
    <s v="Technology"/>
    <s v="Telephones and Communication"/>
    <s v="Small Pack"/>
    <d v="2011-04-02T00:00:00"/>
  </r>
  <r>
    <n v="21639"/>
    <d v="2011-02-02T00:00:00"/>
    <s v="Not Specified"/>
    <n v="24"/>
    <s v="M"/>
    <n v="145.15"/>
    <n v="6.0479166666666666"/>
    <x v="0"/>
    <n v="9.92"/>
    <n v="155.07"/>
    <x v="10"/>
    <s v="YT"/>
    <s v="Home Office"/>
    <n v="3"/>
    <s v="Office Supplies"/>
    <s v="Binders and Binder Accessories"/>
    <s v="Small Box"/>
    <d v="2011-04-02T00:00:00"/>
  </r>
  <r>
    <n v="21639"/>
    <d v="2011-02-02T00:00:00"/>
    <s v="Not Specified"/>
    <n v="23"/>
    <s v="M"/>
    <n v="158.99"/>
    <n v="6.9126086956521746"/>
    <x v="0"/>
    <n v="9.69"/>
    <n v="168.68"/>
    <x v="10"/>
    <s v="YT"/>
    <s v="Home Office"/>
    <n v="3"/>
    <s v="Office Supplies"/>
    <s v="Storage &amp; Organization"/>
    <s v="Small Box"/>
    <d v="2011-02-02T00:00:00"/>
  </r>
  <r>
    <n v="45543"/>
    <d v="2011-02-02T00:00:00"/>
    <s v="Low"/>
    <n v="16"/>
    <s v="S"/>
    <n v="1223.43"/>
    <n v="76.464375000000004"/>
    <x v="2"/>
    <n v="89.3"/>
    <n v="1312.73"/>
    <x v="4"/>
    <s v="ON"/>
    <s v="Corporate"/>
    <n v="1"/>
    <s v="Furniture"/>
    <s v="Tables"/>
    <s v="Jumbo Box"/>
    <d v="2011-06-02T00:00:00"/>
  </r>
  <r>
    <n v="33958"/>
    <d v="2011-02-02T00:00:00"/>
    <s v="Critical"/>
    <n v="14"/>
    <s v="S"/>
    <n v="336.48"/>
    <n v="24.034285714285716"/>
    <x v="0"/>
    <n v="5.37"/>
    <n v="341.85"/>
    <x v="8"/>
    <s v="NS"/>
    <s v="Small Business"/>
    <n v="2"/>
    <s v="Office Supplies"/>
    <s v="Pens &amp; Art Supplies"/>
    <s v="Small Box"/>
    <d v="2011-04-02T00:00:00"/>
  </r>
  <r>
    <n v="12326"/>
    <d v="2011-02-02T00:00:00"/>
    <s v="Critical"/>
    <n v="4"/>
    <s v="XS"/>
    <n v="123.82"/>
    <n v="30.954999999999998"/>
    <x v="0"/>
    <n v="57.87"/>
    <n v="181.69"/>
    <x v="4"/>
    <s v="ON"/>
    <s v="Small Business"/>
    <n v="2"/>
    <s v="Furniture"/>
    <s v="Office Furnishings"/>
    <s v="Small Box"/>
    <d v="2011-04-02T00:00:00"/>
  </r>
  <r>
    <n v="21639"/>
    <d v="2011-02-02T00:00:00"/>
    <s v="Not Specified"/>
    <n v="3"/>
    <s v="XS"/>
    <n v="131.5"/>
    <n v="43.833333333333336"/>
    <x v="0"/>
    <n v="9.1999999999999993"/>
    <n v="140.69999999999999"/>
    <x v="10"/>
    <s v="YT"/>
    <s v="Home Office"/>
    <n v="3"/>
    <s v="Furniture"/>
    <s v="Office Furnishings"/>
    <s v="Wrap Bag"/>
    <d v="2011-03-02T00:00:00"/>
  </r>
  <r>
    <n v="38784"/>
    <d v="2011-02-03T00:00:00"/>
    <s v="Medium"/>
    <n v="50"/>
    <s v="XXL"/>
    <n v="298.12"/>
    <n v="5.9623999999999997"/>
    <x v="0"/>
    <n v="0.5"/>
    <n v="298.62"/>
    <x v="2"/>
    <s v="BC"/>
    <s v="Home Office"/>
    <n v="3"/>
    <s v="Office Supplies"/>
    <s v="Labels"/>
    <s v="Small Box"/>
    <d v="2011-05-02T00:00:00"/>
  </r>
  <r>
    <n v="40102"/>
    <d v="2011-02-03T00:00:00"/>
    <s v="Medium"/>
    <n v="46"/>
    <s v="XL"/>
    <n v="412.37"/>
    <n v="8.9645652173913053"/>
    <x v="1"/>
    <n v="3.5"/>
    <n v="415.87"/>
    <x v="5"/>
    <s v="AB"/>
    <s v="Corporate"/>
    <n v="1"/>
    <s v="Office Supplies"/>
    <s v="Appliances"/>
    <s v="Small Box"/>
    <d v="2011-05-02T00:00:00"/>
  </r>
  <r>
    <n v="45059"/>
    <d v="2011-02-03T00:00:00"/>
    <s v="Not Specified"/>
    <n v="39"/>
    <s v="L"/>
    <n v="3401.8"/>
    <n v="87.225641025641025"/>
    <x v="1"/>
    <n v="19.989999999999998"/>
    <n v="3421.79"/>
    <x v="8"/>
    <s v="NS"/>
    <s v="Consumer"/>
    <n v="4"/>
    <s v="Office Supplies"/>
    <s v="Storage &amp; Organization"/>
    <s v="Small Box"/>
    <d v="2011-05-02T00:00:00"/>
  </r>
  <r>
    <n v="45059"/>
    <d v="2011-02-03T00:00:00"/>
    <s v="Not Specified"/>
    <n v="35"/>
    <s v="L"/>
    <n v="1327.59"/>
    <n v="37.931142857142852"/>
    <x v="1"/>
    <n v="2.9"/>
    <n v="1330.49"/>
    <x v="8"/>
    <s v="NS"/>
    <s v="Consumer"/>
    <n v="4"/>
    <s v="Office Supplies"/>
    <s v="Pens &amp; Art Supplies"/>
    <s v="Small Pack"/>
    <d v="2011-04-02T00:00:00"/>
  </r>
  <r>
    <n v="21057"/>
    <d v="2011-02-03T00:00:00"/>
    <s v="Low"/>
    <n v="28"/>
    <s v="M"/>
    <n v="1103.67"/>
    <n v="39.416785714285716"/>
    <x v="0"/>
    <n v="1.99"/>
    <n v="1105.6600000000001"/>
    <x v="3"/>
    <s v="QC"/>
    <s v="Corporate"/>
    <n v="1"/>
    <s v="Technology"/>
    <s v="Computer Peripherals"/>
    <s v="Small Pack"/>
    <d v="2011-10-02T00:00:00"/>
  </r>
  <r>
    <n v="45059"/>
    <d v="2011-02-03T00:00:00"/>
    <s v="Not Specified"/>
    <n v="4"/>
    <s v="XS"/>
    <n v="130.13999999999999"/>
    <n v="32.534999999999997"/>
    <x v="0"/>
    <n v="8.65"/>
    <n v="138.79"/>
    <x v="4"/>
    <s v="ON"/>
    <s v="Consumer"/>
    <n v="4"/>
    <s v="Technology"/>
    <s v="Computer Peripherals"/>
    <s v="Small Box"/>
    <d v="2011-05-02T00:00:00"/>
  </r>
  <r>
    <n v="34978"/>
    <d v="2011-02-04T00:00:00"/>
    <s v="High"/>
    <n v="49"/>
    <s v="XL"/>
    <n v="165.51"/>
    <n v="3.3777551020408163"/>
    <x v="0"/>
    <n v="6.83"/>
    <n v="172.34"/>
    <x v="9"/>
    <s v="PE"/>
    <s v="Consumer"/>
    <n v="4"/>
    <s v="Office Supplies"/>
    <s v="Binders and Binder Accessories"/>
    <s v="Small Box"/>
    <d v="2011-06-02T00:00:00"/>
  </r>
  <r>
    <n v="50949"/>
    <d v="2011-02-04T00:00:00"/>
    <s v="Medium"/>
    <n v="46"/>
    <s v="XL"/>
    <n v="4804.0384999999997"/>
    <n v="104.43561956521738"/>
    <x v="0"/>
    <n v="8.8000000000000007"/>
    <n v="4812.8384999999998"/>
    <x v="4"/>
    <s v="ON"/>
    <s v="Corporate"/>
    <n v="1"/>
    <s v="Technology"/>
    <s v="Telephones and Communication"/>
    <s v="Small Box"/>
    <d v="2011-06-02T00:00:00"/>
  </r>
  <r>
    <n v="50949"/>
    <d v="2011-02-04T00:00:00"/>
    <s v="Medium"/>
    <n v="32"/>
    <s v="L"/>
    <n v="73.55"/>
    <n v="2.2984374999999999"/>
    <x v="1"/>
    <n v="0.78"/>
    <n v="74.33"/>
    <x v="4"/>
    <s v="ON"/>
    <s v="Corporate"/>
    <n v="1"/>
    <s v="Office Supplies"/>
    <s v="Rubber Bands"/>
    <s v="Wrap Bag"/>
    <d v="2011-05-02T00:00:00"/>
  </r>
  <r>
    <n v="32484"/>
    <d v="2011-02-04T00:00:00"/>
    <s v="Not Specified"/>
    <n v="9"/>
    <s v="XS"/>
    <n v="2502.67"/>
    <n v="278.07444444444445"/>
    <x v="2"/>
    <n v="64.73"/>
    <n v="2567.4"/>
    <x v="6"/>
    <s v="SK"/>
    <s v="Corporate"/>
    <n v="1"/>
    <s v="Furniture"/>
    <s v="Chairs &amp; Chairmats"/>
    <s v="Jumbo Drum"/>
    <d v="2011-05-02T00:00:00"/>
  </r>
  <r>
    <n v="29767"/>
    <d v="2011-02-05T00:00:00"/>
    <s v="High"/>
    <n v="48"/>
    <s v="XL"/>
    <n v="4153.0600000000004"/>
    <n v="86.522083333333342"/>
    <x v="0"/>
    <n v="0.99"/>
    <n v="4154.05"/>
    <x v="2"/>
    <s v="BC"/>
    <s v="Home Office"/>
    <n v="3"/>
    <s v="Office Supplies"/>
    <s v="Appliances"/>
    <s v="Small Box"/>
    <d v="2011-06-02T00:00:00"/>
  </r>
  <r>
    <n v="41926"/>
    <d v="2011-02-05T00:00:00"/>
    <s v="High"/>
    <n v="43"/>
    <s v="XL"/>
    <n v="1562.69"/>
    <n v="36.341627906976747"/>
    <x v="0"/>
    <n v="8.2200000000000006"/>
    <n v="1570.91"/>
    <x v="4"/>
    <s v="ON"/>
    <s v="Small Business"/>
    <n v="2"/>
    <s v="Office Supplies"/>
    <s v="Storage &amp; Organization"/>
    <s v="Small Box"/>
    <d v="2011-05-02T00:00:00"/>
  </r>
  <r>
    <n v="29028"/>
    <d v="2011-02-05T00:00:00"/>
    <s v="Critical"/>
    <n v="43"/>
    <s v="XL"/>
    <n v="17131.36"/>
    <n v="398.40372093023257"/>
    <x v="2"/>
    <n v="14.7"/>
    <n v="17146.060000000001"/>
    <x v="1"/>
    <s v="MB"/>
    <s v="Corporate"/>
    <n v="1"/>
    <s v="Technology"/>
    <s v="Office Machines"/>
    <s v="Jumbo Drum"/>
    <d v="2011-07-02T00:00:00"/>
  </r>
  <r>
    <n v="32007"/>
    <d v="2011-02-05T00:00:00"/>
    <s v="Low"/>
    <n v="41"/>
    <s v="XL"/>
    <n v="17448.75"/>
    <n v="425.57926829268291"/>
    <x v="2"/>
    <n v="75.23"/>
    <n v="17523.98"/>
    <x v="5"/>
    <s v="AB"/>
    <s v="Consumer"/>
    <n v="4"/>
    <s v="Furniture"/>
    <s v="Tables"/>
    <s v="Jumbo Box"/>
    <d v="2011-09-02T00:00:00"/>
  </r>
  <r>
    <n v="11719"/>
    <d v="2011-02-05T00:00:00"/>
    <s v="Not Specified"/>
    <n v="30"/>
    <s v="L"/>
    <n v="616.01"/>
    <n v="20.533666666666665"/>
    <x v="0"/>
    <n v="8.99"/>
    <n v="625"/>
    <x v="1"/>
    <s v="MB"/>
    <s v="Home Office"/>
    <n v="3"/>
    <s v="Office Supplies"/>
    <s v="Pens &amp; Art Supplies"/>
    <s v="Small Pack"/>
    <d v="2011-05-02T00:00:00"/>
  </r>
  <r>
    <n v="41926"/>
    <d v="2011-02-05T00:00:00"/>
    <s v="High"/>
    <n v="17"/>
    <s v="S"/>
    <n v="112.57"/>
    <n v="6.6217647058823523"/>
    <x v="0"/>
    <n v="5.14"/>
    <n v="117.71"/>
    <x v="4"/>
    <s v="ON"/>
    <s v="Small Business"/>
    <n v="2"/>
    <s v="Office Supplies"/>
    <s v="Paper"/>
    <s v="Small Box"/>
    <d v="2011-06-02T00:00:00"/>
  </r>
  <r>
    <n v="11719"/>
    <d v="2011-02-05T00:00:00"/>
    <s v="Not Specified"/>
    <n v="17"/>
    <s v="S"/>
    <n v="438.60849999999999"/>
    <n v="25.8005"/>
    <x v="0"/>
    <n v="8.59"/>
    <n v="447.19849999999997"/>
    <x v="1"/>
    <s v="MB"/>
    <s v="Home Office"/>
    <n v="3"/>
    <s v="Technology"/>
    <s v="Telephones and Communication"/>
    <s v="Medium Box"/>
    <d v="2011-05-02T00:00:00"/>
  </r>
  <r>
    <n v="14503"/>
    <d v="2011-02-05T00:00:00"/>
    <s v="Not Specified"/>
    <n v="14"/>
    <s v="S"/>
    <n v="438.47"/>
    <n v="31.319285714285716"/>
    <x v="1"/>
    <n v="2.99"/>
    <n v="441.46000000000004"/>
    <x v="1"/>
    <s v="MB"/>
    <s v="Corporate"/>
    <n v="1"/>
    <s v="Office Supplies"/>
    <s v="Binders and Binder Accessories"/>
    <s v="Small Box"/>
    <d v="2011-06-02T00:00:00"/>
  </r>
  <r>
    <n v="21155"/>
    <d v="2011-02-05T00:00:00"/>
    <s v="High"/>
    <n v="4"/>
    <s v="XS"/>
    <n v="81.78"/>
    <n v="20.445"/>
    <x v="0"/>
    <n v="5.97"/>
    <n v="87.75"/>
    <x v="11"/>
    <s v="NB"/>
    <s v="Consumer"/>
    <n v="4"/>
    <s v="Office Supplies"/>
    <s v="Paper"/>
    <s v="Small Box"/>
    <d v="2011-06-02T00:00:00"/>
  </r>
  <r>
    <n v="11719"/>
    <d v="2011-02-05T00:00:00"/>
    <s v="Not Specified"/>
    <n v="3"/>
    <s v="XS"/>
    <n v="1566.8"/>
    <n v="522.26666666666665"/>
    <x v="2"/>
    <n v="69.3"/>
    <n v="1636.1"/>
    <x v="1"/>
    <s v="MB"/>
    <s v="Home Office"/>
    <n v="3"/>
    <s v="Technology"/>
    <s v="Office Machines"/>
    <s v="Jumbo Drum"/>
    <d v="2011-06-02T00:00:00"/>
  </r>
  <r>
    <n v="2053"/>
    <d v="2011-02-06T00:00:00"/>
    <s v="Critical"/>
    <n v="39"/>
    <s v="L"/>
    <n v="19342.84"/>
    <n v="495.97025641025641"/>
    <x v="2"/>
    <n v="126"/>
    <n v="19468.84"/>
    <x v="4"/>
    <s v="ON"/>
    <s v="Consumer"/>
    <n v="4"/>
    <s v="Furniture"/>
    <s v="Chairs &amp; Chairmats"/>
    <s v="Jumbo Drum"/>
    <d v="2011-07-02T00:00:00"/>
  </r>
  <r>
    <n v="30497"/>
    <d v="2011-02-06T00:00:00"/>
    <s v="Critical"/>
    <n v="34"/>
    <s v="L"/>
    <n v="706.91"/>
    <n v="20.791470588235292"/>
    <x v="1"/>
    <n v="8.83"/>
    <n v="715.74"/>
    <x v="1"/>
    <s v="MB"/>
    <s v="Corporate"/>
    <n v="1"/>
    <s v="Office Supplies"/>
    <s v="Binders and Binder Accessories"/>
    <s v="Small Box"/>
    <d v="2011-08-02T00:00:00"/>
  </r>
  <r>
    <n v="46307"/>
    <d v="2011-02-06T00:00:00"/>
    <s v="Medium"/>
    <n v="32"/>
    <s v="L"/>
    <n v="643.53"/>
    <n v="20.110312499999999"/>
    <x v="0"/>
    <n v="5.77"/>
    <n v="649.29999999999995"/>
    <x v="4"/>
    <s v="ON"/>
    <s v="Consumer"/>
    <n v="4"/>
    <s v="Office Supplies"/>
    <s v="Paper"/>
    <s v="Small Box"/>
    <d v="2011-06-02T00:00:00"/>
  </r>
  <r>
    <n v="30497"/>
    <d v="2011-02-06T00:00:00"/>
    <s v="Critical"/>
    <n v="31"/>
    <s v="L"/>
    <n v="190.06"/>
    <n v="6.1309677419354838"/>
    <x v="0"/>
    <n v="5.35"/>
    <n v="195.41"/>
    <x v="1"/>
    <s v="MB"/>
    <s v="Corporate"/>
    <n v="1"/>
    <s v="Office Supplies"/>
    <s v="Paper"/>
    <s v="Small Box"/>
    <d v="2011-08-02T00:00:00"/>
  </r>
  <r>
    <n v="46307"/>
    <d v="2011-02-06T00:00:00"/>
    <s v="Medium"/>
    <n v="27"/>
    <s v="M"/>
    <n v="1217.77"/>
    <n v="45.102592592592593"/>
    <x v="0"/>
    <n v="6.22"/>
    <n v="1223.99"/>
    <x v="4"/>
    <s v="ON"/>
    <s v="Consumer"/>
    <n v="4"/>
    <s v="Office Supplies"/>
    <s v="Storage &amp; Organization"/>
    <s v="Small Box"/>
    <d v="2011-09-02T00:00:00"/>
  </r>
  <r>
    <n v="12066"/>
    <d v="2011-02-06T00:00:00"/>
    <s v="Medium"/>
    <n v="27"/>
    <s v="M"/>
    <n v="4442.049"/>
    <n v="164.52033333333333"/>
    <x v="0"/>
    <n v="8.08"/>
    <n v="4450.1289999999999"/>
    <x v="10"/>
    <s v="YT"/>
    <s v="Small Business"/>
    <n v="2"/>
    <s v="Technology"/>
    <s v="Telephones and Communication"/>
    <s v="Small Box"/>
    <d v="2011-07-02T00:00:00"/>
  </r>
  <r>
    <n v="56711"/>
    <d v="2011-02-06T00:00:00"/>
    <s v="Low"/>
    <n v="25"/>
    <s v="M"/>
    <n v="1279.45"/>
    <n v="51.178000000000004"/>
    <x v="0"/>
    <n v="7.23"/>
    <n v="1286.68"/>
    <x v="10"/>
    <s v="YT"/>
    <s v="Consumer"/>
    <n v="4"/>
    <s v="Office Supplies"/>
    <s v="Paper"/>
    <s v="Small Box"/>
    <d v="2011-11-02T00:00:00"/>
  </r>
  <r>
    <n v="54882"/>
    <d v="2011-02-06T00:00:00"/>
    <s v="Critical"/>
    <n v="17"/>
    <s v="S"/>
    <n v="86.29"/>
    <n v="5.0758823529411767"/>
    <x v="0"/>
    <n v="0.49"/>
    <n v="86.78"/>
    <x v="1"/>
    <s v="MB"/>
    <s v="Consumer"/>
    <n v="4"/>
    <s v="Office Supplies"/>
    <s v="Labels"/>
    <s v="Small Box"/>
    <d v="2011-09-02T00:00:00"/>
  </r>
  <r>
    <n v="57633"/>
    <d v="2011-02-06T00:00:00"/>
    <s v="High"/>
    <n v="12"/>
    <s v="S"/>
    <n v="351.12"/>
    <n v="29.26"/>
    <x v="1"/>
    <n v="3.92"/>
    <n v="355.04"/>
    <x v="2"/>
    <s v="BC"/>
    <s v="Corporate"/>
    <n v="1"/>
    <s v="Furniture"/>
    <s v="Office Furnishings"/>
    <s v="Small Pack"/>
    <d v="2011-07-02T00:00:00"/>
  </r>
  <r>
    <n v="39270"/>
    <d v="2011-02-06T00:00:00"/>
    <s v="High"/>
    <n v="11"/>
    <s v="S"/>
    <n v="65.78"/>
    <n v="5.98"/>
    <x v="0"/>
    <n v="3.37"/>
    <n v="69.150000000000006"/>
    <x v="2"/>
    <s v="BC"/>
    <s v="Home Office"/>
    <n v="3"/>
    <s v="Office Supplies"/>
    <s v="Rubber Bands"/>
    <s v="Wrap Bag"/>
    <d v="2011-06-02T00:00:00"/>
  </r>
  <r>
    <n v="2053"/>
    <d v="2011-02-06T00:00:00"/>
    <s v="Critical"/>
    <n v="7"/>
    <s v="XS"/>
    <n v="771.78300000000002"/>
    <n v="110.25471428571429"/>
    <x v="0"/>
    <n v="4.2"/>
    <n v="775.98300000000006"/>
    <x v="4"/>
    <s v="ON"/>
    <s v="Consumer"/>
    <n v="4"/>
    <s v="Technology"/>
    <s v="Telephones and Communication"/>
    <s v="Small Box"/>
    <d v="2011-08-02T00:00:00"/>
  </r>
  <r>
    <n v="27622"/>
    <d v="2011-02-06T00:00:00"/>
    <s v="Medium"/>
    <n v="4"/>
    <s v="XS"/>
    <n v="1280.73"/>
    <n v="320.1825"/>
    <x v="2"/>
    <n v="43.57"/>
    <n v="1324.3"/>
    <x v="3"/>
    <s v="QC"/>
    <s v="Consumer"/>
    <n v="4"/>
    <s v="Furniture"/>
    <s v="Tables"/>
    <s v="Jumbo Box"/>
    <d v="2011-07-02T00:00:00"/>
  </r>
  <r>
    <n v="43110"/>
    <d v="2011-02-06T00:00:00"/>
    <s v="High"/>
    <n v="3"/>
    <s v="XS"/>
    <n v="21.01"/>
    <n v="7.0033333333333339"/>
    <x v="0"/>
    <n v="5.0199999999999996"/>
    <n v="26.03"/>
    <x v="6"/>
    <s v="SK"/>
    <s v="Corporate"/>
    <n v="1"/>
    <s v="Office Supplies"/>
    <s v="Paper"/>
    <s v="Small Box"/>
    <d v="2011-06-02T00:00:00"/>
  </r>
  <r>
    <n v="54882"/>
    <d v="2011-02-06T00:00:00"/>
    <s v="Critical"/>
    <n v="2"/>
    <s v="XS"/>
    <n v="86.92"/>
    <n v="43.46"/>
    <x v="0"/>
    <n v="13.89"/>
    <n v="100.81"/>
    <x v="1"/>
    <s v="MB"/>
    <s v="Consumer"/>
    <n v="4"/>
    <s v="Office Supplies"/>
    <s v="Pens &amp; Art Supplies"/>
    <s v="Wrap Bag"/>
    <d v="2011-08-02T00:00:00"/>
  </r>
  <r>
    <n v="43110"/>
    <d v="2011-02-06T00:00:00"/>
    <s v="High"/>
    <n v="1"/>
    <s v="XS"/>
    <n v="3457.99"/>
    <n v="3457.99"/>
    <x v="0"/>
    <n v="24.49"/>
    <n v="3482.4799999999996"/>
    <x v="6"/>
    <s v="SK"/>
    <s v="Corporate"/>
    <n v="1"/>
    <s v="Technology"/>
    <s v="Copiers and Fax"/>
    <s v="Large Box"/>
    <d v="2011-08-02T00:00:00"/>
  </r>
  <r>
    <n v="1637"/>
    <d v="2011-02-07T00:00:00"/>
    <s v="Not Specified"/>
    <n v="47"/>
    <s v="XL"/>
    <n v="1348.57"/>
    <n v="28.692978723404256"/>
    <x v="0"/>
    <n v="8.99"/>
    <n v="1357.56"/>
    <x v="10"/>
    <s v="YT"/>
    <s v="Corporate"/>
    <n v="1"/>
    <s v="Office Supplies"/>
    <s v="Pens &amp; Art Supplies"/>
    <s v="Small Pack"/>
    <d v="2011-09-02T00:00:00"/>
  </r>
  <r>
    <n v="29953"/>
    <d v="2011-02-07T00:00:00"/>
    <s v="Critical"/>
    <n v="42"/>
    <s v="XL"/>
    <n v="619.77"/>
    <n v="14.756428571428572"/>
    <x v="0"/>
    <n v="7.17"/>
    <n v="626.93999999999994"/>
    <x v="4"/>
    <s v="ON"/>
    <s v="Home Office"/>
    <n v="3"/>
    <s v="Office Supplies"/>
    <s v="Binders and Binder Accessories"/>
    <s v="Small Box"/>
    <d v="2011-10-02T00:00:00"/>
  </r>
  <r>
    <n v="31046"/>
    <d v="2011-02-07T00:00:00"/>
    <s v="Critical"/>
    <n v="42"/>
    <s v="XL"/>
    <n v="3900.5309999999999"/>
    <n v="92.869785714285712"/>
    <x v="0"/>
    <n v="2.5"/>
    <n v="3903.0309999999999"/>
    <x v="4"/>
    <s v="ON"/>
    <s v="Corporate"/>
    <n v="1"/>
    <s v="Technology"/>
    <s v="Telephones and Communication"/>
    <s v="Small Box"/>
    <d v="2011-08-02T00:00:00"/>
  </r>
  <r>
    <n v="21824"/>
    <d v="2011-02-07T00:00:00"/>
    <s v="Low"/>
    <n v="37"/>
    <s v="L"/>
    <n v="3351.55"/>
    <n v="90.582432432432441"/>
    <x v="1"/>
    <n v="56.2"/>
    <n v="3407.75"/>
    <x v="4"/>
    <s v="ON"/>
    <s v="Home Office"/>
    <n v="3"/>
    <s v="Furniture"/>
    <s v="Office Furnishings"/>
    <s v="Medium Box"/>
    <s v="2/14/2011"/>
  </r>
  <r>
    <n v="34881"/>
    <d v="2011-02-07T00:00:00"/>
    <s v="Medium"/>
    <n v="37"/>
    <s v="L"/>
    <n v="187.37"/>
    <n v="5.0640540540540542"/>
    <x v="0"/>
    <n v="4.95"/>
    <n v="192.32"/>
    <x v="3"/>
    <s v="QC"/>
    <s v="Corporate"/>
    <n v="1"/>
    <s v="Office Supplies"/>
    <s v="Binders and Binder Accessories"/>
    <s v="Small Box"/>
    <d v="2011-09-02T00:00:00"/>
  </r>
  <r>
    <n v="1637"/>
    <d v="2011-02-07T00:00:00"/>
    <s v="Not Specified"/>
    <n v="36"/>
    <s v="L"/>
    <n v="1225.52"/>
    <n v="34.042222222222222"/>
    <x v="1"/>
    <n v="35"/>
    <n v="1260.52"/>
    <x v="10"/>
    <s v="YT"/>
    <s v="Corporate"/>
    <n v="1"/>
    <s v="Office Supplies"/>
    <s v="Storage &amp; Organization"/>
    <s v="Large Box"/>
    <d v="2011-07-02T00:00:00"/>
  </r>
  <r>
    <n v="31046"/>
    <d v="2011-02-07T00:00:00"/>
    <s v="Critical"/>
    <n v="35"/>
    <s v="L"/>
    <n v="248.42"/>
    <n v="7.097714285714285"/>
    <x v="0"/>
    <n v="4.42"/>
    <n v="252.83999999999997"/>
    <x v="4"/>
    <s v="ON"/>
    <s v="Corporate"/>
    <n v="1"/>
    <s v="Office Supplies"/>
    <s v="Scissors, Rulers and Trimmers"/>
    <s v="Small Pack"/>
    <d v="2011-10-02T00:00:00"/>
  </r>
  <r>
    <n v="1637"/>
    <d v="2011-02-07T00:00:00"/>
    <s v="Not Specified"/>
    <n v="10"/>
    <s v="S"/>
    <n v="1024.29"/>
    <n v="102.429"/>
    <x v="0"/>
    <n v="19.989999999999998"/>
    <n v="1044.28"/>
    <x v="10"/>
    <s v="YT"/>
    <s v="Corporate"/>
    <n v="1"/>
    <s v="Technology"/>
    <s v="Computer Peripherals"/>
    <s v="Small Box"/>
    <d v="2011-07-02T00:00:00"/>
  </r>
  <r>
    <n v="57922"/>
    <d v="2011-02-08T00:00:00"/>
    <s v="Critical"/>
    <n v="50"/>
    <s v="XXL"/>
    <n v="343.26"/>
    <n v="6.8651999999999997"/>
    <x v="0"/>
    <n v="8.3699999999999992"/>
    <n v="351.63"/>
    <x v="1"/>
    <s v="MB"/>
    <s v="Corporate"/>
    <n v="1"/>
    <s v="Office Supplies"/>
    <s v="Scissors, Rulers and Trimmers"/>
    <s v="Small Pack"/>
    <d v="2011-08-02T00:00:00"/>
  </r>
  <r>
    <n v="15300"/>
    <d v="2011-02-08T00:00:00"/>
    <s v="High"/>
    <n v="42"/>
    <s v="XL"/>
    <n v="229.88"/>
    <n v="5.4733333333333336"/>
    <x v="1"/>
    <n v="5.0599999999999996"/>
    <n v="234.94"/>
    <x v="5"/>
    <s v="AB"/>
    <s v="Home Office"/>
    <n v="3"/>
    <s v="Office Supplies"/>
    <s v="Paper"/>
    <s v="Small Box"/>
    <d v="2011-10-02T00:00:00"/>
  </r>
  <r>
    <n v="22532"/>
    <d v="2011-02-08T00:00:00"/>
    <s v="Critical"/>
    <n v="13"/>
    <s v="S"/>
    <n v="121.66"/>
    <n v="9.3584615384615386"/>
    <x v="0"/>
    <n v="5.6"/>
    <n v="127.25999999999999"/>
    <x v="7"/>
    <s v="NT"/>
    <s v="Consumer"/>
    <n v="4"/>
    <s v="Office Supplies"/>
    <s v="Binders and Binder Accessories"/>
    <s v="Small Box"/>
    <d v="2011-08-02T00:00:00"/>
  </r>
  <r>
    <n v="15428"/>
    <d v="2011-02-09T00:00:00"/>
    <s v="Critical"/>
    <n v="50"/>
    <s v="XXL"/>
    <n v="1444.96"/>
    <n v="28.8992"/>
    <x v="1"/>
    <n v="4"/>
    <n v="1448.96"/>
    <x v="5"/>
    <s v="AB"/>
    <s v="Small Business"/>
    <n v="2"/>
    <s v="Technology"/>
    <s v="Computer Peripherals"/>
    <s v="Small Box"/>
    <d v="2011-10-02T00:00:00"/>
  </r>
  <r>
    <n v="15428"/>
    <d v="2011-02-09T00:00:00"/>
    <s v="Critical"/>
    <n v="10"/>
    <s v="S"/>
    <n v="941.62149999999997"/>
    <n v="94.162149999999997"/>
    <x v="0"/>
    <n v="8.99"/>
    <n v="950.61149999999998"/>
    <x v="5"/>
    <s v="AB"/>
    <s v="Small Business"/>
    <n v="2"/>
    <s v="Technology"/>
    <s v="Telephones and Communication"/>
    <s v="Small Box"/>
    <d v="2011-12-02T00:00:00"/>
  </r>
  <r>
    <n v="28773"/>
    <d v="2011-02-10T00:00:00"/>
    <s v="Low"/>
    <n v="48"/>
    <s v="XL"/>
    <n v="2174.4189999999999"/>
    <n v="45.300395833333333"/>
    <x v="0"/>
    <n v="5"/>
    <n v="2179.4189999999999"/>
    <x v="5"/>
    <s v="AB"/>
    <s v="Small Business"/>
    <n v="2"/>
    <s v="Technology"/>
    <s v="Telephones and Communication"/>
    <s v="Small Pack"/>
    <s v="2/17/2011"/>
  </r>
  <r>
    <n v="51461"/>
    <d v="2011-02-10T00:00:00"/>
    <s v="Not Specified"/>
    <n v="43"/>
    <s v="XL"/>
    <n v="858.53"/>
    <n v="19.965813953488372"/>
    <x v="0"/>
    <n v="11.17"/>
    <n v="869.69999999999993"/>
    <x v="1"/>
    <s v="MB"/>
    <s v="Corporate"/>
    <n v="1"/>
    <s v="Furniture"/>
    <s v="Office Furnishings"/>
    <s v="Large Box"/>
    <d v="2011-12-02T00:00:00"/>
  </r>
  <r>
    <n v="21989"/>
    <d v="2011-02-10T00:00:00"/>
    <s v="Low"/>
    <n v="35"/>
    <s v="L"/>
    <n v="3814.1709999999998"/>
    <n v="108.97631428571428"/>
    <x v="0"/>
    <n v="4.2"/>
    <n v="3818.3709999999996"/>
    <x v="4"/>
    <s v="ON"/>
    <s v="Home Office"/>
    <n v="3"/>
    <s v="Technology"/>
    <s v="Telephones and Communication"/>
    <s v="Small Box"/>
    <d v="2011-10-02T00:00:00"/>
  </r>
  <r>
    <n v="33764"/>
    <d v="2011-02-10T00:00:00"/>
    <s v="Critical"/>
    <n v="31"/>
    <s v="L"/>
    <n v="226.15"/>
    <n v="7.2951612903225804"/>
    <x v="0"/>
    <n v="2.35"/>
    <n v="228.5"/>
    <x v="3"/>
    <s v="QC"/>
    <s v="Small Business"/>
    <n v="2"/>
    <s v="Office Supplies"/>
    <s v="Pens &amp; Art Supplies"/>
    <s v="Wrap Bag"/>
    <d v="2011-11-02T00:00:00"/>
  </r>
  <r>
    <n v="49892"/>
    <d v="2011-02-10T00:00:00"/>
    <s v="Low"/>
    <n v="26"/>
    <s v="M"/>
    <n v="171.14"/>
    <n v="6.5823076923076922"/>
    <x v="0"/>
    <n v="49"/>
    <n v="220.14"/>
    <x v="3"/>
    <s v="QC"/>
    <s v="Corporate"/>
    <n v="1"/>
    <s v="Office Supplies"/>
    <s v="Appliances"/>
    <s v="Large Box"/>
    <d v="2011-10-02T00:00:00"/>
  </r>
  <r>
    <n v="21989"/>
    <d v="2011-02-10T00:00:00"/>
    <s v="Low"/>
    <n v="9"/>
    <s v="XS"/>
    <n v="118.95"/>
    <n v="13.216666666666667"/>
    <x v="0"/>
    <n v="6.2"/>
    <n v="125.15"/>
    <x v="4"/>
    <s v="ON"/>
    <s v="Home Office"/>
    <n v="3"/>
    <s v="Furniture"/>
    <s v="Office Furnishings"/>
    <s v="Wrap Bag"/>
    <d v="2011-10-02T00:00:00"/>
  </r>
  <r>
    <n v="33764"/>
    <d v="2011-02-10T00:00:00"/>
    <s v="Critical"/>
    <n v="6"/>
    <s v="XS"/>
    <n v="1029.8855000000001"/>
    <n v="171.64758333333336"/>
    <x v="1"/>
    <n v="8.99"/>
    <n v="1038.8755000000001"/>
    <x v="5"/>
    <s v="AB"/>
    <s v="Small Business"/>
    <n v="2"/>
    <s v="Technology"/>
    <s v="Telephones and Communication"/>
    <s v="Small Box"/>
    <d v="2011-11-02T00:00:00"/>
  </r>
  <r>
    <n v="33764"/>
    <d v="2011-02-10T00:00:00"/>
    <s v="Critical"/>
    <n v="4"/>
    <s v="XS"/>
    <n v="539.82000000000005"/>
    <n v="134.95500000000001"/>
    <x v="0"/>
    <n v="19.989999999999998"/>
    <n v="559.81000000000006"/>
    <x v="5"/>
    <s v="AB"/>
    <s v="Small Business"/>
    <n v="2"/>
    <s v="Office Supplies"/>
    <s v="Storage &amp; Organization"/>
    <s v="Small Box"/>
    <d v="2011-12-02T00:00:00"/>
  </r>
  <r>
    <n v="6403"/>
    <d v="2011-02-11T00:00:00"/>
    <s v="Low"/>
    <n v="41"/>
    <s v="XL"/>
    <n v="17874.259999999998"/>
    <n v="435.95756097560974"/>
    <x v="0"/>
    <n v="19.989999999999998"/>
    <n v="17894.25"/>
    <x v="4"/>
    <s v="ON"/>
    <s v="Small Business"/>
    <n v="2"/>
    <s v="Office Supplies"/>
    <s v="Storage &amp; Organization"/>
    <s v="Small Box"/>
    <s v="2/13/2011"/>
  </r>
  <r>
    <n v="34243"/>
    <d v="2011-02-11T00:00:00"/>
    <s v="High"/>
    <n v="40"/>
    <s v="XL"/>
    <n v="297.33999999999997"/>
    <n v="7.4334999999999996"/>
    <x v="1"/>
    <n v="11.15"/>
    <n v="308.48999999999995"/>
    <x v="2"/>
    <s v="BC"/>
    <s v="Home Office"/>
    <n v="3"/>
    <s v="Office Supplies"/>
    <s v="Paper"/>
    <s v="Small Box"/>
    <d v="2011-12-02T00:00:00"/>
  </r>
  <r>
    <n v="34243"/>
    <d v="2011-02-11T00:00:00"/>
    <s v="High"/>
    <n v="35"/>
    <s v="L"/>
    <n v="1264.1300000000001"/>
    <n v="36.118000000000002"/>
    <x v="0"/>
    <n v="35"/>
    <n v="1299.1300000000001"/>
    <x v="2"/>
    <s v="BC"/>
    <s v="Home Office"/>
    <n v="3"/>
    <s v="Office Supplies"/>
    <s v="Storage &amp; Organization"/>
    <s v="Large Box"/>
    <s v="2/13/2011"/>
  </r>
  <r>
    <n v="34243"/>
    <d v="2011-02-11T00:00:00"/>
    <s v="High"/>
    <n v="10"/>
    <s v="S"/>
    <n v="89.04"/>
    <n v="8.9039999999999999"/>
    <x v="0"/>
    <n v="8.5399999999999991"/>
    <n v="97.580000000000013"/>
    <x v="2"/>
    <s v="BC"/>
    <s v="Home Office"/>
    <n v="3"/>
    <s v="Furniture"/>
    <s v="Office Furnishings"/>
    <s v="Small Pack"/>
    <s v="2/13/2011"/>
  </r>
  <r>
    <n v="18244"/>
    <d v="2011-02-11T00:00:00"/>
    <s v="Critical"/>
    <n v="1"/>
    <s v="XS"/>
    <n v="172.34"/>
    <n v="172.34"/>
    <x v="0"/>
    <n v="24.49"/>
    <n v="196.83"/>
    <x v="4"/>
    <s v="ON"/>
    <s v="Home Office"/>
    <n v="3"/>
    <s v="Furniture"/>
    <s v="Chairs &amp; Chairmats"/>
    <s v="Large Box"/>
    <s v="2/13/2011"/>
  </r>
  <r>
    <n v="46562"/>
    <d v="2011-02-12T00:00:00"/>
    <s v="Not Specified"/>
    <n v="35"/>
    <s v="L"/>
    <n v="5407.9"/>
    <n v="154.51142857142855"/>
    <x v="2"/>
    <n v="46.2"/>
    <n v="5454.0999999999995"/>
    <x v="3"/>
    <s v="QC"/>
    <s v="Home Office"/>
    <n v="3"/>
    <s v="Furniture"/>
    <s v="Tables"/>
    <s v="Jumbo Box"/>
    <s v="2/14/2011"/>
  </r>
  <r>
    <n v="45156"/>
    <d v="2011-02-12T00:00:00"/>
    <s v="Low"/>
    <n v="35"/>
    <s v="L"/>
    <n v="238.08"/>
    <n v="6.8022857142857145"/>
    <x v="0"/>
    <n v="2.99"/>
    <n v="241.07000000000002"/>
    <x v="6"/>
    <s v="SK"/>
    <s v="Home Office"/>
    <n v="3"/>
    <s v="Office Supplies"/>
    <s v="Binders and Binder Accessories"/>
    <s v="Small Box"/>
    <s v="2/19/2011"/>
  </r>
  <r>
    <n v="45156"/>
    <d v="2011-02-12T00:00:00"/>
    <s v="Low"/>
    <n v="30"/>
    <s v="L"/>
    <n v="663.24"/>
    <n v="22.108000000000001"/>
    <x v="0"/>
    <n v="6.32"/>
    <n v="669.56000000000006"/>
    <x v="6"/>
    <s v="SK"/>
    <s v="Home Office"/>
    <n v="3"/>
    <s v="Office Supplies"/>
    <s v="Appliances"/>
    <s v="Small Box"/>
    <d v="2011-12-02T00:00:00"/>
  </r>
  <r>
    <n v="45156"/>
    <d v="2011-02-12T00:00:00"/>
    <s v="Low"/>
    <n v="14"/>
    <s v="S"/>
    <n v="174.3"/>
    <n v="12.450000000000001"/>
    <x v="0"/>
    <n v="0.5"/>
    <n v="174.8"/>
    <x v="6"/>
    <s v="SK"/>
    <s v="Home Office"/>
    <n v="3"/>
    <s v="Office Supplies"/>
    <s v="Labels"/>
    <s v="Small Box"/>
    <s v="2/17/2011"/>
  </r>
  <r>
    <n v="9537"/>
    <d v="2011-02-13T00:00:00"/>
    <s v="Not Specified"/>
    <n v="43"/>
    <s v="XL"/>
    <n v="170.88"/>
    <n v="3.9739534883720928"/>
    <x v="0"/>
    <n v="5.44"/>
    <n v="176.32"/>
    <x v="9"/>
    <s v="PE"/>
    <s v="Small Business"/>
    <n v="2"/>
    <s v="Office Supplies"/>
    <s v="Binders and Binder Accessories"/>
    <s v="Small Box"/>
    <s v="2/15/2011"/>
  </r>
  <r>
    <n v="59045"/>
    <d v="2011-02-13T00:00:00"/>
    <s v="Critical"/>
    <n v="30"/>
    <s v="L"/>
    <n v="140.24"/>
    <n v="4.674666666666667"/>
    <x v="0"/>
    <n v="1.49"/>
    <n v="141.73000000000002"/>
    <x v="9"/>
    <s v="PE"/>
    <s v="Small Business"/>
    <n v="2"/>
    <s v="Office Supplies"/>
    <s v="Binders and Binder Accessories"/>
    <s v="Small Box"/>
    <s v="2/15/2011"/>
  </r>
  <r>
    <n v="7171"/>
    <d v="2011-02-13T00:00:00"/>
    <s v="Medium"/>
    <n v="28"/>
    <s v="M"/>
    <n v="1703.8505"/>
    <n v="60.851803571428569"/>
    <x v="0"/>
    <n v="8.99"/>
    <n v="1712.8405"/>
    <x v="6"/>
    <s v="SK"/>
    <s v="Consumer"/>
    <n v="4"/>
    <s v="Technology"/>
    <s v="Telephones and Communication"/>
    <s v="Small Box"/>
    <s v="2/15/2011"/>
  </r>
  <r>
    <n v="10245"/>
    <d v="2011-02-13T00:00:00"/>
    <s v="Medium"/>
    <n v="27"/>
    <s v="M"/>
    <n v="2645.88"/>
    <n v="97.995555555555555"/>
    <x v="2"/>
    <n v="57.38"/>
    <n v="2703.26"/>
    <x v="10"/>
    <s v="YT"/>
    <s v="Corporate"/>
    <n v="1"/>
    <s v="Furniture"/>
    <s v="Bookcases"/>
    <s v="Jumbo Box"/>
    <s v="2/14/2011"/>
  </r>
  <r>
    <n v="10245"/>
    <d v="2011-02-13T00:00:00"/>
    <s v="Medium"/>
    <n v="23"/>
    <s v="M"/>
    <n v="127.17"/>
    <n v="5.5291304347826085"/>
    <x v="0"/>
    <n v="6.98"/>
    <n v="134.15"/>
    <x v="8"/>
    <s v="NS"/>
    <s v="Corporate"/>
    <n v="1"/>
    <s v="Office Supplies"/>
    <s v="Binders and Binder Accessories"/>
    <s v="Small Box"/>
    <s v="2/15/2011"/>
  </r>
  <r>
    <n v="10245"/>
    <d v="2011-02-13T00:00:00"/>
    <s v="Medium"/>
    <n v="20"/>
    <s v="M"/>
    <n v="2573.29"/>
    <n v="128.6645"/>
    <x v="2"/>
    <n v="70.2"/>
    <n v="2643.49"/>
    <x v="4"/>
    <s v="ON"/>
    <s v="Corporate"/>
    <n v="1"/>
    <s v="Furniture"/>
    <s v="Chairs &amp; Chairmats"/>
    <s v="Jumbo Drum"/>
    <s v="2/14/2011"/>
  </r>
  <r>
    <n v="47015"/>
    <d v="2011-02-13T00:00:00"/>
    <s v="Not Specified"/>
    <n v="19"/>
    <s v="S"/>
    <n v="5441.06"/>
    <n v="286.37157894736845"/>
    <x v="2"/>
    <n v="61.76"/>
    <n v="5502.8200000000006"/>
    <x v="6"/>
    <s v="SK"/>
    <s v="Corporate"/>
    <n v="1"/>
    <s v="Furniture"/>
    <s v="Tables"/>
    <s v="Jumbo Box"/>
    <s v="2/14/2011"/>
  </r>
  <r>
    <n v="7171"/>
    <d v="2011-02-13T00:00:00"/>
    <s v="Medium"/>
    <n v="17"/>
    <s v="S"/>
    <n v="303.18650000000002"/>
    <n v="17.834500000000002"/>
    <x v="0"/>
    <n v="0.99"/>
    <n v="304.17650000000003"/>
    <x v="6"/>
    <s v="SK"/>
    <s v="Consumer"/>
    <n v="4"/>
    <s v="Technology"/>
    <s v="Telephones and Communication"/>
    <s v="Wrap Bag"/>
    <s v="2/15/2011"/>
  </r>
  <r>
    <n v="49763"/>
    <d v="2011-02-13T00:00:00"/>
    <s v="Critical"/>
    <n v="8"/>
    <s v="XS"/>
    <n v="49.04"/>
    <n v="6.13"/>
    <x v="0"/>
    <n v="1.39"/>
    <n v="50.43"/>
    <x v="1"/>
    <s v="MB"/>
    <s v="Corporate"/>
    <n v="1"/>
    <s v="Office Supplies"/>
    <s v="Envelopes"/>
    <s v="Small Box"/>
    <s v="2/14/2011"/>
  </r>
  <r>
    <n v="9537"/>
    <d v="2011-02-13T00:00:00"/>
    <s v="Not Specified"/>
    <n v="6"/>
    <s v="XS"/>
    <n v="906.02"/>
    <n v="151.00333333333333"/>
    <x v="2"/>
    <n v="66.27"/>
    <n v="972.29"/>
    <x v="9"/>
    <s v="PE"/>
    <s v="Small Business"/>
    <n v="2"/>
    <s v="Furniture"/>
    <s v="Bookcases"/>
    <s v="Jumbo Box"/>
    <s v="2/15/2011"/>
  </r>
  <r>
    <n v="49763"/>
    <d v="2011-02-13T00:00:00"/>
    <s v="Critical"/>
    <n v="6"/>
    <s v="XS"/>
    <n v="2320.35"/>
    <n v="386.72499999999997"/>
    <x v="2"/>
    <n v="84.84"/>
    <n v="2405.19"/>
    <x v="1"/>
    <s v="MB"/>
    <s v="Corporate"/>
    <n v="1"/>
    <s v="Furniture"/>
    <s v="Tables"/>
    <s v="Jumbo Box"/>
    <s v="2/13/2011"/>
  </r>
  <r>
    <n v="45991"/>
    <d v="2011-02-14T00:00:00"/>
    <s v="Low"/>
    <n v="50"/>
    <s v="XXL"/>
    <n v="196.39"/>
    <n v="3.9277999999999995"/>
    <x v="0"/>
    <n v="0.5"/>
    <n v="196.89"/>
    <x v="4"/>
    <s v="ON"/>
    <s v="Consumer"/>
    <n v="4"/>
    <s v="Office Supplies"/>
    <s v="Labels"/>
    <s v="Small Box"/>
    <s v="2/18/2011"/>
  </r>
  <r>
    <n v="55808"/>
    <d v="2011-02-14T00:00:00"/>
    <s v="Not Specified"/>
    <n v="45"/>
    <s v="XL"/>
    <n v="837.38599999999997"/>
    <n v="18.608577777777779"/>
    <x v="0"/>
    <n v="4.8099999999999996"/>
    <n v="842.19599999999991"/>
    <x v="1"/>
    <s v="MB"/>
    <s v="Home Office"/>
    <n v="3"/>
    <s v="Technology"/>
    <s v="Telephones and Communication"/>
    <s v="Medium Box"/>
    <s v="2/16/2011"/>
  </r>
  <r>
    <n v="22849"/>
    <d v="2011-02-14T00:00:00"/>
    <s v="Not Specified"/>
    <n v="34"/>
    <s v="L"/>
    <n v="104.24"/>
    <n v="3.0658823529411765"/>
    <x v="1"/>
    <n v="1.34"/>
    <n v="105.58"/>
    <x v="4"/>
    <s v="ON"/>
    <s v="Corporate"/>
    <n v="1"/>
    <s v="Office Supplies"/>
    <s v="Pens &amp; Art Supplies"/>
    <s v="Wrap Bag"/>
    <s v="2/16/2011"/>
  </r>
  <r>
    <n v="50276"/>
    <d v="2011-02-14T00:00:00"/>
    <s v="Not Specified"/>
    <n v="34"/>
    <s v="L"/>
    <n v="390.35"/>
    <n v="11.480882352941178"/>
    <x v="0"/>
    <n v="2.36"/>
    <n v="392.71000000000004"/>
    <x v="8"/>
    <s v="NS"/>
    <s v="Small Business"/>
    <n v="2"/>
    <s v="Office Supplies"/>
    <s v="Pens &amp; Art Supplies"/>
    <s v="Wrap Bag"/>
    <s v="2/15/2011"/>
  </r>
  <r>
    <n v="22849"/>
    <d v="2011-02-14T00:00:00"/>
    <s v="Not Specified"/>
    <n v="27"/>
    <s v="M"/>
    <n v="304.98"/>
    <n v="11.295555555555556"/>
    <x v="0"/>
    <n v="5.63"/>
    <n v="310.61"/>
    <x v="4"/>
    <s v="ON"/>
    <s v="Corporate"/>
    <n v="1"/>
    <s v="Office Supplies"/>
    <s v="Binders and Binder Accessories"/>
    <s v="Small Box"/>
    <s v="2/15/2011"/>
  </r>
  <r>
    <n v="22849"/>
    <d v="2011-02-14T00:00:00"/>
    <s v="Not Specified"/>
    <n v="27"/>
    <s v="M"/>
    <n v="198.13"/>
    <n v="7.3381481481481483"/>
    <x v="0"/>
    <n v="9.69"/>
    <n v="207.82"/>
    <x v="4"/>
    <s v="ON"/>
    <s v="Corporate"/>
    <n v="1"/>
    <s v="Office Supplies"/>
    <s v="Storage &amp; Organization"/>
    <s v="Small Box"/>
    <s v="2/16/2011"/>
  </r>
  <r>
    <n v="22849"/>
    <d v="2011-02-14T00:00:00"/>
    <s v="Not Specified"/>
    <n v="25"/>
    <s v="M"/>
    <n v="4366.348"/>
    <n v="174.65392"/>
    <x v="0"/>
    <n v="3"/>
    <n v="4369.348"/>
    <x v="4"/>
    <s v="ON"/>
    <s v="Corporate"/>
    <n v="1"/>
    <s v="Technology"/>
    <s v="Telephones and Communication"/>
    <s v="Small Box"/>
    <s v="2/16/2011"/>
  </r>
  <r>
    <n v="35494"/>
    <d v="2011-02-14T00:00:00"/>
    <s v="Medium"/>
    <n v="18"/>
    <s v="S"/>
    <n v="1731.104"/>
    <n v="96.172444444444452"/>
    <x v="0"/>
    <n v="69"/>
    <n v="1800.104"/>
    <x v="3"/>
    <s v="QC"/>
    <s v="Consumer"/>
    <n v="4"/>
    <s v="Furniture"/>
    <s v="Tables"/>
    <s v="Large Box"/>
    <s v="2/15/2011"/>
  </r>
  <r>
    <n v="58500"/>
    <d v="2011-02-14T00:00:00"/>
    <s v="Low"/>
    <n v="17"/>
    <s v="S"/>
    <n v="1529.0139999999999"/>
    <n v="89.941999999999993"/>
    <x v="0"/>
    <n v="8.99"/>
    <n v="1538.0039999999999"/>
    <x v="2"/>
    <s v="BC"/>
    <s v="Home Office"/>
    <n v="3"/>
    <s v="Technology"/>
    <s v="Telephones and Communication"/>
    <s v="Small Box"/>
    <s v="2/14/2011"/>
  </r>
  <r>
    <n v="55808"/>
    <d v="2011-02-14T00:00:00"/>
    <s v="Not Specified"/>
    <n v="6"/>
    <s v="XS"/>
    <n v="830.28"/>
    <n v="138.38"/>
    <x v="2"/>
    <n v="70.2"/>
    <n v="900.48"/>
    <x v="1"/>
    <s v="MB"/>
    <s v="Home Office"/>
    <n v="3"/>
    <s v="Furniture"/>
    <s v="Chairs &amp; Chairmats"/>
    <s v="Jumbo Drum"/>
    <s v="2/16/2011"/>
  </r>
  <r>
    <n v="45991"/>
    <d v="2011-02-14T00:00:00"/>
    <s v="Low"/>
    <n v="1"/>
    <s v="XS"/>
    <n v="131.27000000000001"/>
    <n v="131.27000000000001"/>
    <x v="2"/>
    <n v="35.840000000000003"/>
    <n v="167.11"/>
    <x v="4"/>
    <s v="ON"/>
    <s v="Consumer"/>
    <n v="4"/>
    <s v="Furniture"/>
    <s v="Bookcases"/>
    <s v="Jumbo Box"/>
    <s v="2/16/2011"/>
  </r>
  <r>
    <n v="45155"/>
    <d v="2011-02-15T00:00:00"/>
    <s v="Low"/>
    <n v="44"/>
    <s v="XL"/>
    <n v="181.61"/>
    <n v="4.1275000000000004"/>
    <x v="0"/>
    <n v="5.34"/>
    <n v="186.95000000000002"/>
    <x v="8"/>
    <s v="NS"/>
    <s v="Corporate"/>
    <n v="1"/>
    <s v="Office Supplies"/>
    <s v="Binders and Binder Accessories"/>
    <s v="Small Box"/>
    <s v="2/22/2011"/>
  </r>
  <r>
    <n v="14434"/>
    <d v="2011-02-15T00:00:00"/>
    <s v="Not Specified"/>
    <n v="39"/>
    <s v="L"/>
    <n v="4733.88"/>
    <n v="121.38153846153847"/>
    <x v="2"/>
    <n v="56.14"/>
    <n v="4790.0200000000004"/>
    <x v="10"/>
    <s v="YT"/>
    <s v="Corporate"/>
    <n v="1"/>
    <s v="Technology"/>
    <s v="Office Machines"/>
    <s v="Jumbo Box"/>
    <s v="2/17/2011"/>
  </r>
  <r>
    <n v="45155"/>
    <d v="2011-02-15T00:00:00"/>
    <s v="Low"/>
    <n v="35"/>
    <s v="L"/>
    <n v="111.55"/>
    <n v="3.1871428571428573"/>
    <x v="0"/>
    <n v="1.92"/>
    <n v="113.47"/>
    <x v="8"/>
    <s v="NS"/>
    <s v="Corporate"/>
    <n v="1"/>
    <s v="Office Supplies"/>
    <s v="Scissors, Rulers and Trimmers"/>
    <s v="Wrap Bag"/>
    <s v="2/15/2011"/>
  </r>
  <r>
    <n v="30981"/>
    <d v="2011-02-15T00:00:00"/>
    <s v="Low"/>
    <n v="29"/>
    <s v="M"/>
    <n v="7837.44"/>
    <n v="270.25655172413792"/>
    <x v="2"/>
    <n v="23.19"/>
    <n v="7860.6299999999992"/>
    <x v="4"/>
    <s v="ON"/>
    <s v="Home Office"/>
    <n v="3"/>
    <s v="Office Supplies"/>
    <s v="Appliances"/>
    <s v="Jumbo Drum"/>
    <s v="2/19/2011"/>
  </r>
  <r>
    <n v="5636"/>
    <d v="2011-02-15T00:00:00"/>
    <s v="Medium"/>
    <n v="23"/>
    <s v="M"/>
    <n v="138.16999999999999"/>
    <n v="6.0073913043478253"/>
    <x v="0"/>
    <n v="2.27"/>
    <n v="140.44"/>
    <x v="3"/>
    <s v="QC"/>
    <s v="Small Business"/>
    <n v="2"/>
    <s v="Office Supplies"/>
    <s v="Pens &amp; Art Supplies"/>
    <s v="Wrap Bag"/>
    <s v="2/17/2011"/>
  </r>
  <r>
    <n v="30981"/>
    <d v="2011-02-15T00:00:00"/>
    <s v="Low"/>
    <n v="22"/>
    <s v="M"/>
    <n v="3653.22"/>
    <n v="166.05545454545452"/>
    <x v="2"/>
    <n v="30"/>
    <n v="3683.22"/>
    <x v="4"/>
    <s v="ON"/>
    <s v="Home Office"/>
    <n v="3"/>
    <s v="Furniture"/>
    <s v="Chairs &amp; Chairmats"/>
    <s v="Jumbo Drum"/>
    <s v="2/17/2011"/>
  </r>
  <r>
    <n v="23426"/>
    <d v="2011-02-16T00:00:00"/>
    <s v="Critical"/>
    <n v="45"/>
    <s v="XL"/>
    <n v="1009.8"/>
    <n v="22.439999999999998"/>
    <x v="0"/>
    <n v="1.99"/>
    <n v="1011.79"/>
    <x v="4"/>
    <s v="ON"/>
    <s v="Consumer"/>
    <n v="4"/>
    <s v="Technology"/>
    <s v="Computer Peripherals"/>
    <s v="Small Pack"/>
    <s v="2/18/2011"/>
  </r>
  <r>
    <n v="27105"/>
    <d v="2011-02-16T00:00:00"/>
    <s v="Not Specified"/>
    <n v="37"/>
    <s v="L"/>
    <n v="223.74"/>
    <n v="6.0470270270270277"/>
    <x v="0"/>
    <n v="2.5"/>
    <n v="226.24"/>
    <x v="2"/>
    <s v="BC"/>
    <s v="Home Office"/>
    <n v="3"/>
    <s v="Office Supplies"/>
    <s v="Envelopes"/>
    <s v="Small Box"/>
    <s v="2/17/2011"/>
  </r>
  <r>
    <n v="52868"/>
    <d v="2011-02-16T00:00:00"/>
    <s v="Low"/>
    <n v="19"/>
    <s v="S"/>
    <n v="138.05000000000001"/>
    <n v="7.2657894736842108"/>
    <x v="0"/>
    <n v="5.53"/>
    <n v="143.58000000000001"/>
    <x v="1"/>
    <s v="MB"/>
    <s v="Corporate"/>
    <n v="1"/>
    <s v="Technology"/>
    <s v="Computer Peripherals"/>
    <s v="Small Pack"/>
    <s v="2/18/2011"/>
  </r>
  <r>
    <n v="23426"/>
    <d v="2011-02-16T00:00:00"/>
    <s v="Critical"/>
    <n v="12"/>
    <s v="S"/>
    <n v="29.71"/>
    <n v="2.4758333333333336"/>
    <x v="0"/>
    <n v="1.92"/>
    <n v="31.630000000000003"/>
    <x v="4"/>
    <s v="ON"/>
    <s v="Consumer"/>
    <n v="4"/>
    <s v="Office Supplies"/>
    <s v="Scissors, Rulers and Trimmers"/>
    <s v="Wrap Bag"/>
    <s v="2/17/2011"/>
  </r>
  <r>
    <n v="27105"/>
    <d v="2011-02-16T00:00:00"/>
    <s v="Not Specified"/>
    <n v="2"/>
    <s v="XS"/>
    <n v="26.82"/>
    <n v="13.41"/>
    <x v="0"/>
    <n v="5.4"/>
    <n v="32.22"/>
    <x v="2"/>
    <s v="BC"/>
    <s v="Home Office"/>
    <n v="3"/>
    <s v="Furniture"/>
    <s v="Office Furnishings"/>
    <s v="Small Pack"/>
    <s v="2/17/2011"/>
  </r>
  <r>
    <n v="10213"/>
    <d v="2011-02-17T00:00:00"/>
    <s v="High"/>
    <n v="12"/>
    <s v="S"/>
    <n v="464.57"/>
    <n v="38.714166666666664"/>
    <x v="0"/>
    <n v="4"/>
    <n v="468.57"/>
    <x v="10"/>
    <s v="YT"/>
    <s v="Corporate"/>
    <n v="1"/>
    <s v="Technology"/>
    <s v="Computer Peripherals"/>
    <s v="Small Box"/>
    <s v="2/19/2011"/>
  </r>
  <r>
    <n v="49921"/>
    <d v="2011-02-17T00:00:00"/>
    <s v="Low"/>
    <n v="5"/>
    <s v="XS"/>
    <n v="756.15"/>
    <n v="151.22999999999999"/>
    <x v="2"/>
    <n v="17.850000000000001"/>
    <n v="774"/>
    <x v="7"/>
    <s v="NT"/>
    <s v="Small Business"/>
    <n v="2"/>
    <s v="Technology"/>
    <s v="Office Machines"/>
    <s v="Jumbo Drum"/>
    <s v="2/21/2011"/>
  </r>
  <r>
    <n v="49921"/>
    <d v="2011-02-17T00:00:00"/>
    <s v="Low"/>
    <n v="1"/>
    <s v="XS"/>
    <n v="18.149999999999999"/>
    <n v="18.149999999999999"/>
    <x v="0"/>
    <n v="6.13"/>
    <n v="24.279999999999998"/>
    <x v="7"/>
    <s v="NT"/>
    <s v="Small Business"/>
    <n v="2"/>
    <s v="Office Supplies"/>
    <s v="Storage &amp; Organization"/>
    <s v="Small Box"/>
    <s v="2/19/2011"/>
  </r>
  <r>
    <n v="16481"/>
    <d v="2011-02-18T00:00:00"/>
    <s v="Low"/>
    <n v="50"/>
    <s v="XXL"/>
    <n v="3089.06"/>
    <n v="61.781199999999998"/>
    <x v="0"/>
    <n v="13.22"/>
    <n v="3102.2799999999997"/>
    <x v="10"/>
    <s v="YT"/>
    <s v="Corporate"/>
    <n v="1"/>
    <s v="Office Supplies"/>
    <s v="Appliances"/>
    <s v="Small Box"/>
    <s v="2/23/2011"/>
  </r>
  <r>
    <n v="16481"/>
    <d v="2011-02-18T00:00:00"/>
    <s v="Low"/>
    <n v="47"/>
    <s v="XL"/>
    <n v="20265.22"/>
    <n v="431.17489361702133"/>
    <x v="2"/>
    <n v="14.7"/>
    <n v="20279.920000000002"/>
    <x v="10"/>
    <s v="YT"/>
    <s v="Corporate"/>
    <n v="1"/>
    <s v="Technology"/>
    <s v="Office Machines"/>
    <s v="Jumbo Drum"/>
    <s v="2/23/2011"/>
  </r>
  <r>
    <n v="40386"/>
    <d v="2011-02-18T00:00:00"/>
    <s v="High"/>
    <n v="28"/>
    <s v="M"/>
    <n v="2905.3"/>
    <n v="103.76071428571429"/>
    <x v="1"/>
    <n v="0.49"/>
    <n v="2905.79"/>
    <x v="4"/>
    <s v="ON"/>
    <s v="Small Business"/>
    <n v="2"/>
    <s v="Office Supplies"/>
    <s v="Labels"/>
    <s v="Small Box"/>
    <s v="2/20/2011"/>
  </r>
  <r>
    <n v="36454"/>
    <d v="2011-02-18T00:00:00"/>
    <s v="Critical"/>
    <n v="8"/>
    <s v="XS"/>
    <n v="69.569999999999993"/>
    <n v="8.6962499999999991"/>
    <x v="0"/>
    <n v="6.5"/>
    <n v="76.069999999999993"/>
    <x v="8"/>
    <s v="NS"/>
    <s v="Small Business"/>
    <n v="2"/>
    <s v="Office Supplies"/>
    <s v="Storage &amp; Organization"/>
    <s v="Medium Box"/>
    <s v="2/21/2011"/>
  </r>
  <r>
    <n v="9696"/>
    <d v="2011-02-19T00:00:00"/>
    <s v="Not Specified"/>
    <n v="15"/>
    <s v="S"/>
    <n v="110.15"/>
    <n v="7.3433333333333337"/>
    <x v="0"/>
    <n v="2.99"/>
    <n v="113.14"/>
    <x v="5"/>
    <s v="AB"/>
    <s v="Corporate"/>
    <n v="1"/>
    <s v="Office Supplies"/>
    <s v="Binders and Binder Accessories"/>
    <s v="Small Box"/>
    <s v="2/21/2011"/>
  </r>
  <r>
    <n v="9696"/>
    <d v="2011-02-19T00:00:00"/>
    <s v="Not Specified"/>
    <n v="13"/>
    <s v="S"/>
    <n v="3335.27"/>
    <n v="256.55923076923079"/>
    <x v="2"/>
    <n v="43.32"/>
    <n v="3378.59"/>
    <x v="5"/>
    <s v="AB"/>
    <s v="Corporate"/>
    <n v="1"/>
    <s v="Furniture"/>
    <s v="Chairs &amp; Chairmats"/>
    <s v="Jumbo Drum"/>
    <s v="2/21/2011"/>
  </r>
  <r>
    <n v="51777"/>
    <d v="2011-02-19T00:00:00"/>
    <s v="Medium"/>
    <n v="13"/>
    <s v="S"/>
    <n v="1307.8800000000001"/>
    <n v="100.60615384615386"/>
    <x v="0"/>
    <n v="7.18"/>
    <n v="1315.0600000000002"/>
    <x v="1"/>
    <s v="MB"/>
    <s v="Small Business"/>
    <n v="2"/>
    <s v="Technology"/>
    <s v="Computer Peripherals"/>
    <s v="Small Box"/>
    <s v="2/21/2011"/>
  </r>
  <r>
    <n v="51777"/>
    <d v="2011-02-19T00:00:00"/>
    <s v="Medium"/>
    <n v="4"/>
    <s v="XS"/>
    <n v="3465.97"/>
    <n v="866.49249999999995"/>
    <x v="0"/>
    <n v="19.989999999999998"/>
    <n v="3485.9599999999996"/>
    <x v="1"/>
    <s v="MB"/>
    <s v="Small Business"/>
    <n v="2"/>
    <s v="Office Supplies"/>
    <s v="Binders and Binder Accessories"/>
    <s v="Small Box"/>
    <s v="2/20/2011"/>
  </r>
  <r>
    <n v="12486"/>
    <d v="2011-02-20T00:00:00"/>
    <s v="High"/>
    <n v="42"/>
    <s v="XL"/>
    <n v="1692.56"/>
    <n v="40.29904761904762"/>
    <x v="0"/>
    <n v="7.2"/>
    <n v="1699.76"/>
    <x v="10"/>
    <s v="YT"/>
    <s v="Corporate"/>
    <n v="1"/>
    <s v="Office Supplies"/>
    <s v="Appliances"/>
    <s v="Small Box"/>
    <s v="2/21/2011"/>
  </r>
  <r>
    <n v="58117"/>
    <d v="2011-02-20T00:00:00"/>
    <s v="Critical"/>
    <n v="42"/>
    <s v="XL"/>
    <n v="134.86000000000001"/>
    <n v="3.2109523809523814"/>
    <x v="0"/>
    <n v="1.92"/>
    <n v="136.78"/>
    <x v="1"/>
    <s v="MB"/>
    <s v="Corporate"/>
    <n v="1"/>
    <s v="Office Supplies"/>
    <s v="Scissors, Rulers and Trimmers"/>
    <s v="Wrap Bag"/>
    <s v="2/21/2011"/>
  </r>
  <r>
    <n v="21475"/>
    <d v="2011-02-20T00:00:00"/>
    <s v="Critical"/>
    <n v="39"/>
    <s v="L"/>
    <n v="538.14"/>
    <n v="13.798461538461538"/>
    <x v="0"/>
    <n v="1.99"/>
    <n v="540.13"/>
    <x v="10"/>
    <s v="YT"/>
    <s v="Consumer"/>
    <n v="4"/>
    <s v="Technology"/>
    <s v="Computer Peripherals"/>
    <s v="Small Pack"/>
    <s v="2/22/2011"/>
  </r>
  <r>
    <n v="12486"/>
    <d v="2011-02-20T00:00:00"/>
    <s v="High"/>
    <n v="31"/>
    <s v="L"/>
    <n v="3081.33"/>
    <n v="99.397741935483864"/>
    <x v="2"/>
    <n v="57.38"/>
    <n v="3138.71"/>
    <x v="10"/>
    <s v="YT"/>
    <s v="Corporate"/>
    <n v="1"/>
    <s v="Furniture"/>
    <s v="Bookcases"/>
    <s v="Jumbo Box"/>
    <s v="2/21/2011"/>
  </r>
  <r>
    <n v="40962"/>
    <d v="2011-02-20T00:00:00"/>
    <s v="Critical"/>
    <n v="30"/>
    <s v="L"/>
    <n v="3276.9965000000002"/>
    <n v="109.23321666666668"/>
    <x v="0"/>
    <n v="8.99"/>
    <n v="3285.9865"/>
    <x v="4"/>
    <s v="ON"/>
    <s v="Corporate"/>
    <n v="1"/>
    <s v="Technology"/>
    <s v="Telephones and Communication"/>
    <s v="Small Box"/>
    <s v="2/21/2011"/>
  </r>
  <r>
    <n v="40962"/>
    <d v="2011-02-20T00:00:00"/>
    <s v="Critical"/>
    <n v="28"/>
    <s v="M"/>
    <n v="1553.66"/>
    <n v="55.487857142857145"/>
    <x v="0"/>
    <n v="0.99"/>
    <n v="1554.65"/>
    <x v="4"/>
    <s v="ON"/>
    <s v="Corporate"/>
    <n v="1"/>
    <s v="Office Supplies"/>
    <s v="Appliances"/>
    <s v="Small Box"/>
    <s v="2/21/2011"/>
  </r>
  <r>
    <n v="21475"/>
    <d v="2011-02-20T00:00:00"/>
    <s v="Critical"/>
    <n v="15"/>
    <s v="S"/>
    <n v="4956.7839999999997"/>
    <n v="330.45226666666662"/>
    <x v="2"/>
    <n v="75.23"/>
    <n v="5032.0139999999992"/>
    <x v="10"/>
    <s v="YT"/>
    <s v="Consumer"/>
    <n v="4"/>
    <s v="Furniture"/>
    <s v="Tables"/>
    <s v="Jumbo Box"/>
    <s v="2/21/2011"/>
  </r>
  <r>
    <n v="7462"/>
    <d v="2011-02-20T00:00:00"/>
    <s v="High"/>
    <n v="3"/>
    <s v="XS"/>
    <n v="72.63"/>
    <n v="24.209999999999997"/>
    <x v="1"/>
    <n v="5.53"/>
    <n v="78.16"/>
    <x v="4"/>
    <s v="ON"/>
    <s v="Small Business"/>
    <n v="2"/>
    <s v="Office Supplies"/>
    <s v="Pens &amp; Art Supplies"/>
    <s v="Small Pack"/>
    <s v="2/21/2011"/>
  </r>
  <r>
    <n v="3814"/>
    <d v="2011-02-21T00:00:00"/>
    <s v="Low"/>
    <n v="43"/>
    <s v="XL"/>
    <n v="1225.4100000000001"/>
    <n v="28.497906976744186"/>
    <x v="1"/>
    <n v="13.99"/>
    <n v="1239.4000000000001"/>
    <x v="10"/>
    <s v="YT"/>
    <s v="Consumer"/>
    <n v="4"/>
    <s v="Office Supplies"/>
    <s v="Storage &amp; Organization"/>
    <s v="Medium Box"/>
    <s v="2/27/2011"/>
  </r>
  <r>
    <n v="5347"/>
    <d v="2011-02-21T00:00:00"/>
    <s v="Medium"/>
    <n v="39"/>
    <s v="L"/>
    <n v="276.029"/>
    <n v="7.0776666666666666"/>
    <x v="0"/>
    <n v="5.03"/>
    <n v="281.05899999999997"/>
    <x v="5"/>
    <s v="AB"/>
    <s v="Corporate"/>
    <n v="1"/>
    <s v="Technology"/>
    <s v="Telephones and Communication"/>
    <s v="Medium Box"/>
    <s v="2/24/2011"/>
  </r>
  <r>
    <n v="49312"/>
    <d v="2011-02-21T00:00:00"/>
    <s v="Critical"/>
    <n v="30"/>
    <s v="L"/>
    <n v="164.41"/>
    <n v="5.4803333333333333"/>
    <x v="0"/>
    <n v="7.54"/>
    <n v="171.95"/>
    <x v="8"/>
    <s v="NS"/>
    <s v="Corporate"/>
    <n v="1"/>
    <s v="Office Supplies"/>
    <s v="Paper"/>
    <s v="Small Box"/>
    <s v="2/22/2011"/>
  </r>
  <r>
    <n v="49312"/>
    <d v="2011-02-21T00:00:00"/>
    <s v="Critical"/>
    <n v="19"/>
    <s v="S"/>
    <n v="1882.18"/>
    <n v="99.062105263157903"/>
    <x v="1"/>
    <n v="5.81"/>
    <n v="1887.99"/>
    <x v="8"/>
    <s v="NS"/>
    <s v="Corporate"/>
    <n v="1"/>
    <s v="Furniture"/>
    <s v="Office Furnishings"/>
    <s v="Medium Box"/>
    <s v="2/23/2011"/>
  </r>
  <r>
    <n v="5347"/>
    <d v="2011-02-21T00:00:00"/>
    <s v="Medium"/>
    <n v="7"/>
    <s v="XS"/>
    <n v="525.55499999999995"/>
    <n v="75.079285714285703"/>
    <x v="0"/>
    <n v="1.25"/>
    <n v="526.80499999999995"/>
    <x v="5"/>
    <s v="AB"/>
    <s v="Corporate"/>
    <n v="1"/>
    <s v="Technology"/>
    <s v="Telephones and Communication"/>
    <s v="Small Pack"/>
    <s v="2/23/2011"/>
  </r>
  <r>
    <n v="5347"/>
    <d v="2011-02-21T00:00:00"/>
    <s v="Medium"/>
    <n v="1"/>
    <s v="XS"/>
    <n v="187.20400000000001"/>
    <n v="187.20400000000001"/>
    <x v="0"/>
    <n v="5.26"/>
    <n v="192.464"/>
    <x v="5"/>
    <s v="AB"/>
    <s v="Corporate"/>
    <n v="1"/>
    <s v="Technology"/>
    <s v="Telephones and Communication"/>
    <s v="Small Box"/>
    <s v="2/22/2011"/>
  </r>
  <r>
    <n v="12641"/>
    <d v="2011-02-22T00:00:00"/>
    <s v="Low"/>
    <n v="25"/>
    <s v="M"/>
    <n v="676.24"/>
    <n v="27.049600000000002"/>
    <x v="0"/>
    <n v="5.86"/>
    <n v="682.1"/>
    <x v="5"/>
    <s v="AB"/>
    <s v="Home Office"/>
    <n v="3"/>
    <s v="Office Supplies"/>
    <s v="Paper"/>
    <s v="Small Box"/>
    <s v="2/26/2011"/>
  </r>
  <r>
    <n v="12641"/>
    <d v="2011-02-22T00:00:00"/>
    <s v="Low"/>
    <n v="24"/>
    <s v="M"/>
    <n v="3668.6"/>
    <n v="152.85833333333332"/>
    <x v="0"/>
    <n v="7.07"/>
    <n v="3675.67"/>
    <x v="5"/>
    <s v="AB"/>
    <s v="Home Office"/>
    <n v="3"/>
    <s v="Office Supplies"/>
    <s v="Storage &amp; Organization"/>
    <s v="Small Box"/>
    <s v="2/26/2011"/>
  </r>
  <r>
    <n v="11651"/>
    <d v="2011-02-22T00:00:00"/>
    <s v="Medium"/>
    <n v="19"/>
    <s v="S"/>
    <n v="65.849999999999994"/>
    <n v="3.4657894736842101"/>
    <x v="1"/>
    <n v="0.98"/>
    <n v="66.83"/>
    <x v="5"/>
    <s v="AB"/>
    <s v="Small Business"/>
    <n v="2"/>
    <s v="Office Supplies"/>
    <s v="Pens &amp; Art Supplies"/>
    <s v="Wrap Bag"/>
    <s v="2/24/2011"/>
  </r>
  <r>
    <n v="33794"/>
    <d v="2011-02-22T00:00:00"/>
    <s v="Critical"/>
    <n v="18"/>
    <s v="S"/>
    <n v="92.77"/>
    <n v="5.153888888888889"/>
    <x v="0"/>
    <n v="3.05"/>
    <n v="95.82"/>
    <x v="1"/>
    <s v="MB"/>
    <s v="Small Business"/>
    <n v="2"/>
    <s v="Furniture"/>
    <s v="Office Furnishings"/>
    <s v="Small Pack"/>
    <s v="2/24/2011"/>
  </r>
  <r>
    <n v="12641"/>
    <d v="2011-02-22T00:00:00"/>
    <s v="Low"/>
    <n v="2"/>
    <s v="XS"/>
    <n v="107.12"/>
    <n v="53.56"/>
    <x v="0"/>
    <n v="4.8600000000000003"/>
    <n v="111.98"/>
    <x v="5"/>
    <s v="AB"/>
    <s v="Home Office"/>
    <n v="3"/>
    <s v="Office Supplies"/>
    <s v="Paper"/>
    <s v="Small Box"/>
    <s v="2/28/2011"/>
  </r>
  <r>
    <n v="3749"/>
    <d v="2011-02-23T00:00:00"/>
    <s v="Medium"/>
    <n v="27"/>
    <s v="M"/>
    <n v="353.62"/>
    <n v="13.097037037037037"/>
    <x v="0"/>
    <n v="1.49"/>
    <n v="355.11"/>
    <x v="1"/>
    <s v="MB"/>
    <s v="Consumer"/>
    <n v="4"/>
    <s v="Office Supplies"/>
    <s v="Binders and Binder Accessories"/>
    <s v="Small Box"/>
    <s v="2/25/2011"/>
  </r>
  <r>
    <n v="39909"/>
    <d v="2011-02-24T00:00:00"/>
    <s v="Low"/>
    <n v="50"/>
    <s v="XXL"/>
    <n v="7778.7579999999998"/>
    <n v="155.57515999999998"/>
    <x v="0"/>
    <n v="4.99"/>
    <n v="7783.7479999999996"/>
    <x v="4"/>
    <s v="ON"/>
    <s v="Home Office"/>
    <n v="3"/>
    <s v="Technology"/>
    <s v="Telephones and Communication"/>
    <s v="Small Box"/>
    <d v="2011-04-03T00:00:00"/>
  </r>
  <r>
    <n v="40001"/>
    <d v="2011-02-24T00:00:00"/>
    <s v="Medium"/>
    <n v="46"/>
    <s v="XL"/>
    <n v="1736.53"/>
    <n v="37.750652173913046"/>
    <x v="0"/>
    <n v="3.99"/>
    <n v="1740.52"/>
    <x v="4"/>
    <s v="ON"/>
    <s v="Home Office"/>
    <n v="3"/>
    <s v="Office Supplies"/>
    <s v="Appliances"/>
    <s v="Small Box"/>
    <s v="2/26/2011"/>
  </r>
  <r>
    <n v="18023"/>
    <d v="2011-02-24T00:00:00"/>
    <s v="Medium"/>
    <n v="38"/>
    <s v="L"/>
    <n v="4502.26"/>
    <n v="118.48052631578948"/>
    <x v="2"/>
    <n v="26.3"/>
    <n v="4528.5600000000004"/>
    <x v="3"/>
    <s v="QC"/>
    <s v="Home Office"/>
    <n v="3"/>
    <s v="Technology"/>
    <s v="Office Machines"/>
    <s v="Jumbo Drum"/>
    <s v="2/25/2011"/>
  </r>
  <r>
    <n v="25799"/>
    <d v="2011-02-24T00:00:00"/>
    <s v="Low"/>
    <n v="38"/>
    <s v="L"/>
    <n v="136.5"/>
    <n v="3.5921052631578947"/>
    <x v="0"/>
    <n v="7.49"/>
    <n v="143.99"/>
    <x v="6"/>
    <s v="SK"/>
    <s v="Corporate"/>
    <n v="1"/>
    <s v="Office Supplies"/>
    <s v="Pens &amp; Art Supplies"/>
    <s v="Wrap Bag"/>
    <s v="2/27/2011"/>
  </r>
  <r>
    <n v="18023"/>
    <d v="2011-02-24T00:00:00"/>
    <s v="Medium"/>
    <n v="34"/>
    <s v="L"/>
    <n v="192.23"/>
    <n v="5.6538235294117642"/>
    <x v="0"/>
    <n v="7.64"/>
    <n v="199.86999999999998"/>
    <x v="3"/>
    <s v="QC"/>
    <s v="Home Office"/>
    <n v="3"/>
    <s v="Office Supplies"/>
    <s v="Paper"/>
    <s v="Small Box"/>
    <s v="2/25/2011"/>
  </r>
  <r>
    <n v="21350"/>
    <d v="2011-02-24T00:00:00"/>
    <s v="Medium"/>
    <n v="30"/>
    <s v="L"/>
    <n v="278.94"/>
    <n v="9.298"/>
    <x v="0"/>
    <n v="9.86"/>
    <n v="288.8"/>
    <x v="2"/>
    <s v="BC"/>
    <s v="Corporate"/>
    <n v="1"/>
    <s v="Office Supplies"/>
    <s v="Paper"/>
    <s v="Small Box"/>
    <s v="2/25/2011"/>
  </r>
  <r>
    <n v="37863"/>
    <d v="2011-02-24T00:00:00"/>
    <s v="High"/>
    <n v="27"/>
    <s v="M"/>
    <n v="305.05"/>
    <n v="11.298148148148149"/>
    <x v="0"/>
    <n v="3.37"/>
    <n v="308.42"/>
    <x v="4"/>
    <s v="ON"/>
    <s v="Home Office"/>
    <n v="3"/>
    <s v="Office Supplies"/>
    <s v="Scissors, Rulers and Trimmers"/>
    <s v="Small Pack"/>
    <s v="2/26/2011"/>
  </r>
  <r>
    <n v="32965"/>
    <d v="2011-02-24T00:00:00"/>
    <s v="High"/>
    <n v="25"/>
    <s v="M"/>
    <n v="2427.25"/>
    <n v="97.09"/>
    <x v="0"/>
    <n v="19.989999999999998"/>
    <n v="2447.2399999999998"/>
    <x v="3"/>
    <s v="QC"/>
    <s v="Small Business"/>
    <n v="2"/>
    <s v="Technology"/>
    <s v="Computer Peripherals"/>
    <s v="Small Box"/>
    <s v="2/25/2011"/>
  </r>
  <r>
    <n v="54787"/>
    <d v="2011-02-24T00:00:00"/>
    <s v="High"/>
    <n v="7"/>
    <s v="XS"/>
    <n v="170.02"/>
    <n v="24.28857142857143"/>
    <x v="0"/>
    <n v="16.87"/>
    <n v="186.89000000000001"/>
    <x v="5"/>
    <s v="AB"/>
    <s v="Home Office"/>
    <n v="3"/>
    <s v="Office Supplies"/>
    <s v="Paper"/>
    <s v="Small Box"/>
    <s v="2/25/2011"/>
  </r>
  <r>
    <n v="32965"/>
    <d v="2011-02-24T00:00:00"/>
    <s v="High"/>
    <n v="2"/>
    <s v="XS"/>
    <n v="11.15"/>
    <n v="5.5750000000000002"/>
    <x v="0"/>
    <n v="2.97"/>
    <n v="14.120000000000001"/>
    <x v="8"/>
    <s v="NS"/>
    <s v="Small Business"/>
    <n v="2"/>
    <s v="Office Supplies"/>
    <s v="Paper"/>
    <s v="Wrap Bag"/>
    <s v="2/25/2011"/>
  </r>
  <r>
    <n v="4960"/>
    <d v="2011-02-25T00:00:00"/>
    <s v="Low"/>
    <n v="30"/>
    <s v="L"/>
    <n v="8363.65"/>
    <n v="278.7883333333333"/>
    <x v="2"/>
    <n v="64.73"/>
    <n v="8428.3799999999992"/>
    <x v="12"/>
    <s v="NL"/>
    <s v="Corporate"/>
    <n v="1"/>
    <s v="Furniture"/>
    <s v="Chairs &amp; Chairmats"/>
    <s v="Jumbo Drum"/>
    <d v="2011-01-03T00:00:00"/>
  </r>
  <r>
    <n v="4960"/>
    <d v="2011-02-25T00:00:00"/>
    <s v="Low"/>
    <n v="4"/>
    <s v="XS"/>
    <n v="40.869999999999997"/>
    <n v="10.217499999999999"/>
    <x v="1"/>
    <n v="8.74"/>
    <n v="49.61"/>
    <x v="3"/>
    <s v="QC"/>
    <s v="Corporate"/>
    <n v="1"/>
    <s v="Office Supplies"/>
    <s v="Paper"/>
    <s v="Small Box"/>
    <s v="2/27/2011"/>
  </r>
  <r>
    <n v="19558"/>
    <d v="2011-02-25T00:00:00"/>
    <s v="Low"/>
    <n v="2"/>
    <s v="XS"/>
    <n v="7.98"/>
    <n v="3.99"/>
    <x v="0"/>
    <n v="1.35"/>
    <n v="9.33"/>
    <x v="3"/>
    <s v="QC"/>
    <s v="Corporate"/>
    <n v="1"/>
    <s v="Office Supplies"/>
    <s v="Rubber Bands"/>
    <s v="Wrap Bag"/>
    <s v="2/28/2011"/>
  </r>
  <r>
    <n v="43137"/>
    <d v="2011-02-26T00:00:00"/>
    <s v="High"/>
    <n v="40"/>
    <s v="XL"/>
    <n v="6069.05"/>
    <n v="151.72624999999999"/>
    <x v="0"/>
    <n v="7.07"/>
    <n v="6076.12"/>
    <x v="1"/>
    <s v="MB"/>
    <s v="Consumer"/>
    <n v="4"/>
    <s v="Office Supplies"/>
    <s v="Storage &amp; Organization"/>
    <s v="Small Box"/>
    <s v="2/27/2011"/>
  </r>
  <r>
    <n v="4642"/>
    <d v="2011-02-26T00:00:00"/>
    <s v="Critical"/>
    <n v="21"/>
    <s v="M"/>
    <n v="309.62"/>
    <n v="14.743809523809524"/>
    <x v="1"/>
    <n v="9.3699999999999992"/>
    <n v="318.99"/>
    <x v="2"/>
    <s v="BC"/>
    <s v="Corporate"/>
    <n v="1"/>
    <s v="Office Supplies"/>
    <s v="Storage &amp; Organization"/>
    <s v="Small Box"/>
    <s v="2/26/2011"/>
  </r>
  <r>
    <n v="15462"/>
    <d v="2011-02-26T00:00:00"/>
    <s v="Critical"/>
    <n v="20"/>
    <s v="M"/>
    <n v="862.64"/>
    <n v="43.131999999999998"/>
    <x v="0"/>
    <n v="2.99"/>
    <n v="865.63"/>
    <x v="6"/>
    <s v="SK"/>
    <s v="Home Office"/>
    <n v="3"/>
    <s v="Office Supplies"/>
    <s v="Binders and Binder Accessories"/>
    <s v="Small Box"/>
    <s v="2/27/2011"/>
  </r>
  <r>
    <n v="50145"/>
    <d v="2011-02-26T00:00:00"/>
    <s v="High"/>
    <n v="18"/>
    <s v="S"/>
    <n v="325.58"/>
    <n v="18.087777777777777"/>
    <x v="0"/>
    <n v="3.62"/>
    <n v="329.2"/>
    <x v="6"/>
    <s v="SK"/>
    <s v="Corporate"/>
    <n v="1"/>
    <s v="Furniture"/>
    <s v="Office Furnishings"/>
    <s v="Wrap Bag"/>
    <s v="2/27/2011"/>
  </r>
  <r>
    <n v="21125"/>
    <d v="2011-02-26T00:00:00"/>
    <s v="Not Specified"/>
    <n v="17"/>
    <s v="S"/>
    <n v="155.16999999999999"/>
    <n v="9.1276470588235288"/>
    <x v="0"/>
    <n v="4.3899999999999997"/>
    <n v="159.55999999999997"/>
    <x v="4"/>
    <s v="ON"/>
    <s v="Home Office"/>
    <n v="3"/>
    <s v="Office Supplies"/>
    <s v="Paper"/>
    <s v="Wrap Bag"/>
    <s v="2/27/2011"/>
  </r>
  <r>
    <n v="46372"/>
    <d v="2011-02-26T00:00:00"/>
    <s v="High"/>
    <n v="15"/>
    <s v="S"/>
    <n v="81.97"/>
    <n v="5.464666666666667"/>
    <x v="0"/>
    <n v="8.33"/>
    <n v="90.3"/>
    <x v="1"/>
    <s v="MB"/>
    <s v="Consumer"/>
    <n v="4"/>
    <s v="Office Supplies"/>
    <s v="Paper"/>
    <s v="Small Box"/>
    <s v="2/27/2011"/>
  </r>
  <r>
    <n v="8133"/>
    <d v="2011-02-26T00:00:00"/>
    <s v="Medium"/>
    <n v="11"/>
    <s v="S"/>
    <n v="405.53"/>
    <n v="36.866363636363637"/>
    <x v="0"/>
    <n v="5.09"/>
    <n v="410.61999999999995"/>
    <x v="6"/>
    <s v="SK"/>
    <s v="Corporate"/>
    <n v="1"/>
    <s v="Office Supplies"/>
    <s v="Paper"/>
    <s v="Small Box"/>
    <s v="2/27/2011"/>
  </r>
  <r>
    <n v="50145"/>
    <d v="2011-02-26T00:00:00"/>
    <s v="High"/>
    <n v="9"/>
    <s v="XS"/>
    <n v="458.8"/>
    <n v="50.977777777777781"/>
    <x v="0"/>
    <n v="6.77"/>
    <n v="465.57"/>
    <x v="6"/>
    <s v="SK"/>
    <s v="Corporate"/>
    <n v="1"/>
    <s v="Furniture"/>
    <s v="Office Furnishings"/>
    <s v="Small Box"/>
    <s v="2/26/2011"/>
  </r>
  <r>
    <n v="4642"/>
    <d v="2011-02-26T00:00:00"/>
    <s v="Critical"/>
    <n v="9"/>
    <s v="XS"/>
    <n v="65.61"/>
    <n v="7.29"/>
    <x v="0"/>
    <n v="3.52"/>
    <n v="69.13"/>
    <x v="2"/>
    <s v="BC"/>
    <s v="Corporate"/>
    <n v="1"/>
    <s v="Technology"/>
    <s v="Computer Peripherals"/>
    <s v="Small Pack"/>
    <s v="2/27/2011"/>
  </r>
  <r>
    <n v="46372"/>
    <d v="2011-02-26T00:00:00"/>
    <s v="High"/>
    <n v="7"/>
    <s v="XS"/>
    <n v="375.57"/>
    <n v="53.652857142857144"/>
    <x v="0"/>
    <n v="16.11"/>
    <n v="391.68"/>
    <x v="1"/>
    <s v="MB"/>
    <s v="Consumer"/>
    <n v="4"/>
    <s v="Office Supplies"/>
    <s v="Binders and Binder Accessories"/>
    <s v="Small Box"/>
    <s v="2/26/2011"/>
  </r>
  <r>
    <n v="7521"/>
    <d v="2011-02-27T00:00:00"/>
    <s v="Low"/>
    <n v="19"/>
    <s v="S"/>
    <n v="1942.1735000000001"/>
    <n v="102.21965789473684"/>
    <x v="1"/>
    <n v="2.5"/>
    <n v="1944.6735000000001"/>
    <x v="4"/>
    <s v="ON"/>
    <s v="Small Business"/>
    <n v="2"/>
    <s v="Technology"/>
    <s v="Telephones and Communication"/>
    <s v="Small Box"/>
    <d v="2011-05-03T00:00:00"/>
  </r>
  <r>
    <n v="28741"/>
    <d v="2011-02-28T00:00:00"/>
    <s v="Not Specified"/>
    <n v="13"/>
    <s v="S"/>
    <n v="70.13"/>
    <n v="5.3946153846153839"/>
    <x v="0"/>
    <n v="0.95"/>
    <n v="71.08"/>
    <x v="1"/>
    <s v="MB"/>
    <s v="Small Business"/>
    <n v="2"/>
    <s v="Office Supplies"/>
    <s v="Paper"/>
    <s v="Wrap Bag"/>
    <d v="2011-01-03T00:00:00"/>
  </r>
  <r>
    <n v="40612"/>
    <d v="2011-02-28T00:00:00"/>
    <s v="High"/>
    <n v="9"/>
    <s v="XS"/>
    <n v="19.2"/>
    <n v="2.1333333333333333"/>
    <x v="0"/>
    <n v="1.1200000000000001"/>
    <n v="20.32"/>
    <x v="5"/>
    <s v="AB"/>
    <s v="Corporate"/>
    <n v="1"/>
    <s v="Office Supplies"/>
    <s v="Pens &amp; Art Supplies"/>
    <s v="Wrap Bag"/>
    <d v="2011-01-03T00:00:00"/>
  </r>
  <r>
    <n v="20068"/>
    <d v="2011-02-28T00:00:00"/>
    <s v="Critical"/>
    <n v="9"/>
    <s v="XS"/>
    <n v="53.18"/>
    <n v="5.9088888888888889"/>
    <x v="0"/>
    <n v="6.98"/>
    <n v="60.16"/>
    <x v="3"/>
    <s v="QC"/>
    <s v="Home Office"/>
    <n v="3"/>
    <s v="Office Supplies"/>
    <s v="Binders and Binder Accessories"/>
    <s v="Small Box"/>
    <d v="2011-01-03T00:00:00"/>
  </r>
  <r>
    <n v="28741"/>
    <d v="2011-02-28T00:00:00"/>
    <s v="Not Specified"/>
    <n v="5"/>
    <s v="XS"/>
    <n v="59.76"/>
    <n v="11.952"/>
    <x v="0"/>
    <n v="3.37"/>
    <n v="63.129999999999995"/>
    <x v="1"/>
    <s v="MB"/>
    <s v="Small Business"/>
    <n v="2"/>
    <s v="Office Supplies"/>
    <s v="Scissors, Rulers and Trimmers"/>
    <s v="Small Pack"/>
    <d v="2011-01-03T00:00:00"/>
  </r>
  <r>
    <n v="12868"/>
    <d v="2011-03-01T00:00:00"/>
    <s v="Critical"/>
    <n v="31"/>
    <s v="L"/>
    <n v="53.33"/>
    <n v="1.7203225806451612"/>
    <x v="0"/>
    <n v="0.7"/>
    <n v="54.03"/>
    <x v="3"/>
    <s v="QC"/>
    <s v="Consumer"/>
    <n v="4"/>
    <s v="Office Supplies"/>
    <s v="Pens &amp; Art Supplies"/>
    <s v="Wrap Bag"/>
    <d v="2011-02-03T00:00:00"/>
  </r>
  <r>
    <n v="928"/>
    <d v="2011-03-01T00:00:00"/>
    <s v="Low"/>
    <n v="26"/>
    <s v="M"/>
    <n v="390.2"/>
    <n v="15.007692307692308"/>
    <x v="1"/>
    <n v="7.4"/>
    <n v="397.59999999999997"/>
    <x v="2"/>
    <s v="BC"/>
    <s v="Consumer"/>
    <n v="4"/>
    <s v="Furniture"/>
    <s v="Office Furnishings"/>
    <s v="Small Box"/>
    <d v="2011-03-03T00:00:00"/>
  </r>
  <r>
    <n v="5188"/>
    <d v="2011-03-01T00:00:00"/>
    <s v="Not Specified"/>
    <n v="24"/>
    <s v="M"/>
    <n v="192.8"/>
    <n v="8.0333333333333332"/>
    <x v="0"/>
    <n v="2.87"/>
    <n v="195.67000000000002"/>
    <x v="10"/>
    <s v="YT"/>
    <s v="Small Business"/>
    <n v="2"/>
    <s v="Office Supplies"/>
    <s v="Paper"/>
    <s v="Wrap Bag"/>
    <d v="2011-04-03T00:00:00"/>
  </r>
  <r>
    <n v="928"/>
    <d v="2011-03-01T00:00:00"/>
    <s v="Low"/>
    <n v="21"/>
    <s v="M"/>
    <n v="1222.68"/>
    <n v="58.222857142857144"/>
    <x v="1"/>
    <n v="3.99"/>
    <n v="1226.67"/>
    <x v="2"/>
    <s v="BC"/>
    <s v="Consumer"/>
    <n v="4"/>
    <s v="Office Supplies"/>
    <s v="Appliances"/>
    <s v="Small Box"/>
    <d v="2011-06-03T00:00:00"/>
  </r>
  <r>
    <n v="12194"/>
    <d v="2011-03-01T00:00:00"/>
    <s v="Critical"/>
    <n v="19"/>
    <s v="S"/>
    <n v="3355.154"/>
    <n v="176.58705263157896"/>
    <x v="0"/>
    <n v="3.99"/>
    <n v="3359.1439999999998"/>
    <x v="6"/>
    <s v="SK"/>
    <s v="Corporate"/>
    <n v="1"/>
    <s v="Technology"/>
    <s v="Telephones and Communication"/>
    <s v="Small Box"/>
    <d v="2011-02-03T00:00:00"/>
  </r>
  <r>
    <n v="12868"/>
    <d v="2011-03-01T00:00:00"/>
    <s v="Critical"/>
    <n v="2"/>
    <s v="XS"/>
    <n v="9.3699999999999992"/>
    <n v="4.6849999999999996"/>
    <x v="0"/>
    <n v="1.22"/>
    <n v="10.59"/>
    <x v="12"/>
    <s v="NL"/>
    <s v="Consumer"/>
    <n v="4"/>
    <s v="Office Supplies"/>
    <s v="Paper"/>
    <s v="Wrap Bag"/>
    <d v="2011-03-03T00:00:00"/>
  </r>
  <r>
    <n v="40165"/>
    <d v="2011-03-02T00:00:00"/>
    <s v="High"/>
    <n v="50"/>
    <s v="XXL"/>
    <n v="421.36"/>
    <n v="8.4272000000000009"/>
    <x v="0"/>
    <n v="4.5"/>
    <n v="425.86"/>
    <x v="3"/>
    <s v="QC"/>
    <s v="Consumer"/>
    <n v="4"/>
    <s v="Office Supplies"/>
    <s v="Appliances"/>
    <s v="Small Box"/>
    <d v="2011-05-03T00:00:00"/>
  </r>
  <r>
    <n v="16642"/>
    <d v="2011-03-02T00:00:00"/>
    <s v="Not Specified"/>
    <n v="46"/>
    <s v="XL"/>
    <n v="7640.2250000000004"/>
    <n v="166.09184782608696"/>
    <x v="0"/>
    <n v="2.5"/>
    <n v="7642.7250000000004"/>
    <x v="10"/>
    <s v="YT"/>
    <s v="Corporate"/>
    <n v="1"/>
    <s v="Technology"/>
    <s v="Telephones and Communication"/>
    <s v="Small Box"/>
    <d v="2011-04-03T00:00:00"/>
  </r>
  <r>
    <n v="46115"/>
    <d v="2011-03-02T00:00:00"/>
    <s v="Critical"/>
    <n v="38"/>
    <s v="L"/>
    <n v="491.78"/>
    <n v="12.94157894736842"/>
    <x v="0"/>
    <n v="6.47"/>
    <n v="498.25"/>
    <x v="3"/>
    <s v="QC"/>
    <s v="Small Business"/>
    <n v="2"/>
    <s v="Office Supplies"/>
    <s v="Paper"/>
    <s v="Small Box"/>
    <d v="2011-02-03T00:00:00"/>
  </r>
  <r>
    <n v="46115"/>
    <d v="2011-03-02T00:00:00"/>
    <s v="Critical"/>
    <n v="35"/>
    <s v="L"/>
    <n v="677.43"/>
    <n v="19.355142857142855"/>
    <x v="0"/>
    <n v="4"/>
    <n v="681.43"/>
    <x v="3"/>
    <s v="QC"/>
    <s v="Small Business"/>
    <n v="2"/>
    <s v="Technology"/>
    <s v="Computer Peripherals"/>
    <s v="Small Box"/>
    <d v="2011-04-03T00:00:00"/>
  </r>
  <r>
    <n v="33824"/>
    <d v="2011-03-02T00:00:00"/>
    <s v="Critical"/>
    <n v="19"/>
    <s v="S"/>
    <n v="50.99"/>
    <n v="2.6836842105263159"/>
    <x v="0"/>
    <n v="1.34"/>
    <n v="52.330000000000005"/>
    <x v="5"/>
    <s v="AB"/>
    <s v="Corporate"/>
    <n v="1"/>
    <s v="Office Supplies"/>
    <s v="Pens &amp; Art Supplies"/>
    <s v="Wrap Bag"/>
    <d v="2011-03-03T00:00:00"/>
  </r>
  <r>
    <n v="22433"/>
    <d v="2011-03-03T00:00:00"/>
    <s v="Critical"/>
    <n v="44"/>
    <s v="XL"/>
    <n v="797.98"/>
    <n v="18.135909090909092"/>
    <x v="0"/>
    <n v="0.99"/>
    <n v="798.97"/>
    <x v="10"/>
    <s v="YT"/>
    <s v="Home Office"/>
    <n v="3"/>
    <s v="Technology"/>
    <s v="Telephones and Communication"/>
    <s v="Wrap Bag"/>
    <d v="2011-05-03T00:00:00"/>
  </r>
  <r>
    <n v="47525"/>
    <d v="2011-03-03T00:00:00"/>
    <s v="Medium"/>
    <n v="40"/>
    <s v="XL"/>
    <n v="649.46"/>
    <n v="16.236499999999999"/>
    <x v="0"/>
    <n v="4"/>
    <n v="653.46"/>
    <x v="2"/>
    <s v="BC"/>
    <s v="Small Business"/>
    <n v="2"/>
    <s v="Technology"/>
    <s v="Computer Peripherals"/>
    <s v="Small Box"/>
    <d v="2011-04-03T00:00:00"/>
  </r>
  <r>
    <n v="26723"/>
    <d v="2011-03-03T00:00:00"/>
    <s v="Low"/>
    <n v="8"/>
    <s v="XS"/>
    <n v="441.80450000000002"/>
    <n v="55.225562500000002"/>
    <x v="0"/>
    <n v="7.69"/>
    <n v="449.49450000000002"/>
    <x v="5"/>
    <s v="AB"/>
    <s v="Consumer"/>
    <n v="4"/>
    <s v="Technology"/>
    <s v="Telephones and Communication"/>
    <s v="Small Box"/>
    <d v="2011-08-03T00:00:00"/>
  </r>
  <r>
    <n v="48071"/>
    <d v="2011-03-03T00:00:00"/>
    <s v="Low"/>
    <n v="1"/>
    <s v="XS"/>
    <n v="22.74"/>
    <n v="22.74"/>
    <x v="1"/>
    <n v="4.9800000000000004"/>
    <n v="27.72"/>
    <x v="8"/>
    <s v="NS"/>
    <s v="Home Office"/>
    <n v="3"/>
    <s v="Furniture"/>
    <s v="Office Furnishings"/>
    <s v="Small Pack"/>
    <d v="2011-12-03T00:00:00"/>
  </r>
  <r>
    <n v="35555"/>
    <d v="2011-03-04T00:00:00"/>
    <s v="Medium"/>
    <n v="50"/>
    <s v="XXL"/>
    <n v="11266.4"/>
    <n v="225.328"/>
    <x v="2"/>
    <n v="43.32"/>
    <n v="11309.72"/>
    <x v="4"/>
    <s v="ON"/>
    <s v="Corporate"/>
    <n v="1"/>
    <s v="Furniture"/>
    <s v="Chairs &amp; Chairmats"/>
    <s v="Jumbo Drum"/>
    <d v="2011-05-03T00:00:00"/>
  </r>
  <r>
    <n v="53955"/>
    <d v="2011-03-04T00:00:00"/>
    <s v="Critical"/>
    <n v="43"/>
    <s v="XL"/>
    <n v="5544.99"/>
    <n v="128.95325581395349"/>
    <x v="2"/>
    <n v="130"/>
    <n v="5674.99"/>
    <x v="1"/>
    <s v="MB"/>
    <s v="Home Office"/>
    <n v="3"/>
    <s v="Furniture"/>
    <s v="Chairs &amp; Chairmats"/>
    <s v="Jumbo Drum"/>
    <d v="2011-06-03T00:00:00"/>
  </r>
  <r>
    <n v="450"/>
    <d v="2011-03-04T00:00:00"/>
    <s v="Not Specified"/>
    <n v="35"/>
    <s v="L"/>
    <n v="543.72"/>
    <n v="15.534857142857144"/>
    <x v="0"/>
    <n v="11.25"/>
    <n v="554.97"/>
    <x v="2"/>
    <s v="BC"/>
    <s v="Consumer"/>
    <n v="4"/>
    <s v="Office Supplies"/>
    <s v="Storage &amp; Organization"/>
    <s v="Small Box"/>
    <d v="2011-06-03T00:00:00"/>
  </r>
  <r>
    <n v="27811"/>
    <d v="2011-03-04T00:00:00"/>
    <s v="Not Specified"/>
    <n v="31"/>
    <s v="L"/>
    <n v="197.59"/>
    <n v="6.3738709677419356"/>
    <x v="0"/>
    <n v="5.48"/>
    <n v="203.07"/>
    <x v="4"/>
    <s v="ON"/>
    <s v="Small Business"/>
    <n v="2"/>
    <s v="Office Supplies"/>
    <s v="Binders and Binder Accessories"/>
    <s v="Small Box"/>
    <d v="2011-06-03T00:00:00"/>
  </r>
  <r>
    <n v="450"/>
    <d v="2011-03-04T00:00:00"/>
    <s v="Not Specified"/>
    <n v="29"/>
    <s v="M"/>
    <n v="1000.78"/>
    <n v="34.509655172413794"/>
    <x v="1"/>
    <n v="8.99"/>
    <n v="1009.77"/>
    <x v="2"/>
    <s v="BC"/>
    <s v="Consumer"/>
    <n v="4"/>
    <s v="Office Supplies"/>
    <s v="Pens &amp; Art Supplies"/>
    <s v="Small Pack"/>
    <d v="2011-05-03T00:00:00"/>
  </r>
  <r>
    <n v="23968"/>
    <d v="2011-03-04T00:00:00"/>
    <s v="Critical"/>
    <n v="19"/>
    <s v="S"/>
    <n v="127.48"/>
    <n v="6.7094736842105265"/>
    <x v="0"/>
    <n v="5.84"/>
    <n v="133.32"/>
    <x v="3"/>
    <s v="QC"/>
    <s v="Corporate"/>
    <n v="1"/>
    <s v="Office Supplies"/>
    <s v="Paper"/>
    <s v="Small Box"/>
    <d v="2011-07-03T00:00:00"/>
  </r>
  <r>
    <n v="35555"/>
    <d v="2011-03-04T00:00:00"/>
    <s v="Medium"/>
    <n v="15"/>
    <s v="S"/>
    <n v="71.61"/>
    <n v="4.774"/>
    <x v="0"/>
    <n v="4.93"/>
    <n v="76.539999999999992"/>
    <x v="4"/>
    <s v="ON"/>
    <s v="Corporate"/>
    <n v="1"/>
    <s v="Technology"/>
    <s v="Computer Peripherals"/>
    <s v="Small Pack"/>
    <d v="2011-06-03T00:00:00"/>
  </r>
  <r>
    <n v="27811"/>
    <d v="2011-03-04T00:00:00"/>
    <s v="Not Specified"/>
    <n v="4"/>
    <s v="XS"/>
    <n v="73.900000000000006"/>
    <n v="18.475000000000001"/>
    <x v="0"/>
    <n v="13.18"/>
    <n v="87.080000000000013"/>
    <x v="4"/>
    <s v="ON"/>
    <s v="Small Business"/>
    <n v="2"/>
    <s v="Office Supplies"/>
    <s v="Binders and Binder Accessories"/>
    <s v="Small Box"/>
    <d v="2011-05-03T00:00:00"/>
  </r>
  <r>
    <n v="35555"/>
    <d v="2011-03-04T00:00:00"/>
    <s v="Medium"/>
    <n v="2"/>
    <s v="XS"/>
    <n v="10.43"/>
    <n v="5.2149999999999999"/>
    <x v="0"/>
    <n v="0.8"/>
    <n v="11.23"/>
    <x v="4"/>
    <s v="ON"/>
    <s v="Corporate"/>
    <n v="1"/>
    <s v="Office Supplies"/>
    <s v="Paper"/>
    <s v="Wrap Bag"/>
    <d v="2011-04-03T00:00:00"/>
  </r>
  <r>
    <n v="39878"/>
    <d v="2011-03-05T00:00:00"/>
    <s v="Not Specified"/>
    <n v="50"/>
    <s v="XXL"/>
    <n v="7663.74"/>
    <n v="153.2748"/>
    <x v="2"/>
    <n v="39.25"/>
    <n v="7702.99"/>
    <x v="3"/>
    <s v="QC"/>
    <s v="Corporate"/>
    <n v="1"/>
    <s v="Furniture"/>
    <s v="Tables"/>
    <s v="Jumbo Box"/>
    <d v="2011-07-03T00:00:00"/>
  </r>
  <r>
    <n v="18688"/>
    <d v="2011-03-05T00:00:00"/>
    <s v="Not Specified"/>
    <n v="49"/>
    <s v="XL"/>
    <n v="14346.73"/>
    <n v="292.79040816326528"/>
    <x v="0"/>
    <n v="19.989999999999998"/>
    <n v="14366.72"/>
    <x v="5"/>
    <s v="AB"/>
    <s v="Home Office"/>
    <n v="3"/>
    <s v="Office Supplies"/>
    <s v="Binders and Binder Accessories"/>
    <s v="Small Box"/>
    <d v="2011-07-03T00:00:00"/>
  </r>
  <r>
    <n v="20486"/>
    <d v="2011-03-05T00:00:00"/>
    <s v="High"/>
    <n v="42"/>
    <s v="XL"/>
    <n v="163.98"/>
    <n v="3.9042857142857139"/>
    <x v="0"/>
    <n v="0.7"/>
    <n v="164.67999999999998"/>
    <x v="4"/>
    <s v="ON"/>
    <s v="Corporate"/>
    <n v="1"/>
    <s v="Office Supplies"/>
    <s v="Pens &amp; Art Supplies"/>
    <s v="Wrap Bag"/>
    <d v="2011-06-03T00:00:00"/>
  </r>
  <r>
    <n v="18688"/>
    <d v="2011-03-05T00:00:00"/>
    <s v="Not Specified"/>
    <n v="41"/>
    <s v="XL"/>
    <n v="3951.6754999999998"/>
    <n v="96.382329268292679"/>
    <x v="0"/>
    <n v="4.2"/>
    <n v="3955.8754999999996"/>
    <x v="5"/>
    <s v="AB"/>
    <s v="Home Office"/>
    <n v="3"/>
    <s v="Technology"/>
    <s v="Telephones and Communication"/>
    <s v="Small Box"/>
    <d v="2011-06-03T00:00:00"/>
  </r>
  <r>
    <n v="20486"/>
    <d v="2011-03-05T00:00:00"/>
    <s v="High"/>
    <n v="34"/>
    <s v="L"/>
    <n v="306.3"/>
    <n v="9.0088235294117656"/>
    <x v="0"/>
    <n v="4.3899999999999997"/>
    <n v="310.69"/>
    <x v="4"/>
    <s v="ON"/>
    <s v="Corporate"/>
    <n v="1"/>
    <s v="Office Supplies"/>
    <s v="Paper"/>
    <s v="Wrap Bag"/>
    <d v="2011-06-03T00:00:00"/>
  </r>
  <r>
    <n v="25603"/>
    <d v="2011-03-05T00:00:00"/>
    <s v="Low"/>
    <n v="23"/>
    <s v="M"/>
    <n v="862.64"/>
    <n v="37.506086956521742"/>
    <x v="0"/>
    <n v="14.72"/>
    <n v="877.36"/>
    <x v="5"/>
    <s v="AB"/>
    <s v="Corporate"/>
    <n v="1"/>
    <s v="Office Supplies"/>
    <s v="Envelopes"/>
    <s v="Small Box"/>
    <d v="2011-07-03T00:00:00"/>
  </r>
  <r>
    <n v="18688"/>
    <d v="2011-03-05T00:00:00"/>
    <s v="Not Specified"/>
    <n v="15"/>
    <s v="S"/>
    <n v="40.340000000000003"/>
    <n v="2.6893333333333334"/>
    <x v="0"/>
    <n v="0.5"/>
    <n v="40.840000000000003"/>
    <x v="5"/>
    <s v="AB"/>
    <s v="Home Office"/>
    <n v="3"/>
    <s v="Office Supplies"/>
    <s v="Labels"/>
    <s v="Small Box"/>
    <d v="2011-07-03T00:00:00"/>
  </r>
  <r>
    <n v="16100"/>
    <d v="2011-03-07T00:00:00"/>
    <s v="Medium"/>
    <n v="44"/>
    <s v="XL"/>
    <n v="226.18"/>
    <n v="5.1404545454545456"/>
    <x v="0"/>
    <n v="5.72"/>
    <n v="231.9"/>
    <x v="9"/>
    <s v="PE"/>
    <s v="Corporate"/>
    <n v="1"/>
    <s v="Furniture"/>
    <s v="Office Furnishings"/>
    <s v="Small Pack"/>
    <d v="2011-08-03T00:00:00"/>
  </r>
  <r>
    <n v="52578"/>
    <d v="2011-03-07T00:00:00"/>
    <s v="Critical"/>
    <n v="38"/>
    <s v="L"/>
    <n v="6230.68"/>
    <n v="163.96526315789475"/>
    <x v="2"/>
    <n v="29.1"/>
    <n v="6259.7800000000007"/>
    <x v="5"/>
    <s v="AB"/>
    <s v="Consumer"/>
    <n v="4"/>
    <s v="Furniture"/>
    <s v="Tables"/>
    <s v="Jumbo Box"/>
    <d v="2011-09-03T00:00:00"/>
  </r>
  <r>
    <n v="49026"/>
    <d v="2011-03-07T00:00:00"/>
    <s v="Low"/>
    <n v="36"/>
    <s v="L"/>
    <n v="411.75"/>
    <n v="11.4375"/>
    <x v="0"/>
    <n v="8.99"/>
    <n v="420.74"/>
    <x v="2"/>
    <s v="BC"/>
    <s v="Corporate"/>
    <n v="1"/>
    <s v="Office Supplies"/>
    <s v="Pens &amp; Art Supplies"/>
    <s v="Small Pack"/>
    <d v="2011-12-03T00:00:00"/>
  </r>
  <r>
    <n v="49600"/>
    <d v="2011-03-07T00:00:00"/>
    <s v="Low"/>
    <n v="33"/>
    <s v="L"/>
    <n v="1692.03"/>
    <n v="51.273636363636363"/>
    <x v="0"/>
    <n v="10.75"/>
    <n v="1702.78"/>
    <x v="1"/>
    <s v="MB"/>
    <s v="Home Office"/>
    <n v="3"/>
    <s v="Office Supplies"/>
    <s v="Paper"/>
    <s v="Small Box"/>
    <d v="2011-12-03T00:00:00"/>
  </r>
  <r>
    <n v="14021"/>
    <d v="2011-03-07T00:00:00"/>
    <s v="High"/>
    <n v="12"/>
    <s v="S"/>
    <n v="27.05"/>
    <n v="2.2541666666666669"/>
    <x v="1"/>
    <n v="0.83"/>
    <n v="27.88"/>
    <x v="8"/>
    <s v="NS"/>
    <s v="Corporate"/>
    <n v="1"/>
    <s v="Office Supplies"/>
    <s v="Pens &amp; Art Supplies"/>
    <s v="Wrap Bag"/>
    <d v="2011-08-03T00:00:00"/>
  </r>
  <r>
    <n v="52578"/>
    <d v="2011-03-07T00:00:00"/>
    <s v="Critical"/>
    <n v="8"/>
    <s v="XS"/>
    <n v="1391.816"/>
    <n v="173.977"/>
    <x v="0"/>
    <n v="69"/>
    <n v="1460.816"/>
    <x v="5"/>
    <s v="AB"/>
    <s v="Consumer"/>
    <n v="4"/>
    <s v="Furniture"/>
    <s v="Tables"/>
    <s v="Large Box"/>
    <d v="2011-10-03T00:00:00"/>
  </r>
  <r>
    <n v="59686"/>
    <d v="2011-03-08T00:00:00"/>
    <s v="Low"/>
    <n v="41"/>
    <s v="XL"/>
    <n v="243.37"/>
    <n v="5.9358536585365851"/>
    <x v="0"/>
    <n v="5.59"/>
    <n v="248.96"/>
    <x v="5"/>
    <s v="AB"/>
    <s v="Corporate"/>
    <n v="1"/>
    <s v="Office Supplies"/>
    <s v="Binders and Binder Accessories"/>
    <s v="Small Box"/>
    <s v="3/13/2011"/>
  </r>
  <r>
    <n v="29095"/>
    <d v="2011-03-08T00:00:00"/>
    <s v="Not Specified"/>
    <n v="40"/>
    <s v="XL"/>
    <n v="291.67"/>
    <n v="7.2917500000000004"/>
    <x v="0"/>
    <n v="2.99"/>
    <n v="294.66000000000003"/>
    <x v="7"/>
    <s v="NT"/>
    <s v="Small Business"/>
    <n v="2"/>
    <s v="Office Supplies"/>
    <s v="Binders and Binder Accessories"/>
    <s v="Small Box"/>
    <d v="2011-09-03T00:00:00"/>
  </r>
  <r>
    <n v="49797"/>
    <d v="2011-03-08T00:00:00"/>
    <s v="Not Specified"/>
    <n v="27"/>
    <s v="M"/>
    <n v="341.1"/>
    <n v="12.633333333333335"/>
    <x v="0"/>
    <n v="4.9800000000000004"/>
    <n v="346.08000000000004"/>
    <x v="4"/>
    <s v="ON"/>
    <s v="Small Business"/>
    <n v="2"/>
    <s v="Office Supplies"/>
    <s v="Appliances"/>
    <s v="Small Box"/>
    <d v="2011-09-03T00:00:00"/>
  </r>
  <r>
    <n v="49797"/>
    <d v="2011-03-08T00:00:00"/>
    <s v="Not Specified"/>
    <n v="26"/>
    <s v="M"/>
    <n v="171.68"/>
    <n v="6.6030769230769231"/>
    <x v="1"/>
    <n v="8.19"/>
    <n v="179.87"/>
    <x v="4"/>
    <s v="ON"/>
    <s v="Small Business"/>
    <n v="2"/>
    <s v="Office Supplies"/>
    <s v="Paper"/>
    <s v="Small Box"/>
    <d v="2011-09-03T00:00:00"/>
  </r>
  <r>
    <n v="57029"/>
    <d v="2011-03-08T00:00:00"/>
    <s v="Critical"/>
    <n v="17"/>
    <s v="S"/>
    <n v="74.25"/>
    <n v="4.367647058823529"/>
    <x v="0"/>
    <n v="5.26"/>
    <n v="79.510000000000005"/>
    <x v="3"/>
    <s v="QC"/>
    <s v="Consumer"/>
    <n v="4"/>
    <s v="Office Supplies"/>
    <s v="Binders and Binder Accessories"/>
    <s v="Small Box"/>
    <d v="2011-09-03T00:00:00"/>
  </r>
  <r>
    <n v="59809"/>
    <d v="2011-03-08T00:00:00"/>
    <s v="Not Specified"/>
    <n v="16"/>
    <s v="S"/>
    <n v="506.84"/>
    <n v="31.677499999999998"/>
    <x v="0"/>
    <n v="6.5"/>
    <n v="513.33999999999992"/>
    <x v="6"/>
    <s v="SK"/>
    <s v="Home Office"/>
    <n v="3"/>
    <s v="Technology"/>
    <s v="Computer Peripherals"/>
    <s v="Small Box"/>
    <d v="2011-09-03T00:00:00"/>
  </r>
  <r>
    <n v="59809"/>
    <d v="2011-03-08T00:00:00"/>
    <s v="Not Specified"/>
    <n v="12"/>
    <s v="S"/>
    <n v="138.66999999999999"/>
    <n v="11.555833333333332"/>
    <x v="0"/>
    <n v="5.63"/>
    <n v="144.29999999999998"/>
    <x v="6"/>
    <s v="SK"/>
    <s v="Home Office"/>
    <n v="3"/>
    <s v="Office Supplies"/>
    <s v="Binders and Binder Accessories"/>
    <s v="Small Box"/>
    <d v="2011-10-03T00:00:00"/>
  </r>
  <r>
    <n v="57029"/>
    <d v="2011-03-08T00:00:00"/>
    <s v="Critical"/>
    <n v="4"/>
    <s v="XS"/>
    <n v="23.23"/>
    <n v="5.8075000000000001"/>
    <x v="0"/>
    <n v="6.72"/>
    <n v="29.95"/>
    <x v="3"/>
    <s v="QC"/>
    <s v="Consumer"/>
    <n v="4"/>
    <s v="Office Supplies"/>
    <s v="Paper"/>
    <s v="Small Box"/>
    <d v="2011-09-03T00:00:00"/>
  </r>
  <r>
    <n v="1539"/>
    <d v="2011-03-09T00:00:00"/>
    <s v="Low"/>
    <n v="38"/>
    <s v="L"/>
    <n v="184.99"/>
    <n v="4.868157894736842"/>
    <x v="0"/>
    <n v="4.93"/>
    <n v="189.92000000000002"/>
    <x v="0"/>
    <s v="NU"/>
    <s v="Corporate"/>
    <n v="1"/>
    <s v="Technology"/>
    <s v="Computer Peripherals"/>
    <s v="Small Pack"/>
    <s v="3/14/2011"/>
  </r>
  <r>
    <n v="1539"/>
    <d v="2011-03-09T00:00:00"/>
    <s v="Low"/>
    <n v="33"/>
    <s v="L"/>
    <n v="511.83"/>
    <n v="15.51"/>
    <x v="0"/>
    <n v="13.18"/>
    <n v="525.01"/>
    <x v="0"/>
    <s v="NU"/>
    <s v="Corporate"/>
    <n v="1"/>
    <s v="Office Supplies"/>
    <s v="Binders and Binder Accessories"/>
    <s v="Small Box"/>
    <d v="2011-11-03T00:00:00"/>
  </r>
  <r>
    <n v="40034"/>
    <d v="2011-03-10T00:00:00"/>
    <s v="Medium"/>
    <n v="47"/>
    <s v="XL"/>
    <n v="603.69000000000005"/>
    <n v="12.844468085106383"/>
    <x v="1"/>
    <n v="4.8600000000000003"/>
    <n v="608.55000000000007"/>
    <x v="5"/>
    <s v="AB"/>
    <s v="Consumer"/>
    <n v="4"/>
    <s v="Office Supplies"/>
    <s v="Paper"/>
    <s v="Small Box"/>
    <d v="2011-11-03T00:00:00"/>
  </r>
  <r>
    <n v="27554"/>
    <d v="2011-03-10T00:00:00"/>
    <s v="Critical"/>
    <n v="45"/>
    <s v="XL"/>
    <n v="12685.544"/>
    <n v="281.90097777777777"/>
    <x v="2"/>
    <n v="40.19"/>
    <n v="12725.734"/>
    <x v="10"/>
    <s v="YT"/>
    <s v="Small Business"/>
    <n v="2"/>
    <s v="Furniture"/>
    <s v="Tables"/>
    <s v="Jumbo Box"/>
    <d v="2011-12-03T00:00:00"/>
  </r>
  <r>
    <n v="58086"/>
    <d v="2011-03-10T00:00:00"/>
    <s v="Medium"/>
    <n v="31"/>
    <s v="L"/>
    <n v="1638.2"/>
    <n v="52.845161290322579"/>
    <x v="0"/>
    <n v="13.88"/>
    <n v="1652.0800000000002"/>
    <x v="1"/>
    <s v="MB"/>
    <s v="Corporate"/>
    <n v="1"/>
    <s v="Office Supplies"/>
    <s v="Paper"/>
    <s v="Small Box"/>
    <d v="2011-11-03T00:00:00"/>
  </r>
  <r>
    <n v="44610"/>
    <d v="2011-03-10T00:00:00"/>
    <s v="High"/>
    <n v="31"/>
    <s v="L"/>
    <n v="127.9"/>
    <n v="4.1258064516129034"/>
    <x v="0"/>
    <n v="0.5"/>
    <n v="128.4"/>
    <x v="2"/>
    <s v="BC"/>
    <s v="Consumer"/>
    <n v="4"/>
    <s v="Office Supplies"/>
    <s v="Labels"/>
    <s v="Small Box"/>
    <d v="2011-10-03T00:00:00"/>
  </r>
  <r>
    <n v="47714"/>
    <d v="2011-03-10T00:00:00"/>
    <s v="Medium"/>
    <n v="30"/>
    <s v="L"/>
    <n v="176.15"/>
    <n v="5.871666666666667"/>
    <x v="0"/>
    <n v="6.98"/>
    <n v="183.13"/>
    <x v="9"/>
    <s v="PE"/>
    <s v="Corporate"/>
    <n v="1"/>
    <s v="Office Supplies"/>
    <s v="Binders and Binder Accessories"/>
    <s v="Small Box"/>
    <d v="2011-11-03T00:00:00"/>
  </r>
  <r>
    <n v="47714"/>
    <d v="2011-03-10T00:00:00"/>
    <s v="Medium"/>
    <n v="29"/>
    <s v="M"/>
    <n v="2946.05"/>
    <n v="101.58793103448276"/>
    <x v="2"/>
    <n v="41.64"/>
    <n v="2987.69"/>
    <x v="4"/>
    <s v="ON"/>
    <s v="Corporate"/>
    <n v="1"/>
    <s v="Furniture"/>
    <s v="Tables"/>
    <s v="Jumbo Box"/>
    <d v="2011-11-03T00:00:00"/>
  </r>
  <r>
    <n v="58086"/>
    <d v="2011-03-10T00:00:00"/>
    <s v="Medium"/>
    <n v="27"/>
    <s v="M"/>
    <n v="154.62"/>
    <n v="5.7266666666666666"/>
    <x v="0"/>
    <n v="6.98"/>
    <n v="161.6"/>
    <x v="1"/>
    <s v="MB"/>
    <s v="Corporate"/>
    <n v="1"/>
    <s v="Office Supplies"/>
    <s v="Binders and Binder Accessories"/>
    <s v="Small Box"/>
    <d v="2011-11-03T00:00:00"/>
  </r>
  <r>
    <n v="20453"/>
    <d v="2011-03-10T00:00:00"/>
    <s v="Medium"/>
    <n v="23"/>
    <s v="M"/>
    <n v="450.39"/>
    <n v="19.582173913043476"/>
    <x v="0"/>
    <n v="6.15"/>
    <n v="456.53999999999996"/>
    <x v="4"/>
    <s v="ON"/>
    <s v="Home Office"/>
    <n v="3"/>
    <s v="Furniture"/>
    <s v="Office Furnishings"/>
    <s v="Small Pack"/>
    <d v="2011-12-03T00:00:00"/>
  </r>
  <r>
    <n v="10916"/>
    <d v="2011-03-10T00:00:00"/>
    <s v="Medium"/>
    <n v="23"/>
    <s v="M"/>
    <n v="135.31"/>
    <n v="5.8830434782608698"/>
    <x v="0"/>
    <n v="5.01"/>
    <n v="140.32"/>
    <x v="2"/>
    <s v="BC"/>
    <s v="Small Business"/>
    <n v="2"/>
    <s v="Office Supplies"/>
    <s v="Binders and Binder Accessories"/>
    <s v="Small Box"/>
    <d v="2011-10-03T00:00:00"/>
  </r>
  <r>
    <n v="20453"/>
    <d v="2011-03-10T00:00:00"/>
    <s v="Medium"/>
    <n v="17"/>
    <s v="S"/>
    <n v="1193.1195"/>
    <n v="70.183499999999995"/>
    <x v="1"/>
    <n v="0.99"/>
    <n v="1194.1095"/>
    <x v="4"/>
    <s v="ON"/>
    <s v="Home Office"/>
    <n v="3"/>
    <s v="Technology"/>
    <s v="Telephones and Communication"/>
    <s v="Wrap Bag"/>
    <d v="2011-12-03T00:00:00"/>
  </r>
  <r>
    <n v="54081"/>
    <d v="2011-03-10T00:00:00"/>
    <s v="Low"/>
    <n v="2"/>
    <s v="XS"/>
    <n v="57.5"/>
    <n v="28.75"/>
    <x v="0"/>
    <n v="1.99"/>
    <n v="59.49"/>
    <x v="2"/>
    <s v="BC"/>
    <s v="Home Office"/>
    <n v="3"/>
    <s v="Technology"/>
    <s v="Computer Peripherals"/>
    <s v="Small Pack"/>
    <d v="2011-12-03T00:00:00"/>
  </r>
  <r>
    <n v="50465"/>
    <d v="2011-03-11T00:00:00"/>
    <s v="Medium"/>
    <n v="29"/>
    <s v="M"/>
    <n v="1337.08"/>
    <n v="46.106206896551718"/>
    <x v="0"/>
    <n v="35"/>
    <n v="1372.08"/>
    <x v="1"/>
    <s v="MB"/>
    <s v="Small Business"/>
    <n v="2"/>
    <s v="Office Supplies"/>
    <s v="Storage &amp; Organization"/>
    <s v="Large Box"/>
    <s v="3/13/2011"/>
  </r>
  <r>
    <n v="55271"/>
    <d v="2011-03-11T00:00:00"/>
    <s v="Medium"/>
    <n v="16"/>
    <s v="S"/>
    <n v="1648.33"/>
    <n v="103.020625"/>
    <x v="2"/>
    <n v="42"/>
    <n v="1690.33"/>
    <x v="1"/>
    <s v="MB"/>
    <s v="Consumer"/>
    <n v="4"/>
    <s v="Furniture"/>
    <s v="Chairs &amp; Chairmats"/>
    <s v="Jumbo Drum"/>
    <s v="3/13/2011"/>
  </r>
  <r>
    <n v="12867"/>
    <d v="2011-03-11T00:00:00"/>
    <s v="Not Specified"/>
    <n v="6"/>
    <s v="XS"/>
    <n v="127.49"/>
    <n v="21.248333333333331"/>
    <x v="1"/>
    <n v="4"/>
    <n v="131.49"/>
    <x v="1"/>
    <s v="MB"/>
    <s v="Corporate"/>
    <n v="1"/>
    <s v="Technology"/>
    <s v="Computer Peripherals"/>
    <s v="Small Box"/>
    <d v="2011-11-03T00:00:00"/>
  </r>
  <r>
    <n v="20134"/>
    <d v="2011-03-12T00:00:00"/>
    <s v="Low"/>
    <n v="47"/>
    <s v="XL"/>
    <n v="281.47000000000003"/>
    <n v="5.9887234042553201"/>
    <x v="0"/>
    <n v="7.37"/>
    <n v="288.84000000000003"/>
    <x v="4"/>
    <s v="ON"/>
    <s v="Corporate"/>
    <n v="1"/>
    <s v="Office Supplies"/>
    <s v="Paper"/>
    <s v="Small Box"/>
    <s v="3/19/2011"/>
  </r>
  <r>
    <n v="18432"/>
    <d v="2011-03-12T00:00:00"/>
    <s v="High"/>
    <n v="42"/>
    <s v="XL"/>
    <n v="451.32"/>
    <n v="10.745714285714286"/>
    <x v="0"/>
    <n v="5.16"/>
    <n v="456.48"/>
    <x v="8"/>
    <s v="NS"/>
    <s v="Corporate"/>
    <n v="1"/>
    <s v="Furniture"/>
    <s v="Office Furnishings"/>
    <s v="Small Box"/>
    <d v="2011-12-03T00:00:00"/>
  </r>
  <r>
    <n v="20134"/>
    <d v="2011-03-12T00:00:00"/>
    <s v="Low"/>
    <n v="26"/>
    <s v="M"/>
    <n v="583.55999999999995"/>
    <n v="22.444615384615382"/>
    <x v="0"/>
    <n v="6.5"/>
    <n v="590.05999999999995"/>
    <x v="4"/>
    <s v="ON"/>
    <s v="Corporate"/>
    <n v="1"/>
    <s v="Technology"/>
    <s v="Computer Peripherals"/>
    <s v="Small Box"/>
    <s v="3/16/2011"/>
  </r>
  <r>
    <n v="50789"/>
    <d v="2011-03-12T00:00:00"/>
    <s v="Not Specified"/>
    <n v="23"/>
    <s v="M"/>
    <n v="8673.9"/>
    <n v="377.1260869565217"/>
    <x v="0"/>
    <n v="19.989999999999998"/>
    <n v="8693.89"/>
    <x v="1"/>
    <s v="MB"/>
    <s v="Consumer"/>
    <n v="4"/>
    <s v="Office Supplies"/>
    <s v="Binders and Binder Accessories"/>
    <s v="Small Box"/>
    <s v="3/14/2011"/>
  </r>
  <r>
    <n v="18432"/>
    <d v="2011-03-12T00:00:00"/>
    <s v="High"/>
    <n v="15"/>
    <s v="S"/>
    <n v="217.66"/>
    <n v="14.510666666666667"/>
    <x v="1"/>
    <n v="6.75"/>
    <n v="224.41"/>
    <x v="8"/>
    <s v="NS"/>
    <s v="Corporate"/>
    <n v="1"/>
    <s v="Office Supplies"/>
    <s v="Appliances"/>
    <s v="Medium Box"/>
    <d v="2011-12-03T00:00:00"/>
  </r>
  <r>
    <n v="18432"/>
    <d v="2011-03-12T00:00:00"/>
    <s v="High"/>
    <n v="12"/>
    <s v="S"/>
    <n v="76.42"/>
    <n v="6.3683333333333332"/>
    <x v="1"/>
    <n v="0.83"/>
    <n v="77.25"/>
    <x v="8"/>
    <s v="NS"/>
    <s v="Corporate"/>
    <n v="1"/>
    <s v="Office Supplies"/>
    <s v="Pens &amp; Art Supplies"/>
    <s v="Wrap Bag"/>
    <s v="3/14/2011"/>
  </r>
  <r>
    <n v="18432"/>
    <d v="2011-03-12T00:00:00"/>
    <s v="High"/>
    <n v="5"/>
    <s v="XS"/>
    <n v="1374.67"/>
    <n v="274.93400000000003"/>
    <x v="2"/>
    <n v="23.19"/>
    <n v="1397.8600000000001"/>
    <x v="8"/>
    <s v="NS"/>
    <s v="Corporate"/>
    <n v="1"/>
    <s v="Office Supplies"/>
    <s v="Appliances"/>
    <s v="Jumbo Drum"/>
    <s v="3/14/2011"/>
  </r>
  <r>
    <n v="23270"/>
    <d v="2011-03-13T00:00:00"/>
    <s v="Low"/>
    <n v="42"/>
    <s v="XL"/>
    <n v="6659.7415000000001"/>
    <n v="158.5652738095238"/>
    <x v="1"/>
    <n v="3.99"/>
    <n v="6663.7314999999999"/>
    <x v="1"/>
    <s v="MB"/>
    <s v="Home Office"/>
    <n v="3"/>
    <s v="Technology"/>
    <s v="Telephones and Communication"/>
    <s v="Small Box"/>
    <s v="3/18/2011"/>
  </r>
  <r>
    <n v="23270"/>
    <d v="2011-03-13T00:00:00"/>
    <s v="Low"/>
    <n v="20"/>
    <s v="M"/>
    <n v="1460.42"/>
    <n v="73.021000000000001"/>
    <x v="2"/>
    <n v="60"/>
    <n v="1520.42"/>
    <x v="1"/>
    <s v="MB"/>
    <s v="Home Office"/>
    <n v="3"/>
    <s v="Office Supplies"/>
    <s v="Appliances"/>
    <s v="Jumbo Drum"/>
    <s v="3/17/2011"/>
  </r>
  <r>
    <n v="34727"/>
    <d v="2011-03-13T00:00:00"/>
    <s v="Low"/>
    <n v="20"/>
    <s v="M"/>
    <n v="159.71"/>
    <n v="7.9855"/>
    <x v="1"/>
    <n v="8.94"/>
    <n v="168.65"/>
    <x v="3"/>
    <s v="QC"/>
    <s v="Corporate"/>
    <n v="1"/>
    <s v="Office Supplies"/>
    <s v="Binders and Binder Accessories"/>
    <s v="Small Box"/>
    <s v="3/17/2011"/>
  </r>
  <r>
    <n v="1767"/>
    <d v="2011-03-13T00:00:00"/>
    <s v="High"/>
    <n v="10"/>
    <s v="S"/>
    <n v="46.34"/>
    <n v="4.6340000000000003"/>
    <x v="0"/>
    <n v="0.7"/>
    <n v="47.040000000000006"/>
    <x v="5"/>
    <s v="AB"/>
    <s v="Corporate"/>
    <n v="1"/>
    <s v="Office Supplies"/>
    <s v="Rubber Bands"/>
    <s v="Wrap Bag"/>
    <s v="3/15/2011"/>
  </r>
  <r>
    <n v="44612"/>
    <d v="2011-03-13T00:00:00"/>
    <s v="High"/>
    <n v="6"/>
    <s v="XS"/>
    <n v="428.72300000000001"/>
    <n v="71.453833333333336"/>
    <x v="0"/>
    <n v="1.25"/>
    <n v="429.97300000000001"/>
    <x v="4"/>
    <s v="ON"/>
    <s v="Corporate"/>
    <n v="1"/>
    <s v="Technology"/>
    <s v="Telephones and Communication"/>
    <s v="Small Pack"/>
    <s v="3/15/2011"/>
  </r>
  <r>
    <n v="24548"/>
    <d v="2011-03-14T00:00:00"/>
    <s v="High"/>
    <n v="32"/>
    <s v="L"/>
    <n v="269.3"/>
    <n v="8.4156250000000004"/>
    <x v="1"/>
    <n v="4.95"/>
    <n v="274.25"/>
    <x v="10"/>
    <s v="YT"/>
    <s v="Corporate"/>
    <n v="1"/>
    <s v="Furniture"/>
    <s v="Office Furnishings"/>
    <s v="Small Box"/>
    <s v="3/15/2011"/>
  </r>
  <r>
    <n v="20967"/>
    <d v="2011-03-15T00:00:00"/>
    <s v="High"/>
    <n v="50"/>
    <s v="XXL"/>
    <n v="28664.52"/>
    <n v="573.29039999999998"/>
    <x v="0"/>
    <n v="24.49"/>
    <n v="28689.010000000002"/>
    <x v="1"/>
    <s v="MB"/>
    <s v="Small Business"/>
    <n v="2"/>
    <s v="Technology"/>
    <s v="Copiers and Fax"/>
    <s v="Large Box"/>
    <s v="3/15/2011"/>
  </r>
  <r>
    <n v="55621"/>
    <d v="2011-03-15T00:00:00"/>
    <s v="Low"/>
    <n v="50"/>
    <s v="XXL"/>
    <n v="6356.68"/>
    <n v="127.1336"/>
    <x v="0"/>
    <n v="12.65"/>
    <n v="6369.33"/>
    <x v="6"/>
    <s v="SK"/>
    <s v="Home Office"/>
    <n v="3"/>
    <s v="Furniture"/>
    <s v="Chairs &amp; Chairmats"/>
    <s v="Medium Box"/>
    <s v="3/17/2011"/>
  </r>
  <r>
    <n v="24070"/>
    <d v="2011-03-15T00:00:00"/>
    <s v="High"/>
    <n v="48"/>
    <s v="XL"/>
    <n v="294.26"/>
    <n v="6.1304166666666662"/>
    <x v="1"/>
    <n v="0.7"/>
    <n v="294.95999999999998"/>
    <x v="2"/>
    <s v="BC"/>
    <s v="Corporate"/>
    <n v="1"/>
    <s v="Office Supplies"/>
    <s v="Pens &amp; Art Supplies"/>
    <s v="Wrap Bag"/>
    <s v="3/16/2011"/>
  </r>
  <r>
    <n v="55621"/>
    <d v="2011-03-15T00:00:00"/>
    <s v="Low"/>
    <n v="47"/>
    <s v="XL"/>
    <n v="193.15"/>
    <n v="4.1095744680851061"/>
    <x v="0"/>
    <n v="0.94"/>
    <n v="194.09"/>
    <x v="6"/>
    <s v="SK"/>
    <s v="Home Office"/>
    <n v="3"/>
    <s v="Office Supplies"/>
    <s v="Pens &amp; Art Supplies"/>
    <s v="Wrap Bag"/>
    <s v="3/22/2011"/>
  </r>
  <r>
    <n v="37121"/>
    <d v="2011-03-15T00:00:00"/>
    <s v="Not Specified"/>
    <n v="44"/>
    <s v="XL"/>
    <n v="9499.2999999999993"/>
    <n v="215.8931818181818"/>
    <x v="2"/>
    <n v="64.2"/>
    <n v="9563.5"/>
    <x v="4"/>
    <s v="ON"/>
    <s v="Corporate"/>
    <n v="1"/>
    <s v="Furniture"/>
    <s v="Chairs &amp; Chairmats"/>
    <s v="Jumbo Drum"/>
    <s v="3/16/2011"/>
  </r>
  <r>
    <n v="57479"/>
    <d v="2011-03-15T00:00:00"/>
    <s v="High"/>
    <n v="37"/>
    <s v="L"/>
    <n v="132.12"/>
    <n v="3.5708108108108108"/>
    <x v="0"/>
    <n v="0.5"/>
    <n v="132.62"/>
    <x v="4"/>
    <s v="ON"/>
    <s v="Corporate"/>
    <n v="1"/>
    <s v="Office Supplies"/>
    <s v="Labels"/>
    <s v="Small Box"/>
    <s v="3/16/2011"/>
  </r>
  <r>
    <n v="50309"/>
    <d v="2011-03-15T00:00:00"/>
    <s v="Low"/>
    <n v="36"/>
    <s v="L"/>
    <n v="243.18"/>
    <n v="6.7549999999999999"/>
    <x v="0"/>
    <n v="9.69"/>
    <n v="252.87"/>
    <x v="4"/>
    <s v="ON"/>
    <s v="Small Business"/>
    <n v="2"/>
    <s v="Office Supplies"/>
    <s v="Storage &amp; Organization"/>
    <s v="Small Box"/>
    <s v="3/22/2011"/>
  </r>
  <r>
    <n v="24070"/>
    <d v="2011-03-15T00:00:00"/>
    <s v="High"/>
    <n v="36"/>
    <s v="L"/>
    <n v="170.42"/>
    <n v="4.7338888888888881"/>
    <x v="0"/>
    <n v="4.97"/>
    <n v="175.39"/>
    <x v="2"/>
    <s v="BC"/>
    <s v="Corporate"/>
    <n v="1"/>
    <s v="Office Supplies"/>
    <s v="Binders and Binder Accessories"/>
    <s v="Small Box"/>
    <s v="3/16/2011"/>
  </r>
  <r>
    <n v="3526"/>
    <d v="2011-03-15T00:00:00"/>
    <s v="Low"/>
    <n v="20"/>
    <s v="M"/>
    <n v="246.06"/>
    <n v="12.303000000000001"/>
    <x v="0"/>
    <n v="6.2"/>
    <n v="252.26"/>
    <x v="10"/>
    <s v="YT"/>
    <s v="Small Business"/>
    <n v="2"/>
    <s v="Furniture"/>
    <s v="Office Furnishings"/>
    <s v="Wrap Bag"/>
    <s v="3/17/2011"/>
  </r>
  <r>
    <n v="11109"/>
    <d v="2011-03-15T00:00:00"/>
    <s v="Medium"/>
    <n v="18"/>
    <s v="S"/>
    <n v="130.38"/>
    <n v="7.2433333333333332"/>
    <x v="0"/>
    <n v="1.71"/>
    <n v="132.09"/>
    <x v="6"/>
    <s v="SK"/>
    <s v="Consumer"/>
    <n v="4"/>
    <s v="Office Supplies"/>
    <s v="Paper"/>
    <s v="Wrap Bag"/>
    <s v="3/16/2011"/>
  </r>
  <r>
    <n v="20967"/>
    <d v="2011-03-15T00:00:00"/>
    <s v="High"/>
    <n v="6"/>
    <s v="XS"/>
    <n v="635.7405"/>
    <n v="105.95675"/>
    <x v="0"/>
    <n v="8.08"/>
    <n v="643.82050000000004"/>
    <x v="1"/>
    <s v="MB"/>
    <s v="Small Business"/>
    <n v="2"/>
    <s v="Technology"/>
    <s v="Telephones and Communication"/>
    <s v="Small Box"/>
    <s v="3/16/2011"/>
  </r>
  <r>
    <n v="24070"/>
    <d v="2011-03-15T00:00:00"/>
    <s v="High"/>
    <n v="3"/>
    <s v="XS"/>
    <n v="431.29"/>
    <n v="143.76333333333335"/>
    <x v="0"/>
    <n v="24.49"/>
    <n v="455.78000000000003"/>
    <x v="2"/>
    <s v="BC"/>
    <s v="Corporate"/>
    <n v="1"/>
    <s v="Furniture"/>
    <s v="Chairs &amp; Chairmats"/>
    <s v="Large Box"/>
    <s v="3/16/2011"/>
  </r>
  <r>
    <n v="18789"/>
    <d v="2011-03-16T00:00:00"/>
    <s v="High"/>
    <n v="50"/>
    <s v="XXL"/>
    <n v="1558.18"/>
    <n v="31.163600000000002"/>
    <x v="0"/>
    <n v="9.18"/>
    <n v="1567.3600000000001"/>
    <x v="6"/>
    <s v="SK"/>
    <s v="Small Business"/>
    <n v="2"/>
    <s v="Office Supplies"/>
    <s v="Paper"/>
    <s v="Small Box"/>
    <s v="3/18/2011"/>
  </r>
  <r>
    <n v="11968"/>
    <d v="2011-03-16T00:00:00"/>
    <s v="Low"/>
    <n v="31"/>
    <s v="L"/>
    <n v="109.49"/>
    <n v="3.5319354838709676"/>
    <x v="0"/>
    <n v="0.85"/>
    <n v="110.33999999999999"/>
    <x v="9"/>
    <s v="PE"/>
    <s v="Corporate"/>
    <n v="1"/>
    <s v="Office Supplies"/>
    <s v="Pens &amp; Art Supplies"/>
    <s v="Wrap Bag"/>
    <s v="3/16/2011"/>
  </r>
  <r>
    <n v="3911"/>
    <d v="2011-03-16T00:00:00"/>
    <s v="Not Specified"/>
    <n v="24"/>
    <s v="M"/>
    <n v="370.72"/>
    <n v="15.446666666666667"/>
    <x v="0"/>
    <n v="11.25"/>
    <n v="381.97"/>
    <x v="10"/>
    <s v="YT"/>
    <s v="Small Business"/>
    <n v="2"/>
    <s v="Office Supplies"/>
    <s v="Storage &amp; Organization"/>
    <s v="Small Box"/>
    <s v="3/16/2011"/>
  </r>
  <r>
    <n v="43239"/>
    <d v="2011-03-16T00:00:00"/>
    <s v="Not Specified"/>
    <n v="14"/>
    <s v="S"/>
    <n v="270.25"/>
    <n v="19.303571428571427"/>
    <x v="0"/>
    <n v="1.49"/>
    <n v="271.74"/>
    <x v="6"/>
    <s v="SK"/>
    <s v="Home Office"/>
    <n v="3"/>
    <s v="Office Supplies"/>
    <s v="Binders and Binder Accessories"/>
    <s v="Small Box"/>
    <s v="3/18/2011"/>
  </r>
  <r>
    <n v="3266"/>
    <d v="2011-03-16T00:00:00"/>
    <s v="Low"/>
    <n v="4"/>
    <s v="XS"/>
    <n v="17.12"/>
    <n v="4.28"/>
    <x v="0"/>
    <n v="1.49"/>
    <n v="18.61"/>
    <x v="4"/>
    <s v="ON"/>
    <s v="Corporate"/>
    <n v="1"/>
    <s v="Office Supplies"/>
    <s v="Binders and Binder Accessories"/>
    <s v="Small Box"/>
    <s v="3/20/2011"/>
  </r>
  <r>
    <n v="15205"/>
    <d v="2011-03-17T00:00:00"/>
    <s v="Critical"/>
    <n v="42"/>
    <s v="XL"/>
    <n v="1753.51"/>
    <n v="41.750238095238096"/>
    <x v="0"/>
    <n v="9.1999999999999993"/>
    <n v="1762.71"/>
    <x v="7"/>
    <s v="NT"/>
    <s v="Corporate"/>
    <n v="1"/>
    <s v="Furniture"/>
    <s v="Office Furnishings"/>
    <s v="Wrap Bag"/>
    <s v="3/18/2011"/>
  </r>
  <r>
    <n v="775"/>
    <d v="2011-03-17T00:00:00"/>
    <s v="Critical"/>
    <n v="35"/>
    <s v="L"/>
    <n v="43.57"/>
    <n v="1.2448571428571429"/>
    <x v="0"/>
    <n v="0.7"/>
    <n v="44.27"/>
    <x v="8"/>
    <s v="NS"/>
    <s v="Small Business"/>
    <n v="2"/>
    <s v="Office Supplies"/>
    <s v="Rubber Bands"/>
    <s v="Wrap Bag"/>
    <s v="3/18/2011"/>
  </r>
  <r>
    <n v="65"/>
    <d v="2011-03-17T00:00:00"/>
    <s v="Critical"/>
    <n v="32"/>
    <s v="L"/>
    <n v="3812.73"/>
    <n v="119.1478125"/>
    <x v="0"/>
    <n v="1.99"/>
    <n v="3814.72"/>
    <x v="4"/>
    <s v="ON"/>
    <s v="Corporate"/>
    <n v="1"/>
    <s v="Technology"/>
    <s v="Computer Peripherals"/>
    <s v="Small Pack"/>
    <s v="3/18/2011"/>
  </r>
  <r>
    <n v="15205"/>
    <d v="2011-03-17T00:00:00"/>
    <s v="Critical"/>
    <n v="18"/>
    <s v="S"/>
    <n v="4605.3599999999997"/>
    <n v="255.85333333333332"/>
    <x v="2"/>
    <n v="43.32"/>
    <n v="4648.6799999999994"/>
    <x v="7"/>
    <s v="NT"/>
    <s v="Corporate"/>
    <n v="1"/>
    <s v="Furniture"/>
    <s v="Chairs &amp; Chairmats"/>
    <s v="Jumbo Drum"/>
    <s v="3/19/2011"/>
  </r>
  <r>
    <n v="53637"/>
    <d v="2011-03-17T00:00:00"/>
    <s v="High"/>
    <n v="12"/>
    <s v="S"/>
    <n v="451.09"/>
    <n v="37.590833333333329"/>
    <x v="1"/>
    <n v="9.83"/>
    <n v="460.91999999999996"/>
    <x v="4"/>
    <s v="ON"/>
    <s v="Consumer"/>
    <n v="4"/>
    <s v="Office Supplies"/>
    <s v="Envelopes"/>
    <s v="Small Box"/>
    <s v="3/18/2011"/>
  </r>
  <r>
    <n v="775"/>
    <d v="2011-03-17T00:00:00"/>
    <s v="Critical"/>
    <n v="8"/>
    <s v="XS"/>
    <n v="31.87"/>
    <n v="3.9837500000000001"/>
    <x v="0"/>
    <n v="1.2"/>
    <n v="33.07"/>
    <x v="8"/>
    <s v="NS"/>
    <s v="Small Business"/>
    <n v="2"/>
    <s v="Office Supplies"/>
    <s v="Pens &amp; Art Supplies"/>
    <s v="Wrap Bag"/>
    <s v="3/19/2011"/>
  </r>
  <r>
    <n v="5444"/>
    <d v="2011-03-17T00:00:00"/>
    <s v="Critical"/>
    <n v="2"/>
    <s v="XS"/>
    <n v="885.94"/>
    <n v="442.97"/>
    <x v="0"/>
    <n v="24.49"/>
    <n v="910.43000000000006"/>
    <x v="4"/>
    <s v="ON"/>
    <s v="Small Business"/>
    <n v="2"/>
    <s v="Technology"/>
    <s v="Copiers and Fax"/>
    <s v="Large Box"/>
    <s v="3/19/2011"/>
  </r>
  <r>
    <n v="51361"/>
    <d v="2011-03-18T00:00:00"/>
    <s v="Critical"/>
    <n v="50"/>
    <s v="XXL"/>
    <n v="18056.68"/>
    <n v="361.1336"/>
    <x v="2"/>
    <n v="60"/>
    <n v="18116.68"/>
    <x v="4"/>
    <s v="ON"/>
    <s v="Corporate"/>
    <n v="1"/>
    <s v="Furniture"/>
    <s v="Tables"/>
    <s v="Jumbo Drum"/>
    <s v="3/22/2011"/>
  </r>
  <r>
    <n v="32546"/>
    <d v="2011-03-18T00:00:00"/>
    <s v="Critical"/>
    <n v="47"/>
    <s v="XL"/>
    <n v="1294.0229999999999"/>
    <n v="27.532404255319147"/>
    <x v="0"/>
    <n v="1.25"/>
    <n v="1295.2729999999999"/>
    <x v="3"/>
    <s v="QC"/>
    <s v="Home Office"/>
    <n v="3"/>
    <s v="Technology"/>
    <s v="Telephones and Communication"/>
    <s v="Small Pack"/>
    <s v="3/19/2011"/>
  </r>
  <r>
    <n v="3588"/>
    <d v="2011-03-18T00:00:00"/>
    <s v="Not Specified"/>
    <n v="42"/>
    <s v="XL"/>
    <n v="374.38"/>
    <n v="8.9138095238095243"/>
    <x v="0"/>
    <n v="3.5"/>
    <n v="377.88"/>
    <x v="11"/>
    <s v="NB"/>
    <s v="Home Office"/>
    <n v="3"/>
    <s v="Office Supplies"/>
    <s v="Appliances"/>
    <s v="Small Box"/>
    <s v="3/19/2011"/>
  </r>
  <r>
    <n v="3588"/>
    <d v="2011-03-18T00:00:00"/>
    <s v="Not Specified"/>
    <n v="21"/>
    <s v="M"/>
    <n v="1557.42"/>
    <n v="74.162857142857149"/>
    <x v="0"/>
    <n v="4"/>
    <n v="1561.42"/>
    <x v="11"/>
    <s v="NB"/>
    <s v="Home Office"/>
    <n v="3"/>
    <s v="Technology"/>
    <s v="Computer Peripherals"/>
    <s v="Small Box"/>
    <s v="3/20/2011"/>
  </r>
  <r>
    <n v="3588"/>
    <d v="2011-03-18T00:00:00"/>
    <s v="Not Specified"/>
    <n v="18"/>
    <s v="S"/>
    <n v="1531.93"/>
    <n v="85.107222222222219"/>
    <x v="2"/>
    <n v="14"/>
    <n v="1545.93"/>
    <x v="11"/>
    <s v="NB"/>
    <s v="Home Office"/>
    <n v="3"/>
    <s v="Technology"/>
    <s v="Office Machines"/>
    <s v="Jumbo Drum"/>
    <s v="3/18/2011"/>
  </r>
  <r>
    <n v="48261"/>
    <d v="2011-03-18T00:00:00"/>
    <s v="Medium"/>
    <n v="15"/>
    <s v="S"/>
    <n v="2130.66"/>
    <n v="142.04399999999998"/>
    <x v="2"/>
    <n v="30"/>
    <n v="2160.66"/>
    <x v="4"/>
    <s v="ON"/>
    <s v="Home Office"/>
    <n v="3"/>
    <s v="Furniture"/>
    <s v="Chairs &amp; Chairmats"/>
    <s v="Jumbo Drum"/>
    <s v="3/19/2011"/>
  </r>
  <r>
    <n v="51361"/>
    <d v="2011-03-18T00:00:00"/>
    <s v="Low"/>
    <n v="14"/>
    <s v="S"/>
    <n v="76.06"/>
    <n v="5.4328571428571433"/>
    <x v="1"/>
    <n v="5.68"/>
    <n v="81.740000000000009"/>
    <x v="4"/>
    <s v="ON"/>
    <s v="Corporate"/>
    <n v="1"/>
    <s v="Office Supplies"/>
    <s v="Paper"/>
    <s v="Small Box"/>
    <s v="3/20/2011"/>
  </r>
  <r>
    <n v="3588"/>
    <d v="2011-03-18T00:00:00"/>
    <s v="Not Specified"/>
    <n v="14"/>
    <s v="S"/>
    <n v="410.27"/>
    <n v="29.305"/>
    <x v="0"/>
    <n v="3.92"/>
    <n v="414.19"/>
    <x v="11"/>
    <s v="NB"/>
    <s v="Home Office"/>
    <n v="3"/>
    <s v="Furniture"/>
    <s v="Office Furnishings"/>
    <s v="Small Pack"/>
    <s v="3/20/2011"/>
  </r>
  <r>
    <n v="32546"/>
    <d v="2011-03-18T00:00:00"/>
    <s v="Critical"/>
    <n v="6"/>
    <s v="XS"/>
    <n v="156.09"/>
    <n v="26.015000000000001"/>
    <x v="0"/>
    <n v="15.1"/>
    <n v="171.19"/>
    <x v="3"/>
    <s v="QC"/>
    <s v="Home Office"/>
    <n v="3"/>
    <s v="Office Supplies"/>
    <s v="Binders and Binder Accessories"/>
    <s v="Small Box"/>
    <s v="3/20/2011"/>
  </r>
  <r>
    <n v="26304"/>
    <d v="2011-03-19T00:00:00"/>
    <s v="Medium"/>
    <n v="43"/>
    <s v="XL"/>
    <n v="7452.1369999999997"/>
    <n v="173.30551162790698"/>
    <x v="0"/>
    <n v="5.99"/>
    <n v="7458.1269999999995"/>
    <x v="8"/>
    <s v="NS"/>
    <s v="Corporate"/>
    <n v="1"/>
    <s v="Technology"/>
    <s v="Telephones and Communication"/>
    <s v="Small Box"/>
    <s v="3/20/2011"/>
  </r>
  <r>
    <n v="51713"/>
    <d v="2011-03-19T00:00:00"/>
    <s v="Not Specified"/>
    <n v="35"/>
    <s v="L"/>
    <n v="133.07"/>
    <n v="3.8019999999999996"/>
    <x v="0"/>
    <n v="0.94"/>
    <n v="134.01"/>
    <x v="4"/>
    <s v="ON"/>
    <s v="Corporate"/>
    <n v="1"/>
    <s v="Office Supplies"/>
    <s v="Rubber Bands"/>
    <s v="Wrap Bag"/>
    <s v="3/20/2011"/>
  </r>
  <r>
    <n v="28003"/>
    <d v="2011-03-19T00:00:00"/>
    <s v="Critical"/>
    <n v="31"/>
    <s v="L"/>
    <n v="157.79"/>
    <n v="5.09"/>
    <x v="0"/>
    <n v="6.07"/>
    <n v="163.85999999999999"/>
    <x v="7"/>
    <s v="NT"/>
    <s v="Corporate"/>
    <n v="1"/>
    <s v="Office Supplies"/>
    <s v="Paper"/>
    <s v="Small Box"/>
    <s v="3/21/2011"/>
  </r>
  <r>
    <n v="31303"/>
    <d v="2011-03-20T00:00:00"/>
    <s v="Low"/>
    <n v="50"/>
    <s v="XXL"/>
    <n v="306.13"/>
    <n v="6.1226000000000003"/>
    <x v="1"/>
    <n v="1.49"/>
    <n v="307.62"/>
    <x v="8"/>
    <s v="NS"/>
    <s v="Home Office"/>
    <n v="3"/>
    <s v="Office Supplies"/>
    <s v="Binders and Binder Accessories"/>
    <s v="Small Box"/>
    <s v="3/22/2011"/>
  </r>
  <r>
    <n v="28550"/>
    <d v="2011-03-20T00:00:00"/>
    <s v="Not Specified"/>
    <n v="44"/>
    <s v="XL"/>
    <n v="21532.26"/>
    <n v="489.3695454545454"/>
    <x v="2"/>
    <n v="69.3"/>
    <n v="21601.559999999998"/>
    <x v="6"/>
    <s v="SK"/>
    <s v="Corporate"/>
    <n v="1"/>
    <s v="Technology"/>
    <s v="Office Machines"/>
    <s v="Jumbo Drum"/>
    <s v="3/23/2011"/>
  </r>
  <r>
    <n v="9062"/>
    <d v="2011-03-20T00:00:00"/>
    <s v="High"/>
    <n v="32"/>
    <s v="L"/>
    <n v="119.2"/>
    <n v="3.7250000000000001"/>
    <x v="0"/>
    <n v="0.99"/>
    <n v="120.19"/>
    <x v="8"/>
    <s v="NS"/>
    <s v="Consumer"/>
    <n v="4"/>
    <s v="Office Supplies"/>
    <s v="Rubber Bands"/>
    <s v="Wrap Bag"/>
    <s v="3/21/2011"/>
  </r>
  <r>
    <n v="9062"/>
    <d v="2011-03-20T00:00:00"/>
    <s v="High"/>
    <n v="19"/>
    <s v="S"/>
    <n v="1825.42"/>
    <n v="96.074736842105267"/>
    <x v="0"/>
    <n v="8.99"/>
    <n v="1834.41"/>
    <x v="12"/>
    <s v="NL"/>
    <s v="Consumer"/>
    <n v="4"/>
    <s v="Furniture"/>
    <s v="Office Furnishings"/>
    <s v="Small Pack"/>
    <s v="3/23/2011"/>
  </r>
  <r>
    <n v="28550"/>
    <d v="2011-03-20T00:00:00"/>
    <s v="Not Specified"/>
    <n v="1"/>
    <s v="XS"/>
    <n v="7.64"/>
    <n v="7.64"/>
    <x v="0"/>
    <n v="3.01"/>
    <n v="10.649999999999999"/>
    <x v="6"/>
    <s v="SK"/>
    <s v="Corporate"/>
    <n v="1"/>
    <s v="Office Supplies"/>
    <s v="Paper"/>
    <s v="Wrap Bag"/>
    <s v="3/21/2011"/>
  </r>
  <r>
    <n v="58884"/>
    <d v="2011-03-21T00:00:00"/>
    <s v="Low"/>
    <n v="46"/>
    <s v="XL"/>
    <n v="3732.25"/>
    <n v="81.135869565217391"/>
    <x v="2"/>
    <n v="60"/>
    <n v="3792.25"/>
    <x v="8"/>
    <s v="NS"/>
    <s v="Corporate"/>
    <n v="1"/>
    <s v="Furniture"/>
    <s v="Tables"/>
    <s v="Jumbo Drum"/>
    <s v="3/26/2011"/>
  </r>
  <r>
    <n v="42213"/>
    <d v="2011-03-21T00:00:00"/>
    <s v="Critical"/>
    <n v="46"/>
    <s v="XL"/>
    <n v="110.96"/>
    <n v="2.4121739130434783"/>
    <x v="0"/>
    <n v="0.5"/>
    <n v="111.46"/>
    <x v="8"/>
    <s v="NS"/>
    <s v="Small Business"/>
    <n v="2"/>
    <s v="Office Supplies"/>
    <s v="Labels"/>
    <s v="Small Box"/>
    <s v="3/23/2011"/>
  </r>
  <r>
    <n v="58884"/>
    <d v="2011-03-21T00:00:00"/>
    <s v="Low"/>
    <n v="29"/>
    <s v="M"/>
    <n v="87.68"/>
    <n v="3.0234482758620693"/>
    <x v="0"/>
    <n v="0.99"/>
    <n v="88.67"/>
    <x v="8"/>
    <s v="NS"/>
    <s v="Corporate"/>
    <n v="1"/>
    <s v="Office Supplies"/>
    <s v="Labels"/>
    <s v="Small Box"/>
    <s v="3/26/2011"/>
  </r>
  <r>
    <n v="35296"/>
    <d v="2011-03-21T00:00:00"/>
    <s v="Low"/>
    <n v="7"/>
    <s v="XS"/>
    <n v="407.8725"/>
    <n v="58.267499999999998"/>
    <x v="0"/>
    <n v="3.99"/>
    <n v="411.86250000000001"/>
    <x v="3"/>
    <s v="QC"/>
    <s v="Corporate"/>
    <n v="1"/>
    <s v="Technology"/>
    <s v="Telephones and Communication"/>
    <s v="Small Box"/>
    <s v="3/23/2011"/>
  </r>
  <r>
    <n v="8580"/>
    <d v="2011-03-22T00:00:00"/>
    <s v="High"/>
    <n v="37"/>
    <s v="L"/>
    <n v="308.22000000000003"/>
    <n v="8.3302702702702707"/>
    <x v="0"/>
    <n v="9.23"/>
    <n v="317.45000000000005"/>
    <x v="1"/>
    <s v="MB"/>
    <s v="Consumer"/>
    <n v="4"/>
    <s v="Office Supplies"/>
    <s v="Appliances"/>
    <s v="Small Box"/>
    <s v="3/23/2011"/>
  </r>
  <r>
    <n v="49824"/>
    <d v="2011-03-22T00:00:00"/>
    <s v="High"/>
    <n v="33"/>
    <s v="L"/>
    <n v="1900.2260000000001"/>
    <n v="57.582606060606061"/>
    <x v="1"/>
    <n v="5.31"/>
    <n v="1905.5360000000001"/>
    <x v="3"/>
    <s v="QC"/>
    <s v="Small Business"/>
    <n v="2"/>
    <s v="Technology"/>
    <s v="Telephones and Communication"/>
    <s v="Small Box"/>
    <s v="3/23/2011"/>
  </r>
  <r>
    <n v="8580"/>
    <d v="2011-03-22T00:00:00"/>
    <s v="High"/>
    <n v="12"/>
    <s v="S"/>
    <n v="151.49"/>
    <n v="12.624166666666667"/>
    <x v="0"/>
    <n v="6.97"/>
    <n v="158.46"/>
    <x v="1"/>
    <s v="MB"/>
    <s v="Consumer"/>
    <n v="4"/>
    <s v="Office Supplies"/>
    <s v="Envelopes"/>
    <s v="Small Box"/>
    <s v="3/22/2011"/>
  </r>
  <r>
    <n v="38304"/>
    <d v="2011-03-22T00:00:00"/>
    <s v="High"/>
    <n v="7"/>
    <s v="XS"/>
    <n v="30.1"/>
    <n v="4.3"/>
    <x v="0"/>
    <n v="5.47"/>
    <n v="35.57"/>
    <x v="6"/>
    <s v="SK"/>
    <s v="Consumer"/>
    <n v="4"/>
    <s v="Office Supplies"/>
    <s v="Binders and Binder Accessories"/>
    <s v="Small Box"/>
    <s v="3/24/2011"/>
  </r>
  <r>
    <n v="57095"/>
    <d v="2011-03-23T00:00:00"/>
    <s v="Medium"/>
    <n v="37"/>
    <s v="L"/>
    <n v="254.93"/>
    <n v="6.8900000000000006"/>
    <x v="0"/>
    <n v="5.48"/>
    <n v="260.41000000000003"/>
    <x v="6"/>
    <s v="SK"/>
    <s v="Corporate"/>
    <n v="1"/>
    <s v="Office Supplies"/>
    <s v="Binders and Binder Accessories"/>
    <s v="Small Box"/>
    <s v="3/26/2011"/>
  </r>
  <r>
    <n v="55361"/>
    <d v="2011-03-23T00:00:00"/>
    <s v="Not Specified"/>
    <n v="31"/>
    <s v="L"/>
    <n v="293.52"/>
    <n v="9.4683870967741921"/>
    <x v="0"/>
    <n v="7.28"/>
    <n v="300.79999999999995"/>
    <x v="3"/>
    <s v="QC"/>
    <s v="Small Business"/>
    <n v="2"/>
    <s v="Office Supplies"/>
    <s v="Storage &amp; Organization"/>
    <s v="Small Box"/>
    <s v="3/24/2011"/>
  </r>
  <r>
    <n v="55361"/>
    <d v="2011-03-23T00:00:00"/>
    <s v="Not Specified"/>
    <n v="22"/>
    <s v="M"/>
    <n v="51.39"/>
    <n v="2.3359090909090909"/>
    <x v="1"/>
    <n v="4.8600000000000003"/>
    <n v="56.25"/>
    <x v="3"/>
    <s v="QC"/>
    <s v="Small Business"/>
    <n v="2"/>
    <s v="Furniture"/>
    <s v="Office Furnishings"/>
    <s v="Small Box"/>
    <s v="3/24/2011"/>
  </r>
  <r>
    <n v="24871"/>
    <d v="2011-03-23T00:00:00"/>
    <s v="Medium"/>
    <n v="6"/>
    <s v="XS"/>
    <n v="143.78"/>
    <n v="23.963333333333335"/>
    <x v="0"/>
    <n v="8.99"/>
    <n v="152.77000000000001"/>
    <x v="7"/>
    <s v="NT"/>
    <s v="Corporate"/>
    <n v="1"/>
    <s v="Furniture"/>
    <s v="Office Furnishings"/>
    <s v="Small Pack"/>
    <s v="3/24/2011"/>
  </r>
  <r>
    <n v="4257"/>
    <d v="2011-03-24T00:00:00"/>
    <s v="Medium"/>
    <n v="45"/>
    <s v="XL"/>
    <n v="253.89"/>
    <n v="5.6419999999999995"/>
    <x v="0"/>
    <n v="5.3"/>
    <n v="259.19"/>
    <x v="2"/>
    <s v="BC"/>
    <s v="Consumer"/>
    <n v="4"/>
    <s v="Office Supplies"/>
    <s v="Envelopes"/>
    <s v="Small Box"/>
    <s v="3/26/2011"/>
  </r>
  <r>
    <n v="30369"/>
    <d v="2011-03-24T00:00:00"/>
    <s v="Critical"/>
    <n v="21"/>
    <s v="M"/>
    <n v="174.22"/>
    <n v="8.2961904761904766"/>
    <x v="0"/>
    <n v="2.64"/>
    <n v="176.85999999999999"/>
    <x v="4"/>
    <s v="ON"/>
    <s v="Home Office"/>
    <n v="3"/>
    <s v="Office Supplies"/>
    <s v="Scissors, Rulers and Trimmers"/>
    <s v="Small Pack"/>
    <s v="3/25/2011"/>
  </r>
  <r>
    <n v="643"/>
    <d v="2011-03-24T00:00:00"/>
    <s v="High"/>
    <n v="21"/>
    <s v="M"/>
    <n v="2781.82"/>
    <n v="132.46761904761905"/>
    <x v="1"/>
    <n v="35"/>
    <n v="2816.82"/>
    <x v="0"/>
    <s v="NU"/>
    <s v="Corporate"/>
    <n v="1"/>
    <s v="Office Supplies"/>
    <s v="Storage &amp; Organization"/>
    <s v="Large Box"/>
    <s v="3/25/2011"/>
  </r>
  <r>
    <n v="30369"/>
    <d v="2011-03-24T00:00:00"/>
    <s v="Critical"/>
    <n v="13"/>
    <s v="S"/>
    <n v="76.81"/>
    <n v="5.9084615384615384"/>
    <x v="0"/>
    <n v="7.54"/>
    <n v="84.350000000000009"/>
    <x v="4"/>
    <s v="ON"/>
    <s v="Home Office"/>
    <n v="3"/>
    <s v="Office Supplies"/>
    <s v="Paper"/>
    <s v="Small Box"/>
    <s v="3/25/2011"/>
  </r>
  <r>
    <n v="54245"/>
    <d v="2011-03-24T00:00:00"/>
    <s v="Medium"/>
    <n v="5"/>
    <s v="XS"/>
    <n v="83.3"/>
    <n v="16.66"/>
    <x v="0"/>
    <n v="2.5"/>
    <n v="85.8"/>
    <x v="4"/>
    <s v="ON"/>
    <s v="Corporate"/>
    <n v="1"/>
    <s v="Technology"/>
    <s v="Telephones and Communication"/>
    <s v="Wrap Bag"/>
    <s v="3/25/2011"/>
  </r>
  <r>
    <n v="55686"/>
    <d v="2011-03-25T00:00:00"/>
    <s v="Critical"/>
    <n v="26"/>
    <s v="M"/>
    <n v="423.14"/>
    <n v="16.274615384615384"/>
    <x v="0"/>
    <n v="4"/>
    <n v="427.14"/>
    <x v="6"/>
    <s v="SK"/>
    <s v="Corporate"/>
    <n v="1"/>
    <s v="Technology"/>
    <s v="Computer Peripherals"/>
    <s v="Small Box"/>
    <s v="3/27/2011"/>
  </r>
  <r>
    <n v="55686"/>
    <d v="2011-03-25T00:00:00"/>
    <s v="Critical"/>
    <n v="22"/>
    <s v="M"/>
    <n v="628.39"/>
    <n v="28.563181818181818"/>
    <x v="1"/>
    <n v="5.09"/>
    <n v="633.48"/>
    <x v="6"/>
    <s v="SK"/>
    <s v="Corporate"/>
    <n v="1"/>
    <s v="Office Supplies"/>
    <s v="Paper"/>
    <s v="Small Box"/>
    <s v="3/27/2011"/>
  </r>
  <r>
    <n v="55686"/>
    <d v="2011-03-25T00:00:00"/>
    <s v="Critical"/>
    <n v="2"/>
    <s v="XS"/>
    <n v="162.49"/>
    <n v="81.245000000000005"/>
    <x v="0"/>
    <n v="0.99"/>
    <n v="163.48000000000002"/>
    <x v="6"/>
    <s v="SK"/>
    <s v="Corporate"/>
    <n v="1"/>
    <s v="Office Supplies"/>
    <s v="Appliances"/>
    <s v="Small Box"/>
    <s v="3/28/2011"/>
  </r>
  <r>
    <n v="30658"/>
    <d v="2011-03-26T00:00:00"/>
    <s v="Medium"/>
    <n v="44"/>
    <s v="XL"/>
    <n v="6040.22"/>
    <n v="137.27772727272728"/>
    <x v="0"/>
    <n v="35"/>
    <n v="6075.22"/>
    <x v="7"/>
    <s v="NT"/>
    <s v="Corporate"/>
    <n v="1"/>
    <s v="Office Supplies"/>
    <s v="Storage &amp; Organization"/>
    <s v="Large Box"/>
    <s v="3/28/2011"/>
  </r>
  <r>
    <n v="24384"/>
    <d v="2011-03-26T00:00:00"/>
    <s v="Medium"/>
    <n v="44"/>
    <s v="XL"/>
    <n v="205.11"/>
    <n v="4.6615909090909096"/>
    <x v="0"/>
    <n v="0.5"/>
    <n v="205.61"/>
    <x v="1"/>
    <s v="MB"/>
    <s v="Consumer"/>
    <n v="4"/>
    <s v="Office Supplies"/>
    <s v="Labels"/>
    <s v="Small Box"/>
    <s v="3/28/2011"/>
  </r>
  <r>
    <n v="30658"/>
    <d v="2011-03-26T00:00:00"/>
    <s v="Medium"/>
    <n v="35"/>
    <s v="L"/>
    <n v="17387.650000000001"/>
    <n v="496.79"/>
    <x v="0"/>
    <n v="24.49"/>
    <n v="17412.140000000003"/>
    <x v="7"/>
    <s v="NT"/>
    <s v="Corporate"/>
    <n v="1"/>
    <s v="Technology"/>
    <s v="Copiers and Fax"/>
    <s v="Large Box"/>
    <s v="3/27/2011"/>
  </r>
  <r>
    <n v="24384"/>
    <d v="2011-03-26T00:00:00"/>
    <s v="Medium"/>
    <n v="21"/>
    <s v="M"/>
    <n v="3981.23"/>
    <n v="189.58238095238096"/>
    <x v="0"/>
    <n v="19.989999999999998"/>
    <n v="4001.22"/>
    <x v="1"/>
    <s v="MB"/>
    <s v="Consumer"/>
    <n v="4"/>
    <s v="Office Supplies"/>
    <s v="Storage &amp; Organization"/>
    <s v="Small Box"/>
    <s v="3/28/2011"/>
  </r>
  <r>
    <n v="24384"/>
    <d v="2011-03-26T00:00:00"/>
    <s v="Medium"/>
    <n v="20"/>
    <s v="M"/>
    <n v="2458.2424999999998"/>
    <n v="122.91212499999999"/>
    <x v="0"/>
    <n v="8.99"/>
    <n v="2467.2324999999996"/>
    <x v="1"/>
    <s v="MB"/>
    <s v="Consumer"/>
    <n v="4"/>
    <s v="Technology"/>
    <s v="Telephones and Communication"/>
    <s v="Small Box"/>
    <s v="3/28/2011"/>
  </r>
  <r>
    <n v="50404"/>
    <d v="2011-03-26T00:00:00"/>
    <s v="High"/>
    <n v="18"/>
    <s v="S"/>
    <n v="3780.43"/>
    <n v="210.02388888888888"/>
    <x v="0"/>
    <n v="9.99"/>
    <n v="3790.4199999999996"/>
    <x v="1"/>
    <s v="MB"/>
    <s v="Corporate"/>
    <n v="1"/>
    <s v="Office Supplies"/>
    <s v="Storage &amp; Organization"/>
    <s v="Small Box"/>
    <s v="3/27/2011"/>
  </r>
  <r>
    <n v="25376"/>
    <d v="2011-03-26T00:00:00"/>
    <s v="Critical"/>
    <n v="12"/>
    <s v="S"/>
    <n v="76.61"/>
    <n v="6.3841666666666663"/>
    <x v="0"/>
    <n v="5.29"/>
    <n v="81.900000000000006"/>
    <x v="9"/>
    <s v="PE"/>
    <s v="Corporate"/>
    <n v="1"/>
    <s v="Furniture"/>
    <s v="Office Furnishings"/>
    <s v="Small Box"/>
    <s v="3/27/2011"/>
  </r>
  <r>
    <n v="50404"/>
    <d v="2011-03-26T00:00:00"/>
    <s v="High"/>
    <n v="10"/>
    <s v="S"/>
    <n v="1961.68"/>
    <n v="196.16800000000001"/>
    <x v="0"/>
    <n v="69"/>
    <n v="2030.68"/>
    <x v="1"/>
    <s v="MB"/>
    <s v="Corporate"/>
    <n v="1"/>
    <s v="Furniture"/>
    <s v="Tables"/>
    <s v="Large Box"/>
    <s v="3/28/2011"/>
  </r>
  <r>
    <n v="48548"/>
    <d v="2011-03-26T00:00:00"/>
    <s v="Critical"/>
    <n v="3"/>
    <s v="XS"/>
    <n v="13.71"/>
    <n v="4.57"/>
    <x v="0"/>
    <n v="3.97"/>
    <n v="17.68"/>
    <x v="3"/>
    <s v="QC"/>
    <s v="Corporate"/>
    <n v="1"/>
    <s v="Office Supplies"/>
    <s v="Pens &amp; Art Supplies"/>
    <s v="Wrap Bag"/>
    <s v="3/27/2011"/>
  </r>
  <r>
    <n v="56804"/>
    <d v="2011-03-27T00:00:00"/>
    <s v="Critical"/>
    <n v="41"/>
    <s v="XL"/>
    <n v="136.44999999999999"/>
    <n v="3.3280487804878045"/>
    <x v="0"/>
    <n v="6.27"/>
    <n v="142.72"/>
    <x v="6"/>
    <s v="SK"/>
    <s v="Home Office"/>
    <n v="3"/>
    <s v="Office Supplies"/>
    <s v="Binders and Binder Accessories"/>
    <s v="Small Box"/>
    <s v="3/29/2011"/>
  </r>
  <r>
    <n v="56804"/>
    <d v="2011-03-27T00:00:00"/>
    <s v="Critical"/>
    <n v="24"/>
    <s v="M"/>
    <n v="121.81"/>
    <n v="5.0754166666666665"/>
    <x v="0"/>
    <n v="4.8600000000000003"/>
    <n v="126.67"/>
    <x v="6"/>
    <s v="SK"/>
    <s v="Home Office"/>
    <n v="3"/>
    <s v="Office Supplies"/>
    <s v="Paper"/>
    <s v="Small Box"/>
    <s v="3/28/2011"/>
  </r>
  <r>
    <n v="36001"/>
    <d v="2011-03-28T00:00:00"/>
    <s v="Low"/>
    <n v="47"/>
    <s v="XL"/>
    <n v="564.39"/>
    <n v="12.008297872340425"/>
    <x v="0"/>
    <n v="4.9800000000000004"/>
    <n v="569.37"/>
    <x v="7"/>
    <s v="NT"/>
    <s v="Home Office"/>
    <n v="3"/>
    <s v="Office Supplies"/>
    <s v="Binders and Binder Accessories"/>
    <s v="Small Box"/>
    <d v="2011-01-04T00:00:00"/>
  </r>
  <r>
    <n v="36001"/>
    <d v="2011-03-28T00:00:00"/>
    <s v="Low"/>
    <n v="45"/>
    <s v="XL"/>
    <n v="1038.82"/>
    <n v="23.084888888888887"/>
    <x v="0"/>
    <n v="15.1"/>
    <n v="1053.9199999999998"/>
    <x v="7"/>
    <s v="NT"/>
    <s v="Home Office"/>
    <n v="3"/>
    <s v="Office Supplies"/>
    <s v="Binders and Binder Accessories"/>
    <s v="Small Box"/>
    <s v="3/30/2011"/>
  </r>
  <r>
    <n v="34048"/>
    <d v="2011-03-28T00:00:00"/>
    <s v="Low"/>
    <n v="1"/>
    <s v="XS"/>
    <n v="26.68"/>
    <n v="26.68"/>
    <x v="0"/>
    <n v="3.63"/>
    <n v="30.31"/>
    <x v="9"/>
    <s v="PE"/>
    <s v="Corporate"/>
    <n v="1"/>
    <s v="Furniture"/>
    <s v="Office Furnishings"/>
    <s v="Small Pack"/>
    <s v="3/30/2011"/>
  </r>
  <r>
    <n v="24965"/>
    <d v="2011-03-29T00:00:00"/>
    <s v="Low"/>
    <n v="42"/>
    <s v="XL"/>
    <n v="1146.1099999999999"/>
    <n v="27.28833333333333"/>
    <x v="0"/>
    <n v="8.5500000000000007"/>
    <n v="1154.6599999999999"/>
    <x v="9"/>
    <s v="PE"/>
    <s v="Corporate"/>
    <n v="1"/>
    <s v="Furniture"/>
    <s v="Office Furnishings"/>
    <s v="Small Box"/>
    <s v="3/29/2011"/>
  </r>
  <r>
    <n v="24965"/>
    <d v="2011-03-29T00:00:00"/>
    <s v="Low"/>
    <n v="6"/>
    <s v="XS"/>
    <n v="2528.4899999999998"/>
    <n v="421.41499999999996"/>
    <x v="1"/>
    <n v="19.989999999999998"/>
    <n v="2548.4799999999996"/>
    <x v="9"/>
    <s v="PE"/>
    <s v="Corporate"/>
    <n v="1"/>
    <s v="Office Supplies"/>
    <s v="Binders and Binder Accessories"/>
    <s v="Small Box"/>
    <d v="2011-03-04T00:00:00"/>
  </r>
  <r>
    <n v="25191"/>
    <d v="2011-03-30T00:00:00"/>
    <s v="Medium"/>
    <n v="42"/>
    <s v="XL"/>
    <n v="4091.152"/>
    <n v="97.408380952380952"/>
    <x v="0"/>
    <n v="2.5"/>
    <n v="4093.652"/>
    <x v="5"/>
    <s v="AB"/>
    <s v="Small Business"/>
    <n v="2"/>
    <s v="Technology"/>
    <s v="Telephones and Communication"/>
    <s v="Small Box"/>
    <s v="3/30/2011"/>
  </r>
  <r>
    <n v="20646"/>
    <d v="2011-03-30T00:00:00"/>
    <s v="Medium"/>
    <n v="41"/>
    <s v="XL"/>
    <n v="1204.0844999999999"/>
    <n v="29.367914634146342"/>
    <x v="0"/>
    <n v="1.1000000000000001"/>
    <n v="1205.1844999999998"/>
    <x v="2"/>
    <s v="BC"/>
    <s v="Corporate"/>
    <n v="1"/>
    <s v="Technology"/>
    <s v="Telephones and Communication"/>
    <s v="Small Box"/>
    <d v="2011-01-04T00:00:00"/>
  </r>
  <r>
    <n v="40961"/>
    <d v="2011-03-30T00:00:00"/>
    <s v="Medium"/>
    <n v="7"/>
    <s v="XS"/>
    <n v="23.84"/>
    <n v="3.4057142857142857"/>
    <x v="0"/>
    <n v="0.5"/>
    <n v="24.34"/>
    <x v="4"/>
    <s v="ON"/>
    <s v="Corporate"/>
    <n v="1"/>
    <s v="Office Supplies"/>
    <s v="Labels"/>
    <s v="Small Box"/>
    <s v="3/31/2011"/>
  </r>
  <r>
    <n v="32454"/>
    <d v="2011-03-31T00:00:00"/>
    <s v="Critical"/>
    <n v="12"/>
    <s v="S"/>
    <n v="83.89"/>
    <n v="6.9908333333333337"/>
    <x v="0"/>
    <n v="5.48"/>
    <n v="89.37"/>
    <x v="4"/>
    <s v="ON"/>
    <s v="Consumer"/>
    <n v="4"/>
    <s v="Office Supplies"/>
    <s v="Binders and Binder Accessories"/>
    <s v="Small Box"/>
    <d v="2011-01-04T00:00:00"/>
  </r>
  <r>
    <n v="28807"/>
    <d v="2011-03-31T00:00:00"/>
    <s v="High"/>
    <n v="9"/>
    <s v="XS"/>
    <n v="59.35"/>
    <n v="6.594444444444445"/>
    <x v="1"/>
    <n v="8.33"/>
    <n v="67.680000000000007"/>
    <x v="10"/>
    <s v="YT"/>
    <s v="Consumer"/>
    <n v="4"/>
    <s v="Office Supplies"/>
    <s v="Paper"/>
    <s v="Small Box"/>
    <d v="2011-01-04T00:00:00"/>
  </r>
  <r>
    <n v="37380"/>
    <d v="2011-04-01T00:00:00"/>
    <s v="Critical"/>
    <n v="47"/>
    <s v="XL"/>
    <n v="507.18"/>
    <n v="10.791063829787234"/>
    <x v="0"/>
    <n v="4.78"/>
    <n v="511.96"/>
    <x v="2"/>
    <s v="BC"/>
    <s v="Home Office"/>
    <n v="3"/>
    <s v="Office Supplies"/>
    <s v="Paper"/>
    <s v="Small Box"/>
    <d v="2011-02-04T00:00:00"/>
  </r>
  <r>
    <n v="37380"/>
    <d v="2011-04-01T00:00:00"/>
    <s v="Critical"/>
    <n v="42"/>
    <s v="XL"/>
    <n v="151.19"/>
    <n v="3.5997619047619045"/>
    <x v="0"/>
    <n v="1.43"/>
    <n v="152.62"/>
    <x v="2"/>
    <s v="BC"/>
    <s v="Home Office"/>
    <n v="3"/>
    <s v="Office Supplies"/>
    <s v="Rubber Bands"/>
    <s v="Wrap Bag"/>
    <d v="2011-02-04T00:00:00"/>
  </r>
  <r>
    <n v="58342"/>
    <d v="2011-04-01T00:00:00"/>
    <s v="High"/>
    <n v="40"/>
    <s v="XL"/>
    <n v="1718.87"/>
    <n v="42.97175"/>
    <x v="0"/>
    <n v="1.99"/>
    <n v="1720.86"/>
    <x v="1"/>
    <s v="MB"/>
    <s v="Consumer"/>
    <n v="4"/>
    <s v="Technology"/>
    <s v="Computer Peripherals"/>
    <s v="Small Pack"/>
    <d v="2011-01-04T00:00:00"/>
  </r>
  <r>
    <n v="37380"/>
    <d v="2011-04-01T00:00:00"/>
    <s v="Critical"/>
    <n v="29"/>
    <s v="M"/>
    <n v="737.38"/>
    <n v="25.426896551724138"/>
    <x v="0"/>
    <n v="5.3"/>
    <n v="742.68"/>
    <x v="2"/>
    <s v="BC"/>
    <s v="Home Office"/>
    <n v="3"/>
    <s v="Furniture"/>
    <s v="Chairs &amp; Chairmats"/>
    <s v="Medium Box"/>
    <d v="2011-02-04T00:00:00"/>
  </r>
  <r>
    <n v="58372"/>
    <d v="2011-04-02T00:00:00"/>
    <s v="Low"/>
    <n v="48"/>
    <s v="XL"/>
    <n v="184.1"/>
    <n v="3.8354166666666667"/>
    <x v="0"/>
    <n v="0.7"/>
    <n v="184.79999999999998"/>
    <x v="8"/>
    <s v="NS"/>
    <s v="Corporate"/>
    <n v="1"/>
    <s v="Office Supplies"/>
    <s v="Pens &amp; Art Supplies"/>
    <s v="Wrap Bag"/>
    <d v="2011-07-04T00:00:00"/>
  </r>
  <r>
    <n v="28805"/>
    <d v="2011-04-02T00:00:00"/>
    <s v="Medium"/>
    <n v="46"/>
    <s v="XL"/>
    <n v="487.5"/>
    <n v="10.597826086956522"/>
    <x v="0"/>
    <n v="4.68"/>
    <n v="492.18"/>
    <x v="4"/>
    <s v="ON"/>
    <s v="Corporate"/>
    <n v="1"/>
    <s v="Office Supplies"/>
    <s v="Scissors, Rulers and Trimmers"/>
    <s v="Small Pack"/>
    <d v="2011-04-04T00:00:00"/>
  </r>
  <r>
    <n v="12323"/>
    <d v="2011-04-02T00:00:00"/>
    <s v="Not Specified"/>
    <n v="32"/>
    <s v="L"/>
    <n v="513.74"/>
    <n v="16.054375"/>
    <x v="0"/>
    <n v="10.130000000000001"/>
    <n v="523.87"/>
    <x v="4"/>
    <s v="ON"/>
    <s v="Corporate"/>
    <n v="1"/>
    <s v="Office Supplies"/>
    <s v="Binders and Binder Accessories"/>
    <s v="Small Box"/>
    <d v="2011-03-04T00:00:00"/>
  </r>
  <r>
    <n v="55715"/>
    <d v="2011-04-02T00:00:00"/>
    <s v="Critical"/>
    <n v="28"/>
    <s v="M"/>
    <n v="168.57"/>
    <n v="6.0203571428571427"/>
    <x v="1"/>
    <n v="2.99"/>
    <n v="171.56"/>
    <x v="7"/>
    <s v="NT"/>
    <s v="Corporate"/>
    <n v="1"/>
    <s v="Office Supplies"/>
    <s v="Binders and Binder Accessories"/>
    <s v="Small Box"/>
    <d v="2011-04-04T00:00:00"/>
  </r>
  <r>
    <n v="58372"/>
    <d v="2011-04-02T00:00:00"/>
    <s v="Low"/>
    <n v="16"/>
    <s v="S"/>
    <n v="38.200000000000003"/>
    <n v="2.3875000000000002"/>
    <x v="1"/>
    <n v="1"/>
    <n v="39.200000000000003"/>
    <x v="4"/>
    <s v="ON"/>
    <s v="Corporate"/>
    <n v="1"/>
    <s v="Office Supplies"/>
    <s v="Pens &amp; Art Supplies"/>
    <s v="Wrap Bag"/>
    <d v="2011-06-04T00:00:00"/>
  </r>
  <r>
    <n v="28805"/>
    <d v="2011-04-02T00:00:00"/>
    <s v="Medium"/>
    <n v="14"/>
    <s v="S"/>
    <n v="97.93"/>
    <n v="6.9950000000000001"/>
    <x v="0"/>
    <n v="49"/>
    <n v="146.93"/>
    <x v="4"/>
    <s v="ON"/>
    <s v="Corporate"/>
    <n v="1"/>
    <s v="Office Supplies"/>
    <s v="Appliances"/>
    <s v="Large Box"/>
    <d v="2011-04-04T00:00:00"/>
  </r>
  <r>
    <n v="28805"/>
    <d v="2011-04-02T00:00:00"/>
    <s v="Medium"/>
    <n v="4"/>
    <s v="XS"/>
    <n v="25.52"/>
    <n v="6.38"/>
    <x v="0"/>
    <n v="1.49"/>
    <n v="27.009999999999998"/>
    <x v="4"/>
    <s v="ON"/>
    <s v="Corporate"/>
    <n v="1"/>
    <s v="Office Supplies"/>
    <s v="Binders and Binder Accessories"/>
    <s v="Small Box"/>
    <d v="2011-04-04T00:00:00"/>
  </r>
  <r>
    <n v="12323"/>
    <d v="2011-04-02T00:00:00"/>
    <s v="Not Specified"/>
    <n v="4"/>
    <s v="XS"/>
    <n v="36.799999999999997"/>
    <n v="9.1999999999999993"/>
    <x v="0"/>
    <n v="5.21"/>
    <n v="42.01"/>
    <x v="4"/>
    <s v="ON"/>
    <s v="Corporate"/>
    <n v="1"/>
    <s v="Furniture"/>
    <s v="Office Furnishings"/>
    <s v="Small Box"/>
    <d v="2011-04-04T00:00:00"/>
  </r>
  <r>
    <n v="38370"/>
    <d v="2011-04-03T00:00:00"/>
    <s v="High"/>
    <n v="50"/>
    <s v="XXL"/>
    <n v="169.13"/>
    <n v="3.3826000000000001"/>
    <x v="0"/>
    <n v="1.1399999999999999"/>
    <n v="170.26999999999998"/>
    <x v="4"/>
    <s v="ON"/>
    <s v="Corporate"/>
    <n v="1"/>
    <s v="Office Supplies"/>
    <s v="Paper"/>
    <s v="Wrap Bag"/>
    <d v="2011-05-04T00:00:00"/>
  </r>
  <r>
    <n v="45377"/>
    <d v="2011-04-03T00:00:00"/>
    <s v="Low"/>
    <n v="47"/>
    <s v="XL"/>
    <n v="91.43"/>
    <n v="1.9453191489361703"/>
    <x v="0"/>
    <n v="1.49"/>
    <n v="92.92"/>
    <x v="2"/>
    <s v="BC"/>
    <s v="Home Office"/>
    <n v="3"/>
    <s v="Office Supplies"/>
    <s v="Binders and Binder Accessories"/>
    <s v="Small Box"/>
    <d v="2011-05-04T00:00:00"/>
  </r>
  <r>
    <n v="9922"/>
    <d v="2011-04-03T00:00:00"/>
    <s v="Not Specified"/>
    <n v="26"/>
    <s v="M"/>
    <n v="1075.9100000000001"/>
    <n v="41.38115384615385"/>
    <x v="0"/>
    <n v="7.12"/>
    <n v="1083.03"/>
    <x v="6"/>
    <s v="SK"/>
    <s v="Consumer"/>
    <n v="4"/>
    <s v="Technology"/>
    <s v="Computer Peripherals"/>
    <s v="Small Box"/>
    <d v="2011-04-04T00:00:00"/>
  </r>
  <r>
    <n v="9286"/>
    <d v="2011-04-03T00:00:00"/>
    <s v="Critical"/>
    <n v="26"/>
    <s v="M"/>
    <n v="123.16"/>
    <n v="4.7369230769230768"/>
    <x v="0"/>
    <n v="0.8"/>
    <n v="123.96"/>
    <x v="5"/>
    <s v="AB"/>
    <s v="Consumer"/>
    <n v="4"/>
    <s v="Office Supplies"/>
    <s v="Paper"/>
    <s v="Wrap Bag"/>
    <d v="2011-05-04T00:00:00"/>
  </r>
  <r>
    <n v="9922"/>
    <d v="2011-04-03T00:00:00"/>
    <s v="Not Specified"/>
    <n v="24"/>
    <s v="M"/>
    <n v="6408.3"/>
    <n v="267.01249999999999"/>
    <x v="2"/>
    <n v="35.67"/>
    <n v="6443.97"/>
    <x v="8"/>
    <s v="NS"/>
    <s v="Consumer"/>
    <n v="4"/>
    <s v="Furniture"/>
    <s v="Tables"/>
    <s v="Jumbo Box"/>
    <d v="2011-04-04T00:00:00"/>
  </r>
  <r>
    <n v="9922"/>
    <d v="2011-04-03T00:00:00"/>
    <s v="Not Specified"/>
    <n v="21"/>
    <s v="M"/>
    <n v="1176.8589999999999"/>
    <n v="56.040904761904756"/>
    <x v="0"/>
    <n v="3.99"/>
    <n v="1180.8489999999999"/>
    <x v="6"/>
    <s v="SK"/>
    <s v="Consumer"/>
    <n v="4"/>
    <s v="Technology"/>
    <s v="Telephones and Communication"/>
    <s v="Small Box"/>
    <d v="2011-04-04T00:00:00"/>
  </r>
  <r>
    <n v="38212"/>
    <d v="2011-04-04T00:00:00"/>
    <s v="Medium"/>
    <n v="46"/>
    <s v="XL"/>
    <n v="3533.97"/>
    <n v="76.825434782608696"/>
    <x v="0"/>
    <n v="35"/>
    <n v="3568.97"/>
    <x v="2"/>
    <s v="BC"/>
    <s v="Home Office"/>
    <n v="3"/>
    <s v="Office Supplies"/>
    <s v="Storage &amp; Organization"/>
    <s v="Large Box"/>
    <d v="2011-06-04T00:00:00"/>
  </r>
  <r>
    <n v="38212"/>
    <d v="2011-04-04T00:00:00"/>
    <s v="Medium"/>
    <n v="38"/>
    <s v="L"/>
    <n v="3821.4045000000001"/>
    <n v="100.56327631578948"/>
    <x v="0"/>
    <n v="2.5"/>
    <n v="3823.9045000000001"/>
    <x v="2"/>
    <s v="BC"/>
    <s v="Home Office"/>
    <n v="3"/>
    <s v="Technology"/>
    <s v="Telephones and Communication"/>
    <s v="Small Box"/>
    <d v="2011-06-04T00:00:00"/>
  </r>
  <r>
    <n v="38212"/>
    <d v="2011-04-04T00:00:00"/>
    <s v="Medium"/>
    <n v="24"/>
    <s v="M"/>
    <n v="123.75"/>
    <n v="5.15625"/>
    <x v="1"/>
    <n v="0.49"/>
    <n v="124.24"/>
    <x v="2"/>
    <s v="BC"/>
    <s v="Home Office"/>
    <n v="3"/>
    <s v="Office Supplies"/>
    <s v="Labels"/>
    <s v="Small Box"/>
    <d v="2011-05-04T00:00:00"/>
  </r>
  <r>
    <n v="17287"/>
    <d v="2011-04-05T00:00:00"/>
    <s v="High"/>
    <n v="38"/>
    <s v="L"/>
    <n v="5793.46"/>
    <n v="152.45947368421054"/>
    <x v="0"/>
    <n v="13.99"/>
    <n v="5807.45"/>
    <x v="5"/>
    <s v="AB"/>
    <s v="Home Office"/>
    <n v="3"/>
    <s v="Technology"/>
    <s v="Office Machines"/>
    <s v="Medium Box"/>
    <d v="2011-06-04T00:00:00"/>
  </r>
  <r>
    <n v="22787"/>
    <d v="2011-04-05T00:00:00"/>
    <s v="Medium"/>
    <n v="35"/>
    <s v="L"/>
    <n v="46.44"/>
    <n v="1.3268571428571427"/>
    <x v="1"/>
    <n v="0.7"/>
    <n v="47.14"/>
    <x v="5"/>
    <s v="AB"/>
    <s v="Corporate"/>
    <n v="1"/>
    <s v="Office Supplies"/>
    <s v="Rubber Bands"/>
    <s v="Wrap Bag"/>
    <d v="2011-05-04T00:00:00"/>
  </r>
  <r>
    <n v="17287"/>
    <d v="2011-04-05T00:00:00"/>
    <s v="High"/>
    <n v="26"/>
    <s v="M"/>
    <n v="4361.6985000000004"/>
    <n v="167.75763461538463"/>
    <x v="0"/>
    <n v="4.2"/>
    <n v="4365.8985000000002"/>
    <x v="5"/>
    <s v="AB"/>
    <s v="Home Office"/>
    <n v="3"/>
    <s v="Technology"/>
    <s v="Telephones and Communication"/>
    <s v="Small Box"/>
    <d v="2011-07-04T00:00:00"/>
  </r>
  <r>
    <n v="40643"/>
    <d v="2011-04-05T00:00:00"/>
    <s v="Critical"/>
    <n v="23"/>
    <s v="M"/>
    <n v="258.74"/>
    <n v="11.249565217391305"/>
    <x v="0"/>
    <n v="5.72"/>
    <n v="264.46000000000004"/>
    <x v="3"/>
    <s v="QC"/>
    <s v="Home Office"/>
    <n v="3"/>
    <s v="Office Supplies"/>
    <s v="Envelopes"/>
    <s v="Small Box"/>
    <d v="2011-07-04T00:00:00"/>
  </r>
  <r>
    <n v="37988"/>
    <d v="2011-04-05T00:00:00"/>
    <s v="Not Specified"/>
    <n v="12"/>
    <s v="S"/>
    <n v="189.19"/>
    <n v="15.765833333333333"/>
    <x v="0"/>
    <n v="8.34"/>
    <n v="197.53"/>
    <x v="2"/>
    <s v="BC"/>
    <s v="Home Office"/>
    <n v="3"/>
    <s v="Office Supplies"/>
    <s v="Storage &amp; Organization"/>
    <s v="Small Box"/>
    <d v="2011-05-04T00:00:00"/>
  </r>
  <r>
    <n v="17287"/>
    <d v="2011-04-05T00:00:00"/>
    <s v="High"/>
    <n v="11"/>
    <s v="S"/>
    <n v="4558.21"/>
    <n v="414.38272727272727"/>
    <x v="0"/>
    <n v="11.37"/>
    <n v="4569.58"/>
    <x v="5"/>
    <s v="AB"/>
    <s v="Home Office"/>
    <n v="3"/>
    <s v="Office Supplies"/>
    <s v="Storage &amp; Organization"/>
    <s v="Small Box"/>
    <d v="2011-07-04T00:00:00"/>
  </r>
  <r>
    <n v="197"/>
    <d v="2011-04-06T00:00:00"/>
    <s v="High"/>
    <n v="23"/>
    <s v="M"/>
    <n v="310.52"/>
    <n v="13.500869565217391"/>
    <x v="0"/>
    <n v="3.14"/>
    <n v="313.65999999999997"/>
    <x v="1"/>
    <s v="MB"/>
    <s v="Home Office"/>
    <n v="3"/>
    <s v="Office Supplies"/>
    <s v="Scissors, Rulers and Trimmers"/>
    <s v="Small Pack"/>
    <d v="2011-08-04T00:00:00"/>
  </r>
  <r>
    <n v="21601"/>
    <d v="2011-04-06T00:00:00"/>
    <s v="Low"/>
    <n v="20"/>
    <s v="M"/>
    <n v="2227.34"/>
    <n v="111.367"/>
    <x v="0"/>
    <n v="35"/>
    <n v="2262.34"/>
    <x v="4"/>
    <s v="ON"/>
    <s v="Consumer"/>
    <n v="4"/>
    <s v="Office Supplies"/>
    <s v="Storage &amp; Organization"/>
    <s v="Large Box"/>
    <d v="2011-06-04T00:00:00"/>
  </r>
  <r>
    <n v="17860"/>
    <d v="2011-04-06T00:00:00"/>
    <s v="Critical"/>
    <n v="16"/>
    <s v="S"/>
    <n v="139"/>
    <n v="8.6875"/>
    <x v="1"/>
    <n v="9.23"/>
    <n v="148.22999999999999"/>
    <x v="5"/>
    <s v="AB"/>
    <s v="Small Business"/>
    <n v="2"/>
    <s v="Office Supplies"/>
    <s v="Appliances"/>
    <s v="Small Box"/>
    <d v="2011-08-04T00:00:00"/>
  </r>
  <r>
    <n v="22375"/>
    <d v="2011-04-07T00:00:00"/>
    <s v="Not Specified"/>
    <n v="43"/>
    <s v="XL"/>
    <n v="816.11"/>
    <n v="18.979302325581397"/>
    <x v="0"/>
    <n v="9.5399999999999991"/>
    <n v="825.65"/>
    <x v="5"/>
    <s v="AB"/>
    <s v="Corporate"/>
    <n v="1"/>
    <s v="Office Supplies"/>
    <s v="Paper"/>
    <s v="Small Box"/>
    <d v="2011-08-04T00:00:00"/>
  </r>
  <r>
    <n v="33700"/>
    <d v="2011-04-07T00:00:00"/>
    <s v="Low"/>
    <n v="36"/>
    <s v="L"/>
    <n v="260.13"/>
    <n v="7.2258333333333331"/>
    <x v="0"/>
    <n v="8.19"/>
    <n v="268.32"/>
    <x v="5"/>
    <s v="AB"/>
    <s v="Corporate"/>
    <n v="1"/>
    <s v="Office Supplies"/>
    <s v="Paper"/>
    <s v="Small Box"/>
    <d v="2011-11-04T00:00:00"/>
  </r>
  <r>
    <n v="52929"/>
    <d v="2011-04-08T00:00:00"/>
    <s v="High"/>
    <n v="43"/>
    <s v="XL"/>
    <n v="701.46"/>
    <n v="16.313023255813956"/>
    <x v="1"/>
    <n v="9.4"/>
    <n v="710.86"/>
    <x v="7"/>
    <s v="NT"/>
    <s v="Small Business"/>
    <n v="2"/>
    <s v="Technology"/>
    <s v="Office Machines"/>
    <s v="Small Box"/>
    <d v="2011-09-04T00:00:00"/>
  </r>
  <r>
    <n v="56550"/>
    <d v="2011-04-08T00:00:00"/>
    <s v="Not Specified"/>
    <n v="37"/>
    <s v="L"/>
    <n v="823.78"/>
    <n v="22.264324324324324"/>
    <x v="1"/>
    <n v="5.08"/>
    <n v="828.86"/>
    <x v="5"/>
    <s v="AB"/>
    <s v="Home Office"/>
    <n v="3"/>
    <s v="Furniture"/>
    <s v="Office Furnishings"/>
    <s v="Small Pack"/>
    <d v="2011-10-04T00:00:00"/>
  </r>
  <r>
    <n v="56550"/>
    <d v="2011-04-08T00:00:00"/>
    <s v="Not Specified"/>
    <n v="33"/>
    <s v="L"/>
    <n v="647.77"/>
    <n v="19.629393939393939"/>
    <x v="0"/>
    <n v="5.77"/>
    <n v="653.54"/>
    <x v="4"/>
    <s v="ON"/>
    <s v="Home Office"/>
    <n v="3"/>
    <s v="Office Supplies"/>
    <s v="Paper"/>
    <s v="Small Box"/>
    <d v="2011-11-04T00:00:00"/>
  </r>
  <r>
    <n v="50083"/>
    <d v="2011-04-08T00:00:00"/>
    <s v="Not Specified"/>
    <n v="33"/>
    <s v="L"/>
    <n v="13671.94"/>
    <n v="414.30121212121213"/>
    <x v="2"/>
    <n v="48.26"/>
    <n v="13720.2"/>
    <x v="4"/>
    <s v="ON"/>
    <s v="Small Business"/>
    <n v="2"/>
    <s v="Technology"/>
    <s v="Office Machines"/>
    <s v="Jumbo Box"/>
    <d v="2011-10-04T00:00:00"/>
  </r>
  <r>
    <n v="7680"/>
    <d v="2011-04-08T00:00:00"/>
    <s v="Not Specified"/>
    <n v="32"/>
    <s v="L"/>
    <n v="1141.3699999999999"/>
    <n v="35.667812499999997"/>
    <x v="0"/>
    <n v="19.989999999999998"/>
    <n v="1161.3599999999999"/>
    <x v="5"/>
    <s v="AB"/>
    <s v="Small Business"/>
    <n v="2"/>
    <s v="Office Supplies"/>
    <s v="Paper"/>
    <s v="Small Box"/>
    <d v="2011-08-04T00:00:00"/>
  </r>
  <r>
    <n v="16291"/>
    <d v="2011-04-08T00:00:00"/>
    <s v="Not Specified"/>
    <n v="31"/>
    <s v="L"/>
    <n v="894.64"/>
    <n v="28.859354838709677"/>
    <x v="0"/>
    <n v="19.46"/>
    <n v="914.1"/>
    <x v="4"/>
    <s v="ON"/>
    <s v="Consumer"/>
    <n v="4"/>
    <s v="Furniture"/>
    <s v="Office Furnishings"/>
    <s v="Small Box"/>
    <d v="2011-09-04T00:00:00"/>
  </r>
  <r>
    <n v="52929"/>
    <d v="2011-04-08T00:00:00"/>
    <s v="High"/>
    <n v="20"/>
    <s v="M"/>
    <n v="77.989999999999995"/>
    <n v="3.8994999999999997"/>
    <x v="0"/>
    <n v="0.99"/>
    <n v="78.97999999999999"/>
    <x v="7"/>
    <s v="NT"/>
    <s v="Small Business"/>
    <n v="2"/>
    <s v="Office Supplies"/>
    <s v="Rubber Bands"/>
    <s v="Wrap Bag"/>
    <d v="2011-09-04T00:00:00"/>
  </r>
  <r>
    <n v="23940"/>
    <d v="2011-04-08T00:00:00"/>
    <s v="Medium"/>
    <n v="20"/>
    <s v="M"/>
    <n v="138.52000000000001"/>
    <n v="6.9260000000000002"/>
    <x v="0"/>
    <n v="49"/>
    <n v="187.52"/>
    <x v="2"/>
    <s v="BC"/>
    <s v="Home Office"/>
    <n v="3"/>
    <s v="Office Supplies"/>
    <s v="Appliances"/>
    <s v="Large Box"/>
    <d v="2011-09-04T00:00:00"/>
  </r>
  <r>
    <n v="52929"/>
    <d v="2011-04-08T00:00:00"/>
    <s v="High"/>
    <n v="19"/>
    <s v="S"/>
    <n v="53.94"/>
    <n v="2.8389473684210524"/>
    <x v="0"/>
    <n v="1.25"/>
    <n v="55.19"/>
    <x v="7"/>
    <s v="NT"/>
    <s v="Small Business"/>
    <n v="2"/>
    <s v="Office Supplies"/>
    <s v="Pens &amp; Art Supplies"/>
    <s v="Wrap Bag"/>
    <d v="2011-09-04T00:00:00"/>
  </r>
  <r>
    <n v="23940"/>
    <d v="2011-04-08T00:00:00"/>
    <s v="Medium"/>
    <n v="11"/>
    <s v="S"/>
    <n v="1735.59"/>
    <n v="157.78090909090909"/>
    <x v="2"/>
    <n v="60.2"/>
    <n v="1795.79"/>
    <x v="2"/>
    <s v="BC"/>
    <s v="Home Office"/>
    <n v="3"/>
    <s v="Furniture"/>
    <s v="Chairs &amp; Chairmats"/>
    <s v="Jumbo Drum"/>
    <d v="2011-11-04T00:00:00"/>
  </r>
  <r>
    <n v="56550"/>
    <d v="2011-04-08T00:00:00"/>
    <s v="Not Specified"/>
    <n v="8"/>
    <s v="XS"/>
    <n v="469.83749999999998"/>
    <n v="58.729687499999997"/>
    <x v="0"/>
    <n v="8.99"/>
    <n v="478.82749999999999"/>
    <x v="5"/>
    <s v="AB"/>
    <s v="Home Office"/>
    <n v="3"/>
    <s v="Technology"/>
    <s v="Telephones and Communication"/>
    <s v="Small Box"/>
    <d v="2011-09-04T00:00:00"/>
  </r>
  <r>
    <n v="52929"/>
    <d v="2011-04-08T00:00:00"/>
    <s v="High"/>
    <n v="7"/>
    <s v="XS"/>
    <n v="46.94"/>
    <n v="6.7057142857142855"/>
    <x v="0"/>
    <n v="1.22"/>
    <n v="48.16"/>
    <x v="7"/>
    <s v="NT"/>
    <s v="Small Business"/>
    <n v="2"/>
    <s v="Office Supplies"/>
    <s v="Pens &amp; Art Supplies"/>
    <s v="Wrap Bag"/>
    <d v="2011-09-04T00:00:00"/>
  </r>
  <r>
    <n v="51652"/>
    <d v="2011-04-09T00:00:00"/>
    <s v="Not Specified"/>
    <n v="38"/>
    <s v="L"/>
    <n v="4992.63"/>
    <n v="131.38499999999999"/>
    <x v="1"/>
    <n v="19.989999999999998"/>
    <n v="5012.62"/>
    <x v="1"/>
    <s v="MB"/>
    <s v="Home Office"/>
    <n v="3"/>
    <s v="Office Supplies"/>
    <s v="Storage &amp; Organization"/>
    <s v="Small Box"/>
    <d v="2011-10-04T00:00:00"/>
  </r>
  <r>
    <n v="19424"/>
    <d v="2011-04-09T00:00:00"/>
    <s v="Not Specified"/>
    <n v="37"/>
    <s v="L"/>
    <n v="1129.0550000000001"/>
    <n v="30.515000000000001"/>
    <x v="0"/>
    <n v="1.1000000000000001"/>
    <n v="1130.155"/>
    <x v="5"/>
    <s v="AB"/>
    <s v="Small Business"/>
    <n v="2"/>
    <s v="Technology"/>
    <s v="Telephones and Communication"/>
    <s v="Small Box"/>
    <d v="2011-10-04T00:00:00"/>
  </r>
  <r>
    <n v="51652"/>
    <d v="2011-04-09T00:00:00"/>
    <s v="Not Specified"/>
    <n v="37"/>
    <s v="L"/>
    <n v="195.51"/>
    <n v="5.2840540540540539"/>
    <x v="1"/>
    <n v="0.49"/>
    <n v="196"/>
    <x v="1"/>
    <s v="MB"/>
    <s v="Home Office"/>
    <n v="3"/>
    <s v="Office Supplies"/>
    <s v="Labels"/>
    <s v="Small Box"/>
    <d v="2011-11-04T00:00:00"/>
  </r>
  <r>
    <n v="53825"/>
    <d v="2011-04-09T00:00:00"/>
    <s v="Low"/>
    <n v="36"/>
    <s v="L"/>
    <n v="1646.05"/>
    <n v="45.723611111111111"/>
    <x v="0"/>
    <n v="7.23"/>
    <n v="1653.28"/>
    <x v="2"/>
    <s v="BC"/>
    <s v="Consumer"/>
    <n v="4"/>
    <s v="Office Supplies"/>
    <s v="Paper"/>
    <s v="Small Box"/>
    <d v="2011-11-04T00:00:00"/>
  </r>
  <r>
    <n v="11648"/>
    <d v="2011-04-09T00:00:00"/>
    <s v="Low"/>
    <n v="33"/>
    <s v="L"/>
    <n v="570.51"/>
    <n v="17.288181818181819"/>
    <x v="0"/>
    <n v="7.04"/>
    <n v="577.54999999999995"/>
    <x v="5"/>
    <s v="AB"/>
    <s v="Corporate"/>
    <n v="1"/>
    <s v="Office Supplies"/>
    <s v="Storage &amp; Organization"/>
    <s v="Small Box"/>
    <d v="2011-09-04T00:00:00"/>
  </r>
  <r>
    <n v="19424"/>
    <d v="2011-04-09T00:00:00"/>
    <s v="Not Specified"/>
    <n v="29"/>
    <s v="M"/>
    <n v="60.68"/>
    <n v="2.0924137931034483"/>
    <x v="0"/>
    <n v="4.7699999999999996"/>
    <n v="65.45"/>
    <x v="5"/>
    <s v="AB"/>
    <s v="Small Business"/>
    <n v="2"/>
    <s v="Office Supplies"/>
    <s v="Binders and Binder Accessories"/>
    <s v="Small Box"/>
    <d v="2011-09-04T00:00:00"/>
  </r>
  <r>
    <n v="23104"/>
    <d v="2011-04-09T00:00:00"/>
    <s v="Medium"/>
    <n v="24"/>
    <s v="M"/>
    <n v="142.80000000000001"/>
    <n v="5.95"/>
    <x v="0"/>
    <n v="3.37"/>
    <n v="146.17000000000002"/>
    <x v="6"/>
    <s v="SK"/>
    <s v="Small Business"/>
    <n v="2"/>
    <s v="Office Supplies"/>
    <s v="Rubber Bands"/>
    <s v="Wrap Bag"/>
    <d v="2011-12-04T00:00:00"/>
  </r>
  <r>
    <n v="30820"/>
    <d v="2011-04-09T00:00:00"/>
    <s v="Critical"/>
    <n v="21"/>
    <s v="M"/>
    <n v="48.01"/>
    <n v="2.2861904761904759"/>
    <x v="1"/>
    <n v="1.1200000000000001"/>
    <n v="49.129999999999995"/>
    <x v="4"/>
    <s v="ON"/>
    <s v="Small Business"/>
    <n v="2"/>
    <s v="Office Supplies"/>
    <s v="Pens &amp; Art Supplies"/>
    <s v="Wrap Bag"/>
    <d v="2011-10-04T00:00:00"/>
  </r>
  <r>
    <n v="23104"/>
    <d v="2011-04-09T00:00:00"/>
    <s v="Medium"/>
    <n v="3"/>
    <s v="XS"/>
    <n v="30.92"/>
    <n v="10.306666666666667"/>
    <x v="1"/>
    <n v="2.83"/>
    <n v="33.75"/>
    <x v="6"/>
    <s v="SK"/>
    <s v="Small Business"/>
    <n v="2"/>
    <s v="Furniture"/>
    <s v="Office Furnishings"/>
    <s v="Small Pack"/>
    <d v="2011-10-04T00:00:00"/>
  </r>
  <r>
    <n v="11648"/>
    <d v="2011-04-09T00:00:00"/>
    <s v="Low"/>
    <n v="1"/>
    <s v="XS"/>
    <n v="32.51"/>
    <n v="32.51"/>
    <x v="0"/>
    <n v="1.99"/>
    <n v="34.5"/>
    <x v="5"/>
    <s v="AB"/>
    <s v="Corporate"/>
    <n v="1"/>
    <s v="Technology"/>
    <s v="Computer Peripherals"/>
    <s v="Small Pack"/>
    <s v="4/16/2011"/>
  </r>
  <r>
    <n v="18182"/>
    <d v="2011-04-10T00:00:00"/>
    <s v="Medium"/>
    <n v="45"/>
    <s v="XL"/>
    <n v="4598.7299999999996"/>
    <n v="102.19399999999999"/>
    <x v="0"/>
    <n v="19.989999999999998"/>
    <n v="4618.7199999999993"/>
    <x v="4"/>
    <s v="ON"/>
    <s v="Corporate"/>
    <n v="1"/>
    <s v="Technology"/>
    <s v="Computer Peripherals"/>
    <s v="Small Box"/>
    <d v="2011-12-04T00:00:00"/>
  </r>
  <r>
    <n v="18182"/>
    <d v="2011-04-10T00:00:00"/>
    <s v="Medium"/>
    <n v="45"/>
    <s v="XL"/>
    <n v="2673.08"/>
    <n v="59.401777777777774"/>
    <x v="0"/>
    <n v="52.2"/>
    <n v="2725.2799999999997"/>
    <x v="4"/>
    <s v="ON"/>
    <s v="Corporate"/>
    <n v="1"/>
    <s v="Furniture"/>
    <s v="Office Furnishings"/>
    <s v="Medium Box"/>
    <d v="2011-11-04T00:00:00"/>
  </r>
  <r>
    <n v="13795"/>
    <d v="2011-04-10T00:00:00"/>
    <s v="Not Specified"/>
    <n v="37"/>
    <s v="L"/>
    <n v="1302.99"/>
    <n v="35.215945945945947"/>
    <x v="0"/>
    <n v="5.09"/>
    <n v="1308.08"/>
    <x v="7"/>
    <s v="NT"/>
    <s v="Small Business"/>
    <n v="2"/>
    <s v="Office Supplies"/>
    <s v="Paper"/>
    <s v="Small Box"/>
    <d v="2011-11-04T00:00:00"/>
  </r>
  <r>
    <n v="13795"/>
    <d v="2011-04-10T00:00:00"/>
    <s v="Not Specified"/>
    <n v="30"/>
    <s v="L"/>
    <n v="501.32"/>
    <n v="16.710666666666665"/>
    <x v="0"/>
    <n v="13.18"/>
    <n v="514.5"/>
    <x v="7"/>
    <s v="NT"/>
    <s v="Small Business"/>
    <n v="2"/>
    <s v="Office Supplies"/>
    <s v="Binders and Binder Accessories"/>
    <s v="Small Box"/>
    <s v="4/13/2011"/>
  </r>
  <r>
    <n v="13795"/>
    <d v="2011-04-10T00:00:00"/>
    <s v="Not Specified"/>
    <n v="23"/>
    <s v="M"/>
    <n v="275.16000000000003"/>
    <n v="11.963478260869566"/>
    <x v="1"/>
    <n v="5.01"/>
    <n v="280.17"/>
    <x v="7"/>
    <s v="NT"/>
    <s v="Small Business"/>
    <n v="2"/>
    <s v="Office Supplies"/>
    <s v="Paper"/>
    <s v="Small Box"/>
    <s v="4/13/2011"/>
  </r>
  <r>
    <n v="13569"/>
    <d v="2011-04-10T00:00:00"/>
    <s v="Critical"/>
    <n v="16"/>
    <s v="S"/>
    <n v="47.45"/>
    <n v="2.9656250000000002"/>
    <x v="0"/>
    <n v="1.49"/>
    <n v="48.940000000000005"/>
    <x v="10"/>
    <s v="YT"/>
    <s v="Corporate"/>
    <n v="1"/>
    <s v="Office Supplies"/>
    <s v="Binders and Binder Accessories"/>
    <s v="Small Box"/>
    <d v="2011-11-04T00:00:00"/>
  </r>
  <r>
    <n v="13569"/>
    <d v="2011-04-10T00:00:00"/>
    <s v="Critical"/>
    <n v="13"/>
    <s v="S"/>
    <n v="563.17999999999995"/>
    <n v="43.321538461538459"/>
    <x v="1"/>
    <n v="7.2"/>
    <n v="570.38"/>
    <x v="10"/>
    <s v="YT"/>
    <s v="Corporate"/>
    <n v="1"/>
    <s v="Office Supplies"/>
    <s v="Appliances"/>
    <s v="Small Box"/>
    <d v="2011-12-04T00:00:00"/>
  </r>
  <r>
    <n v="18182"/>
    <d v="2011-04-10T00:00:00"/>
    <s v="Medium"/>
    <n v="12"/>
    <s v="S"/>
    <n v="396.69"/>
    <n v="33.057499999999997"/>
    <x v="1"/>
    <n v="8.74"/>
    <n v="405.43"/>
    <x v="4"/>
    <s v="ON"/>
    <s v="Corporate"/>
    <n v="1"/>
    <s v="Office Supplies"/>
    <s v="Storage &amp; Organization"/>
    <s v="Small Box"/>
    <d v="2011-12-04T00:00:00"/>
  </r>
  <r>
    <n v="52423"/>
    <d v="2011-04-11T00:00:00"/>
    <s v="Critical"/>
    <n v="49"/>
    <s v="XL"/>
    <n v="1734.4"/>
    <n v="35.395918367346944"/>
    <x v="0"/>
    <n v="1.99"/>
    <n v="1736.39"/>
    <x v="2"/>
    <s v="BC"/>
    <s v="Home Office"/>
    <n v="3"/>
    <s v="Technology"/>
    <s v="Computer Peripherals"/>
    <s v="Small Pack"/>
    <s v="4/13/2011"/>
  </r>
  <r>
    <n v="6180"/>
    <d v="2011-04-11T00:00:00"/>
    <s v="Medium"/>
    <n v="44"/>
    <s v="XL"/>
    <n v="2443.3420000000001"/>
    <n v="55.530500000000004"/>
    <x v="0"/>
    <n v="3.99"/>
    <n v="2447.3319999999999"/>
    <x v="5"/>
    <s v="AB"/>
    <s v="Home Office"/>
    <n v="3"/>
    <s v="Technology"/>
    <s v="Telephones and Communication"/>
    <s v="Small Box"/>
    <s v="4/13/2011"/>
  </r>
  <r>
    <n v="49027"/>
    <d v="2011-04-11T00:00:00"/>
    <s v="High"/>
    <n v="41"/>
    <s v="XL"/>
    <n v="708.83"/>
    <n v="17.288536585365854"/>
    <x v="0"/>
    <n v="8.99"/>
    <n v="717.82"/>
    <x v="2"/>
    <s v="BC"/>
    <s v="Home Office"/>
    <n v="3"/>
    <s v="Furniture"/>
    <s v="Office Furnishings"/>
    <s v="Small Pack"/>
    <d v="2011-12-04T00:00:00"/>
  </r>
  <r>
    <n v="5251"/>
    <d v="2011-04-11T00:00:00"/>
    <s v="Medium"/>
    <n v="38"/>
    <s v="L"/>
    <n v="3821.0390000000002"/>
    <n v="100.55365789473684"/>
    <x v="1"/>
    <n v="5.99"/>
    <n v="3827.029"/>
    <x v="4"/>
    <s v="ON"/>
    <s v="Corporate"/>
    <n v="1"/>
    <s v="Technology"/>
    <s v="Telephones and Communication"/>
    <s v="Small Box"/>
    <s v="4/13/2011"/>
  </r>
  <r>
    <n v="23522"/>
    <d v="2011-04-11T00:00:00"/>
    <s v="Critical"/>
    <n v="36"/>
    <s v="L"/>
    <n v="233.38"/>
    <n v="6.4827777777777778"/>
    <x v="0"/>
    <n v="8.73"/>
    <n v="242.10999999999999"/>
    <x v="3"/>
    <s v="QC"/>
    <s v="Small Business"/>
    <n v="2"/>
    <s v="Office Supplies"/>
    <s v="Paper"/>
    <s v="Small Box"/>
    <s v="4/13/2011"/>
  </r>
  <r>
    <n v="15907"/>
    <d v="2011-04-11T00:00:00"/>
    <s v="High"/>
    <n v="36"/>
    <s v="L"/>
    <n v="1837.44"/>
    <n v="51.04"/>
    <x v="2"/>
    <n v="54.11"/>
    <n v="1891.55"/>
    <x v="7"/>
    <s v="NT"/>
    <s v="Home Office"/>
    <n v="3"/>
    <s v="Furniture"/>
    <s v="Bookcases"/>
    <s v="Jumbo Box"/>
    <s v="4/13/2011"/>
  </r>
  <r>
    <n v="15907"/>
    <d v="2011-04-11T00:00:00"/>
    <s v="High"/>
    <n v="36"/>
    <s v="L"/>
    <n v="3722.29"/>
    <n v="103.39694444444444"/>
    <x v="1"/>
    <n v="13.99"/>
    <n v="3736.2799999999997"/>
    <x v="7"/>
    <s v="NT"/>
    <s v="Home Office"/>
    <n v="3"/>
    <s v="Furniture"/>
    <s v="Office Furnishings"/>
    <s v="Medium Box"/>
    <s v="4/14/2011"/>
  </r>
  <r>
    <n v="45025"/>
    <d v="2011-04-11T00:00:00"/>
    <s v="High"/>
    <n v="26"/>
    <s v="M"/>
    <n v="73.819999999999993"/>
    <n v="2.839230769230769"/>
    <x v="0"/>
    <n v="1.49"/>
    <n v="75.309999999999988"/>
    <x v="1"/>
    <s v="MB"/>
    <s v="Corporate"/>
    <n v="1"/>
    <s v="Office Supplies"/>
    <s v="Binders and Binder Accessories"/>
    <s v="Small Box"/>
    <s v="4/14/2011"/>
  </r>
  <r>
    <n v="52423"/>
    <d v="2011-04-11T00:00:00"/>
    <s v="Critical"/>
    <n v="25"/>
    <s v="M"/>
    <n v="1128.03"/>
    <n v="45.121200000000002"/>
    <x v="0"/>
    <n v="6.22"/>
    <n v="1134.25"/>
    <x v="2"/>
    <s v="BC"/>
    <s v="Home Office"/>
    <n v="3"/>
    <s v="Office Supplies"/>
    <s v="Storage &amp; Organization"/>
    <s v="Small Box"/>
    <d v="2011-12-04T00:00:00"/>
  </r>
  <r>
    <n v="23522"/>
    <d v="2011-04-11T00:00:00"/>
    <s v="Critical"/>
    <n v="20"/>
    <s v="M"/>
    <n v="1077.8085000000001"/>
    <n v="53.890425000000008"/>
    <x v="1"/>
    <n v="8.99"/>
    <n v="1086.7985000000001"/>
    <x v="3"/>
    <s v="QC"/>
    <s v="Small Business"/>
    <n v="2"/>
    <s v="Technology"/>
    <s v="Telephones and Communication"/>
    <s v="Small Box"/>
    <s v="4/13/2011"/>
  </r>
  <r>
    <n v="23522"/>
    <d v="2011-04-11T00:00:00"/>
    <s v="Critical"/>
    <n v="19"/>
    <s v="S"/>
    <n v="2899.98"/>
    <n v="152.63052631578947"/>
    <x v="0"/>
    <n v="5.5"/>
    <n v="2905.48"/>
    <x v="3"/>
    <s v="QC"/>
    <s v="Small Business"/>
    <n v="2"/>
    <s v="Technology"/>
    <s v="Computer Peripherals"/>
    <s v="Small Box"/>
    <d v="2011-12-04T00:00:00"/>
  </r>
  <r>
    <n v="23522"/>
    <d v="2011-04-11T00:00:00"/>
    <s v="Critical"/>
    <n v="8"/>
    <s v="XS"/>
    <n v="180.43"/>
    <n v="22.553750000000001"/>
    <x v="0"/>
    <n v="11.17"/>
    <n v="191.6"/>
    <x v="4"/>
    <s v="ON"/>
    <s v="Small Business"/>
    <n v="2"/>
    <s v="Furniture"/>
    <s v="Office Furnishings"/>
    <s v="Large Box"/>
    <d v="2011-12-04T00:00:00"/>
  </r>
  <r>
    <n v="15907"/>
    <d v="2011-04-11T00:00:00"/>
    <s v="High"/>
    <n v="4"/>
    <s v="XS"/>
    <n v="28.05"/>
    <n v="7.0125000000000002"/>
    <x v="0"/>
    <n v="2.17"/>
    <n v="30.22"/>
    <x v="7"/>
    <s v="NT"/>
    <s v="Home Office"/>
    <n v="3"/>
    <s v="Office Supplies"/>
    <s v="Paper"/>
    <s v="Wrap Bag"/>
    <d v="2011-12-04T00:00:00"/>
  </r>
  <r>
    <n v="17985"/>
    <d v="2011-04-12T00:00:00"/>
    <s v="Medium"/>
    <n v="50"/>
    <s v="XXL"/>
    <n v="849.03099999999995"/>
    <n v="16.980619999999998"/>
    <x v="0"/>
    <n v="3.3"/>
    <n v="852.3309999999999"/>
    <x v="4"/>
    <s v="ON"/>
    <s v="Home Office"/>
    <n v="3"/>
    <s v="Technology"/>
    <s v="Telephones and Communication"/>
    <s v="Small Pack"/>
    <s v="4/14/2011"/>
  </r>
  <r>
    <n v="26406"/>
    <d v="2011-04-12T00:00:00"/>
    <s v="Not Specified"/>
    <n v="40"/>
    <s v="XL"/>
    <n v="167.46"/>
    <n v="4.1865000000000006"/>
    <x v="0"/>
    <n v="5.41"/>
    <n v="172.87"/>
    <x v="4"/>
    <s v="ON"/>
    <s v="Home Office"/>
    <n v="3"/>
    <s v="Office Supplies"/>
    <s v="Binders and Binder Accessories"/>
    <s v="Small Box"/>
    <s v="4/15/2011"/>
  </r>
  <r>
    <n v="17985"/>
    <d v="2011-04-12T00:00:00"/>
    <s v="Medium"/>
    <n v="4"/>
    <s v="XS"/>
    <n v="473.88"/>
    <n v="118.47"/>
    <x v="2"/>
    <n v="30"/>
    <n v="503.88"/>
    <x v="4"/>
    <s v="ON"/>
    <s v="Home Office"/>
    <n v="3"/>
    <s v="Furniture"/>
    <s v="Chairs &amp; Chairmats"/>
    <s v="Jumbo Drum"/>
    <s v="4/13/2011"/>
  </r>
  <r>
    <n v="11975"/>
    <d v="2011-04-13T00:00:00"/>
    <s v="Critical"/>
    <n v="43"/>
    <s v="XL"/>
    <n v="210.66"/>
    <n v="4.8990697674418602"/>
    <x v="0"/>
    <n v="5.74"/>
    <n v="216.4"/>
    <x v="4"/>
    <s v="ON"/>
    <s v="Home Office"/>
    <n v="3"/>
    <s v="Office Supplies"/>
    <s v="Binders and Binder Accessories"/>
    <s v="Small Box"/>
    <s v="4/15/2011"/>
  </r>
  <r>
    <n v="4769"/>
    <d v="2011-04-13T00:00:00"/>
    <s v="Not Specified"/>
    <n v="41"/>
    <s v="XL"/>
    <n v="117.4"/>
    <n v="2.8634146341463418"/>
    <x v="0"/>
    <n v="0.5"/>
    <n v="117.9"/>
    <x v="3"/>
    <s v="QC"/>
    <s v="Home Office"/>
    <n v="3"/>
    <s v="Office Supplies"/>
    <s v="Labels"/>
    <s v="Small Box"/>
    <s v="4/14/2011"/>
  </r>
  <r>
    <n v="40803"/>
    <d v="2011-04-13T00:00:00"/>
    <s v="Low"/>
    <n v="35"/>
    <s v="L"/>
    <n v="10278.790000000001"/>
    <n v="293.67971428571428"/>
    <x v="2"/>
    <n v="64.73"/>
    <n v="10343.52"/>
    <x v="2"/>
    <s v="BC"/>
    <s v="Small Business"/>
    <n v="2"/>
    <s v="Furniture"/>
    <s v="Chairs &amp; Chairmats"/>
    <s v="Jumbo Drum"/>
    <s v="4/15/2011"/>
  </r>
  <r>
    <n v="40803"/>
    <d v="2011-04-13T00:00:00"/>
    <s v="Low"/>
    <n v="22"/>
    <s v="M"/>
    <n v="83.02"/>
    <n v="3.7736363636363635"/>
    <x v="0"/>
    <n v="1.49"/>
    <n v="84.509999999999991"/>
    <x v="2"/>
    <s v="BC"/>
    <s v="Small Business"/>
    <n v="2"/>
    <s v="Office Supplies"/>
    <s v="Binders and Binder Accessories"/>
    <s v="Small Box"/>
    <s v="4/18/2011"/>
  </r>
  <r>
    <n v="15780"/>
    <d v="2011-04-13T00:00:00"/>
    <s v="Critical"/>
    <n v="19"/>
    <s v="S"/>
    <n v="71.77"/>
    <n v="3.7773684210526315"/>
    <x v="0"/>
    <n v="0.71"/>
    <n v="72.47999999999999"/>
    <x v="4"/>
    <s v="ON"/>
    <s v="Corporate"/>
    <n v="1"/>
    <s v="Office Supplies"/>
    <s v="Rubber Bands"/>
    <s v="Wrap Bag"/>
    <s v="4/15/2011"/>
  </r>
  <r>
    <n v="9216"/>
    <d v="2011-04-14T00:00:00"/>
    <s v="Medium"/>
    <n v="36"/>
    <s v="L"/>
    <n v="5977.63"/>
    <n v="166.04527777777778"/>
    <x v="2"/>
    <n v="55.24"/>
    <n v="6032.87"/>
    <x v="9"/>
    <s v="PE"/>
    <s v="Consumer"/>
    <n v="4"/>
    <s v="Office Supplies"/>
    <s v="Appliances"/>
    <s v="Jumbo Drum"/>
    <s v="4/16/2011"/>
  </r>
  <r>
    <n v="21063"/>
    <d v="2011-04-15T00:00:00"/>
    <s v="Low"/>
    <n v="49"/>
    <s v="XL"/>
    <n v="377.02"/>
    <n v="7.694285714285714"/>
    <x v="0"/>
    <n v="2.35"/>
    <n v="379.37"/>
    <x v="1"/>
    <s v="MB"/>
    <s v="Consumer"/>
    <n v="4"/>
    <s v="Office Supplies"/>
    <s v="Pens &amp; Art Supplies"/>
    <s v="Wrap Bag"/>
    <s v="4/19/2011"/>
  </r>
  <r>
    <n v="21063"/>
    <d v="2011-04-15T00:00:00"/>
    <s v="Low"/>
    <n v="48"/>
    <s v="XL"/>
    <n v="7339.24"/>
    <n v="152.90083333333334"/>
    <x v="2"/>
    <n v="51.92"/>
    <n v="7391.16"/>
    <x v="1"/>
    <s v="MB"/>
    <s v="Consumer"/>
    <n v="4"/>
    <s v="Furniture"/>
    <s v="Tables"/>
    <s v="Jumbo Box"/>
    <s v="4/15/2011"/>
  </r>
  <r>
    <n v="24646"/>
    <d v="2011-04-15T00:00:00"/>
    <s v="Not Specified"/>
    <n v="46"/>
    <s v="XL"/>
    <n v="662.51"/>
    <n v="14.402391304347827"/>
    <x v="0"/>
    <n v="1.39"/>
    <n v="663.9"/>
    <x v="6"/>
    <s v="SK"/>
    <s v="Small Business"/>
    <n v="2"/>
    <s v="Office Supplies"/>
    <s v="Envelopes"/>
    <s v="Small Box"/>
    <s v="4/16/2011"/>
  </r>
  <r>
    <n v="29510"/>
    <d v="2011-04-15T00:00:00"/>
    <s v="Critical"/>
    <n v="22"/>
    <s v="M"/>
    <n v="6123.94"/>
    <n v="278.36090909090905"/>
    <x v="2"/>
    <n v="41.91"/>
    <n v="6165.8499999999995"/>
    <x v="7"/>
    <s v="NT"/>
    <s v="Home Office"/>
    <n v="3"/>
    <s v="Furniture"/>
    <s v="Bookcases"/>
    <s v="Jumbo Box"/>
    <s v="4/17/2011"/>
  </r>
  <r>
    <n v="24646"/>
    <d v="2011-04-15T00:00:00"/>
    <s v="Not Specified"/>
    <n v="21"/>
    <s v="M"/>
    <n v="61.18"/>
    <n v="2.9133333333333331"/>
    <x v="0"/>
    <n v="0.7"/>
    <n v="61.88"/>
    <x v="6"/>
    <s v="SK"/>
    <s v="Small Business"/>
    <n v="2"/>
    <s v="Office Supplies"/>
    <s v="Pens &amp; Art Supplies"/>
    <s v="Wrap Bag"/>
    <s v="4/17/2011"/>
  </r>
  <r>
    <n v="21444"/>
    <d v="2011-04-15T00:00:00"/>
    <s v="Medium"/>
    <n v="17"/>
    <s v="S"/>
    <n v="34.159999999999997"/>
    <n v="2.0094117647058822"/>
    <x v="0"/>
    <n v="0.7"/>
    <n v="34.86"/>
    <x v="1"/>
    <s v="MB"/>
    <s v="Corporate"/>
    <n v="1"/>
    <s v="Office Supplies"/>
    <s v="Pens &amp; Art Supplies"/>
    <s v="Wrap Bag"/>
    <s v="4/16/2011"/>
  </r>
  <r>
    <n v="52293"/>
    <d v="2011-04-15T00:00:00"/>
    <s v="High"/>
    <n v="4"/>
    <s v="XS"/>
    <n v="31.14"/>
    <n v="7.7850000000000001"/>
    <x v="0"/>
    <n v="5.86"/>
    <n v="37"/>
    <x v="5"/>
    <s v="AB"/>
    <s v="Consumer"/>
    <n v="4"/>
    <s v="Office Supplies"/>
    <s v="Paper"/>
    <s v="Small Box"/>
    <s v="4/16/2011"/>
  </r>
  <r>
    <n v="41157"/>
    <d v="2011-04-16T00:00:00"/>
    <s v="Medium"/>
    <n v="39"/>
    <s v="L"/>
    <n v="3854.4"/>
    <n v="98.830769230769235"/>
    <x v="0"/>
    <n v="5.81"/>
    <n v="3860.21"/>
    <x v="2"/>
    <s v="BC"/>
    <s v="Home Office"/>
    <n v="3"/>
    <s v="Furniture"/>
    <s v="Office Furnishings"/>
    <s v="Medium Box"/>
    <s v="4/18/2011"/>
  </r>
  <r>
    <n v="45248"/>
    <d v="2011-04-16T00:00:00"/>
    <s v="Medium"/>
    <n v="38"/>
    <s v="L"/>
    <n v="154.85"/>
    <n v="4.0750000000000002"/>
    <x v="0"/>
    <n v="5.13"/>
    <n v="159.97999999999999"/>
    <x v="1"/>
    <s v="MB"/>
    <s v="Corporate"/>
    <n v="1"/>
    <s v="Office Supplies"/>
    <s v="Appliances"/>
    <s v="Small Box"/>
    <s v="4/18/2011"/>
  </r>
  <r>
    <n v="45248"/>
    <d v="2011-04-16T00:00:00"/>
    <s v="Medium"/>
    <n v="32"/>
    <s v="L"/>
    <n v="4941.7725"/>
    <n v="154.430390625"/>
    <x v="0"/>
    <n v="8.99"/>
    <n v="4950.7624999999998"/>
    <x v="1"/>
    <s v="MB"/>
    <s v="Corporate"/>
    <n v="1"/>
    <s v="Technology"/>
    <s v="Telephones and Communication"/>
    <s v="Small Box"/>
    <s v="4/18/2011"/>
  </r>
  <r>
    <n v="40770"/>
    <d v="2011-04-16T00:00:00"/>
    <s v="Low"/>
    <n v="19"/>
    <s v="S"/>
    <n v="217.69"/>
    <n v="11.457368421052632"/>
    <x v="0"/>
    <n v="6.12"/>
    <n v="223.81"/>
    <x v="5"/>
    <s v="AB"/>
    <s v="Home Office"/>
    <n v="3"/>
    <s v="Office Supplies"/>
    <s v="Appliances"/>
    <s v="Medium Box"/>
    <s v="4/21/2011"/>
  </r>
  <r>
    <n v="47367"/>
    <d v="2011-04-16T00:00:00"/>
    <s v="Medium"/>
    <n v="7"/>
    <s v="XS"/>
    <n v="27.99"/>
    <n v="3.9985714285714282"/>
    <x v="0"/>
    <n v="1.49"/>
    <n v="29.479999999999997"/>
    <x v="2"/>
    <s v="BC"/>
    <s v="Corporate"/>
    <n v="1"/>
    <s v="Office Supplies"/>
    <s v="Binders and Binder Accessories"/>
    <s v="Small Box"/>
    <s v="4/16/2011"/>
  </r>
  <r>
    <n v="47367"/>
    <d v="2011-04-16T00:00:00"/>
    <s v="Medium"/>
    <n v="6"/>
    <s v="XS"/>
    <n v="21.07"/>
    <n v="3.5116666666666667"/>
    <x v="0"/>
    <n v="0.5"/>
    <n v="21.57"/>
    <x v="2"/>
    <s v="BC"/>
    <s v="Corporate"/>
    <n v="1"/>
    <s v="Office Supplies"/>
    <s v="Labels"/>
    <s v="Small Box"/>
    <s v="4/17/2011"/>
  </r>
  <r>
    <n v="38530"/>
    <d v="2011-04-17T00:00:00"/>
    <s v="Critical"/>
    <n v="47"/>
    <s v="XL"/>
    <n v="1980.37"/>
    <n v="42.135531914893612"/>
    <x v="0"/>
    <n v="2.99"/>
    <n v="1983.36"/>
    <x v="4"/>
    <s v="ON"/>
    <s v="Home Office"/>
    <n v="3"/>
    <s v="Office Supplies"/>
    <s v="Binders and Binder Accessories"/>
    <s v="Small Box"/>
    <s v="4/17/2011"/>
  </r>
  <r>
    <n v="39492"/>
    <d v="2011-04-17T00:00:00"/>
    <s v="Not Specified"/>
    <n v="40"/>
    <s v="XL"/>
    <n v="169.48"/>
    <n v="4.2370000000000001"/>
    <x v="0"/>
    <n v="5.68"/>
    <n v="175.16"/>
    <x v="4"/>
    <s v="ON"/>
    <s v="Corporate"/>
    <n v="1"/>
    <s v="Office Supplies"/>
    <s v="Paper"/>
    <s v="Small Box"/>
    <s v="4/19/2011"/>
  </r>
  <r>
    <n v="39492"/>
    <d v="2011-04-17T00:00:00"/>
    <s v="Not Specified"/>
    <n v="38"/>
    <s v="L"/>
    <n v="1541.92"/>
    <n v="40.576842105263161"/>
    <x v="0"/>
    <n v="19.989999999999998"/>
    <n v="1561.91"/>
    <x v="4"/>
    <s v="ON"/>
    <s v="Corporate"/>
    <n v="1"/>
    <s v="Technology"/>
    <s v="Computer Peripherals"/>
    <s v="Small Box"/>
    <s v="4/19/2011"/>
  </r>
  <r>
    <n v="39492"/>
    <d v="2011-04-17T00:00:00"/>
    <s v="Not Specified"/>
    <n v="31"/>
    <s v="L"/>
    <n v="5347.9875000000002"/>
    <n v="172.51572580645163"/>
    <x v="0"/>
    <n v="4.2"/>
    <n v="5352.1875"/>
    <x v="5"/>
    <s v="AB"/>
    <s v="Corporate"/>
    <n v="1"/>
    <s v="Technology"/>
    <s v="Telephones and Communication"/>
    <s v="Small Box"/>
    <s v="4/20/2011"/>
  </r>
  <r>
    <n v="39527"/>
    <d v="2011-04-17T00:00:00"/>
    <s v="Low"/>
    <n v="29"/>
    <s v="M"/>
    <n v="213.35"/>
    <n v="7.3568965517241374"/>
    <x v="0"/>
    <n v="2"/>
    <n v="215.35"/>
    <x v="2"/>
    <s v="BC"/>
    <s v="Corporate"/>
    <n v="1"/>
    <s v="Office Supplies"/>
    <s v="Paper"/>
    <s v="Wrap Bag"/>
    <s v="4/26/2011"/>
  </r>
  <r>
    <n v="38530"/>
    <d v="2011-04-17T00:00:00"/>
    <s v="Critical"/>
    <n v="13"/>
    <s v="S"/>
    <n v="642.66"/>
    <n v="49.435384615384613"/>
    <x v="0"/>
    <n v="19.989999999999998"/>
    <n v="662.65"/>
    <x v="4"/>
    <s v="ON"/>
    <s v="Home Office"/>
    <n v="3"/>
    <s v="Office Supplies"/>
    <s v="Appliances"/>
    <s v="Small Box"/>
    <s v="4/17/2011"/>
  </r>
  <r>
    <n v="29639"/>
    <d v="2011-04-17T00:00:00"/>
    <s v="Critical"/>
    <n v="8"/>
    <s v="XS"/>
    <n v="22.37"/>
    <n v="2.7962500000000001"/>
    <x v="0"/>
    <n v="2.4"/>
    <n v="24.77"/>
    <x v="6"/>
    <s v="SK"/>
    <s v="Corporate"/>
    <n v="1"/>
    <s v="Office Supplies"/>
    <s v="Pens &amp; Art Supplies"/>
    <s v="Wrap Bag"/>
    <s v="4/19/2011"/>
  </r>
  <r>
    <n v="13634"/>
    <d v="2011-04-18T00:00:00"/>
    <s v="High"/>
    <n v="46"/>
    <s v="XL"/>
    <n v="1824.13"/>
    <n v="39.655000000000001"/>
    <x v="0"/>
    <n v="7.12"/>
    <n v="1831.25"/>
    <x v="3"/>
    <s v="QC"/>
    <s v="Consumer"/>
    <n v="4"/>
    <s v="Technology"/>
    <s v="Computer Peripherals"/>
    <s v="Small Box"/>
    <s v="4/18/2011"/>
  </r>
  <r>
    <n v="13634"/>
    <d v="2011-04-18T00:00:00"/>
    <s v="High"/>
    <n v="27"/>
    <s v="M"/>
    <n v="151.38"/>
    <n v="5.6066666666666665"/>
    <x v="0"/>
    <n v="5.3"/>
    <n v="156.68"/>
    <x v="3"/>
    <s v="QC"/>
    <s v="Consumer"/>
    <n v="4"/>
    <s v="Office Supplies"/>
    <s v="Envelopes"/>
    <s v="Small Box"/>
    <s v="4/19/2011"/>
  </r>
  <r>
    <n v="38118"/>
    <d v="2011-04-18T00:00:00"/>
    <s v="Not Specified"/>
    <n v="7"/>
    <s v="XS"/>
    <n v="138.91"/>
    <n v="19.844285714285714"/>
    <x v="0"/>
    <n v="4"/>
    <n v="142.91"/>
    <x v="6"/>
    <s v="SK"/>
    <s v="Small Business"/>
    <n v="2"/>
    <s v="Technology"/>
    <s v="Computer Peripherals"/>
    <s v="Small Box"/>
    <s v="4/20/2011"/>
  </r>
  <r>
    <n v="35360"/>
    <d v="2011-04-18T00:00:00"/>
    <s v="Critical"/>
    <n v="4"/>
    <s v="XS"/>
    <n v="41.06"/>
    <n v="10.265000000000001"/>
    <x v="0"/>
    <n v="6.28"/>
    <n v="47.34"/>
    <x v="3"/>
    <s v="QC"/>
    <s v="Corporate"/>
    <n v="1"/>
    <s v="Office Supplies"/>
    <s v="Binders and Binder Accessories"/>
    <s v="Small Box"/>
    <s v="4/20/2011"/>
  </r>
  <r>
    <n v="23301"/>
    <d v="2011-04-18T00:00:00"/>
    <s v="High"/>
    <n v="4"/>
    <s v="XS"/>
    <n v="28.46"/>
    <n v="7.1150000000000002"/>
    <x v="0"/>
    <n v="3.85"/>
    <n v="32.31"/>
    <x v="10"/>
    <s v="YT"/>
    <s v="Corporate"/>
    <n v="1"/>
    <s v="Technology"/>
    <s v="Computer Peripherals"/>
    <s v="Small Pack"/>
    <s v="4/20/2011"/>
  </r>
  <r>
    <n v="23301"/>
    <d v="2011-04-18T00:00:00"/>
    <s v="High"/>
    <n v="3"/>
    <s v="XS"/>
    <n v="23.44"/>
    <n v="7.8133333333333335"/>
    <x v="0"/>
    <n v="5.2"/>
    <n v="28.64"/>
    <x v="10"/>
    <s v="YT"/>
    <s v="Corporate"/>
    <n v="1"/>
    <s v="Office Supplies"/>
    <s v="Paper"/>
    <s v="Small Box"/>
    <s v="4/20/2011"/>
  </r>
  <r>
    <n v="21799"/>
    <d v="2011-04-19T00:00:00"/>
    <s v="Not Specified"/>
    <n v="42"/>
    <s v="XL"/>
    <n v="115.99"/>
    <n v="2.7616666666666667"/>
    <x v="1"/>
    <n v="2.4"/>
    <n v="118.39"/>
    <x v="11"/>
    <s v="NB"/>
    <s v="Corporate"/>
    <n v="1"/>
    <s v="Office Supplies"/>
    <s v="Pens &amp; Art Supplies"/>
    <s v="Wrap Bag"/>
    <s v="4/20/2011"/>
  </r>
  <r>
    <n v="41026"/>
    <d v="2011-04-19T00:00:00"/>
    <s v="Medium"/>
    <n v="19"/>
    <s v="S"/>
    <n v="59.76"/>
    <n v="3.1452631578947368"/>
    <x v="1"/>
    <n v="1.92"/>
    <n v="61.68"/>
    <x v="4"/>
    <s v="ON"/>
    <s v="Home Office"/>
    <n v="3"/>
    <s v="Office Supplies"/>
    <s v="Scissors, Rulers and Trimmers"/>
    <s v="Wrap Bag"/>
    <s v="4/19/2011"/>
  </r>
  <r>
    <n v="41026"/>
    <d v="2011-04-19T00:00:00"/>
    <s v="Medium"/>
    <n v="8"/>
    <s v="XS"/>
    <n v="709.37"/>
    <n v="88.671250000000001"/>
    <x v="2"/>
    <n v="42"/>
    <n v="751.37"/>
    <x v="4"/>
    <s v="ON"/>
    <s v="Home Office"/>
    <n v="3"/>
    <s v="Furniture"/>
    <s v="Chairs &amp; Chairmats"/>
    <s v="Jumbo Drum"/>
    <s v="4/20/2011"/>
  </r>
  <r>
    <n v="16802"/>
    <d v="2011-04-20T00:00:00"/>
    <s v="Medium"/>
    <n v="44"/>
    <s v="XL"/>
    <n v="302.58999999999997"/>
    <n v="6.8770454545454536"/>
    <x v="1"/>
    <n v="6.93"/>
    <n v="309.52"/>
    <x v="11"/>
    <s v="NB"/>
    <s v="Home Office"/>
    <n v="3"/>
    <s v="Office Supplies"/>
    <s v="Paper"/>
    <s v="Small Box"/>
    <s v="4/21/2011"/>
  </r>
  <r>
    <n v="37828"/>
    <d v="2011-04-20T00:00:00"/>
    <s v="Low"/>
    <n v="42"/>
    <s v="XL"/>
    <n v="206.2"/>
    <n v="4.909523809523809"/>
    <x v="0"/>
    <n v="0.5"/>
    <n v="206.7"/>
    <x v="4"/>
    <s v="ON"/>
    <s v="Corporate"/>
    <n v="1"/>
    <s v="Office Supplies"/>
    <s v="Labels"/>
    <s v="Small Box"/>
    <s v="4/22/2011"/>
  </r>
  <r>
    <n v="10308"/>
    <d v="2011-04-20T00:00:00"/>
    <s v="High"/>
    <n v="40"/>
    <s v="XL"/>
    <n v="5554.0360000000001"/>
    <n v="138.8509"/>
    <x v="0"/>
    <n v="8.99"/>
    <n v="5563.0259999999998"/>
    <x v="6"/>
    <s v="SK"/>
    <s v="Small Business"/>
    <n v="2"/>
    <s v="Technology"/>
    <s v="Telephones and Communication"/>
    <s v="Small Box"/>
    <s v="4/22/2011"/>
  </r>
  <r>
    <n v="16802"/>
    <d v="2011-04-20T00:00:00"/>
    <s v="Medium"/>
    <n v="26"/>
    <s v="M"/>
    <n v="2703.45"/>
    <n v="103.97884615384615"/>
    <x v="0"/>
    <n v="35"/>
    <n v="2738.45"/>
    <x v="11"/>
    <s v="NB"/>
    <s v="Home Office"/>
    <n v="3"/>
    <s v="Office Supplies"/>
    <s v="Storage &amp; Organization"/>
    <s v="Large Box"/>
    <s v="4/22/2011"/>
  </r>
  <r>
    <n v="48354"/>
    <d v="2011-04-20T00:00:00"/>
    <s v="Medium"/>
    <n v="25"/>
    <s v="M"/>
    <n v="1387.29"/>
    <n v="55.491599999999998"/>
    <x v="1"/>
    <n v="14.3"/>
    <n v="1401.59"/>
    <x v="5"/>
    <s v="AB"/>
    <s v="Home Office"/>
    <n v="3"/>
    <s v="Office Supplies"/>
    <s v="Paper"/>
    <s v="Small Box"/>
    <s v="4/21/2011"/>
  </r>
  <r>
    <n v="55362"/>
    <d v="2011-04-20T00:00:00"/>
    <s v="High"/>
    <n v="24"/>
    <s v="M"/>
    <n v="67.84"/>
    <n v="2.8266666666666667"/>
    <x v="0"/>
    <n v="0.99"/>
    <n v="68.83"/>
    <x v="6"/>
    <s v="SK"/>
    <s v="Corporate"/>
    <n v="1"/>
    <s v="Office Supplies"/>
    <s v="Labels"/>
    <s v="Small Box"/>
    <s v="4/22/2011"/>
  </r>
  <r>
    <n v="37828"/>
    <d v="2011-04-20T00:00:00"/>
    <s v="Low"/>
    <n v="23"/>
    <s v="M"/>
    <n v="490.17"/>
    <n v="21.311739130434784"/>
    <x v="0"/>
    <n v="4"/>
    <n v="494.17"/>
    <x v="4"/>
    <s v="ON"/>
    <s v="Corporate"/>
    <n v="1"/>
    <s v="Technology"/>
    <s v="Computer Peripherals"/>
    <s v="Small Box"/>
    <s v="4/25/2011"/>
  </r>
  <r>
    <n v="7812"/>
    <d v="2011-04-20T00:00:00"/>
    <s v="Low"/>
    <n v="17"/>
    <s v="S"/>
    <n v="475.9"/>
    <n v="27.994117647058822"/>
    <x v="0"/>
    <n v="19.46"/>
    <n v="495.35999999999996"/>
    <x v="10"/>
    <s v="YT"/>
    <s v="Corporate"/>
    <n v="1"/>
    <s v="Furniture"/>
    <s v="Office Furnishings"/>
    <s v="Small Box"/>
    <s v="4/27/2011"/>
  </r>
  <r>
    <n v="7812"/>
    <d v="2011-04-20T00:00:00"/>
    <s v="Low"/>
    <n v="12"/>
    <s v="S"/>
    <n v="3635.63"/>
    <n v="302.96916666666669"/>
    <x v="2"/>
    <n v="29.2"/>
    <n v="3664.83"/>
    <x v="10"/>
    <s v="YT"/>
    <s v="Corporate"/>
    <n v="1"/>
    <s v="Furniture"/>
    <s v="Tables"/>
    <s v="Jumbo Box"/>
    <s v="4/22/2011"/>
  </r>
  <r>
    <n v="31271"/>
    <d v="2011-04-20T00:00:00"/>
    <s v="Low"/>
    <n v="4"/>
    <s v="XS"/>
    <n v="43.29"/>
    <n v="10.8225"/>
    <x v="0"/>
    <n v="10.16"/>
    <n v="53.45"/>
    <x v="5"/>
    <s v="AB"/>
    <s v="Small Business"/>
    <n v="2"/>
    <s v="Furniture"/>
    <s v="Office Furnishings"/>
    <s v="Large Box"/>
    <s v="4/27/2011"/>
  </r>
  <r>
    <n v="52261"/>
    <d v="2011-04-21T00:00:00"/>
    <s v="Not Specified"/>
    <n v="49"/>
    <s v="XL"/>
    <n v="10261.25"/>
    <n v="209.41326530612244"/>
    <x v="2"/>
    <n v="52.2"/>
    <n v="10313.450000000001"/>
    <x v="10"/>
    <s v="YT"/>
    <s v="Home Office"/>
    <n v="3"/>
    <s v="Furniture"/>
    <s v="Tables"/>
    <s v="Jumbo Box"/>
    <s v="4/22/2011"/>
  </r>
  <r>
    <n v="26503"/>
    <d v="2011-04-21T00:00:00"/>
    <s v="Medium"/>
    <n v="47"/>
    <s v="XL"/>
    <n v="671.78"/>
    <n v="14.293191489361702"/>
    <x v="0"/>
    <n v="1.39"/>
    <n v="673.17"/>
    <x v="1"/>
    <s v="MB"/>
    <s v="Small Business"/>
    <n v="2"/>
    <s v="Office Supplies"/>
    <s v="Envelopes"/>
    <s v="Small Box"/>
    <s v="4/23/2011"/>
  </r>
  <r>
    <n v="40454"/>
    <d v="2011-04-21T00:00:00"/>
    <s v="Not Specified"/>
    <n v="43"/>
    <s v="XL"/>
    <n v="1243.8800000000001"/>
    <n v="28.92744186046512"/>
    <x v="0"/>
    <n v="8.99"/>
    <n v="1252.8700000000001"/>
    <x v="3"/>
    <s v="QC"/>
    <s v="Corporate"/>
    <n v="1"/>
    <s v="Office Supplies"/>
    <s v="Pens &amp; Art Supplies"/>
    <s v="Small Pack"/>
    <s v="4/24/2011"/>
  </r>
  <r>
    <n v="26503"/>
    <d v="2011-04-21T00:00:00"/>
    <s v="Medium"/>
    <n v="12"/>
    <s v="S"/>
    <n v="262.08999999999997"/>
    <n v="21.840833333333332"/>
    <x v="0"/>
    <n v="10.49"/>
    <n v="272.58"/>
    <x v="1"/>
    <s v="MB"/>
    <s v="Small Business"/>
    <n v="2"/>
    <s v="Furniture"/>
    <s v="Office Furnishings"/>
    <s v="Small Box"/>
    <s v="4/22/2011"/>
  </r>
  <r>
    <n v="43013"/>
    <d v="2011-04-22T00:00:00"/>
    <s v="Low"/>
    <n v="50"/>
    <s v="XXL"/>
    <n v="2437.67"/>
    <n v="48.753399999999999"/>
    <x v="0"/>
    <n v="22.24"/>
    <n v="2459.91"/>
    <x v="5"/>
    <s v="AB"/>
    <s v="Home Office"/>
    <n v="3"/>
    <s v="Furniture"/>
    <s v="Office Furnishings"/>
    <s v="Large Box"/>
    <s v="4/26/2011"/>
  </r>
  <r>
    <n v="39268"/>
    <d v="2011-04-22T00:00:00"/>
    <s v="Not Specified"/>
    <n v="45"/>
    <s v="XL"/>
    <n v="156.94999999999999"/>
    <n v="3.4877777777777776"/>
    <x v="0"/>
    <n v="0.94"/>
    <n v="157.88999999999999"/>
    <x v="4"/>
    <s v="ON"/>
    <s v="Corporate"/>
    <n v="1"/>
    <s v="Office Supplies"/>
    <s v="Rubber Bands"/>
    <s v="Wrap Bag"/>
    <s v="4/25/2011"/>
  </r>
  <r>
    <n v="39268"/>
    <d v="2011-04-22T00:00:00"/>
    <s v="Not Specified"/>
    <n v="44"/>
    <s v="XL"/>
    <n v="324.2"/>
    <n v="7.3681818181818182"/>
    <x v="1"/>
    <n v="6.05"/>
    <n v="330.25"/>
    <x v="4"/>
    <s v="ON"/>
    <s v="Corporate"/>
    <n v="1"/>
    <s v="Office Supplies"/>
    <s v="Binders and Binder Accessories"/>
    <s v="Small Box"/>
    <s v="4/24/2011"/>
  </r>
  <r>
    <n v="33287"/>
    <d v="2011-04-22T00:00:00"/>
    <s v="Critical"/>
    <n v="44"/>
    <s v="XL"/>
    <n v="11904.55"/>
    <n v="270.55795454545455"/>
    <x v="2"/>
    <n v="28.06"/>
    <n v="11932.609999999999"/>
    <x v="2"/>
    <s v="BC"/>
    <s v="Small Business"/>
    <n v="2"/>
    <s v="Technology"/>
    <s v="Office Machines"/>
    <s v="Jumbo Drum"/>
    <s v="4/25/2011"/>
  </r>
  <r>
    <n v="43013"/>
    <d v="2011-04-22T00:00:00"/>
    <s v="Low"/>
    <n v="43"/>
    <s v="XL"/>
    <n v="1438.33"/>
    <n v="33.449534883720929"/>
    <x v="0"/>
    <n v="8.2200000000000006"/>
    <n v="1446.55"/>
    <x v="2"/>
    <s v="BC"/>
    <s v="Home Office"/>
    <n v="3"/>
    <s v="Office Supplies"/>
    <s v="Storage &amp; Organization"/>
    <s v="Small Box"/>
    <s v="4/27/2011"/>
  </r>
  <r>
    <n v="25863"/>
    <d v="2011-04-22T00:00:00"/>
    <s v="Not Specified"/>
    <n v="18"/>
    <s v="S"/>
    <n v="340.68849999999998"/>
    <n v="18.927138888888887"/>
    <x v="1"/>
    <n v="4.8099999999999996"/>
    <n v="345.49849999999998"/>
    <x v="4"/>
    <s v="ON"/>
    <s v="Corporate"/>
    <n v="1"/>
    <s v="Technology"/>
    <s v="Telephones and Communication"/>
    <s v="Medium Box"/>
    <s v="4/24/2011"/>
  </r>
  <r>
    <n v="24486"/>
    <d v="2011-04-22T00:00:00"/>
    <s v="Medium"/>
    <n v="14"/>
    <s v="S"/>
    <n v="27.06"/>
    <n v="1.9328571428571428"/>
    <x v="0"/>
    <n v="0.7"/>
    <n v="27.759999999999998"/>
    <x v="4"/>
    <s v="ON"/>
    <s v="Consumer"/>
    <n v="4"/>
    <s v="Office Supplies"/>
    <s v="Pens &amp; Art Supplies"/>
    <s v="Wrap Bag"/>
    <s v="4/23/2011"/>
  </r>
  <r>
    <n v="24486"/>
    <d v="2011-04-22T00:00:00"/>
    <s v="Medium"/>
    <n v="3"/>
    <s v="XS"/>
    <n v="28.11"/>
    <n v="9.3699999999999992"/>
    <x v="0"/>
    <n v="2.83"/>
    <n v="30.939999999999998"/>
    <x v="4"/>
    <s v="ON"/>
    <s v="Consumer"/>
    <n v="4"/>
    <s v="Technology"/>
    <s v="Computer Peripherals"/>
    <s v="Small Pack"/>
    <s v="4/23/2011"/>
  </r>
  <r>
    <n v="37826"/>
    <d v="2011-04-23T00:00:00"/>
    <s v="Medium"/>
    <n v="45"/>
    <s v="XL"/>
    <n v="325.8"/>
    <n v="7.24"/>
    <x v="0"/>
    <n v="6.18"/>
    <n v="331.98"/>
    <x v="6"/>
    <s v="SK"/>
    <s v="Consumer"/>
    <n v="4"/>
    <s v="Office Supplies"/>
    <s v="Paper"/>
    <s v="Small Box"/>
    <s v="4/25/2011"/>
  </r>
  <r>
    <n v="6402"/>
    <d v="2011-04-23T00:00:00"/>
    <s v="Low"/>
    <n v="35"/>
    <s v="L"/>
    <n v="373.33"/>
    <n v="10.666571428571428"/>
    <x v="0"/>
    <n v="4.68"/>
    <n v="378.01"/>
    <x v="11"/>
    <s v="NB"/>
    <s v="Corporate"/>
    <n v="1"/>
    <s v="Office Supplies"/>
    <s v="Scissors, Rulers and Trimmers"/>
    <s v="Small Pack"/>
    <s v="4/28/2011"/>
  </r>
  <r>
    <n v="29539"/>
    <d v="2011-04-23T00:00:00"/>
    <s v="High"/>
    <n v="24"/>
    <s v="M"/>
    <n v="223.2"/>
    <n v="9.2999999999999989"/>
    <x v="0"/>
    <n v="1.39"/>
    <n v="224.58999999999997"/>
    <x v="6"/>
    <s v="SK"/>
    <s v="Corporate"/>
    <n v="1"/>
    <s v="Office Supplies"/>
    <s v="Envelopes"/>
    <s v="Small Box"/>
    <s v="4/24/2011"/>
  </r>
  <r>
    <n v="38311"/>
    <d v="2011-04-23T00:00:00"/>
    <s v="Medium"/>
    <n v="9"/>
    <s v="XS"/>
    <n v="1201.51"/>
    <n v="133.5011111111111"/>
    <x v="1"/>
    <n v="19.989999999999998"/>
    <n v="1221.5"/>
    <x v="5"/>
    <s v="AB"/>
    <s v="Consumer"/>
    <n v="4"/>
    <s v="Office Supplies"/>
    <s v="Storage &amp; Organization"/>
    <s v="Small Box"/>
    <s v="4/25/2011"/>
  </r>
  <r>
    <n v="16710"/>
    <d v="2011-04-24T00:00:00"/>
    <s v="High"/>
    <n v="47"/>
    <s v="XL"/>
    <n v="5549.79"/>
    <n v="118.08063829787234"/>
    <x v="2"/>
    <n v="17.850000000000001"/>
    <n v="5567.64"/>
    <x v="8"/>
    <s v="NS"/>
    <s v="Consumer"/>
    <n v="4"/>
    <s v="Technology"/>
    <s v="Office Machines"/>
    <s v="Jumbo Drum"/>
    <s v="4/26/2011"/>
  </r>
  <r>
    <n v="43398"/>
    <d v="2011-04-24T00:00:00"/>
    <s v="Not Specified"/>
    <n v="10"/>
    <s v="S"/>
    <n v="1600.85"/>
    <n v="160.08499999999998"/>
    <x v="2"/>
    <n v="60"/>
    <n v="1660.85"/>
    <x v="1"/>
    <s v="MB"/>
    <s v="Corporate"/>
    <n v="1"/>
    <s v="Furniture"/>
    <s v="Tables"/>
    <s v="Jumbo Drum"/>
    <s v="4/25/2011"/>
  </r>
  <r>
    <n v="59271"/>
    <d v="2011-04-25T00:00:00"/>
    <s v="Not Specified"/>
    <n v="40"/>
    <s v="XL"/>
    <n v="630.38"/>
    <n v="15.759499999999999"/>
    <x v="1"/>
    <n v="13.32"/>
    <n v="643.70000000000005"/>
    <x v="11"/>
    <s v="NB"/>
    <s v="Corporate"/>
    <n v="1"/>
    <s v="Office Supplies"/>
    <s v="Appliances"/>
    <s v="Small Box"/>
    <s v="4/26/2011"/>
  </r>
  <r>
    <n v="56162"/>
    <d v="2011-04-25T00:00:00"/>
    <s v="Not Specified"/>
    <n v="30"/>
    <s v="L"/>
    <n v="5217.79"/>
    <n v="173.92633333333333"/>
    <x v="2"/>
    <n v="30"/>
    <n v="5247.79"/>
    <x v="2"/>
    <s v="BC"/>
    <s v="Corporate"/>
    <n v="1"/>
    <s v="Furniture"/>
    <s v="Chairs &amp; Chairmats"/>
    <s v="Jumbo Drum"/>
    <s v="4/27/2011"/>
  </r>
  <r>
    <n v="59271"/>
    <d v="2011-04-25T00:00:00"/>
    <s v="Not Specified"/>
    <n v="23"/>
    <s v="M"/>
    <n v="144.03"/>
    <n v="6.2621739130434779"/>
    <x v="0"/>
    <n v="5.2"/>
    <n v="149.22999999999999"/>
    <x v="11"/>
    <s v="NB"/>
    <s v="Corporate"/>
    <n v="1"/>
    <s v="Office Supplies"/>
    <s v="Paper"/>
    <s v="Small Box"/>
    <s v="4/27/2011"/>
  </r>
  <r>
    <n v="30626"/>
    <d v="2011-04-25T00:00:00"/>
    <s v="Critical"/>
    <n v="23"/>
    <s v="M"/>
    <n v="220.82"/>
    <n v="9.6008695652173905"/>
    <x v="1"/>
    <n v="1.0900000000000001"/>
    <n v="221.91"/>
    <x v="11"/>
    <s v="NB"/>
    <s v="Corporate"/>
    <n v="1"/>
    <s v="Office Supplies"/>
    <s v="Pens &amp; Art Supplies"/>
    <s v="Wrap Bag"/>
    <s v="4/26/2011"/>
  </r>
  <r>
    <n v="52611"/>
    <d v="2011-04-25T00:00:00"/>
    <s v="Medium"/>
    <n v="11"/>
    <s v="S"/>
    <n v="24.95"/>
    <n v="2.2681818181818181"/>
    <x v="0"/>
    <n v="1.38"/>
    <n v="26.33"/>
    <x v="4"/>
    <s v="ON"/>
    <s v="Corporate"/>
    <n v="1"/>
    <s v="Office Supplies"/>
    <s v="Rubber Bands"/>
    <s v="Wrap Bag"/>
    <s v="4/25/2011"/>
  </r>
  <r>
    <n v="2947"/>
    <d v="2011-04-25T00:00:00"/>
    <s v="Critical"/>
    <n v="8"/>
    <s v="XS"/>
    <n v="57.04"/>
    <n v="7.13"/>
    <x v="0"/>
    <n v="6.81"/>
    <n v="63.85"/>
    <x v="4"/>
    <s v="ON"/>
    <s v="Consumer"/>
    <n v="4"/>
    <s v="Office Supplies"/>
    <s v="Paper"/>
    <s v="Small Box"/>
    <s v="4/27/2011"/>
  </r>
  <r>
    <n v="25697"/>
    <d v="2011-04-26T00:00:00"/>
    <s v="Low"/>
    <n v="46"/>
    <s v="XL"/>
    <n v="400.25"/>
    <n v="8.7010869565217384"/>
    <x v="0"/>
    <n v="3.62"/>
    <n v="403.87"/>
    <x v="4"/>
    <s v="ON"/>
    <s v="Consumer"/>
    <n v="4"/>
    <s v="Technology"/>
    <s v="Computer Peripherals"/>
    <s v="Small Pack"/>
    <s v="4/26/2011"/>
  </r>
  <r>
    <n v="39008"/>
    <d v="2011-04-28T00:00:00"/>
    <s v="Not Specified"/>
    <n v="28"/>
    <s v="M"/>
    <n v="3582.79"/>
    <n v="127.95678571428572"/>
    <x v="2"/>
    <n v="70.2"/>
    <n v="3652.99"/>
    <x v="1"/>
    <s v="MB"/>
    <s v="Corporate"/>
    <n v="1"/>
    <s v="Furniture"/>
    <s v="Chairs &amp; Chairmats"/>
    <s v="Jumbo Drum"/>
    <s v="4/30/2011"/>
  </r>
  <r>
    <n v="35238"/>
    <d v="2011-04-28T00:00:00"/>
    <s v="Low"/>
    <n v="27"/>
    <s v="M"/>
    <n v="1403.027"/>
    <n v="51.963962962962967"/>
    <x v="1"/>
    <n v="5.63"/>
    <n v="1408.6570000000002"/>
    <x v="6"/>
    <s v="SK"/>
    <s v="Small Business"/>
    <n v="2"/>
    <s v="Technology"/>
    <s v="Telephones and Communication"/>
    <s v="Small Box"/>
    <s v="4/28/2011"/>
  </r>
  <r>
    <n v="34694"/>
    <d v="2011-04-28T00:00:00"/>
    <s v="Low"/>
    <n v="11"/>
    <s v="S"/>
    <n v="55.49"/>
    <n v="5.0445454545454549"/>
    <x v="0"/>
    <n v="7.24"/>
    <n v="62.730000000000004"/>
    <x v="3"/>
    <s v="QC"/>
    <s v="Consumer"/>
    <n v="4"/>
    <s v="Furniture"/>
    <s v="Office Furnishings"/>
    <s v="Small Box"/>
    <s v="4/28/2011"/>
  </r>
  <r>
    <n v="25479"/>
    <d v="2011-04-28T00:00:00"/>
    <s v="Critical"/>
    <n v="3"/>
    <s v="XS"/>
    <n v="210.5025"/>
    <n v="70.167500000000004"/>
    <x v="0"/>
    <n v="1.25"/>
    <n v="211.7525"/>
    <x v="3"/>
    <s v="QC"/>
    <s v="Corporate"/>
    <n v="1"/>
    <s v="Technology"/>
    <s v="Telephones and Communication"/>
    <s v="Small Pack"/>
    <s v="4/28/2011"/>
  </r>
  <r>
    <n v="10054"/>
    <d v="2011-04-28T00:00:00"/>
    <s v="High"/>
    <n v="2"/>
    <s v="XS"/>
    <n v="196.85149999999999"/>
    <n v="98.425749999999994"/>
    <x v="0"/>
    <n v="5.99"/>
    <n v="202.8415"/>
    <x v="3"/>
    <s v="QC"/>
    <s v="Home Office"/>
    <n v="3"/>
    <s v="Technology"/>
    <s v="Telephones and Communication"/>
    <s v="Small Box"/>
    <s v="4/28/2011"/>
  </r>
  <r>
    <n v="10054"/>
    <d v="2011-04-28T00:00:00"/>
    <s v="High"/>
    <n v="2"/>
    <s v="XS"/>
    <n v="203.3"/>
    <n v="101.65"/>
    <x v="0"/>
    <n v="48.2"/>
    <n v="251.5"/>
    <x v="3"/>
    <s v="QC"/>
    <s v="Home Office"/>
    <n v="3"/>
    <s v="Furniture"/>
    <s v="Office Furnishings"/>
    <s v="Medium Box"/>
    <s v="4/30/2011"/>
  </r>
  <r>
    <n v="17252"/>
    <d v="2011-04-29T00:00:00"/>
    <s v="Not Specified"/>
    <n v="49"/>
    <s v="XL"/>
    <n v="11365.616"/>
    <n v="231.95134693877552"/>
    <x v="2"/>
    <n v="54.12"/>
    <n v="11419.736000000001"/>
    <x v="4"/>
    <s v="ON"/>
    <s v="Consumer"/>
    <n v="4"/>
    <s v="Furniture"/>
    <s v="Tables"/>
    <s v="Jumbo Box"/>
    <d v="2011-01-05T00:00:00"/>
  </r>
  <r>
    <n v="16674"/>
    <d v="2011-04-29T00:00:00"/>
    <s v="Low"/>
    <n v="49"/>
    <s v="XL"/>
    <n v="1959.43"/>
    <n v="39.98836734693878"/>
    <x v="0"/>
    <n v="4.62"/>
    <n v="1964.05"/>
    <x v="8"/>
    <s v="NS"/>
    <s v="Small Business"/>
    <n v="2"/>
    <s v="Office Supplies"/>
    <s v="Appliances"/>
    <s v="Small Box"/>
    <d v="2011-06-05T00:00:00"/>
  </r>
  <r>
    <n v="17252"/>
    <d v="2011-04-29T00:00:00"/>
    <s v="Not Specified"/>
    <n v="48"/>
    <s v="XL"/>
    <n v="2283.2199999999998"/>
    <n v="47.567083333333329"/>
    <x v="0"/>
    <n v="5.97"/>
    <n v="2289.1899999999996"/>
    <x v="4"/>
    <s v="ON"/>
    <s v="Consumer"/>
    <n v="4"/>
    <s v="Office Supplies"/>
    <s v="Paper"/>
    <s v="Small Box"/>
    <s v="4/30/2011"/>
  </r>
  <r>
    <n v="26791"/>
    <d v="2011-04-29T00:00:00"/>
    <s v="Low"/>
    <n v="45"/>
    <s v="XL"/>
    <n v="500.48"/>
    <n v="11.121777777777778"/>
    <x v="0"/>
    <n v="5.03"/>
    <n v="505.51"/>
    <x v="9"/>
    <s v="PE"/>
    <s v="Home Office"/>
    <n v="3"/>
    <s v="Office Supplies"/>
    <s v="Storage &amp; Organization"/>
    <s v="Small Box"/>
    <d v="2011-06-05T00:00:00"/>
  </r>
  <r>
    <n v="16674"/>
    <d v="2011-04-29T00:00:00"/>
    <s v="Low"/>
    <n v="39"/>
    <s v="L"/>
    <n v="14072.64"/>
    <n v="360.83692307692309"/>
    <x v="2"/>
    <n v="58.92"/>
    <n v="14131.56"/>
    <x v="8"/>
    <s v="NS"/>
    <s v="Small Business"/>
    <n v="2"/>
    <s v="Furniture"/>
    <s v="Chairs &amp; Chairmats"/>
    <s v="Jumbo Drum"/>
    <d v="2011-08-05T00:00:00"/>
  </r>
  <r>
    <n v="42727"/>
    <d v="2011-04-29T00:00:00"/>
    <s v="Not Specified"/>
    <n v="21"/>
    <s v="M"/>
    <n v="177.06"/>
    <n v="8.4314285714285724"/>
    <x v="0"/>
    <n v="7.77"/>
    <n v="184.83"/>
    <x v="6"/>
    <s v="SK"/>
    <s v="Consumer"/>
    <n v="4"/>
    <s v="Office Supplies"/>
    <s v="Scissors, Rulers and Trimmers"/>
    <s v="Small Pack"/>
    <s v="4/30/2011"/>
  </r>
  <r>
    <n v="3750"/>
    <d v="2011-04-29T00:00:00"/>
    <s v="Medium"/>
    <n v="12"/>
    <s v="S"/>
    <n v="76.16"/>
    <n v="6.3466666666666667"/>
    <x v="0"/>
    <n v="5.2"/>
    <n v="81.36"/>
    <x v="3"/>
    <s v="QC"/>
    <s v="Small Business"/>
    <n v="2"/>
    <s v="Office Supplies"/>
    <s v="Paper"/>
    <s v="Small Box"/>
    <d v="2011-01-05T00:00:00"/>
  </r>
  <r>
    <n v="42727"/>
    <d v="2011-04-29T00:00:00"/>
    <s v="Not Specified"/>
    <n v="11"/>
    <s v="S"/>
    <n v="5510.23"/>
    <n v="500.92999999999995"/>
    <x v="2"/>
    <n v="26"/>
    <n v="5536.23"/>
    <x v="6"/>
    <s v="SK"/>
    <s v="Consumer"/>
    <n v="4"/>
    <s v="Furniture"/>
    <s v="Chairs &amp; Chairmats"/>
    <s v="Jumbo Drum"/>
    <s v="4/30/2011"/>
  </r>
  <r>
    <n v="2208"/>
    <d v="2011-04-30T00:00:00"/>
    <s v="Not Specified"/>
    <n v="41"/>
    <s v="XL"/>
    <n v="23281.05"/>
    <n v="567.83048780487798"/>
    <x v="0"/>
    <n v="24.49"/>
    <n v="23305.54"/>
    <x v="8"/>
    <s v="NS"/>
    <s v="Home Office"/>
    <n v="3"/>
    <s v="Technology"/>
    <s v="Copiers and Fax"/>
    <s v="Large Box"/>
    <d v="2011-01-05T00:00:00"/>
  </r>
  <r>
    <n v="18528"/>
    <d v="2011-04-30T00:00:00"/>
    <s v="Critical"/>
    <n v="33"/>
    <s v="L"/>
    <n v="340.97"/>
    <n v="10.332424242424244"/>
    <x v="0"/>
    <n v="3.99"/>
    <n v="344.96000000000004"/>
    <x v="4"/>
    <s v="ON"/>
    <s v="Corporate"/>
    <n v="1"/>
    <s v="Office Supplies"/>
    <s v="Appliances"/>
    <s v="Small Box"/>
    <d v="2011-01-05T00:00:00"/>
  </r>
  <r>
    <n v="513"/>
    <d v="2011-04-30T00:00:00"/>
    <s v="High"/>
    <n v="33"/>
    <s v="L"/>
    <n v="5437.92"/>
    <n v="164.78545454545454"/>
    <x v="2"/>
    <n v="60.2"/>
    <n v="5498.12"/>
    <x v="4"/>
    <s v="ON"/>
    <s v="Home Office"/>
    <n v="3"/>
    <s v="Furniture"/>
    <s v="Chairs &amp; Chairmats"/>
    <s v="Jumbo Drum"/>
    <s v="4/30/2011"/>
  </r>
  <r>
    <n v="18528"/>
    <d v="2011-04-30T00:00:00"/>
    <s v="Critical"/>
    <n v="22"/>
    <s v="M"/>
    <n v="136.24"/>
    <n v="6.1927272727272733"/>
    <x v="0"/>
    <n v="7.96"/>
    <n v="144.20000000000002"/>
    <x v="4"/>
    <s v="ON"/>
    <s v="Corporate"/>
    <n v="1"/>
    <s v="Office Supplies"/>
    <s v="Paper"/>
    <s v="Small Box"/>
    <d v="2011-02-05T00:00:00"/>
  </r>
  <r>
    <n v="38305"/>
    <d v="2011-04-30T00:00:00"/>
    <s v="Critical"/>
    <n v="21"/>
    <s v="M"/>
    <n v="2561.6705000000002"/>
    <n v="121.98430952380953"/>
    <x v="0"/>
    <n v="8.08"/>
    <n v="2569.7505000000001"/>
    <x v="3"/>
    <s v="QC"/>
    <s v="Consumer"/>
    <n v="4"/>
    <s v="Technology"/>
    <s v="Telephones and Communication"/>
    <s v="Small Box"/>
    <d v="2011-02-05T00:00:00"/>
  </r>
  <r>
    <n v="2208"/>
    <d v="2011-04-30T00:00:00"/>
    <s v="Not Specified"/>
    <n v="7"/>
    <s v="XS"/>
    <n v="82.06"/>
    <n v="11.722857142857142"/>
    <x v="0"/>
    <n v="7.19"/>
    <n v="89.25"/>
    <x v="8"/>
    <s v="NS"/>
    <s v="Home Office"/>
    <n v="3"/>
    <s v="Office Supplies"/>
    <s v="Binders and Binder Accessories"/>
    <s v="Small Box"/>
    <d v="2011-02-05T00:00:00"/>
  </r>
  <r>
    <n v="22850"/>
    <d v="2011-04-30T00:00:00"/>
    <s v="Medium"/>
    <n v="4"/>
    <s v="XS"/>
    <n v="105.13"/>
    <n v="26.282499999999999"/>
    <x v="0"/>
    <n v="4"/>
    <n v="109.13"/>
    <x v="10"/>
    <s v="YT"/>
    <s v="Home Office"/>
    <n v="3"/>
    <s v="Technology"/>
    <s v="Computer Peripherals"/>
    <s v="Small Box"/>
    <d v="2011-01-05T00:00:00"/>
  </r>
  <r>
    <n v="7878"/>
    <d v="2011-05-01T00:00:00"/>
    <s v="Critical"/>
    <n v="50"/>
    <s v="XXL"/>
    <n v="3904.12"/>
    <n v="78.082399999999993"/>
    <x v="2"/>
    <n v="55.81"/>
    <n v="3959.93"/>
    <x v="1"/>
    <s v="MB"/>
    <s v="Corporate"/>
    <n v="1"/>
    <s v="Furniture"/>
    <s v="Bookcases"/>
    <s v="Jumbo Box"/>
    <d v="2011-06-05T00:00:00"/>
  </r>
  <r>
    <n v="7878"/>
    <d v="2011-05-01T00:00:00"/>
    <s v="Low"/>
    <n v="42"/>
    <s v="XL"/>
    <n v="256.64"/>
    <n v="6.1104761904761897"/>
    <x v="0"/>
    <n v="3.37"/>
    <n v="260.01"/>
    <x v="1"/>
    <s v="MB"/>
    <s v="Corporate"/>
    <n v="1"/>
    <s v="Office Supplies"/>
    <s v="Rubber Bands"/>
    <s v="Wrap Bag"/>
    <d v="2011-08-05T00:00:00"/>
  </r>
  <r>
    <n v="7878"/>
    <d v="2011-05-01T00:00:00"/>
    <s v="Critical"/>
    <n v="41"/>
    <s v="XL"/>
    <n v="343.64"/>
    <n v="8.3814634146341458"/>
    <x v="0"/>
    <n v="3.44"/>
    <n v="347.08"/>
    <x v="1"/>
    <s v="MB"/>
    <s v="Corporate"/>
    <n v="1"/>
    <s v="Furniture"/>
    <s v="Office Furnishings"/>
    <s v="Small Pack"/>
    <d v="2011-03-05T00:00:00"/>
  </r>
  <r>
    <n v="56834"/>
    <d v="2011-05-01T00:00:00"/>
    <s v="High"/>
    <n v="33"/>
    <s v="L"/>
    <n v="205.52"/>
    <n v="6.2278787878787885"/>
    <x v="0"/>
    <n v="7.03"/>
    <n v="212.55"/>
    <x v="5"/>
    <s v="AB"/>
    <s v="Corporate"/>
    <n v="1"/>
    <s v="Office Supplies"/>
    <s v="Paper"/>
    <s v="Small Box"/>
    <d v="2011-02-05T00:00:00"/>
  </r>
  <r>
    <n v="2311"/>
    <d v="2011-05-01T00:00:00"/>
    <s v="High"/>
    <n v="31"/>
    <s v="L"/>
    <n v="1324.09"/>
    <n v="42.712580645161289"/>
    <x v="0"/>
    <n v="18.98"/>
    <n v="1343.07"/>
    <x v="2"/>
    <s v="BC"/>
    <s v="Home Office"/>
    <n v="3"/>
    <s v="Furniture"/>
    <s v="Office Furnishings"/>
    <s v="Small Box"/>
    <d v="2011-02-05T00:00:00"/>
  </r>
  <r>
    <n v="42979"/>
    <d v="2011-05-01T00:00:00"/>
    <s v="Not Specified"/>
    <n v="29"/>
    <s v="M"/>
    <n v="2770.79"/>
    <n v="95.544482758620688"/>
    <x v="2"/>
    <n v="30"/>
    <n v="2800.79"/>
    <x v="6"/>
    <s v="SK"/>
    <s v="Corporate"/>
    <n v="1"/>
    <s v="Furniture"/>
    <s v="Chairs &amp; Chairmats"/>
    <s v="Jumbo Drum"/>
    <d v="2011-03-05T00:00:00"/>
  </r>
  <r>
    <n v="56834"/>
    <d v="2011-05-01T00:00:00"/>
    <s v="High"/>
    <n v="22"/>
    <s v="M"/>
    <n v="1900.47"/>
    <n v="86.385000000000005"/>
    <x v="2"/>
    <n v="30.06"/>
    <n v="1930.53"/>
    <x v="5"/>
    <s v="AB"/>
    <s v="Corporate"/>
    <n v="1"/>
    <s v="Technology"/>
    <s v="Office Machines"/>
    <s v="Jumbo Box"/>
    <d v="2011-03-05T00:00:00"/>
  </r>
  <r>
    <n v="6755"/>
    <d v="2011-05-01T00:00:00"/>
    <s v="High"/>
    <n v="20"/>
    <s v="M"/>
    <n v="156.47"/>
    <n v="7.8235000000000001"/>
    <x v="0"/>
    <n v="6.05"/>
    <n v="162.52000000000001"/>
    <x v="4"/>
    <s v="ON"/>
    <s v="Home Office"/>
    <n v="3"/>
    <s v="Office Supplies"/>
    <s v="Binders and Binder Accessories"/>
    <s v="Small Box"/>
    <d v="2011-03-05T00:00:00"/>
  </r>
  <r>
    <n v="30848"/>
    <d v="2011-05-01T00:00:00"/>
    <s v="Medium"/>
    <n v="13"/>
    <s v="S"/>
    <n v="4324.29"/>
    <n v="332.6376923076923"/>
    <x v="2"/>
    <n v="40.19"/>
    <n v="4364.4799999999996"/>
    <x v="10"/>
    <s v="YT"/>
    <s v="Corporate"/>
    <n v="1"/>
    <s v="Furniture"/>
    <s v="Tables"/>
    <s v="Jumbo Box"/>
    <d v="2011-03-05T00:00:00"/>
  </r>
  <r>
    <n v="10695"/>
    <d v="2011-05-02T00:00:00"/>
    <s v="High"/>
    <n v="39"/>
    <s v="L"/>
    <n v="6330.0860000000002"/>
    <n v="162.30989743589745"/>
    <x v="0"/>
    <n v="2.5"/>
    <n v="6332.5860000000002"/>
    <x v="1"/>
    <s v="MB"/>
    <s v="Corporate"/>
    <n v="1"/>
    <s v="Technology"/>
    <s v="Telephones and Communication"/>
    <s v="Small Box"/>
    <d v="2011-03-05T00:00:00"/>
  </r>
  <r>
    <n v="2978"/>
    <d v="2011-05-02T00:00:00"/>
    <s v="Critical"/>
    <n v="36"/>
    <s v="L"/>
    <n v="5410.95"/>
    <n v="150.30416666666667"/>
    <x v="0"/>
    <n v="19.989999999999998"/>
    <n v="5430.94"/>
    <x v="10"/>
    <s v="YT"/>
    <s v="Corporate"/>
    <n v="1"/>
    <s v="Office Supplies"/>
    <s v="Envelopes"/>
    <s v="Small Box"/>
    <d v="2011-04-05T00:00:00"/>
  </r>
  <r>
    <n v="2978"/>
    <d v="2011-05-02T00:00:00"/>
    <s v="Critical"/>
    <n v="34"/>
    <s v="L"/>
    <n v="6264.1854999999996"/>
    <n v="184.24074999999999"/>
    <x v="0"/>
    <n v="19.989999999999998"/>
    <n v="6284.1754999999994"/>
    <x v="10"/>
    <s v="YT"/>
    <s v="Corporate"/>
    <n v="1"/>
    <s v="Technology"/>
    <s v="Telephones and Communication"/>
    <s v="Small Box"/>
    <d v="2011-03-05T00:00:00"/>
  </r>
  <r>
    <n v="2978"/>
    <d v="2011-05-02T00:00:00"/>
    <s v="Critical"/>
    <n v="28"/>
    <s v="M"/>
    <n v="4671.1495000000004"/>
    <n v="166.82676785714287"/>
    <x v="0"/>
    <n v="4.2"/>
    <n v="4675.3495000000003"/>
    <x v="4"/>
    <s v="ON"/>
    <s v="Corporate"/>
    <n v="1"/>
    <s v="Technology"/>
    <s v="Telephones and Communication"/>
    <s v="Small Box"/>
    <d v="2011-03-05T00:00:00"/>
  </r>
  <r>
    <n v="42725"/>
    <d v="2011-05-02T00:00:00"/>
    <s v="Medium"/>
    <n v="18"/>
    <s v="S"/>
    <n v="231.06"/>
    <n v="12.836666666666666"/>
    <x v="0"/>
    <n v="6.13"/>
    <n v="237.19"/>
    <x v="5"/>
    <s v="AB"/>
    <s v="Corporate"/>
    <n v="1"/>
    <s v="Office Supplies"/>
    <s v="Storage &amp; Organization"/>
    <s v="Small Box"/>
    <d v="2011-03-05T00:00:00"/>
  </r>
  <r>
    <n v="32929"/>
    <d v="2011-05-02T00:00:00"/>
    <s v="Low"/>
    <n v="13"/>
    <s v="S"/>
    <n v="152.13999999999999"/>
    <n v="11.703076923076923"/>
    <x v="0"/>
    <n v="4.8099999999999996"/>
    <n v="156.94999999999999"/>
    <x v="11"/>
    <s v="NB"/>
    <s v="Corporate"/>
    <n v="1"/>
    <s v="Office Supplies"/>
    <s v="Storage &amp; Organization"/>
    <s v="Small Box"/>
    <d v="2011-07-05T00:00:00"/>
  </r>
  <r>
    <n v="32929"/>
    <d v="2011-05-02T00:00:00"/>
    <s v="Low"/>
    <n v="8"/>
    <s v="XS"/>
    <n v="44.56"/>
    <n v="5.57"/>
    <x v="0"/>
    <n v="1.39"/>
    <n v="45.95"/>
    <x v="11"/>
    <s v="NB"/>
    <s v="Corporate"/>
    <n v="1"/>
    <s v="Office Supplies"/>
    <s v="Envelopes"/>
    <s v="Small Box"/>
    <d v="2011-06-05T00:00:00"/>
  </r>
  <r>
    <n v="33925"/>
    <d v="2011-05-03T00:00:00"/>
    <s v="Low"/>
    <n v="47"/>
    <s v="XL"/>
    <n v="1488.86"/>
    <n v="31.67787234042553"/>
    <x v="0"/>
    <n v="19.989999999999998"/>
    <n v="1508.85"/>
    <x v="5"/>
    <s v="AB"/>
    <s v="Home Office"/>
    <n v="3"/>
    <s v="Office Supplies"/>
    <s v="Paper"/>
    <s v="Small Box"/>
    <d v="2011-07-05T00:00:00"/>
  </r>
  <r>
    <n v="41539"/>
    <d v="2011-05-03T00:00:00"/>
    <s v="High"/>
    <n v="41"/>
    <s v="XL"/>
    <n v="2303.7125000000001"/>
    <n v="56.18810975609756"/>
    <x v="0"/>
    <n v="8.99"/>
    <n v="2312.7024999999999"/>
    <x v="2"/>
    <s v="BC"/>
    <s v="Consumer"/>
    <n v="4"/>
    <s v="Technology"/>
    <s v="Telephones and Communication"/>
    <s v="Small Box"/>
    <d v="2011-04-05T00:00:00"/>
  </r>
  <r>
    <n v="5696"/>
    <d v="2011-05-03T00:00:00"/>
    <s v="Critical"/>
    <n v="40"/>
    <s v="XL"/>
    <n v="621.12"/>
    <n v="15.528"/>
    <x v="0"/>
    <n v="2.99"/>
    <n v="624.11"/>
    <x v="1"/>
    <s v="MB"/>
    <s v="Consumer"/>
    <n v="4"/>
    <s v="Office Supplies"/>
    <s v="Binders and Binder Accessories"/>
    <s v="Small Box"/>
    <d v="2011-05-05T00:00:00"/>
  </r>
  <r>
    <n v="5696"/>
    <d v="2011-05-03T00:00:00"/>
    <s v="Critical"/>
    <n v="31"/>
    <s v="L"/>
    <n v="175.92"/>
    <n v="5.6748387096774193"/>
    <x v="0"/>
    <n v="3.85"/>
    <n v="179.76999999999998"/>
    <x v="1"/>
    <s v="MB"/>
    <s v="Consumer"/>
    <n v="4"/>
    <s v="Technology"/>
    <s v="Computer Peripherals"/>
    <s v="Small Pack"/>
    <d v="2011-05-05T00:00:00"/>
  </r>
  <r>
    <n v="44871"/>
    <d v="2011-05-03T00:00:00"/>
    <s v="Critical"/>
    <n v="27"/>
    <s v="M"/>
    <n v="94.46"/>
    <n v="3.4985185185185181"/>
    <x v="0"/>
    <n v="4.2"/>
    <n v="98.66"/>
    <x v="1"/>
    <s v="MB"/>
    <s v="Home Office"/>
    <n v="3"/>
    <s v="Office Supplies"/>
    <s v="Pens &amp; Art Supplies"/>
    <s v="Wrap Bag"/>
    <d v="2011-05-05T00:00:00"/>
  </r>
  <r>
    <n v="41539"/>
    <d v="2011-05-03T00:00:00"/>
    <s v="High"/>
    <n v="24"/>
    <s v="M"/>
    <n v="41.85"/>
    <n v="1.7437500000000001"/>
    <x v="1"/>
    <n v="1.29"/>
    <n v="43.14"/>
    <x v="2"/>
    <s v="BC"/>
    <s v="Consumer"/>
    <n v="4"/>
    <s v="Office Supplies"/>
    <s v="Pens &amp; Art Supplies"/>
    <s v="Wrap Bag"/>
    <d v="2011-05-05T00:00:00"/>
  </r>
  <r>
    <n v="44960"/>
    <d v="2011-05-03T00:00:00"/>
    <s v="Low"/>
    <n v="22"/>
    <s v="M"/>
    <n v="180.92"/>
    <n v="8.2236363636363627"/>
    <x v="0"/>
    <n v="6.14"/>
    <n v="187.05999999999997"/>
    <x v="4"/>
    <s v="ON"/>
    <s v="Consumer"/>
    <n v="4"/>
    <s v="Office Supplies"/>
    <s v="Scissors, Rulers and Trimmers"/>
    <s v="Small Pack"/>
    <d v="2011-03-05T00:00:00"/>
  </r>
  <r>
    <n v="44960"/>
    <d v="2011-05-03T00:00:00"/>
    <s v="Low"/>
    <n v="17"/>
    <s v="S"/>
    <n v="31.68"/>
    <n v="1.8635294117647059"/>
    <x v="0"/>
    <n v="1.99"/>
    <n v="33.67"/>
    <x v="4"/>
    <s v="ON"/>
    <s v="Consumer"/>
    <n v="4"/>
    <s v="Technology"/>
    <s v="Computer Peripherals"/>
    <s v="Small Pack"/>
    <d v="2011-07-05T00:00:00"/>
  </r>
  <r>
    <n v="44960"/>
    <d v="2011-05-03T00:00:00"/>
    <s v="Low"/>
    <n v="16"/>
    <s v="S"/>
    <n v="112.91"/>
    <n v="7.0568749999999998"/>
    <x v="0"/>
    <n v="8.4"/>
    <n v="121.31"/>
    <x v="4"/>
    <s v="ON"/>
    <s v="Consumer"/>
    <n v="4"/>
    <s v="Office Supplies"/>
    <s v="Paper"/>
    <s v="Small Box"/>
    <d v="2011-05-05T00:00:00"/>
  </r>
  <r>
    <n v="35584"/>
    <d v="2011-05-03T00:00:00"/>
    <s v="Medium"/>
    <n v="15"/>
    <s v="S"/>
    <n v="150.33000000000001"/>
    <n v="10.022"/>
    <x v="1"/>
    <n v="9.4499999999999993"/>
    <n v="159.78"/>
    <x v="4"/>
    <s v="ON"/>
    <s v="Corporate"/>
    <n v="1"/>
    <s v="Office Supplies"/>
    <s v="Storage &amp; Organization"/>
    <s v="Small Box"/>
    <d v="2011-03-05T00:00:00"/>
  </r>
  <r>
    <n v="5696"/>
    <d v="2011-05-03T00:00:00"/>
    <s v="Critical"/>
    <n v="4"/>
    <s v="XS"/>
    <n v="2206.17"/>
    <n v="551.54250000000002"/>
    <x v="0"/>
    <n v="19.989999999999998"/>
    <n v="2226.16"/>
    <x v="1"/>
    <s v="MB"/>
    <s v="Consumer"/>
    <n v="4"/>
    <s v="Office Supplies"/>
    <s v="Binders and Binder Accessories"/>
    <s v="Small Box"/>
    <d v="2011-05-05T00:00:00"/>
  </r>
  <r>
    <n v="21414"/>
    <d v="2011-05-04T00:00:00"/>
    <s v="Critical"/>
    <n v="46"/>
    <s v="XL"/>
    <n v="3644.6"/>
    <n v="79.230434782608697"/>
    <x v="0"/>
    <n v="35"/>
    <n v="3679.6"/>
    <x v="4"/>
    <s v="ON"/>
    <s v="Consumer"/>
    <n v="4"/>
    <s v="Office Supplies"/>
    <s v="Storage &amp; Organization"/>
    <s v="Large Box"/>
    <d v="2011-06-05T00:00:00"/>
  </r>
  <r>
    <n v="21414"/>
    <d v="2011-05-04T00:00:00"/>
    <s v="Critical"/>
    <n v="43"/>
    <s v="XL"/>
    <n v="103.6"/>
    <n v="2.409302325581395"/>
    <x v="1"/>
    <n v="1.92"/>
    <n v="105.52"/>
    <x v="4"/>
    <s v="ON"/>
    <s v="Consumer"/>
    <n v="4"/>
    <s v="Office Supplies"/>
    <s v="Scissors, Rulers and Trimmers"/>
    <s v="Wrap Bag"/>
    <d v="2011-04-05T00:00:00"/>
  </r>
  <r>
    <n v="19649"/>
    <d v="2011-05-04T00:00:00"/>
    <s v="High"/>
    <n v="36"/>
    <s v="L"/>
    <n v="1095.1099999999999"/>
    <n v="30.419722222222219"/>
    <x v="2"/>
    <n v="45.51"/>
    <n v="1140.6199999999999"/>
    <x v="6"/>
    <s v="SK"/>
    <s v="Consumer"/>
    <n v="4"/>
    <s v="Furniture"/>
    <s v="Tables"/>
    <s v="Jumbo Box"/>
    <d v="2011-05-05T00:00:00"/>
  </r>
  <r>
    <n v="21414"/>
    <d v="2011-05-04T00:00:00"/>
    <s v="Critical"/>
    <n v="34"/>
    <s v="L"/>
    <n v="117.91"/>
    <n v="3.4679411764705881"/>
    <x v="0"/>
    <n v="1.0900000000000001"/>
    <n v="119"/>
    <x v="4"/>
    <s v="ON"/>
    <s v="Consumer"/>
    <n v="4"/>
    <s v="Office Supplies"/>
    <s v="Paper"/>
    <s v="Wrap Bag"/>
    <d v="2011-06-05T00:00:00"/>
  </r>
  <r>
    <n v="21414"/>
    <d v="2011-05-04T00:00:00"/>
    <s v="Critical"/>
    <n v="33"/>
    <s v="L"/>
    <n v="3491.6129999999998"/>
    <n v="105.80645454545454"/>
    <x v="0"/>
    <n v="5.63"/>
    <n v="3497.2429999999999"/>
    <x v="4"/>
    <s v="ON"/>
    <s v="Consumer"/>
    <n v="4"/>
    <s v="Technology"/>
    <s v="Telephones and Communication"/>
    <s v="Small Box"/>
    <d v="2011-05-05T00:00:00"/>
  </r>
  <r>
    <n v="19649"/>
    <d v="2011-05-04T00:00:00"/>
    <s v="High"/>
    <n v="25"/>
    <s v="M"/>
    <n v="375.74"/>
    <n v="15.0296"/>
    <x v="1"/>
    <n v="6.75"/>
    <n v="382.49"/>
    <x v="6"/>
    <s v="SK"/>
    <s v="Consumer"/>
    <n v="4"/>
    <s v="Office Supplies"/>
    <s v="Appliances"/>
    <s v="Medium Box"/>
    <d v="2011-06-05T00:00:00"/>
  </r>
  <r>
    <n v="37314"/>
    <d v="2011-05-04T00:00:00"/>
    <s v="Medium"/>
    <n v="21"/>
    <s v="M"/>
    <n v="210.86"/>
    <n v="10.040952380952382"/>
    <x v="0"/>
    <n v="6.02"/>
    <n v="216.88000000000002"/>
    <x v="4"/>
    <s v="ON"/>
    <s v="Home Office"/>
    <n v="3"/>
    <s v="Furniture"/>
    <s v="Office Furnishings"/>
    <s v="Medium Box"/>
    <d v="2011-05-05T00:00:00"/>
  </r>
  <r>
    <n v="25955"/>
    <d v="2011-05-04T00:00:00"/>
    <s v="Not Specified"/>
    <n v="10"/>
    <s v="S"/>
    <n v="170.35"/>
    <n v="17.035"/>
    <x v="0"/>
    <n v="8.34"/>
    <n v="178.69"/>
    <x v="3"/>
    <s v="QC"/>
    <s v="Corporate"/>
    <n v="1"/>
    <s v="Office Supplies"/>
    <s v="Storage &amp; Organization"/>
    <s v="Small Box"/>
    <d v="2011-06-05T00:00:00"/>
  </r>
  <r>
    <n v="39745"/>
    <d v="2011-05-04T00:00:00"/>
    <s v="Not Specified"/>
    <n v="8"/>
    <s v="XS"/>
    <n v="955.29"/>
    <n v="119.41125"/>
    <x v="2"/>
    <n v="56.14"/>
    <n v="1011.43"/>
    <x v="2"/>
    <s v="BC"/>
    <s v="Corporate"/>
    <n v="1"/>
    <s v="Technology"/>
    <s v="Office Machines"/>
    <s v="Jumbo Drum"/>
    <d v="2011-05-05T00:00:00"/>
  </r>
  <r>
    <n v="49346"/>
    <d v="2011-05-05T00:00:00"/>
    <s v="Not Specified"/>
    <n v="50"/>
    <s v="XXL"/>
    <n v="276.75"/>
    <n v="5.5350000000000001"/>
    <x v="0"/>
    <n v="5.57"/>
    <n v="282.32"/>
    <x v="6"/>
    <s v="SK"/>
    <s v="Corporate"/>
    <n v="1"/>
    <s v="Office Supplies"/>
    <s v="Paper"/>
    <s v="Small Box"/>
    <d v="2011-06-05T00:00:00"/>
  </r>
  <r>
    <n v="18503"/>
    <d v="2011-05-05T00:00:00"/>
    <s v="Not Specified"/>
    <n v="46"/>
    <s v="XL"/>
    <n v="6637.63"/>
    <n v="144.29630434782609"/>
    <x v="2"/>
    <n v="17.850000000000001"/>
    <n v="6655.4800000000005"/>
    <x v="5"/>
    <s v="AB"/>
    <s v="Consumer"/>
    <n v="4"/>
    <s v="Technology"/>
    <s v="Office Machines"/>
    <s v="Jumbo Drum"/>
    <d v="2011-07-05T00:00:00"/>
  </r>
  <r>
    <n v="18503"/>
    <d v="2011-05-05T00:00:00"/>
    <s v="Not Specified"/>
    <n v="13"/>
    <s v="S"/>
    <n v="928.90549999999996"/>
    <n v="71.454269230769228"/>
    <x v="0"/>
    <n v="2.79"/>
    <n v="931.69549999999992"/>
    <x v="5"/>
    <s v="AB"/>
    <s v="Consumer"/>
    <n v="4"/>
    <s v="Technology"/>
    <s v="Telephones and Communication"/>
    <s v="Small Box"/>
    <d v="2011-07-05T00:00:00"/>
  </r>
  <r>
    <n v="49346"/>
    <d v="2011-05-05T00:00:00"/>
    <s v="Not Specified"/>
    <n v="8"/>
    <s v="XS"/>
    <n v="94.35"/>
    <n v="11.793749999999999"/>
    <x v="0"/>
    <n v="2.85"/>
    <n v="97.199999999999989"/>
    <x v="6"/>
    <s v="SK"/>
    <s v="Corporate"/>
    <n v="1"/>
    <s v="Furniture"/>
    <s v="Office Furnishings"/>
    <s v="Small Pack"/>
    <d v="2011-08-05T00:00:00"/>
  </r>
  <r>
    <n v="23617"/>
    <d v="2011-05-05T00:00:00"/>
    <s v="Not Specified"/>
    <n v="6"/>
    <s v="XS"/>
    <n v="247.34"/>
    <n v="41.223333333333336"/>
    <x v="1"/>
    <n v="2.99"/>
    <n v="250.33"/>
    <x v="10"/>
    <s v="YT"/>
    <s v="Consumer"/>
    <n v="4"/>
    <s v="Office Supplies"/>
    <s v="Binders and Binder Accessories"/>
    <s v="Small Box"/>
    <d v="2011-07-05T00:00:00"/>
  </r>
  <r>
    <n v="42628"/>
    <d v="2011-05-05T00:00:00"/>
    <s v="Not Specified"/>
    <n v="4"/>
    <s v="XS"/>
    <n v="1199.336"/>
    <n v="299.834"/>
    <x v="2"/>
    <n v="60"/>
    <n v="1259.336"/>
    <x v="2"/>
    <s v="BC"/>
    <s v="Consumer"/>
    <n v="4"/>
    <s v="Furniture"/>
    <s v="Tables"/>
    <s v="Jumbo Drum"/>
    <d v="2011-07-05T00:00:00"/>
  </r>
  <r>
    <n v="14883"/>
    <d v="2011-05-06T00:00:00"/>
    <s v="Low"/>
    <n v="47"/>
    <s v="XL"/>
    <n v="5126.4179999999997"/>
    <n v="109.07272340425531"/>
    <x v="0"/>
    <n v="2.5"/>
    <n v="5128.9179999999997"/>
    <x v="5"/>
    <s v="AB"/>
    <s v="Corporate"/>
    <n v="1"/>
    <s v="Technology"/>
    <s v="Telephones and Communication"/>
    <s v="Small Box"/>
    <s v="5/15/2011"/>
  </r>
  <r>
    <n v="41857"/>
    <d v="2011-05-06T00:00:00"/>
    <s v="Low"/>
    <n v="45"/>
    <s v="XL"/>
    <n v="461.05"/>
    <n v="10.245555555555557"/>
    <x v="1"/>
    <n v="6.22"/>
    <n v="467.27000000000004"/>
    <x v="6"/>
    <s v="SK"/>
    <s v="Home Office"/>
    <n v="3"/>
    <s v="Furniture"/>
    <s v="Office Furnishings"/>
    <s v="Small Box"/>
    <d v="2011-11-05T00:00:00"/>
  </r>
  <r>
    <n v="14883"/>
    <d v="2011-05-06T00:00:00"/>
    <s v="Low"/>
    <n v="38"/>
    <s v="L"/>
    <n v="978.4"/>
    <n v="25.747368421052631"/>
    <x v="2"/>
    <n v="14.36"/>
    <n v="992.76"/>
    <x v="5"/>
    <s v="AB"/>
    <s v="Corporate"/>
    <n v="1"/>
    <s v="Furniture"/>
    <s v="Chairs &amp; Chairmats"/>
    <s v="Jumbo Drum"/>
    <d v="2011-11-05T00:00:00"/>
  </r>
  <r>
    <n v="58407"/>
    <d v="2011-05-06T00:00:00"/>
    <s v="High"/>
    <n v="29"/>
    <s v="M"/>
    <n v="1669.88"/>
    <n v="57.582068965517244"/>
    <x v="0"/>
    <n v="14.3"/>
    <n v="1684.18"/>
    <x v="8"/>
    <s v="NS"/>
    <s v="Corporate"/>
    <n v="1"/>
    <s v="Office Supplies"/>
    <s v="Paper"/>
    <s v="Small Box"/>
    <d v="2011-09-05T00:00:00"/>
  </r>
  <r>
    <n v="1702"/>
    <d v="2011-05-06T00:00:00"/>
    <s v="High"/>
    <n v="23"/>
    <s v="M"/>
    <n v="67.239999999999995"/>
    <n v="2.9234782608695649"/>
    <x v="0"/>
    <n v="0.93"/>
    <n v="68.17"/>
    <x v="0"/>
    <s v="NU"/>
    <s v="Home Office"/>
    <n v="3"/>
    <s v="Office Supplies"/>
    <s v="Pens &amp; Art Supplies"/>
    <s v="Wrap Bag"/>
    <d v="2011-07-05T00:00:00"/>
  </r>
  <r>
    <n v="55520"/>
    <d v="2011-05-07T00:00:00"/>
    <s v="Critical"/>
    <n v="43"/>
    <s v="XL"/>
    <n v="525.77"/>
    <n v="12.227209302325582"/>
    <x v="1"/>
    <n v="5.99"/>
    <n v="531.76"/>
    <x v="10"/>
    <s v="YT"/>
    <s v="Small Business"/>
    <n v="2"/>
    <s v="Technology"/>
    <s v="Office Machines"/>
    <s v="Medium Box"/>
    <d v="2011-08-05T00:00:00"/>
  </r>
  <r>
    <n v="34791"/>
    <d v="2011-05-07T00:00:00"/>
    <s v="Medium"/>
    <n v="37"/>
    <s v="L"/>
    <n v="284.58"/>
    <n v="7.6913513513513507"/>
    <x v="0"/>
    <n v="4"/>
    <n v="288.58"/>
    <x v="2"/>
    <s v="BC"/>
    <s v="Home Office"/>
    <n v="3"/>
    <s v="Furniture"/>
    <s v="Office Furnishings"/>
    <s v="Wrap Bag"/>
    <d v="2011-09-05T00:00:00"/>
  </r>
  <r>
    <n v="43686"/>
    <d v="2011-05-07T00:00:00"/>
    <s v="Medium"/>
    <n v="16"/>
    <s v="S"/>
    <n v="1313.64"/>
    <n v="82.102500000000006"/>
    <x v="0"/>
    <n v="6.13"/>
    <n v="1319.7700000000002"/>
    <x v="5"/>
    <s v="AB"/>
    <s v="Corporate"/>
    <n v="1"/>
    <s v="Technology"/>
    <s v="Computer Peripherals"/>
    <s v="Small Box"/>
    <d v="2011-08-05T00:00:00"/>
  </r>
  <r>
    <n v="34791"/>
    <d v="2011-05-07T00:00:00"/>
    <s v="Medium"/>
    <n v="9"/>
    <s v="XS"/>
    <n v="1010.26"/>
    <n v="112.25111111111111"/>
    <x v="0"/>
    <n v="19.989999999999998"/>
    <n v="1030.25"/>
    <x v="2"/>
    <s v="BC"/>
    <s v="Home Office"/>
    <n v="3"/>
    <s v="Office Supplies"/>
    <s v="Paper"/>
    <s v="Small Box"/>
    <d v="2011-07-05T00:00:00"/>
  </r>
  <r>
    <n v="31876"/>
    <d v="2011-05-07T00:00:00"/>
    <s v="High"/>
    <n v="8"/>
    <s v="XS"/>
    <n v="741.49"/>
    <n v="92.686250000000001"/>
    <x v="0"/>
    <n v="35"/>
    <n v="776.49"/>
    <x v="6"/>
    <s v="SK"/>
    <s v="Corporate"/>
    <n v="1"/>
    <s v="Office Supplies"/>
    <s v="Storage &amp; Organization"/>
    <s v="Large Box"/>
    <d v="2011-08-05T00:00:00"/>
  </r>
  <r>
    <n v="24679"/>
    <d v="2011-05-07T00:00:00"/>
    <s v="Not Specified"/>
    <n v="7"/>
    <s v="XS"/>
    <n v="33.99"/>
    <n v="4.8557142857142859"/>
    <x v="0"/>
    <n v="2.39"/>
    <n v="36.380000000000003"/>
    <x v="4"/>
    <s v="ON"/>
    <s v="Corporate"/>
    <n v="1"/>
    <s v="Technology"/>
    <s v="Computer Peripherals"/>
    <s v="Small Pack"/>
    <d v="2011-08-05T00:00:00"/>
  </r>
  <r>
    <n v="35841"/>
    <d v="2011-05-08T00:00:00"/>
    <s v="Medium"/>
    <n v="48"/>
    <s v="XL"/>
    <n v="5163.0105000000003"/>
    <n v="107.56271875"/>
    <x v="0"/>
    <n v="8.08"/>
    <n v="5171.0905000000002"/>
    <x v="3"/>
    <s v="QC"/>
    <s v="Small Business"/>
    <n v="2"/>
    <s v="Technology"/>
    <s v="Telephones and Communication"/>
    <s v="Small Box"/>
    <d v="2011-09-05T00:00:00"/>
  </r>
  <r>
    <n v="16128"/>
    <d v="2011-05-08T00:00:00"/>
    <s v="High"/>
    <n v="46"/>
    <s v="XL"/>
    <n v="2968.66"/>
    <n v="64.536086956521743"/>
    <x v="0"/>
    <n v="14.48"/>
    <n v="2983.14"/>
    <x v="6"/>
    <s v="SK"/>
    <s v="Corporate"/>
    <n v="1"/>
    <s v="Furniture"/>
    <s v="Office Furnishings"/>
    <s v="Small Box"/>
    <d v="2011-08-05T00:00:00"/>
  </r>
  <r>
    <n v="14242"/>
    <d v="2011-05-08T00:00:00"/>
    <s v="High"/>
    <n v="35"/>
    <s v="L"/>
    <n v="1078.58"/>
    <n v="30.816571428571425"/>
    <x v="0"/>
    <n v="4"/>
    <n v="1082.58"/>
    <x v="6"/>
    <s v="SK"/>
    <s v="Corporate"/>
    <n v="1"/>
    <s v="Technology"/>
    <s v="Computer Peripherals"/>
    <s v="Small Box"/>
    <d v="2011-10-05T00:00:00"/>
  </r>
  <r>
    <n v="55616"/>
    <d v="2011-05-08T00:00:00"/>
    <s v="High"/>
    <n v="29"/>
    <s v="M"/>
    <n v="184.74"/>
    <n v="6.3703448275862069"/>
    <x v="0"/>
    <n v="4.38"/>
    <n v="189.12"/>
    <x v="8"/>
    <s v="NS"/>
    <s v="Consumer"/>
    <n v="4"/>
    <s v="Technology"/>
    <s v="Computer Peripherals"/>
    <s v="Small Pack"/>
    <d v="2011-09-05T00:00:00"/>
  </r>
  <r>
    <n v="55616"/>
    <d v="2011-05-08T00:00:00"/>
    <s v="High"/>
    <n v="24"/>
    <s v="M"/>
    <n v="437.47800000000001"/>
    <n v="18.228249999999999"/>
    <x v="0"/>
    <n v="1.25"/>
    <n v="438.72800000000001"/>
    <x v="3"/>
    <s v="QC"/>
    <s v="Consumer"/>
    <n v="4"/>
    <s v="Technology"/>
    <s v="Telephones and Communication"/>
    <s v="Small Pack"/>
    <d v="2011-09-05T00:00:00"/>
  </r>
  <r>
    <n v="35841"/>
    <d v="2011-05-08T00:00:00"/>
    <s v="Medium"/>
    <n v="23"/>
    <s v="M"/>
    <n v="230.41"/>
    <n v="10.017826086956521"/>
    <x v="0"/>
    <n v="1.39"/>
    <n v="231.79999999999998"/>
    <x v="3"/>
    <s v="QC"/>
    <s v="Small Business"/>
    <n v="2"/>
    <s v="Office Supplies"/>
    <s v="Envelopes"/>
    <s v="Small Box"/>
    <d v="2011-09-05T00:00:00"/>
  </r>
  <r>
    <n v="28035"/>
    <d v="2011-05-08T00:00:00"/>
    <s v="Not Specified"/>
    <n v="19"/>
    <s v="S"/>
    <n v="376.21"/>
    <n v="19.800526315789472"/>
    <x v="0"/>
    <n v="5.23"/>
    <n v="381.44"/>
    <x v="7"/>
    <s v="NT"/>
    <s v="Home Office"/>
    <n v="3"/>
    <s v="Office Supplies"/>
    <s v="Binders and Binder Accessories"/>
    <s v="Small Box"/>
    <d v="2011-10-05T00:00:00"/>
  </r>
  <r>
    <n v="13730"/>
    <d v="2011-05-09T00:00:00"/>
    <s v="High"/>
    <n v="26"/>
    <s v="M"/>
    <n v="3617.64"/>
    <n v="139.13999999999999"/>
    <x v="2"/>
    <n v="43.75"/>
    <n v="3661.39"/>
    <x v="3"/>
    <s v="QC"/>
    <s v="Corporate"/>
    <n v="1"/>
    <s v="Furniture"/>
    <s v="Tables"/>
    <s v="Jumbo Box"/>
    <d v="2011-11-05T00:00:00"/>
  </r>
  <r>
    <n v="34434"/>
    <d v="2011-05-09T00:00:00"/>
    <s v="Not Specified"/>
    <n v="23"/>
    <s v="M"/>
    <n v="116.56"/>
    <n v="5.0678260869565221"/>
    <x v="0"/>
    <n v="0.49"/>
    <n v="117.05"/>
    <x v="2"/>
    <s v="BC"/>
    <s v="Small Business"/>
    <n v="2"/>
    <s v="Office Supplies"/>
    <s v="Labels"/>
    <s v="Small Box"/>
    <d v="2011-11-05T00:00:00"/>
  </r>
  <r>
    <n v="8288"/>
    <d v="2011-05-09T00:00:00"/>
    <s v="Critical"/>
    <n v="22"/>
    <s v="M"/>
    <n v="1337.81"/>
    <n v="60.80954545454545"/>
    <x v="0"/>
    <n v="10.29"/>
    <n v="1348.1"/>
    <x v="1"/>
    <s v="MB"/>
    <s v="Corporate"/>
    <n v="1"/>
    <s v="Office Supplies"/>
    <s v="Binders and Binder Accessories"/>
    <s v="Small Box"/>
    <d v="2011-10-05T00:00:00"/>
  </r>
  <r>
    <n v="34434"/>
    <d v="2011-05-09T00:00:00"/>
    <s v="Not Specified"/>
    <n v="16"/>
    <s v="S"/>
    <n v="32.35"/>
    <n v="2.0218750000000001"/>
    <x v="0"/>
    <n v="4.79"/>
    <n v="37.14"/>
    <x v="2"/>
    <s v="BC"/>
    <s v="Small Business"/>
    <n v="2"/>
    <s v="Office Supplies"/>
    <s v="Binders and Binder Accessories"/>
    <s v="Small Box"/>
    <d v="2011-10-05T00:00:00"/>
  </r>
  <r>
    <n v="30657"/>
    <d v="2011-05-10T00:00:00"/>
    <s v="High"/>
    <n v="8"/>
    <s v="XS"/>
    <n v="179.66"/>
    <n v="22.4575"/>
    <x v="0"/>
    <n v="1.99"/>
    <n v="181.65"/>
    <x v="6"/>
    <s v="SK"/>
    <s v="Corporate"/>
    <n v="1"/>
    <s v="Technology"/>
    <s v="Computer Peripherals"/>
    <s v="Small Pack"/>
    <d v="2011-12-05T00:00:00"/>
  </r>
  <r>
    <n v="30657"/>
    <d v="2011-05-10T00:00:00"/>
    <s v="High"/>
    <n v="6"/>
    <s v="XS"/>
    <n v="273.38"/>
    <n v="45.563333333333333"/>
    <x v="1"/>
    <n v="16.71"/>
    <n v="290.08999999999997"/>
    <x v="6"/>
    <s v="SK"/>
    <s v="Corporate"/>
    <n v="1"/>
    <s v="Technology"/>
    <s v="Computer Peripherals"/>
    <s v="Small Box"/>
    <d v="2011-11-05T00:00:00"/>
  </r>
  <r>
    <n v="53127"/>
    <d v="2011-05-11T00:00:00"/>
    <s v="High"/>
    <n v="50"/>
    <s v="XXL"/>
    <n v="1893.29"/>
    <n v="37.8658"/>
    <x v="0"/>
    <n v="2.99"/>
    <n v="1896.28"/>
    <x v="4"/>
    <s v="ON"/>
    <s v="Consumer"/>
    <n v="4"/>
    <s v="Office Supplies"/>
    <s v="Binders and Binder Accessories"/>
    <s v="Small Box"/>
    <d v="2011-12-05T00:00:00"/>
  </r>
  <r>
    <n v="53127"/>
    <d v="2011-05-11T00:00:00"/>
    <s v="High"/>
    <n v="49"/>
    <s v="XL"/>
    <n v="2628.047"/>
    <n v="53.633612244897961"/>
    <x v="0"/>
    <n v="19.989999999999998"/>
    <n v="2648.0369999999998"/>
    <x v="4"/>
    <s v="ON"/>
    <s v="Consumer"/>
    <n v="4"/>
    <s v="Technology"/>
    <s v="Telephones and Communication"/>
    <s v="Small Box"/>
    <s v="5/13/2011"/>
  </r>
  <r>
    <n v="12322"/>
    <d v="2011-05-11T00:00:00"/>
    <s v="Critical"/>
    <n v="36"/>
    <s v="L"/>
    <n v="3436.9"/>
    <n v="95.469444444444449"/>
    <x v="1"/>
    <n v="39.61"/>
    <n v="3476.51"/>
    <x v="4"/>
    <s v="ON"/>
    <s v="Small Business"/>
    <n v="2"/>
    <s v="Furniture"/>
    <s v="Office Furnishings"/>
    <s v="Medium Box"/>
    <s v="5/13/2011"/>
  </r>
  <r>
    <n v="10662"/>
    <d v="2011-05-12T00:00:00"/>
    <s v="Low"/>
    <n v="45"/>
    <s v="XL"/>
    <n v="283.13"/>
    <n v="6.2917777777777779"/>
    <x v="0"/>
    <n v="6.81"/>
    <n v="289.94"/>
    <x v="10"/>
    <s v="YT"/>
    <s v="Home Office"/>
    <n v="3"/>
    <s v="Office Supplies"/>
    <s v="Paper"/>
    <s v="Small Box"/>
    <s v="5/21/2011"/>
  </r>
  <r>
    <n v="8064"/>
    <d v="2011-05-12T00:00:00"/>
    <s v="High"/>
    <n v="44"/>
    <s v="XL"/>
    <n v="10445.950000000001"/>
    <n v="237.40795454545457"/>
    <x v="2"/>
    <n v="62.94"/>
    <n v="10508.890000000001"/>
    <x v="1"/>
    <s v="MB"/>
    <s v="Home Office"/>
    <n v="3"/>
    <s v="Furniture"/>
    <s v="Chairs &amp; Chairmats"/>
    <s v="Jumbo Drum"/>
    <s v="5/13/2011"/>
  </r>
  <r>
    <n v="48486"/>
    <d v="2011-05-12T00:00:00"/>
    <s v="High"/>
    <n v="42"/>
    <s v="XL"/>
    <n v="271.14"/>
    <n v="6.4557142857142855"/>
    <x v="0"/>
    <n v="7.91"/>
    <n v="279.05"/>
    <x v="5"/>
    <s v="AB"/>
    <s v="Corporate"/>
    <n v="1"/>
    <s v="Office Supplies"/>
    <s v="Paper"/>
    <s v="Small Box"/>
    <s v="5/14/2011"/>
  </r>
  <r>
    <n v="43397"/>
    <d v="2011-05-12T00:00:00"/>
    <s v="Critical"/>
    <n v="35"/>
    <s v="L"/>
    <n v="2130.31"/>
    <n v="60.866"/>
    <x v="2"/>
    <n v="32.409999999999997"/>
    <n v="2162.7199999999998"/>
    <x v="2"/>
    <s v="BC"/>
    <s v="Corporate"/>
    <n v="1"/>
    <s v="Furniture"/>
    <s v="Chairs &amp; Chairmats"/>
    <s v="Jumbo Drum"/>
    <s v="5/13/2011"/>
  </r>
  <r>
    <n v="31973"/>
    <d v="2011-05-12T00:00:00"/>
    <s v="Not Specified"/>
    <n v="16"/>
    <s v="S"/>
    <n v="124.89"/>
    <n v="7.805625"/>
    <x v="0"/>
    <n v="11.15"/>
    <n v="136.04"/>
    <x v="11"/>
    <s v="NB"/>
    <s v="Small Business"/>
    <n v="2"/>
    <s v="Office Supplies"/>
    <s v="Paper"/>
    <s v="Small Box"/>
    <s v="5/14/2011"/>
  </r>
  <r>
    <n v="31973"/>
    <d v="2011-05-12T00:00:00"/>
    <s v="Not Specified"/>
    <n v="15"/>
    <s v="S"/>
    <n v="404.54"/>
    <n v="26.969333333333335"/>
    <x v="0"/>
    <n v="5.3"/>
    <n v="409.84000000000003"/>
    <x v="11"/>
    <s v="NB"/>
    <s v="Small Business"/>
    <n v="2"/>
    <s v="Furniture"/>
    <s v="Chairs &amp; Chairmats"/>
    <s v="Medium Box"/>
    <s v="5/13/2011"/>
  </r>
  <r>
    <n v="40327"/>
    <d v="2011-05-13T00:00:00"/>
    <s v="Medium"/>
    <n v="42"/>
    <s v="XL"/>
    <n v="152.55000000000001"/>
    <n v="3.6321428571428576"/>
    <x v="0"/>
    <n v="2.5"/>
    <n v="155.05000000000001"/>
    <x v="9"/>
    <s v="PE"/>
    <s v="Corporate"/>
    <n v="1"/>
    <s v="Office Supplies"/>
    <s v="Envelopes"/>
    <s v="Small Box"/>
    <s v="5/15/2011"/>
  </r>
  <r>
    <n v="40327"/>
    <d v="2011-05-13T00:00:00"/>
    <s v="Medium"/>
    <n v="36"/>
    <s v="L"/>
    <n v="152.96"/>
    <n v="4.2488888888888887"/>
    <x v="0"/>
    <n v="5.74"/>
    <n v="158.70000000000002"/>
    <x v="9"/>
    <s v="PE"/>
    <s v="Corporate"/>
    <n v="1"/>
    <s v="Office Supplies"/>
    <s v="Paper"/>
    <s v="Small Box"/>
    <s v="5/15/2011"/>
  </r>
  <r>
    <n v="965"/>
    <d v="2011-05-14T00:00:00"/>
    <s v="Low"/>
    <n v="42"/>
    <s v="XL"/>
    <n v="11230.25"/>
    <n v="267.38690476190476"/>
    <x v="2"/>
    <n v="35.67"/>
    <n v="11265.92"/>
    <x v="4"/>
    <s v="ON"/>
    <s v="Corporate"/>
    <n v="1"/>
    <s v="Furniture"/>
    <s v="Tables"/>
    <s v="Jumbo Box"/>
    <s v="5/21/2011"/>
  </r>
  <r>
    <n v="57444"/>
    <d v="2011-05-14T00:00:00"/>
    <s v="Critical"/>
    <n v="24"/>
    <s v="M"/>
    <n v="178.92"/>
    <n v="7.4549999999999992"/>
    <x v="0"/>
    <n v="6.16"/>
    <n v="185.07999999999998"/>
    <x v="2"/>
    <s v="BC"/>
    <s v="Consumer"/>
    <n v="4"/>
    <s v="Office Supplies"/>
    <s v="Binders and Binder Accessories"/>
    <s v="Small Box"/>
    <s v="5/15/2011"/>
  </r>
  <r>
    <n v="9921"/>
    <d v="2011-05-14T00:00:00"/>
    <s v="Low"/>
    <n v="23"/>
    <s v="M"/>
    <n v="356.09"/>
    <n v="15.482173913043477"/>
    <x v="0"/>
    <n v="1.39"/>
    <n v="357.47999999999996"/>
    <x v="6"/>
    <s v="SK"/>
    <s v="Home Office"/>
    <n v="3"/>
    <s v="Office Supplies"/>
    <s v="Envelopes"/>
    <s v="Small Box"/>
    <s v="5/14/2011"/>
  </r>
  <r>
    <n v="39590"/>
    <d v="2011-05-14T00:00:00"/>
    <s v="Low"/>
    <n v="9"/>
    <s v="XS"/>
    <n v="79.25"/>
    <n v="8.8055555555555554"/>
    <x v="1"/>
    <n v="5.83"/>
    <n v="85.08"/>
    <x v="4"/>
    <s v="ON"/>
    <s v="Small Business"/>
    <n v="2"/>
    <s v="Office Supplies"/>
    <s v="Paper"/>
    <s v="Wrap Bag"/>
    <s v="5/21/2011"/>
  </r>
  <r>
    <n v="34215"/>
    <d v="2011-05-14T00:00:00"/>
    <s v="High"/>
    <n v="6"/>
    <s v="XS"/>
    <n v="35.65"/>
    <n v="5.9416666666666664"/>
    <x v="0"/>
    <n v="2.99"/>
    <n v="38.64"/>
    <x v="7"/>
    <s v="NT"/>
    <s v="Home Office"/>
    <n v="3"/>
    <s v="Office Supplies"/>
    <s v="Binders and Binder Accessories"/>
    <s v="Small Box"/>
    <s v="5/15/2011"/>
  </r>
  <r>
    <n v="26887"/>
    <d v="2011-05-15T00:00:00"/>
    <s v="Critical"/>
    <n v="38"/>
    <s v="L"/>
    <n v="1637.78"/>
    <n v="43.099473684210523"/>
    <x v="1"/>
    <n v="4.62"/>
    <n v="1642.3999999999999"/>
    <x v="5"/>
    <s v="AB"/>
    <s v="Small Business"/>
    <n v="2"/>
    <s v="Office Supplies"/>
    <s v="Appliances"/>
    <s v="Small Box"/>
    <s v="5/16/2011"/>
  </r>
  <r>
    <n v="26887"/>
    <d v="2011-05-15T00:00:00"/>
    <s v="Critical"/>
    <n v="23"/>
    <s v="M"/>
    <n v="193.84"/>
    <n v="8.4278260869565216"/>
    <x v="1"/>
    <n v="8.94"/>
    <n v="202.78"/>
    <x v="5"/>
    <s v="AB"/>
    <s v="Small Business"/>
    <n v="2"/>
    <s v="Office Supplies"/>
    <s v="Binders and Binder Accessories"/>
    <s v="Small Box"/>
    <s v="5/15/2011"/>
  </r>
  <r>
    <n v="16450"/>
    <d v="2011-05-15T00:00:00"/>
    <s v="Medium"/>
    <n v="12"/>
    <s v="S"/>
    <n v="73.5"/>
    <n v="6.125"/>
    <x v="0"/>
    <n v="2.5"/>
    <n v="76"/>
    <x v="4"/>
    <s v="ON"/>
    <s v="Small Business"/>
    <n v="2"/>
    <s v="Office Supplies"/>
    <s v="Envelopes"/>
    <s v="Small Box"/>
    <s v="5/15/2011"/>
  </r>
  <r>
    <n v="48544"/>
    <d v="2011-05-16T00:00:00"/>
    <s v="High"/>
    <n v="44"/>
    <s v="XL"/>
    <n v="831.58050000000003"/>
    <n v="18.899556818181818"/>
    <x v="0"/>
    <n v="0.99"/>
    <n v="832.57050000000004"/>
    <x v="6"/>
    <s v="SK"/>
    <s v="Small Business"/>
    <n v="2"/>
    <s v="Technology"/>
    <s v="Telephones and Communication"/>
    <s v="Wrap Bag"/>
    <s v="5/18/2011"/>
  </r>
  <r>
    <n v="43267"/>
    <d v="2011-05-16T00:00:00"/>
    <s v="Critical"/>
    <n v="17"/>
    <s v="S"/>
    <n v="1368.14"/>
    <n v="80.47882352941177"/>
    <x v="1"/>
    <n v="19.95"/>
    <n v="1388.0900000000001"/>
    <x v="7"/>
    <s v="NT"/>
    <s v="Home Office"/>
    <n v="3"/>
    <s v="Office Supplies"/>
    <s v="Appliances"/>
    <s v="Large Box"/>
    <s v="5/18/2011"/>
  </r>
  <r>
    <n v="8995"/>
    <d v="2011-05-17T00:00:00"/>
    <s v="High"/>
    <n v="46"/>
    <s v="XL"/>
    <n v="89.41"/>
    <n v="1.943695652173913"/>
    <x v="0"/>
    <n v="0.76"/>
    <n v="90.17"/>
    <x v="7"/>
    <s v="NT"/>
    <s v="Consumer"/>
    <n v="4"/>
    <s v="Office Supplies"/>
    <s v="Rubber Bands"/>
    <s v="Wrap Bag"/>
    <s v="5/19/2011"/>
  </r>
  <r>
    <n v="8995"/>
    <d v="2011-05-17T00:00:00"/>
    <s v="High"/>
    <n v="42"/>
    <s v="XL"/>
    <n v="266.36"/>
    <n v="6.3419047619047619"/>
    <x v="0"/>
    <n v="8.19"/>
    <n v="274.55"/>
    <x v="7"/>
    <s v="NT"/>
    <s v="Consumer"/>
    <n v="4"/>
    <s v="Office Supplies"/>
    <s v="Paper"/>
    <s v="Small Box"/>
    <s v="5/18/2011"/>
  </r>
  <r>
    <n v="8995"/>
    <d v="2011-05-17T00:00:00"/>
    <s v="High"/>
    <n v="41"/>
    <s v="XL"/>
    <n v="270.83999999999997"/>
    <n v="6.605853658536585"/>
    <x v="1"/>
    <n v="5.86"/>
    <n v="276.7"/>
    <x v="7"/>
    <s v="NT"/>
    <s v="Consumer"/>
    <n v="4"/>
    <s v="Office Supplies"/>
    <s v="Paper"/>
    <s v="Small Box"/>
    <s v="5/18/2011"/>
  </r>
  <r>
    <n v="8995"/>
    <d v="2011-05-17T00:00:00"/>
    <s v="High"/>
    <n v="35"/>
    <s v="L"/>
    <n v="3389.93"/>
    <n v="96.855142857142852"/>
    <x v="1"/>
    <n v="21.26"/>
    <n v="3411.19"/>
    <x v="7"/>
    <s v="NT"/>
    <s v="Consumer"/>
    <n v="4"/>
    <s v="Furniture"/>
    <s v="Office Furnishings"/>
    <s v="Large Box"/>
    <s v="5/18/2011"/>
  </r>
  <r>
    <n v="14951"/>
    <d v="2011-05-17T00:00:00"/>
    <s v="Medium"/>
    <n v="34"/>
    <s v="L"/>
    <n v="2779.2"/>
    <n v="81.741176470588229"/>
    <x v="0"/>
    <n v="7.18"/>
    <n v="2786.3799999999997"/>
    <x v="6"/>
    <s v="SK"/>
    <s v="Home Office"/>
    <n v="3"/>
    <s v="Technology"/>
    <s v="Computer Peripherals"/>
    <s v="Small Box"/>
    <s v="5/19/2011"/>
  </r>
  <r>
    <n v="14951"/>
    <d v="2011-05-17T00:00:00"/>
    <s v="Medium"/>
    <n v="26"/>
    <s v="M"/>
    <n v="65.209999999999994"/>
    <n v="2.5080769230769229"/>
    <x v="0"/>
    <n v="2.4"/>
    <n v="67.61"/>
    <x v="6"/>
    <s v="SK"/>
    <s v="Home Office"/>
    <n v="3"/>
    <s v="Office Supplies"/>
    <s v="Pens &amp; Art Supplies"/>
    <s v="Wrap Bag"/>
    <s v="5/17/2011"/>
  </r>
  <r>
    <n v="8995"/>
    <d v="2011-05-17T00:00:00"/>
    <s v="High"/>
    <n v="5"/>
    <s v="XS"/>
    <n v="24.16"/>
    <n v="4.8319999999999999"/>
    <x v="1"/>
    <n v="1.49"/>
    <n v="25.65"/>
    <x v="0"/>
    <s v="NU"/>
    <s v="Consumer"/>
    <n v="4"/>
    <s v="Office Supplies"/>
    <s v="Binders and Binder Accessories"/>
    <s v="Small Box"/>
    <s v="5/18/2011"/>
  </r>
  <r>
    <n v="51938"/>
    <d v="2011-05-17T00:00:00"/>
    <s v="Low"/>
    <n v="5"/>
    <s v="XS"/>
    <n v="503.32749999999999"/>
    <n v="100.66549999999999"/>
    <x v="0"/>
    <n v="5.63"/>
    <n v="508.95749999999998"/>
    <x v="7"/>
    <s v="NT"/>
    <s v="Corporate"/>
    <n v="1"/>
    <s v="Technology"/>
    <s v="Telephones and Communication"/>
    <s v="Small Box"/>
    <s v="5/21/2011"/>
  </r>
  <r>
    <n v="1317"/>
    <d v="2011-05-18T00:00:00"/>
    <s v="High"/>
    <n v="44"/>
    <s v="XL"/>
    <n v="523.41999999999996"/>
    <n v="11.89590909090909"/>
    <x v="0"/>
    <n v="5.63"/>
    <n v="529.04999999999995"/>
    <x v="6"/>
    <s v="SK"/>
    <s v="Consumer"/>
    <n v="4"/>
    <s v="Office Supplies"/>
    <s v="Binders and Binder Accessories"/>
    <s v="Small Box"/>
    <s v="5/20/2011"/>
  </r>
  <r>
    <n v="1317"/>
    <d v="2011-05-18T00:00:00"/>
    <s v="High"/>
    <n v="40"/>
    <s v="XL"/>
    <n v="192.54"/>
    <n v="4.8134999999999994"/>
    <x v="0"/>
    <n v="7.44"/>
    <n v="199.98"/>
    <x v="6"/>
    <s v="SK"/>
    <s v="Consumer"/>
    <n v="4"/>
    <s v="Office Supplies"/>
    <s v="Paper"/>
    <s v="Small Box"/>
    <s v="5/19/2011"/>
  </r>
  <r>
    <n v="1317"/>
    <d v="2011-05-18T00:00:00"/>
    <s v="High"/>
    <n v="29"/>
    <s v="M"/>
    <n v="156.69999999999999"/>
    <n v="5.4034482758620683"/>
    <x v="0"/>
    <n v="5.57"/>
    <n v="162.26999999999998"/>
    <x v="6"/>
    <s v="SK"/>
    <s v="Consumer"/>
    <n v="4"/>
    <s v="Office Supplies"/>
    <s v="Paper"/>
    <s v="Small Box"/>
    <s v="5/20/2011"/>
  </r>
  <r>
    <n v="964"/>
    <d v="2011-05-19T00:00:00"/>
    <s v="Medium"/>
    <n v="50"/>
    <s v="XXL"/>
    <n v="315.02"/>
    <n v="6.3003999999999998"/>
    <x v="0"/>
    <n v="1.49"/>
    <n v="316.51"/>
    <x v="3"/>
    <s v="QC"/>
    <s v="Corporate"/>
    <n v="1"/>
    <s v="Office Supplies"/>
    <s v="Binders and Binder Accessories"/>
    <s v="Small Box"/>
    <s v="5/21/2011"/>
  </r>
  <r>
    <n v="512"/>
    <d v="2011-05-19T00:00:00"/>
    <s v="Low"/>
    <n v="48"/>
    <s v="XL"/>
    <n v="806.37"/>
    <n v="16.799375000000001"/>
    <x v="1"/>
    <n v="10.68"/>
    <n v="817.05"/>
    <x v="6"/>
    <s v="SK"/>
    <s v="Home Office"/>
    <n v="3"/>
    <s v="Office Supplies"/>
    <s v="Storage &amp; Organization"/>
    <s v="Small Box"/>
    <s v="5/21/2011"/>
  </r>
  <r>
    <n v="31687"/>
    <d v="2011-05-19T00:00:00"/>
    <s v="High"/>
    <n v="44"/>
    <s v="XL"/>
    <n v="123.06"/>
    <n v="2.7968181818181819"/>
    <x v="0"/>
    <n v="1.34"/>
    <n v="124.4"/>
    <x v="6"/>
    <s v="SK"/>
    <s v="Corporate"/>
    <n v="1"/>
    <s v="Office Supplies"/>
    <s v="Pens &amp; Art Supplies"/>
    <s v="Wrap Bag"/>
    <s v="5/19/2011"/>
  </r>
  <r>
    <n v="7585"/>
    <d v="2011-05-19T00:00:00"/>
    <s v="High"/>
    <n v="34"/>
    <s v="L"/>
    <n v="650.1395"/>
    <n v="19.121749999999999"/>
    <x v="0"/>
    <n v="1.25"/>
    <n v="651.3895"/>
    <x v="5"/>
    <s v="AB"/>
    <s v="Consumer"/>
    <n v="4"/>
    <s v="Technology"/>
    <s v="Telephones and Communication"/>
    <s v="Small Pack"/>
    <s v="5/21/2011"/>
  </r>
  <r>
    <n v="512"/>
    <d v="2011-05-19T00:00:00"/>
    <s v="Low"/>
    <n v="6"/>
    <s v="XS"/>
    <n v="1309.53"/>
    <n v="218.255"/>
    <x v="0"/>
    <n v="18.059999999999999"/>
    <n v="1327.59"/>
    <x v="6"/>
    <s v="SK"/>
    <s v="Home Office"/>
    <n v="3"/>
    <s v="Furniture"/>
    <s v="Chairs &amp; Chairmats"/>
    <s v="Large Box"/>
    <s v="5/19/2011"/>
  </r>
  <r>
    <n v="964"/>
    <d v="2011-05-19T00:00:00"/>
    <s v="Medium"/>
    <n v="4"/>
    <s v="XS"/>
    <n v="40.020000000000003"/>
    <n v="10.005000000000001"/>
    <x v="0"/>
    <n v="1.0900000000000001"/>
    <n v="41.110000000000007"/>
    <x v="8"/>
    <s v="NS"/>
    <s v="Corporate"/>
    <n v="1"/>
    <s v="Office Supplies"/>
    <s v="Pens &amp; Art Supplies"/>
    <s v="Wrap Bag"/>
    <s v="5/21/2011"/>
  </r>
  <r>
    <n v="39586"/>
    <d v="2011-05-19T00:00:00"/>
    <s v="Not Specified"/>
    <n v="1"/>
    <s v="XS"/>
    <n v="10.48"/>
    <n v="10.48"/>
    <x v="0"/>
    <n v="6.83"/>
    <n v="17.310000000000002"/>
    <x v="2"/>
    <s v="BC"/>
    <s v="Corporate"/>
    <n v="1"/>
    <s v="Office Supplies"/>
    <s v="Binders and Binder Accessories"/>
    <s v="Small Box"/>
    <s v="5/21/2011"/>
  </r>
  <r>
    <n v="26976"/>
    <d v="2011-05-20T00:00:00"/>
    <s v="Not Specified"/>
    <n v="44"/>
    <s v="XL"/>
    <n v="729.75"/>
    <n v="16.585227272727273"/>
    <x v="0"/>
    <n v="1.39"/>
    <n v="731.14"/>
    <x v="10"/>
    <s v="YT"/>
    <s v="Home Office"/>
    <n v="3"/>
    <s v="Office Supplies"/>
    <s v="Envelopes"/>
    <s v="Small Box"/>
    <s v="5/21/2011"/>
  </r>
  <r>
    <n v="17312"/>
    <d v="2011-05-20T00:00:00"/>
    <s v="Not Specified"/>
    <n v="41"/>
    <s v="XL"/>
    <n v="4610.2894999999999"/>
    <n v="112.44608536585366"/>
    <x v="0"/>
    <n v="2.5"/>
    <n v="4612.7894999999999"/>
    <x v="4"/>
    <s v="ON"/>
    <s v="Home Office"/>
    <n v="3"/>
    <s v="Technology"/>
    <s v="Telephones and Communication"/>
    <s v="Small Box"/>
    <s v="5/21/2011"/>
  </r>
  <r>
    <n v="17312"/>
    <d v="2011-05-20T00:00:00"/>
    <s v="Not Specified"/>
    <n v="37"/>
    <s v="L"/>
    <n v="258.54000000000002"/>
    <n v="6.9875675675675684"/>
    <x v="0"/>
    <n v="7.3"/>
    <n v="265.84000000000003"/>
    <x v="4"/>
    <s v="ON"/>
    <s v="Home Office"/>
    <n v="3"/>
    <s v="Office Supplies"/>
    <s v="Paper"/>
    <s v="Small Box"/>
    <s v="5/21/2011"/>
  </r>
  <r>
    <n v="24099"/>
    <d v="2011-05-20T00:00:00"/>
    <s v="Not Specified"/>
    <n v="36"/>
    <s v="L"/>
    <n v="825.82"/>
    <n v="22.939444444444447"/>
    <x v="0"/>
    <n v="35"/>
    <n v="860.82"/>
    <x v="3"/>
    <s v="QC"/>
    <s v="Corporate"/>
    <n v="1"/>
    <s v="Office Supplies"/>
    <s v="Storage &amp; Organization"/>
    <s v="Large Box"/>
    <s v="5/21/2011"/>
  </r>
  <r>
    <n v="50306"/>
    <d v="2011-05-20T00:00:00"/>
    <s v="Medium"/>
    <n v="34"/>
    <s v="L"/>
    <n v="2010.89"/>
    <n v="59.143823529411769"/>
    <x v="0"/>
    <n v="11.55"/>
    <n v="2022.44"/>
    <x v="4"/>
    <s v="ON"/>
    <s v="Small Business"/>
    <n v="2"/>
    <s v="Office Supplies"/>
    <s v="Binders and Binder Accessories"/>
    <s v="Small Box"/>
    <s v="5/22/2011"/>
  </r>
  <r>
    <n v="56387"/>
    <d v="2011-05-20T00:00:00"/>
    <s v="Medium"/>
    <n v="32"/>
    <s v="L"/>
    <n v="128.13999999999999"/>
    <n v="4.0043749999999996"/>
    <x v="1"/>
    <n v="7.01"/>
    <n v="135.14999999999998"/>
    <x v="6"/>
    <s v="SK"/>
    <s v="Small Business"/>
    <n v="2"/>
    <s v="Office Supplies"/>
    <s v="Binders and Binder Accessories"/>
    <s v="Small Box"/>
    <s v="5/22/2011"/>
  </r>
  <r>
    <n v="27364"/>
    <d v="2011-05-20T00:00:00"/>
    <s v="Medium"/>
    <n v="29"/>
    <s v="M"/>
    <n v="1529.0564999999999"/>
    <n v="52.726086206896547"/>
    <x v="0"/>
    <n v="3.99"/>
    <n v="1533.0464999999999"/>
    <x v="1"/>
    <s v="MB"/>
    <s v="Corporate"/>
    <n v="1"/>
    <s v="Technology"/>
    <s v="Telephones and Communication"/>
    <s v="Small Box"/>
    <s v="5/22/2011"/>
  </r>
  <r>
    <n v="26976"/>
    <d v="2011-05-20T00:00:00"/>
    <s v="Not Specified"/>
    <n v="28"/>
    <s v="M"/>
    <n v="1417.21"/>
    <n v="50.614642857142861"/>
    <x v="0"/>
    <n v="18.45"/>
    <n v="1435.66"/>
    <x v="10"/>
    <s v="YT"/>
    <s v="Home Office"/>
    <n v="3"/>
    <s v="Furniture"/>
    <s v="Office Furnishings"/>
    <s v="Medium Box"/>
    <s v="5/22/2011"/>
  </r>
  <r>
    <n v="27364"/>
    <d v="2011-05-20T00:00:00"/>
    <s v="Medium"/>
    <n v="25"/>
    <s v="M"/>
    <n v="74.069999999999993"/>
    <n v="2.9627999999999997"/>
    <x v="0"/>
    <n v="1.49"/>
    <n v="75.559999999999988"/>
    <x v="1"/>
    <s v="MB"/>
    <s v="Corporate"/>
    <n v="1"/>
    <s v="Office Supplies"/>
    <s v="Binders and Binder Accessories"/>
    <s v="Small Box"/>
    <s v="5/22/2011"/>
  </r>
  <r>
    <n v="52900"/>
    <d v="2011-05-20T00:00:00"/>
    <s v="High"/>
    <n v="16"/>
    <s v="S"/>
    <n v="101.14"/>
    <n v="6.32125"/>
    <x v="0"/>
    <n v="5.46"/>
    <n v="106.6"/>
    <x v="5"/>
    <s v="AB"/>
    <s v="Home Office"/>
    <n v="3"/>
    <s v="Office Supplies"/>
    <s v="Paper"/>
    <s v="Small Box"/>
    <s v="5/22/2011"/>
  </r>
  <r>
    <n v="26976"/>
    <d v="2011-05-20T00:00:00"/>
    <s v="Not Specified"/>
    <n v="11"/>
    <s v="S"/>
    <n v="1154.9375"/>
    <n v="104.99431818181819"/>
    <x v="1"/>
    <n v="8.99"/>
    <n v="1163.9275"/>
    <x v="10"/>
    <s v="YT"/>
    <s v="Home Office"/>
    <n v="3"/>
    <s v="Technology"/>
    <s v="Telephones and Communication"/>
    <s v="Small Box"/>
    <s v="5/21/2011"/>
  </r>
  <r>
    <n v="56387"/>
    <d v="2011-05-20T00:00:00"/>
    <s v="Medium"/>
    <n v="9"/>
    <s v="XS"/>
    <n v="67.459999999999994"/>
    <n v="7.4955555555555549"/>
    <x v="0"/>
    <n v="10.050000000000001"/>
    <n v="77.509999999999991"/>
    <x v="6"/>
    <s v="SK"/>
    <s v="Small Business"/>
    <n v="2"/>
    <s v="Office Supplies"/>
    <s v="Paper"/>
    <s v="Small Box"/>
    <s v="5/22/2011"/>
  </r>
  <r>
    <n v="24099"/>
    <d v="2011-05-20T00:00:00"/>
    <s v="Not Specified"/>
    <n v="6"/>
    <s v="XS"/>
    <n v="205.24"/>
    <n v="34.206666666666671"/>
    <x v="0"/>
    <n v="6.5"/>
    <n v="211.74"/>
    <x v="3"/>
    <s v="QC"/>
    <s v="Corporate"/>
    <n v="1"/>
    <s v="Technology"/>
    <s v="Computer Peripherals"/>
    <s v="Small Box"/>
    <s v="5/21/2011"/>
  </r>
  <r>
    <n v="38403"/>
    <d v="2011-05-21T00:00:00"/>
    <s v="Low"/>
    <n v="49"/>
    <s v="XL"/>
    <n v="142.1"/>
    <n v="2.9"/>
    <x v="0"/>
    <n v="0.99"/>
    <n v="143.09"/>
    <x v="3"/>
    <s v="QC"/>
    <s v="Home Office"/>
    <n v="3"/>
    <s v="Office Supplies"/>
    <s v="Labels"/>
    <s v="Small Box"/>
    <s v="5/25/2011"/>
  </r>
  <r>
    <n v="25280"/>
    <d v="2011-05-21T00:00:00"/>
    <s v="Not Specified"/>
    <n v="47"/>
    <s v="XL"/>
    <n v="202.64"/>
    <n v="4.3114893617021277"/>
    <x v="0"/>
    <n v="1.17"/>
    <n v="203.80999999999997"/>
    <x v="8"/>
    <s v="NS"/>
    <s v="Corporate"/>
    <n v="1"/>
    <s v="Office Supplies"/>
    <s v="Pens &amp; Art Supplies"/>
    <s v="Wrap Bag"/>
    <s v="5/22/2011"/>
  </r>
  <r>
    <n v="21542"/>
    <d v="2011-05-21T00:00:00"/>
    <s v="High"/>
    <n v="43"/>
    <s v="XL"/>
    <n v="11674.968000000001"/>
    <n v="271.51088372093022"/>
    <x v="2"/>
    <n v="84.84"/>
    <n v="11759.808000000001"/>
    <x v="9"/>
    <s v="PE"/>
    <s v="Corporate"/>
    <n v="1"/>
    <s v="Furniture"/>
    <s v="Tables"/>
    <s v="Jumbo Box"/>
    <s v="5/22/2011"/>
  </r>
  <r>
    <n v="21477"/>
    <d v="2011-05-21T00:00:00"/>
    <s v="Low"/>
    <n v="40"/>
    <s v="XL"/>
    <n v="278.8"/>
    <n v="6.9700000000000006"/>
    <x v="0"/>
    <n v="2"/>
    <n v="280.8"/>
    <x v="6"/>
    <s v="SK"/>
    <s v="Home Office"/>
    <n v="3"/>
    <s v="Office Supplies"/>
    <s v="Paper"/>
    <s v="Wrap Bag"/>
    <s v="5/23/2011"/>
  </r>
  <r>
    <n v="6566"/>
    <d v="2011-05-21T00:00:00"/>
    <s v="Critical"/>
    <n v="21"/>
    <s v="M"/>
    <n v="748.83"/>
    <n v="35.658571428571427"/>
    <x v="0"/>
    <n v="1.99"/>
    <n v="750.82"/>
    <x v="10"/>
    <s v="YT"/>
    <s v="Corporate"/>
    <n v="1"/>
    <s v="Technology"/>
    <s v="Computer Peripherals"/>
    <s v="Small Pack"/>
    <s v="5/21/2011"/>
  </r>
  <r>
    <n v="21542"/>
    <d v="2011-05-21T00:00:00"/>
    <s v="High"/>
    <n v="18"/>
    <s v="S"/>
    <n v="404.3"/>
    <n v="22.461111111111112"/>
    <x v="0"/>
    <n v="8.99"/>
    <n v="413.29"/>
    <x v="9"/>
    <s v="PE"/>
    <s v="Corporate"/>
    <n v="1"/>
    <s v="Office Supplies"/>
    <s v="Pens &amp; Art Supplies"/>
    <s v="Small Pack"/>
    <s v="5/22/2011"/>
  </r>
  <r>
    <n v="4422"/>
    <d v="2011-05-21T00:00:00"/>
    <s v="Medium"/>
    <n v="17"/>
    <s v="S"/>
    <n v="390.11"/>
    <n v="22.947647058823531"/>
    <x v="0"/>
    <n v="8.99"/>
    <n v="399.1"/>
    <x v="2"/>
    <s v="BC"/>
    <s v="Consumer"/>
    <n v="4"/>
    <s v="Office Supplies"/>
    <s v="Pens &amp; Art Supplies"/>
    <s v="Small Pack"/>
    <s v="5/21/2011"/>
  </r>
  <r>
    <n v="25280"/>
    <d v="2011-05-21T00:00:00"/>
    <s v="Not Specified"/>
    <n v="16"/>
    <s v="S"/>
    <n v="179.26"/>
    <n v="11.203749999999999"/>
    <x v="0"/>
    <n v="2.99"/>
    <n v="182.25"/>
    <x v="4"/>
    <s v="ON"/>
    <s v="Corporate"/>
    <n v="1"/>
    <s v="Office Supplies"/>
    <s v="Binders and Binder Accessories"/>
    <s v="Small Box"/>
    <s v="5/23/2011"/>
  </r>
  <r>
    <n v="4422"/>
    <d v="2011-05-21T00:00:00"/>
    <s v="Medium"/>
    <n v="12"/>
    <s v="S"/>
    <n v="313.43"/>
    <n v="26.119166666666668"/>
    <x v="0"/>
    <n v="8.99"/>
    <n v="322.42"/>
    <x v="2"/>
    <s v="BC"/>
    <s v="Consumer"/>
    <n v="4"/>
    <s v="Furniture"/>
    <s v="Office Furnishings"/>
    <s v="Small Pack"/>
    <s v="5/21/2011"/>
  </r>
  <r>
    <n v="21477"/>
    <d v="2011-05-21T00:00:00"/>
    <s v="Low"/>
    <n v="7"/>
    <s v="XS"/>
    <n v="189.73"/>
    <n v="27.104285714285712"/>
    <x v="0"/>
    <n v="2.99"/>
    <n v="192.72"/>
    <x v="6"/>
    <s v="SK"/>
    <s v="Home Office"/>
    <n v="3"/>
    <s v="Office Supplies"/>
    <s v="Binders and Binder Accessories"/>
    <s v="Small Box"/>
    <s v="5/21/2011"/>
  </r>
  <r>
    <n v="47553"/>
    <d v="2011-05-22T00:00:00"/>
    <s v="Medium"/>
    <n v="49"/>
    <s v="XL"/>
    <n v="20701.928"/>
    <n v="422.48832653061226"/>
    <x v="2"/>
    <n v="45.7"/>
    <n v="20747.628000000001"/>
    <x v="2"/>
    <s v="BC"/>
    <s v="Corporate"/>
    <n v="1"/>
    <s v="Furniture"/>
    <s v="Tables"/>
    <s v="Jumbo Box"/>
    <s v="5/23/2011"/>
  </r>
  <r>
    <n v="42918"/>
    <d v="2011-05-22T00:00:00"/>
    <s v="High"/>
    <n v="46"/>
    <s v="XL"/>
    <n v="648.26"/>
    <n v="14.092608695652174"/>
    <x v="0"/>
    <n v="7.27"/>
    <n v="655.53"/>
    <x v="9"/>
    <s v="PE"/>
    <s v="Corporate"/>
    <n v="1"/>
    <s v="Office Supplies"/>
    <s v="Binders and Binder Accessories"/>
    <s v="Small Box"/>
    <s v="5/24/2011"/>
  </r>
  <r>
    <n v="42918"/>
    <d v="2011-05-22T00:00:00"/>
    <s v="High"/>
    <n v="46"/>
    <s v="XL"/>
    <n v="410.43"/>
    <n v="8.9223913043478262"/>
    <x v="0"/>
    <n v="5.76"/>
    <n v="416.19"/>
    <x v="9"/>
    <s v="PE"/>
    <s v="Corporate"/>
    <n v="1"/>
    <s v="Technology"/>
    <s v="Office Machines"/>
    <s v="Medium Box"/>
    <s v="5/24/2011"/>
  </r>
  <r>
    <n v="37152"/>
    <d v="2011-05-22T00:00:00"/>
    <s v="Medium"/>
    <n v="45"/>
    <s v="XL"/>
    <n v="2503.3265000000001"/>
    <n v="55.62947777777778"/>
    <x v="0"/>
    <n v="8.8000000000000007"/>
    <n v="2512.1265000000003"/>
    <x v="4"/>
    <s v="ON"/>
    <s v="Corporate"/>
    <n v="1"/>
    <s v="Technology"/>
    <s v="Telephones and Communication"/>
    <s v="Small Box"/>
    <s v="5/24/2011"/>
  </r>
  <r>
    <n v="37152"/>
    <d v="2011-05-22T00:00:00"/>
    <s v="Medium"/>
    <n v="39"/>
    <s v="L"/>
    <n v="4647.6899999999996"/>
    <n v="119.17153846153845"/>
    <x v="2"/>
    <n v="30"/>
    <n v="4677.6899999999996"/>
    <x v="4"/>
    <s v="ON"/>
    <s v="Corporate"/>
    <n v="1"/>
    <s v="Furniture"/>
    <s v="Chairs &amp; Chairmats"/>
    <s v="Jumbo Drum"/>
    <s v="5/24/2011"/>
  </r>
  <r>
    <n v="42918"/>
    <d v="2011-05-22T00:00:00"/>
    <s v="High"/>
    <n v="38"/>
    <s v="L"/>
    <n v="468.95"/>
    <n v="12.340789473684211"/>
    <x v="1"/>
    <n v="7.19"/>
    <n v="476.14"/>
    <x v="3"/>
    <s v="QC"/>
    <s v="Corporate"/>
    <n v="1"/>
    <s v="Office Supplies"/>
    <s v="Binders and Binder Accessories"/>
    <s v="Small Box"/>
    <s v="5/24/2011"/>
  </r>
  <r>
    <n v="41891"/>
    <d v="2011-05-22T00:00:00"/>
    <s v="High"/>
    <n v="22"/>
    <s v="M"/>
    <n v="846.59"/>
    <n v="38.481363636363639"/>
    <x v="0"/>
    <n v="18.98"/>
    <n v="865.57"/>
    <x v="4"/>
    <s v="ON"/>
    <s v="Corporate"/>
    <n v="1"/>
    <s v="Furniture"/>
    <s v="Office Furnishings"/>
    <s v="Small Box"/>
    <s v="5/23/2011"/>
  </r>
  <r>
    <n v="46117"/>
    <d v="2011-05-22T00:00:00"/>
    <s v="Low"/>
    <n v="22"/>
    <s v="M"/>
    <n v="1168.28"/>
    <n v="53.103636363636362"/>
    <x v="2"/>
    <n v="14.19"/>
    <n v="1182.47"/>
    <x v="4"/>
    <s v="ON"/>
    <s v="Home Office"/>
    <n v="3"/>
    <s v="Furniture"/>
    <s v="Chairs &amp; Chairmats"/>
    <s v="Jumbo Drum"/>
    <s v="5/26/2011"/>
  </r>
  <r>
    <n v="39937"/>
    <d v="2011-05-23T00:00:00"/>
    <s v="Medium"/>
    <n v="42"/>
    <s v="XL"/>
    <n v="113.33"/>
    <n v="2.6983333333333333"/>
    <x v="0"/>
    <n v="1.49"/>
    <n v="114.82"/>
    <x v="5"/>
    <s v="AB"/>
    <s v="Consumer"/>
    <n v="4"/>
    <s v="Office Supplies"/>
    <s v="Binders and Binder Accessories"/>
    <s v="Small Box"/>
    <s v="5/23/2011"/>
  </r>
  <r>
    <n v="40964"/>
    <d v="2011-05-23T00:00:00"/>
    <s v="Critical"/>
    <n v="40"/>
    <s v="XL"/>
    <n v="301.12"/>
    <n v="7.5280000000000005"/>
    <x v="0"/>
    <n v="8.3699999999999992"/>
    <n v="309.49"/>
    <x v="1"/>
    <s v="MB"/>
    <s v="Corporate"/>
    <n v="1"/>
    <s v="Office Supplies"/>
    <s v="Scissors, Rulers and Trimmers"/>
    <s v="Small Pack"/>
    <s v="5/26/2011"/>
  </r>
  <r>
    <n v="48161"/>
    <d v="2011-05-23T00:00:00"/>
    <s v="Not Specified"/>
    <n v="39"/>
    <s v="L"/>
    <n v="6030.58"/>
    <n v="154.63025641025641"/>
    <x v="0"/>
    <n v="8.99"/>
    <n v="6039.57"/>
    <x v="3"/>
    <s v="QC"/>
    <s v="Home Office"/>
    <n v="3"/>
    <s v="Technology"/>
    <s v="Telephones and Communication"/>
    <s v="Small Box"/>
    <s v="5/24/2011"/>
  </r>
  <r>
    <n v="57185"/>
    <d v="2011-05-23T00:00:00"/>
    <s v="Medium"/>
    <n v="28"/>
    <s v="M"/>
    <n v="1360.82"/>
    <n v="48.600714285714282"/>
    <x v="0"/>
    <n v="10.25"/>
    <n v="1371.07"/>
    <x v="4"/>
    <s v="ON"/>
    <s v="Corporate"/>
    <n v="1"/>
    <s v="Furniture"/>
    <s v="Office Furnishings"/>
    <s v="Large Box"/>
    <s v="5/25/2011"/>
  </r>
  <r>
    <n v="48161"/>
    <d v="2011-05-23T00:00:00"/>
    <s v="Not Specified"/>
    <n v="16"/>
    <s v="S"/>
    <n v="139.69"/>
    <n v="8.7306249999999999"/>
    <x v="0"/>
    <n v="9.23"/>
    <n v="148.91999999999999"/>
    <x v="3"/>
    <s v="QC"/>
    <s v="Home Office"/>
    <n v="3"/>
    <s v="Office Supplies"/>
    <s v="Appliances"/>
    <s v="Small Box"/>
    <s v="5/25/2011"/>
  </r>
  <r>
    <n v="42214"/>
    <d v="2011-05-24T00:00:00"/>
    <s v="Low"/>
    <n v="46"/>
    <s v="XL"/>
    <n v="569.91999999999996"/>
    <n v="12.389565217391304"/>
    <x v="0"/>
    <n v="2.85"/>
    <n v="572.77"/>
    <x v="6"/>
    <s v="SK"/>
    <s v="Home Office"/>
    <n v="3"/>
    <s v="Furniture"/>
    <s v="Office Furnishings"/>
    <s v="Small Pack"/>
    <s v="5/31/2011"/>
  </r>
  <r>
    <n v="20259"/>
    <d v="2011-05-24T00:00:00"/>
    <s v="Critical"/>
    <n v="42"/>
    <s v="XL"/>
    <n v="539.05999999999995"/>
    <n v="12.834761904761903"/>
    <x v="0"/>
    <n v="4.59"/>
    <n v="543.65"/>
    <x v="4"/>
    <s v="ON"/>
    <s v="Corporate"/>
    <n v="1"/>
    <s v="Office Supplies"/>
    <s v="Scissors, Rulers and Trimmers"/>
    <s v="Wrap Bag"/>
    <s v="5/25/2011"/>
  </r>
  <r>
    <n v="42214"/>
    <d v="2011-05-24T00:00:00"/>
    <s v="Low"/>
    <n v="28"/>
    <s v="M"/>
    <n v="183.65"/>
    <n v="6.5589285714285719"/>
    <x v="0"/>
    <n v="5.84"/>
    <n v="189.49"/>
    <x v="6"/>
    <s v="SK"/>
    <s v="Home Office"/>
    <n v="3"/>
    <s v="Office Supplies"/>
    <s v="Paper"/>
    <s v="Small Box"/>
    <s v="5/31/2011"/>
  </r>
  <r>
    <n v="225"/>
    <d v="2011-05-24T00:00:00"/>
    <s v="Critical"/>
    <n v="24"/>
    <s v="M"/>
    <n v="126.58"/>
    <n v="5.2741666666666669"/>
    <x v="0"/>
    <n v="0.7"/>
    <n v="127.28"/>
    <x v="3"/>
    <s v="QC"/>
    <s v="Home Office"/>
    <n v="3"/>
    <s v="Office Supplies"/>
    <s v="Pens &amp; Art Supplies"/>
    <s v="Wrap Bag"/>
    <s v="5/25/2011"/>
  </r>
  <r>
    <n v="225"/>
    <d v="2011-05-24T00:00:00"/>
    <s v="Critical"/>
    <n v="1"/>
    <s v="XS"/>
    <n v="23.7"/>
    <n v="23.7"/>
    <x v="0"/>
    <n v="4.0999999999999996"/>
    <n v="27.799999999999997"/>
    <x v="3"/>
    <s v="QC"/>
    <s v="Home Office"/>
    <n v="3"/>
    <s v="Office Supplies"/>
    <s v="Pens &amp; Art Supplies"/>
    <s v="Wrap Bag"/>
    <s v="5/26/2011"/>
  </r>
  <r>
    <n v="57350"/>
    <d v="2011-05-25T00:00:00"/>
    <s v="High"/>
    <n v="50"/>
    <s v="XXL"/>
    <n v="4872.6674999999996"/>
    <n v="97.453349999999986"/>
    <x v="0"/>
    <n v="8.8000000000000007"/>
    <n v="4881.4674999999997"/>
    <x v="2"/>
    <s v="BC"/>
    <s v="Small Business"/>
    <n v="2"/>
    <s v="Technology"/>
    <s v="Telephones and Communication"/>
    <s v="Small Box"/>
    <s v="5/26/2011"/>
  </r>
  <r>
    <n v="49924"/>
    <d v="2011-05-25T00:00:00"/>
    <s v="Critical"/>
    <n v="48"/>
    <s v="XL"/>
    <n v="204.15"/>
    <n v="4.2531249999999998"/>
    <x v="0"/>
    <n v="5.41"/>
    <n v="209.56"/>
    <x v="4"/>
    <s v="ON"/>
    <s v="Home Office"/>
    <n v="3"/>
    <s v="Office Supplies"/>
    <s v="Binders and Binder Accessories"/>
    <s v="Small Box"/>
    <s v="5/27/2011"/>
  </r>
  <r>
    <n v="33665"/>
    <d v="2011-05-25T00:00:00"/>
    <s v="Low"/>
    <n v="45"/>
    <s v="XL"/>
    <n v="12457.63"/>
    <n v="276.8362222222222"/>
    <x v="2"/>
    <n v="69.55"/>
    <n v="12527.179999999998"/>
    <x v="2"/>
    <s v="BC"/>
    <s v="Corporate"/>
    <n v="1"/>
    <s v="Furniture"/>
    <s v="Chairs &amp; Chairmats"/>
    <s v="Jumbo Drum"/>
    <s v="5/30/2011"/>
  </r>
  <r>
    <n v="57350"/>
    <d v="2011-05-25T00:00:00"/>
    <s v="High"/>
    <n v="33"/>
    <s v="L"/>
    <n v="140.63"/>
    <n v="4.2615151515151517"/>
    <x v="0"/>
    <n v="5.68"/>
    <n v="146.31"/>
    <x v="2"/>
    <s v="BC"/>
    <s v="Small Business"/>
    <n v="2"/>
    <s v="Office Supplies"/>
    <s v="Paper"/>
    <s v="Small Box"/>
    <s v="5/26/2011"/>
  </r>
  <r>
    <n v="45958"/>
    <d v="2011-05-25T00:00:00"/>
    <s v="Medium"/>
    <n v="28"/>
    <s v="M"/>
    <n v="17599.39"/>
    <n v="628.54964285714289"/>
    <x v="0"/>
    <n v="24.49"/>
    <n v="17623.88"/>
    <x v="10"/>
    <s v="YT"/>
    <s v="Small Business"/>
    <n v="2"/>
    <s v="Technology"/>
    <s v="Copiers and Fax"/>
    <s v="Large Box"/>
    <s v="5/26/2011"/>
  </r>
  <r>
    <n v="45958"/>
    <d v="2011-05-25T00:00:00"/>
    <s v="Medium"/>
    <n v="16"/>
    <s v="S"/>
    <n v="115.34"/>
    <n v="7.2087500000000002"/>
    <x v="0"/>
    <n v="3.1"/>
    <n v="118.44"/>
    <x v="10"/>
    <s v="YT"/>
    <s v="Small Business"/>
    <n v="2"/>
    <s v="Office Supplies"/>
    <s v="Paper"/>
    <s v="Wrap Bag"/>
    <s v="5/27/2011"/>
  </r>
  <r>
    <n v="49924"/>
    <d v="2011-05-25T00:00:00"/>
    <s v="Critical"/>
    <n v="13"/>
    <s v="S"/>
    <n v="33.11"/>
    <n v="2.5469230769230768"/>
    <x v="0"/>
    <n v="4.57"/>
    <n v="37.68"/>
    <x v="4"/>
    <s v="ON"/>
    <s v="Home Office"/>
    <n v="3"/>
    <s v="Furniture"/>
    <s v="Office Furnishings"/>
    <s v="Small Pack"/>
    <s v="5/27/2011"/>
  </r>
  <r>
    <n v="14471"/>
    <d v="2011-05-26T00:00:00"/>
    <s v="Not Specified"/>
    <n v="44"/>
    <s v="XL"/>
    <n v="823.63"/>
    <n v="18.718863636363636"/>
    <x v="0"/>
    <n v="3.77"/>
    <n v="827.4"/>
    <x v="2"/>
    <s v="BC"/>
    <s v="Corporate"/>
    <n v="1"/>
    <s v="Furniture"/>
    <s v="Office Furnishings"/>
    <s v="Small Pack"/>
    <s v="5/26/2011"/>
  </r>
  <r>
    <n v="14471"/>
    <d v="2011-05-26T00:00:00"/>
    <s v="Not Specified"/>
    <n v="42"/>
    <s v="XL"/>
    <n v="286.73"/>
    <n v="6.8269047619047623"/>
    <x v="0"/>
    <n v="7.49"/>
    <n v="294.22000000000003"/>
    <x v="2"/>
    <s v="BC"/>
    <s v="Corporate"/>
    <n v="1"/>
    <s v="Office Supplies"/>
    <s v="Paper"/>
    <s v="Small Box"/>
    <s v="5/28/2011"/>
  </r>
  <r>
    <n v="31751"/>
    <d v="2011-05-26T00:00:00"/>
    <s v="High"/>
    <n v="31"/>
    <s v="L"/>
    <n v="413.12"/>
    <n v="13.326451612903226"/>
    <x v="1"/>
    <n v="7.27"/>
    <n v="420.39"/>
    <x v="4"/>
    <s v="ON"/>
    <s v="Small Business"/>
    <n v="2"/>
    <s v="Office Supplies"/>
    <s v="Binders and Binder Accessories"/>
    <s v="Small Box"/>
    <s v="5/28/2011"/>
  </r>
  <r>
    <n v="45893"/>
    <d v="2011-05-26T00:00:00"/>
    <s v="High"/>
    <n v="15"/>
    <s v="S"/>
    <n v="68.03"/>
    <n v="4.535333333333333"/>
    <x v="0"/>
    <n v="1.49"/>
    <n v="69.52"/>
    <x v="6"/>
    <s v="SK"/>
    <s v="Corporate"/>
    <n v="1"/>
    <s v="Office Supplies"/>
    <s v="Binders and Binder Accessories"/>
    <s v="Small Box"/>
    <s v="5/27/2011"/>
  </r>
  <r>
    <n v="41794"/>
    <d v="2011-05-27T00:00:00"/>
    <s v="Critical"/>
    <n v="49"/>
    <s v="XL"/>
    <n v="891.60749999999996"/>
    <n v="18.196071428571429"/>
    <x v="0"/>
    <n v="4.8099999999999996"/>
    <n v="896.4174999999999"/>
    <x v="5"/>
    <s v="AB"/>
    <s v="Home Office"/>
    <n v="3"/>
    <s v="Technology"/>
    <s v="Telephones and Communication"/>
    <s v="Medium Box"/>
    <s v="5/29/2011"/>
  </r>
  <r>
    <n v="41794"/>
    <d v="2011-05-27T00:00:00"/>
    <s v="Critical"/>
    <n v="48"/>
    <s v="XL"/>
    <n v="836.59"/>
    <n v="17.428958333333334"/>
    <x v="0"/>
    <n v="8.65"/>
    <n v="845.24"/>
    <x v="5"/>
    <s v="AB"/>
    <s v="Home Office"/>
    <n v="3"/>
    <s v="Office Supplies"/>
    <s v="Pens &amp; Art Supplies"/>
    <s v="Small Box"/>
    <s v="5/28/2011"/>
  </r>
  <r>
    <n v="10535"/>
    <d v="2011-05-27T00:00:00"/>
    <s v="Low"/>
    <n v="46"/>
    <s v="XL"/>
    <n v="80.27"/>
    <n v="1.7449999999999999"/>
    <x v="0"/>
    <n v="0.7"/>
    <n v="80.97"/>
    <x v="7"/>
    <s v="NT"/>
    <s v="Corporate"/>
    <n v="1"/>
    <s v="Office Supplies"/>
    <s v="Pens &amp; Art Supplies"/>
    <s v="Wrap Bag"/>
    <d v="2011-03-06T00:00:00"/>
  </r>
  <r>
    <n v="10535"/>
    <d v="2011-05-27T00:00:00"/>
    <s v="Low"/>
    <n v="25"/>
    <s v="M"/>
    <n v="854.88"/>
    <n v="34.1952"/>
    <x v="0"/>
    <n v="19.989999999999998"/>
    <n v="874.87"/>
    <x v="7"/>
    <s v="NT"/>
    <s v="Corporate"/>
    <n v="1"/>
    <s v="Furniture"/>
    <s v="Office Furnishings"/>
    <s v="Small Box"/>
    <s v="5/29/2011"/>
  </r>
  <r>
    <n v="41794"/>
    <d v="2011-05-27T00:00:00"/>
    <s v="Critical"/>
    <n v="21"/>
    <s v="M"/>
    <n v="58.14"/>
    <n v="2.7685714285714287"/>
    <x v="0"/>
    <n v="0.97"/>
    <n v="59.11"/>
    <x v="5"/>
    <s v="AB"/>
    <s v="Home Office"/>
    <n v="3"/>
    <s v="Office Supplies"/>
    <s v="Pens &amp; Art Supplies"/>
    <s v="Wrap Bag"/>
    <s v="5/29/2011"/>
  </r>
  <r>
    <n v="24804"/>
    <d v="2011-05-27T00:00:00"/>
    <s v="Not Specified"/>
    <n v="20"/>
    <s v="M"/>
    <n v="211.42"/>
    <n v="10.571"/>
    <x v="0"/>
    <n v="9.4499999999999993"/>
    <n v="220.86999999999998"/>
    <x v="5"/>
    <s v="AB"/>
    <s v="Home Office"/>
    <n v="3"/>
    <s v="Office Supplies"/>
    <s v="Storage &amp; Organization"/>
    <s v="Small Box"/>
    <s v="5/29/2011"/>
  </r>
  <r>
    <n v="56515"/>
    <d v="2011-05-27T00:00:00"/>
    <s v="Medium"/>
    <n v="18"/>
    <s v="S"/>
    <n v="126.62"/>
    <n v="7.0344444444444445"/>
    <x v="1"/>
    <n v="0.5"/>
    <n v="127.12"/>
    <x v="8"/>
    <s v="NS"/>
    <s v="Small Business"/>
    <n v="2"/>
    <s v="Office Supplies"/>
    <s v="Labels"/>
    <s v="Small Box"/>
    <s v="5/28/2011"/>
  </r>
  <r>
    <n v="56515"/>
    <d v="2011-05-27T00:00:00"/>
    <s v="Medium"/>
    <n v="17"/>
    <s v="S"/>
    <n v="979.52"/>
    <n v="57.618823529411763"/>
    <x v="2"/>
    <n v="36.61"/>
    <n v="1016.13"/>
    <x v="8"/>
    <s v="NS"/>
    <s v="Small Business"/>
    <n v="2"/>
    <s v="Furniture"/>
    <s v="Bookcases"/>
    <s v="Jumbo Box"/>
    <s v="5/29/2011"/>
  </r>
  <r>
    <n v="12355"/>
    <d v="2011-05-28T00:00:00"/>
    <s v="Not Specified"/>
    <n v="45"/>
    <s v="XL"/>
    <n v="168.66"/>
    <n v="3.7479999999999998"/>
    <x v="0"/>
    <n v="5.13"/>
    <n v="173.79"/>
    <x v="8"/>
    <s v="NS"/>
    <s v="Corporate"/>
    <n v="1"/>
    <s v="Office Supplies"/>
    <s v="Appliances"/>
    <s v="Small Box"/>
    <s v="5/30/2011"/>
  </r>
  <r>
    <n v="28898"/>
    <d v="2011-05-28T00:00:00"/>
    <s v="Low"/>
    <n v="44"/>
    <s v="XL"/>
    <n v="246"/>
    <n v="5.5909090909090908"/>
    <x v="0"/>
    <n v="7.96"/>
    <n v="253.96"/>
    <x v="2"/>
    <s v="BC"/>
    <s v="Corporate"/>
    <n v="1"/>
    <s v="Office Supplies"/>
    <s v="Paper"/>
    <s v="Small Box"/>
    <s v="5/28/2011"/>
  </r>
  <r>
    <n v="8993"/>
    <d v="2011-05-28T00:00:00"/>
    <s v="Medium"/>
    <n v="41"/>
    <s v="XL"/>
    <n v="172.15"/>
    <n v="4.1987804878048784"/>
    <x v="1"/>
    <n v="0.5"/>
    <n v="172.65"/>
    <x v="1"/>
    <s v="MB"/>
    <s v="Corporate"/>
    <n v="1"/>
    <s v="Office Supplies"/>
    <s v="Labels"/>
    <s v="Small Box"/>
    <s v="5/30/2011"/>
  </r>
  <r>
    <n v="12355"/>
    <d v="2011-05-28T00:00:00"/>
    <s v="Not Specified"/>
    <n v="36"/>
    <s v="L"/>
    <n v="209.53"/>
    <n v="5.8202777777777781"/>
    <x v="0"/>
    <n v="5.67"/>
    <n v="215.2"/>
    <x v="6"/>
    <s v="SK"/>
    <s v="Corporate"/>
    <n v="1"/>
    <s v="Office Supplies"/>
    <s v="Paper"/>
    <s v="Small Box"/>
    <s v="5/29/2011"/>
  </r>
  <r>
    <n v="12355"/>
    <d v="2011-05-28T00:00:00"/>
    <s v="Not Specified"/>
    <n v="14"/>
    <s v="S"/>
    <n v="225.47"/>
    <n v="16.105"/>
    <x v="0"/>
    <n v="7.51"/>
    <n v="232.98"/>
    <x v="6"/>
    <s v="SK"/>
    <s v="Corporate"/>
    <n v="1"/>
    <s v="Office Supplies"/>
    <s v="Storage &amp; Organization"/>
    <s v="Small Box"/>
    <s v="5/29/2011"/>
  </r>
  <r>
    <n v="14948"/>
    <d v="2011-05-28T00:00:00"/>
    <s v="Medium"/>
    <n v="6"/>
    <s v="XS"/>
    <n v="647.78"/>
    <n v="107.96333333333332"/>
    <x v="2"/>
    <n v="35.840000000000003"/>
    <n v="683.62"/>
    <x v="2"/>
    <s v="BC"/>
    <s v="Small Business"/>
    <n v="2"/>
    <s v="Furniture"/>
    <s v="Bookcases"/>
    <s v="Jumbo Box"/>
    <s v="5/29/2011"/>
  </r>
  <r>
    <n v="4132"/>
    <d v="2011-05-28T00:00:00"/>
    <s v="Not Specified"/>
    <n v="5"/>
    <s v="XS"/>
    <n v="14.76"/>
    <n v="2.952"/>
    <x v="0"/>
    <n v="0.5"/>
    <n v="15.26"/>
    <x v="0"/>
    <s v="NU"/>
    <s v="Corporate"/>
    <n v="1"/>
    <s v="Office Supplies"/>
    <s v="Labels"/>
    <s v="Small Box"/>
    <s v="5/30/2011"/>
  </r>
  <r>
    <n v="44007"/>
    <d v="2011-05-30T00:00:00"/>
    <s v="Medium"/>
    <n v="50"/>
    <s v="XXL"/>
    <n v="281.81"/>
    <n v="5.6361999999999997"/>
    <x v="0"/>
    <n v="0.96"/>
    <n v="282.77"/>
    <x v="2"/>
    <s v="BC"/>
    <s v="Consumer"/>
    <n v="4"/>
    <s v="Office Supplies"/>
    <s v="Pens &amp; Art Supplies"/>
    <s v="Wrap Bag"/>
    <s v="5/30/2011"/>
  </r>
  <r>
    <n v="995"/>
    <d v="2011-05-30T00:00:00"/>
    <s v="Medium"/>
    <n v="46"/>
    <s v="XL"/>
    <n v="1815.49"/>
    <n v="39.467173913043482"/>
    <x v="0"/>
    <n v="3.04"/>
    <n v="1818.53"/>
    <x v="0"/>
    <s v="NU"/>
    <s v="Home Office"/>
    <n v="3"/>
    <s v="Furniture"/>
    <s v="Office Furnishings"/>
    <s v="Wrap Bag"/>
    <s v="5/31/2011"/>
  </r>
  <r>
    <n v="36135"/>
    <d v="2011-05-30T00:00:00"/>
    <s v="Not Specified"/>
    <n v="33"/>
    <s v="L"/>
    <n v="999.226"/>
    <n v="30.279575757575756"/>
    <x v="0"/>
    <n v="3.3"/>
    <n v="1002.526"/>
    <x v="7"/>
    <s v="NT"/>
    <s v="Consumer"/>
    <n v="4"/>
    <s v="Technology"/>
    <s v="Telephones and Communication"/>
    <s v="Small Pack"/>
    <s v="5/31/2011"/>
  </r>
  <r>
    <n v="59971"/>
    <d v="2011-05-31T00:00:00"/>
    <s v="Critical"/>
    <n v="45"/>
    <s v="XL"/>
    <n v="514.86"/>
    <n v="11.441333333333334"/>
    <x v="0"/>
    <n v="6.47"/>
    <n v="521.33000000000004"/>
    <x v="2"/>
    <s v="BC"/>
    <s v="Home Office"/>
    <n v="3"/>
    <s v="Office Supplies"/>
    <s v="Paper"/>
    <s v="Small Box"/>
    <d v="2011-02-06T00:00:00"/>
  </r>
  <r>
    <n v="13953"/>
    <d v="2011-05-31T00:00:00"/>
    <s v="Critical"/>
    <n v="32"/>
    <s v="L"/>
    <n v="381.24"/>
    <n v="11.91375"/>
    <x v="0"/>
    <n v="5.01"/>
    <n v="386.25"/>
    <x v="4"/>
    <s v="ON"/>
    <s v="Consumer"/>
    <n v="4"/>
    <s v="Office Supplies"/>
    <s v="Paper"/>
    <s v="Small Box"/>
    <d v="2011-02-06T00:00:00"/>
  </r>
  <r>
    <n v="50533"/>
    <d v="2011-05-31T00:00:00"/>
    <s v="Not Specified"/>
    <n v="32"/>
    <s v="L"/>
    <n v="1974.66"/>
    <n v="61.708125000000003"/>
    <x v="1"/>
    <n v="35"/>
    <n v="2009.66"/>
    <x v="4"/>
    <s v="ON"/>
    <s v="Small Business"/>
    <n v="2"/>
    <s v="Office Supplies"/>
    <s v="Storage &amp; Organization"/>
    <s v="Large Box"/>
    <d v="2011-02-06T00:00:00"/>
  </r>
  <r>
    <n v="59971"/>
    <d v="2011-05-31T00:00:00"/>
    <s v="Critical"/>
    <n v="26"/>
    <s v="M"/>
    <n v="437.77"/>
    <n v="16.837307692307693"/>
    <x v="1"/>
    <n v="8.99"/>
    <n v="446.76"/>
    <x v="2"/>
    <s v="BC"/>
    <s v="Home Office"/>
    <n v="3"/>
    <s v="Technology"/>
    <s v="Computer Peripherals"/>
    <s v="Small Pack"/>
    <d v="2011-02-06T00:00:00"/>
  </r>
  <r>
    <n v="38438"/>
    <d v="2011-05-31T00:00:00"/>
    <s v="Critical"/>
    <n v="17"/>
    <s v="S"/>
    <n v="121.09"/>
    <n v="7.1229411764705883"/>
    <x v="0"/>
    <n v="5.66"/>
    <n v="126.75"/>
    <x v="5"/>
    <s v="AB"/>
    <s v="Home Office"/>
    <n v="3"/>
    <s v="Office Supplies"/>
    <s v="Paper"/>
    <s v="Small Box"/>
    <d v="2011-01-06T00:00:00"/>
  </r>
  <r>
    <n v="38438"/>
    <d v="2011-05-31T00:00:00"/>
    <s v="Critical"/>
    <n v="16"/>
    <s v="S"/>
    <n v="621.92999999999995"/>
    <n v="38.870624999999997"/>
    <x v="0"/>
    <n v="4"/>
    <n v="625.92999999999995"/>
    <x v="5"/>
    <s v="AB"/>
    <s v="Home Office"/>
    <n v="3"/>
    <s v="Technology"/>
    <s v="Computer Peripherals"/>
    <s v="Small Box"/>
    <d v="2011-02-06T00:00:00"/>
  </r>
  <r>
    <n v="59971"/>
    <d v="2011-05-31T00:00:00"/>
    <s v="Critical"/>
    <n v="12"/>
    <s v="S"/>
    <n v="356.27"/>
    <n v="29.689166666666665"/>
    <x v="1"/>
    <n v="5.09"/>
    <n v="361.35999999999996"/>
    <x v="2"/>
    <s v="BC"/>
    <s v="Home Office"/>
    <n v="3"/>
    <s v="Office Supplies"/>
    <s v="Paper"/>
    <s v="Small Box"/>
    <d v="2011-02-06T00:00:00"/>
  </r>
  <r>
    <n v="23557"/>
    <d v="2011-05-31T00:00:00"/>
    <s v="Not Specified"/>
    <n v="7"/>
    <s v="XS"/>
    <n v="1011.16"/>
    <n v="144.45142857142858"/>
    <x v="0"/>
    <n v="24.49"/>
    <n v="1035.6499999999999"/>
    <x v="1"/>
    <s v="MB"/>
    <s v="Home Office"/>
    <n v="3"/>
    <s v="Furniture"/>
    <s v="Office Furnishings"/>
    <s v="Large Box"/>
    <d v="2011-01-06T00:00:00"/>
  </r>
  <r>
    <n v="50533"/>
    <d v="2011-05-31T00:00:00"/>
    <s v="Not Specified"/>
    <n v="3"/>
    <s v="XS"/>
    <n v="73.44"/>
    <n v="24.48"/>
    <x v="2"/>
    <n v="27.75"/>
    <n v="101.19"/>
    <x v="4"/>
    <s v="ON"/>
    <s v="Small Business"/>
    <n v="2"/>
    <s v="Furniture"/>
    <s v="Tables"/>
    <s v="Jumbo Box"/>
    <d v="2011-01-06T00:00:00"/>
  </r>
  <r>
    <n v="57059"/>
    <d v="2011-06-01T00:00:00"/>
    <s v="Medium"/>
    <n v="50"/>
    <s v="XXL"/>
    <n v="212.12"/>
    <n v="4.2423999999999999"/>
    <x v="0"/>
    <n v="5.26"/>
    <n v="217.38"/>
    <x v="11"/>
    <s v="NB"/>
    <s v="Corporate"/>
    <n v="1"/>
    <s v="Office Supplies"/>
    <s v="Binders and Binder Accessories"/>
    <s v="Small Box"/>
    <d v="2011-03-06T00:00:00"/>
  </r>
  <r>
    <n v="51650"/>
    <d v="2011-06-01T00:00:00"/>
    <s v="High"/>
    <n v="43"/>
    <s v="XL"/>
    <n v="10854.83"/>
    <n v="252.43790697674419"/>
    <x v="2"/>
    <n v="28.06"/>
    <n v="10882.89"/>
    <x v="1"/>
    <s v="MB"/>
    <s v="Consumer"/>
    <n v="4"/>
    <s v="Technology"/>
    <s v="Office Machines"/>
    <s v="Jumbo Drum"/>
    <d v="2011-03-06T00:00:00"/>
  </r>
  <r>
    <n v="57059"/>
    <d v="2011-06-01T00:00:00"/>
    <s v="Medium"/>
    <n v="25"/>
    <s v="M"/>
    <n v="2455.54"/>
    <n v="98.221599999999995"/>
    <x v="0"/>
    <n v="0.49"/>
    <n v="2456.0299999999997"/>
    <x v="11"/>
    <s v="NB"/>
    <s v="Corporate"/>
    <n v="1"/>
    <s v="Office Supplies"/>
    <s v="Labels"/>
    <s v="Small Box"/>
    <d v="2011-03-06T00:00:00"/>
  </r>
  <r>
    <n v="51650"/>
    <d v="2011-06-01T00:00:00"/>
    <s v="High"/>
    <n v="25"/>
    <s v="M"/>
    <n v="470.11"/>
    <n v="18.804400000000001"/>
    <x v="0"/>
    <n v="5.97"/>
    <n v="476.08000000000004"/>
    <x v="1"/>
    <s v="MB"/>
    <s v="Consumer"/>
    <n v="4"/>
    <s v="Office Supplies"/>
    <s v="Paper"/>
    <s v="Small Box"/>
    <d v="2011-03-06T00:00:00"/>
  </r>
  <r>
    <n v="49349"/>
    <d v="2011-06-01T00:00:00"/>
    <s v="High"/>
    <n v="23"/>
    <s v="M"/>
    <n v="1642.47"/>
    <n v="71.411739130434782"/>
    <x v="2"/>
    <n v="60"/>
    <n v="1702.47"/>
    <x v="4"/>
    <s v="ON"/>
    <s v="Home Office"/>
    <n v="3"/>
    <s v="Office Supplies"/>
    <s v="Appliances"/>
    <s v="Jumbo Drum"/>
    <d v="2011-03-06T00:00:00"/>
  </r>
  <r>
    <n v="51650"/>
    <d v="2011-06-01T00:00:00"/>
    <s v="High"/>
    <n v="19"/>
    <s v="S"/>
    <n v="51.23"/>
    <n v="2.696315789473684"/>
    <x v="0"/>
    <n v="0.96"/>
    <n v="52.19"/>
    <x v="1"/>
    <s v="MB"/>
    <s v="Consumer"/>
    <n v="4"/>
    <s v="Office Supplies"/>
    <s v="Pens &amp; Art Supplies"/>
    <s v="Wrap Bag"/>
    <d v="2011-03-06T00:00:00"/>
  </r>
  <r>
    <n v="49349"/>
    <d v="2011-06-01T00:00:00"/>
    <s v="High"/>
    <n v="11"/>
    <s v="S"/>
    <n v="123.34"/>
    <n v="11.212727272727273"/>
    <x v="0"/>
    <n v="5.01"/>
    <n v="128.35"/>
    <x v="4"/>
    <s v="ON"/>
    <s v="Home Office"/>
    <n v="3"/>
    <s v="Office Supplies"/>
    <s v="Paper"/>
    <s v="Small Box"/>
    <d v="2011-01-06T00:00:00"/>
  </r>
  <r>
    <n v="39457"/>
    <d v="2011-06-02T00:00:00"/>
    <s v="Critical"/>
    <n v="40"/>
    <s v="XL"/>
    <n v="4842.21"/>
    <n v="121.05525"/>
    <x v="2"/>
    <n v="70.2"/>
    <n v="4912.41"/>
    <x v="7"/>
    <s v="NT"/>
    <s v="Home Office"/>
    <n v="3"/>
    <s v="Furniture"/>
    <s v="Chairs &amp; Chairmats"/>
    <s v="Jumbo Drum"/>
    <d v="2011-02-06T00:00:00"/>
  </r>
  <r>
    <n v="57063"/>
    <d v="2011-06-02T00:00:00"/>
    <s v="Medium"/>
    <n v="26"/>
    <s v="M"/>
    <n v="173.78"/>
    <n v="6.6838461538461535"/>
    <x v="0"/>
    <n v="7.49"/>
    <n v="181.27"/>
    <x v="5"/>
    <s v="AB"/>
    <s v="Small Business"/>
    <n v="2"/>
    <s v="Office Supplies"/>
    <s v="Paper"/>
    <s v="Small Box"/>
    <d v="2011-02-06T00:00:00"/>
  </r>
  <r>
    <n v="57063"/>
    <d v="2011-06-02T00:00:00"/>
    <s v="Medium"/>
    <n v="22"/>
    <s v="M"/>
    <n v="41.18"/>
    <n v="1.8718181818181818"/>
    <x v="0"/>
    <n v="0.79"/>
    <n v="41.97"/>
    <x v="5"/>
    <s v="AB"/>
    <s v="Small Business"/>
    <n v="2"/>
    <s v="Office Supplies"/>
    <s v="Rubber Bands"/>
    <s v="Wrap Bag"/>
    <d v="2011-04-06T00:00:00"/>
  </r>
  <r>
    <n v="8996"/>
    <d v="2011-06-02T00:00:00"/>
    <s v="Low"/>
    <n v="13"/>
    <s v="S"/>
    <n v="772.26750000000004"/>
    <n v="59.40519230769231"/>
    <x v="0"/>
    <n v="8.99"/>
    <n v="781.25750000000005"/>
    <x v="1"/>
    <s v="MB"/>
    <s v="Corporate"/>
    <n v="1"/>
    <s v="Technology"/>
    <s v="Telephones and Communication"/>
    <s v="Small Box"/>
    <d v="2011-06-06T00:00:00"/>
  </r>
  <r>
    <n v="37505"/>
    <d v="2011-06-03T00:00:00"/>
    <s v="Low"/>
    <n v="42"/>
    <s v="XL"/>
    <n v="384.41"/>
    <n v="9.1526190476190479"/>
    <x v="0"/>
    <n v="5.76"/>
    <n v="390.17"/>
    <x v="2"/>
    <s v="BC"/>
    <s v="Home Office"/>
    <n v="3"/>
    <s v="Technology"/>
    <s v="Office Machines"/>
    <s v="Medium Box"/>
    <d v="2011-08-06T00:00:00"/>
  </r>
  <r>
    <n v="326"/>
    <d v="2011-06-03T00:00:00"/>
    <s v="High"/>
    <n v="34"/>
    <s v="L"/>
    <n v="218.27"/>
    <n v="6.4197058823529414"/>
    <x v="0"/>
    <n v="4.92"/>
    <n v="223.19"/>
    <x v="3"/>
    <s v="QC"/>
    <s v="Consumer"/>
    <n v="4"/>
    <s v="Office Supplies"/>
    <s v="Binders and Binder Accessories"/>
    <s v="Small Box"/>
    <d v="2011-04-06T00:00:00"/>
  </r>
  <r>
    <n v="8006"/>
    <d v="2011-06-03T00:00:00"/>
    <s v="Medium"/>
    <n v="27"/>
    <s v="M"/>
    <n v="197.15"/>
    <n v="7.3018518518518523"/>
    <x v="1"/>
    <n v="5.2"/>
    <n v="202.35"/>
    <x v="4"/>
    <s v="ON"/>
    <s v="Consumer"/>
    <n v="4"/>
    <s v="Office Supplies"/>
    <s v="Paper"/>
    <s v="Small Box"/>
    <d v="2011-05-06T00:00:00"/>
  </r>
  <r>
    <n v="44579"/>
    <d v="2011-06-03T00:00:00"/>
    <s v="Not Specified"/>
    <n v="19"/>
    <s v="S"/>
    <n v="3896.39"/>
    <n v="205.07315789473682"/>
    <x v="0"/>
    <n v="18.059999999999999"/>
    <n v="3914.45"/>
    <x v="4"/>
    <s v="ON"/>
    <s v="Small Business"/>
    <n v="2"/>
    <s v="Furniture"/>
    <s v="Chairs &amp; Chairmats"/>
    <s v="Large Box"/>
    <d v="2011-04-06T00:00:00"/>
  </r>
  <r>
    <n v="50117"/>
    <d v="2011-06-03T00:00:00"/>
    <s v="Critical"/>
    <n v="17"/>
    <s v="S"/>
    <n v="47.44"/>
    <n v="2.7905882352941176"/>
    <x v="0"/>
    <n v="0.5"/>
    <n v="47.94"/>
    <x v="7"/>
    <s v="NT"/>
    <s v="Small Business"/>
    <n v="2"/>
    <s v="Office Supplies"/>
    <s v="Labels"/>
    <s v="Small Box"/>
    <d v="2011-05-06T00:00:00"/>
  </r>
  <r>
    <n v="326"/>
    <d v="2011-06-03T00:00:00"/>
    <s v="High"/>
    <n v="17"/>
    <s v="S"/>
    <n v="100.95"/>
    <n v="5.9382352941176473"/>
    <x v="0"/>
    <n v="3.37"/>
    <n v="104.32000000000001"/>
    <x v="3"/>
    <s v="QC"/>
    <s v="Consumer"/>
    <n v="4"/>
    <s v="Office Supplies"/>
    <s v="Rubber Bands"/>
    <s v="Wrap Bag"/>
    <d v="2011-04-06T00:00:00"/>
  </r>
  <r>
    <n v="37505"/>
    <d v="2011-06-03T00:00:00"/>
    <s v="Low"/>
    <n v="9"/>
    <s v="XS"/>
    <n v="2007.24"/>
    <n v="223.02666666666667"/>
    <x v="1"/>
    <n v="11.79"/>
    <n v="2019.03"/>
    <x v="2"/>
    <s v="BC"/>
    <s v="Home Office"/>
    <n v="3"/>
    <s v="Office Supplies"/>
    <s v="Appliances"/>
    <s v="Medium Box"/>
    <d v="2011-05-06T00:00:00"/>
  </r>
  <r>
    <n v="37505"/>
    <d v="2011-06-03T00:00:00"/>
    <s v="Low"/>
    <n v="1"/>
    <s v="XS"/>
    <n v="29.19"/>
    <n v="29.19"/>
    <x v="0"/>
    <n v="12.39"/>
    <n v="41.58"/>
    <x v="2"/>
    <s v="BC"/>
    <s v="Home Office"/>
    <n v="3"/>
    <s v="Office Supplies"/>
    <s v="Envelopes"/>
    <s v="Small Box"/>
    <d v="2011-05-06T00:00:00"/>
  </r>
  <r>
    <n v="27264"/>
    <d v="2011-06-04T00:00:00"/>
    <s v="Low"/>
    <n v="3"/>
    <s v="XS"/>
    <n v="74.05"/>
    <n v="24.683333333333334"/>
    <x v="0"/>
    <n v="11.17"/>
    <n v="85.22"/>
    <x v="7"/>
    <s v="NT"/>
    <s v="Small Business"/>
    <n v="2"/>
    <s v="Furniture"/>
    <s v="Office Furnishings"/>
    <s v="Large Box"/>
    <d v="2011-06-06T00:00:00"/>
  </r>
  <r>
    <n v="7367"/>
    <d v="2011-06-05T00:00:00"/>
    <s v="Low"/>
    <n v="48"/>
    <s v="XL"/>
    <n v="269.93"/>
    <n v="5.6235416666666671"/>
    <x v="1"/>
    <n v="0.95"/>
    <n v="270.88"/>
    <x v="8"/>
    <s v="NS"/>
    <s v="Small Business"/>
    <n v="2"/>
    <s v="Office Supplies"/>
    <s v="Paper"/>
    <s v="Wrap Bag"/>
    <d v="2011-10-06T00:00:00"/>
  </r>
  <r>
    <n v="7367"/>
    <d v="2011-06-05T00:00:00"/>
    <s v="Low"/>
    <n v="46"/>
    <s v="XL"/>
    <n v="303.62"/>
    <n v="6.600434782608696"/>
    <x v="0"/>
    <n v="2.74"/>
    <n v="306.36"/>
    <x v="12"/>
    <s v="NL"/>
    <s v="Small Business"/>
    <n v="2"/>
    <s v="Technology"/>
    <s v="Computer Peripherals"/>
    <s v="Small Pack"/>
    <d v="2011-12-06T00:00:00"/>
  </r>
  <r>
    <n v="38948"/>
    <d v="2011-06-05T00:00:00"/>
    <s v="Not Specified"/>
    <n v="44"/>
    <s v="XL"/>
    <n v="6862.2370000000001"/>
    <n v="155.95993181818181"/>
    <x v="1"/>
    <n v="13.99"/>
    <n v="6876.2269999999999"/>
    <x v="2"/>
    <s v="BC"/>
    <s v="Home Office"/>
    <n v="3"/>
    <s v="Technology"/>
    <s v="Telephones and Communication"/>
    <s v="Medium Box"/>
    <d v="2011-06-06T00:00:00"/>
  </r>
  <r>
    <n v="20102"/>
    <d v="2011-06-05T00:00:00"/>
    <s v="High"/>
    <n v="15"/>
    <s v="S"/>
    <n v="333.3"/>
    <n v="22.220000000000002"/>
    <x v="0"/>
    <n v="1.99"/>
    <n v="335.29"/>
    <x v="1"/>
    <s v="MB"/>
    <s v="Small Business"/>
    <n v="2"/>
    <s v="Technology"/>
    <s v="Computer Peripherals"/>
    <s v="Small Pack"/>
    <d v="2011-06-06T00:00:00"/>
  </r>
  <r>
    <n v="38948"/>
    <d v="2011-06-05T00:00:00"/>
    <s v="Not Specified"/>
    <n v="9"/>
    <s v="XS"/>
    <n v="1394.28"/>
    <n v="154.91999999999999"/>
    <x v="0"/>
    <n v="7.07"/>
    <n v="1401.35"/>
    <x v="2"/>
    <s v="BC"/>
    <s v="Home Office"/>
    <n v="3"/>
    <s v="Office Supplies"/>
    <s v="Storage &amp; Organization"/>
    <s v="Small Box"/>
    <d v="2011-06-06T00:00:00"/>
  </r>
  <r>
    <n v="41571"/>
    <d v="2011-06-06T00:00:00"/>
    <s v="Low"/>
    <n v="42"/>
    <s v="XL"/>
    <n v="906.07"/>
    <n v="21.573095238095238"/>
    <x v="0"/>
    <n v="8.99"/>
    <n v="915.06000000000006"/>
    <x v="4"/>
    <s v="ON"/>
    <s v="Corporate"/>
    <n v="1"/>
    <s v="Office Supplies"/>
    <s v="Pens &amp; Art Supplies"/>
    <s v="Small Pack"/>
    <s v="6/15/2011"/>
  </r>
  <r>
    <n v="33540"/>
    <d v="2011-06-06T00:00:00"/>
    <s v="Low"/>
    <n v="21"/>
    <s v="M"/>
    <n v="190.99"/>
    <n v="9.0947619047619046"/>
    <x v="0"/>
    <n v="4.82"/>
    <n v="195.81"/>
    <x v="3"/>
    <s v="QC"/>
    <s v="Consumer"/>
    <n v="4"/>
    <s v="Office Supplies"/>
    <s v="Pens &amp; Art Supplies"/>
    <s v="Wrap Bag"/>
    <d v="2011-10-06T00:00:00"/>
  </r>
  <r>
    <n v="25412"/>
    <d v="2011-06-06T00:00:00"/>
    <s v="Not Specified"/>
    <n v="18"/>
    <s v="S"/>
    <n v="129.77000000000001"/>
    <n v="7.2094444444444452"/>
    <x v="0"/>
    <n v="9.68"/>
    <n v="139.45000000000002"/>
    <x v="5"/>
    <s v="AB"/>
    <s v="Corporate"/>
    <n v="1"/>
    <s v="Office Supplies"/>
    <s v="Paper"/>
    <s v="Small Box"/>
    <d v="2011-08-06T00:00:00"/>
  </r>
  <r>
    <n v="5568"/>
    <d v="2011-06-06T00:00:00"/>
    <s v="Medium"/>
    <n v="8"/>
    <s v="XS"/>
    <n v="120.22"/>
    <n v="15.0275"/>
    <x v="0"/>
    <n v="5"/>
    <n v="125.22"/>
    <x v="6"/>
    <s v="SK"/>
    <s v="Home Office"/>
    <n v="3"/>
    <s v="Furniture"/>
    <s v="Office Furnishings"/>
    <s v="Small Pack"/>
    <d v="2011-07-06T00:00:00"/>
  </r>
  <r>
    <n v="18144"/>
    <d v="2011-06-07T00:00:00"/>
    <s v="Critical"/>
    <n v="48"/>
    <s v="XL"/>
    <n v="207.08"/>
    <n v="4.3141666666666669"/>
    <x v="0"/>
    <n v="5.17"/>
    <n v="212.25"/>
    <x v="7"/>
    <s v="NT"/>
    <s v="Corporate"/>
    <n v="1"/>
    <s v="Office Supplies"/>
    <s v="Paper"/>
    <s v="Small Box"/>
    <d v="2011-09-06T00:00:00"/>
  </r>
  <r>
    <n v="46885"/>
    <d v="2011-06-07T00:00:00"/>
    <s v="Low"/>
    <n v="48"/>
    <s v="XL"/>
    <n v="90.96"/>
    <n v="1.8949999999999998"/>
    <x v="0"/>
    <n v="1.56"/>
    <n v="92.52"/>
    <x v="1"/>
    <s v="MB"/>
    <s v="Corporate"/>
    <n v="1"/>
    <s v="Office Supplies"/>
    <s v="Rubber Bands"/>
    <s v="Wrap Bag"/>
    <d v="2011-11-06T00:00:00"/>
  </r>
  <r>
    <n v="21346"/>
    <d v="2011-06-07T00:00:00"/>
    <s v="High"/>
    <n v="46"/>
    <s v="XL"/>
    <n v="400.49"/>
    <n v="8.7063043478260873"/>
    <x v="0"/>
    <n v="9.86"/>
    <n v="410.35"/>
    <x v="10"/>
    <s v="YT"/>
    <s v="Consumer"/>
    <n v="4"/>
    <s v="Office Supplies"/>
    <s v="Paper"/>
    <s v="Small Box"/>
    <d v="2011-07-06T00:00:00"/>
  </r>
  <r>
    <n v="18144"/>
    <d v="2011-06-07T00:00:00"/>
    <s v="Critical"/>
    <n v="41"/>
    <s v="XL"/>
    <n v="1779.8915"/>
    <n v="43.411987804878045"/>
    <x v="0"/>
    <n v="5"/>
    <n v="1784.8915"/>
    <x v="7"/>
    <s v="NT"/>
    <s v="Corporate"/>
    <n v="1"/>
    <s v="Technology"/>
    <s v="Telephones and Communication"/>
    <s v="Small Pack"/>
    <d v="2011-09-06T00:00:00"/>
  </r>
  <r>
    <n v="46885"/>
    <d v="2011-06-07T00:00:00"/>
    <s v="Low"/>
    <n v="32"/>
    <s v="L"/>
    <n v="1997.13"/>
    <n v="62.410312500000003"/>
    <x v="0"/>
    <n v="14.48"/>
    <n v="2011.6100000000001"/>
    <x v="1"/>
    <s v="MB"/>
    <s v="Corporate"/>
    <n v="1"/>
    <s v="Furniture"/>
    <s v="Office Furnishings"/>
    <s v="Small Box"/>
    <d v="2011-12-06T00:00:00"/>
  </r>
  <r>
    <n v="46885"/>
    <d v="2011-06-07T00:00:00"/>
    <s v="Low"/>
    <n v="27"/>
    <s v="M"/>
    <n v="632.54999999999995"/>
    <n v="23.427777777777777"/>
    <x v="0"/>
    <n v="8.99"/>
    <n v="641.54"/>
    <x v="1"/>
    <s v="MB"/>
    <s v="Corporate"/>
    <n v="1"/>
    <s v="Furniture"/>
    <s v="Office Furnishings"/>
    <s v="Small Pack"/>
    <d v="2011-11-06T00:00:00"/>
  </r>
  <r>
    <n v="18144"/>
    <d v="2011-06-07T00:00:00"/>
    <s v="Critical"/>
    <n v="8"/>
    <s v="XS"/>
    <n v="234.28"/>
    <n v="29.285"/>
    <x v="0"/>
    <n v="13.99"/>
    <n v="248.27"/>
    <x v="7"/>
    <s v="NT"/>
    <s v="Corporate"/>
    <n v="1"/>
    <s v="Office Supplies"/>
    <s v="Storage &amp; Organization"/>
    <s v="Medium Box"/>
    <d v="2011-09-06T00:00:00"/>
  </r>
  <r>
    <n v="21159"/>
    <d v="2011-06-07T00:00:00"/>
    <s v="Low"/>
    <n v="5"/>
    <s v="XS"/>
    <n v="20.28"/>
    <n v="4.056"/>
    <x v="1"/>
    <n v="2.0299999999999998"/>
    <n v="22.310000000000002"/>
    <x v="10"/>
    <s v="YT"/>
    <s v="Consumer"/>
    <n v="4"/>
    <s v="Office Supplies"/>
    <s v="Pens &amp; Art Supplies"/>
    <s v="Wrap Bag"/>
    <d v="2011-11-06T00:00:00"/>
  </r>
  <r>
    <n v="5221"/>
    <d v="2011-06-08T00:00:00"/>
    <s v="Not Specified"/>
    <n v="48"/>
    <s v="XL"/>
    <n v="1347.63"/>
    <n v="28.075625000000002"/>
    <x v="0"/>
    <n v="1.99"/>
    <n v="1349.6200000000001"/>
    <x v="6"/>
    <s v="SK"/>
    <s v="Corporate"/>
    <n v="1"/>
    <s v="Technology"/>
    <s v="Computer Peripherals"/>
    <s v="Small Pack"/>
    <d v="2011-10-06T00:00:00"/>
  </r>
  <r>
    <n v="58470"/>
    <d v="2011-06-08T00:00:00"/>
    <s v="High"/>
    <n v="45"/>
    <s v="XL"/>
    <n v="854.14"/>
    <n v="18.980888888888888"/>
    <x v="0"/>
    <n v="9.0299999999999994"/>
    <n v="863.17"/>
    <x v="2"/>
    <s v="BC"/>
    <s v="Small Business"/>
    <n v="2"/>
    <s v="Office Supplies"/>
    <s v="Paper"/>
    <s v="Small Box"/>
    <d v="2011-10-06T00:00:00"/>
  </r>
  <r>
    <n v="58470"/>
    <d v="2011-06-08T00:00:00"/>
    <s v="High"/>
    <n v="36"/>
    <s v="L"/>
    <n v="236.19"/>
    <n v="6.5608333333333331"/>
    <x v="0"/>
    <n v="5.94"/>
    <n v="242.13"/>
    <x v="2"/>
    <s v="BC"/>
    <s v="Small Business"/>
    <n v="2"/>
    <s v="Office Supplies"/>
    <s v="Paper"/>
    <s v="Small Box"/>
    <d v="2011-09-06T00:00:00"/>
  </r>
  <r>
    <n v="58470"/>
    <d v="2011-06-08T00:00:00"/>
    <s v="High"/>
    <n v="24"/>
    <s v="M"/>
    <n v="1811.55"/>
    <n v="75.481250000000003"/>
    <x v="0"/>
    <n v="0.99"/>
    <n v="1812.54"/>
    <x v="2"/>
    <s v="BC"/>
    <s v="Small Business"/>
    <n v="2"/>
    <s v="Office Supplies"/>
    <s v="Appliances"/>
    <s v="Small Box"/>
    <d v="2011-09-06T00:00:00"/>
  </r>
  <r>
    <n v="58470"/>
    <d v="2011-06-08T00:00:00"/>
    <s v="High"/>
    <n v="13"/>
    <s v="S"/>
    <n v="49.08"/>
    <n v="3.7753846153846151"/>
    <x v="0"/>
    <n v="1.93"/>
    <n v="51.01"/>
    <x v="2"/>
    <s v="BC"/>
    <s v="Small Business"/>
    <n v="2"/>
    <s v="Office Supplies"/>
    <s v="Paper"/>
    <s v="Wrap Bag"/>
    <d v="2011-08-06T00:00:00"/>
  </r>
  <r>
    <n v="58470"/>
    <d v="2011-06-08T00:00:00"/>
    <s v="High"/>
    <n v="5"/>
    <s v="XS"/>
    <n v="159.5"/>
    <n v="31.9"/>
    <x v="0"/>
    <n v="6.72"/>
    <n v="166.22"/>
    <x v="2"/>
    <s v="BC"/>
    <s v="Small Business"/>
    <n v="2"/>
    <s v="Office Supplies"/>
    <s v="Storage &amp; Organization"/>
    <s v="Small Box"/>
    <d v="2011-09-06T00:00:00"/>
  </r>
  <r>
    <n v="11074"/>
    <d v="2011-06-09T00:00:00"/>
    <s v="High"/>
    <n v="44"/>
    <s v="XL"/>
    <n v="7164.7434999999996"/>
    <n v="162.83507954545453"/>
    <x v="0"/>
    <n v="5.99"/>
    <n v="7170.7334999999994"/>
    <x v="2"/>
    <s v="BC"/>
    <s v="Corporate"/>
    <n v="1"/>
    <s v="Technology"/>
    <s v="Telephones and Communication"/>
    <s v="Small Box"/>
    <d v="2011-10-06T00:00:00"/>
  </r>
  <r>
    <n v="47462"/>
    <d v="2011-06-09T00:00:00"/>
    <s v="High"/>
    <n v="43"/>
    <s v="XL"/>
    <n v="154.18"/>
    <n v="3.5855813953488376"/>
    <x v="0"/>
    <n v="5.47"/>
    <n v="159.65"/>
    <x v="7"/>
    <s v="NT"/>
    <s v="Corporate"/>
    <n v="1"/>
    <s v="Office Supplies"/>
    <s v="Binders and Binder Accessories"/>
    <s v="Small Box"/>
    <d v="2011-11-06T00:00:00"/>
  </r>
  <r>
    <n v="47462"/>
    <d v="2011-06-09T00:00:00"/>
    <s v="High"/>
    <n v="41"/>
    <s v="XL"/>
    <n v="137.51"/>
    <n v="3.3539024390243899"/>
    <x v="0"/>
    <n v="1.35"/>
    <n v="138.85999999999999"/>
    <x v="7"/>
    <s v="NT"/>
    <s v="Corporate"/>
    <n v="1"/>
    <s v="Office Supplies"/>
    <s v="Rubber Bands"/>
    <s v="Wrap Bag"/>
    <d v="2011-11-06T00:00:00"/>
  </r>
  <r>
    <n v="11074"/>
    <d v="2011-06-09T00:00:00"/>
    <s v="High"/>
    <n v="21"/>
    <s v="M"/>
    <n v="114.53"/>
    <n v="5.4538095238095234"/>
    <x v="0"/>
    <n v="3.6"/>
    <n v="118.13"/>
    <x v="2"/>
    <s v="BC"/>
    <s v="Corporate"/>
    <n v="1"/>
    <s v="Office Supplies"/>
    <s v="Scissors, Rulers and Trimmers"/>
    <s v="Small Pack"/>
    <d v="2011-11-06T00:00:00"/>
  </r>
  <r>
    <n v="47462"/>
    <d v="2011-06-09T00:00:00"/>
    <s v="High"/>
    <n v="18"/>
    <s v="S"/>
    <n v="110.31"/>
    <n v="6.1283333333333339"/>
    <x v="0"/>
    <n v="2.27"/>
    <n v="112.58"/>
    <x v="7"/>
    <s v="NT"/>
    <s v="Corporate"/>
    <n v="1"/>
    <s v="Office Supplies"/>
    <s v="Pens &amp; Art Supplies"/>
    <s v="Wrap Bag"/>
    <d v="2011-11-06T00:00:00"/>
  </r>
  <r>
    <n v="31169"/>
    <d v="2011-06-09T00:00:00"/>
    <s v="Low"/>
    <n v="6"/>
    <s v="XS"/>
    <n v="254.76"/>
    <n v="42.46"/>
    <x v="0"/>
    <n v="14.45"/>
    <n v="269.20999999999998"/>
    <x v="7"/>
    <s v="NT"/>
    <s v="Home Office"/>
    <n v="3"/>
    <s v="Furniture"/>
    <s v="Office Furnishings"/>
    <s v="Large Box"/>
    <s v="6/13/2011"/>
  </r>
  <r>
    <n v="16519"/>
    <d v="2011-06-10T00:00:00"/>
    <s v="Medium"/>
    <n v="49"/>
    <s v="XL"/>
    <n v="138.96"/>
    <n v="2.835918367346939"/>
    <x v="0"/>
    <n v="0.7"/>
    <n v="139.66"/>
    <x v="4"/>
    <s v="ON"/>
    <s v="Small Business"/>
    <n v="2"/>
    <s v="Office Supplies"/>
    <s v="Pens &amp; Art Supplies"/>
    <s v="Wrap Bag"/>
    <d v="2011-12-06T00:00:00"/>
  </r>
  <r>
    <n v="37702"/>
    <d v="2011-06-10T00:00:00"/>
    <s v="Not Specified"/>
    <n v="44"/>
    <s v="XL"/>
    <n v="601.78"/>
    <n v="13.676818181818181"/>
    <x v="0"/>
    <n v="4.51"/>
    <n v="606.29"/>
    <x v="1"/>
    <s v="MB"/>
    <s v="Consumer"/>
    <n v="4"/>
    <s v="Office Supplies"/>
    <s v="Storage &amp; Organization"/>
    <s v="Small Box"/>
    <d v="2011-12-06T00:00:00"/>
  </r>
  <r>
    <n v="53671"/>
    <d v="2011-06-10T00:00:00"/>
    <s v="Medium"/>
    <n v="43"/>
    <s v="XL"/>
    <n v="6255.81"/>
    <n v="145.48395348837209"/>
    <x v="0"/>
    <n v="19.989999999999998"/>
    <n v="6275.8"/>
    <x v="4"/>
    <s v="ON"/>
    <s v="Small Business"/>
    <n v="2"/>
    <s v="Office Supplies"/>
    <s v="Storage &amp; Organization"/>
    <s v="Small Box"/>
    <d v="2011-11-06T00:00:00"/>
  </r>
  <r>
    <n v="53671"/>
    <d v="2011-06-10T00:00:00"/>
    <s v="Medium"/>
    <n v="41"/>
    <s v="XL"/>
    <n v="236.68"/>
    <n v="5.7726829268292681"/>
    <x v="0"/>
    <n v="5.01"/>
    <n v="241.69"/>
    <x v="4"/>
    <s v="ON"/>
    <s v="Small Business"/>
    <n v="2"/>
    <s v="Office Supplies"/>
    <s v="Binders and Binder Accessories"/>
    <s v="Small Box"/>
    <d v="2011-11-06T00:00:00"/>
  </r>
  <r>
    <n v="53671"/>
    <d v="2011-06-10T00:00:00"/>
    <s v="Medium"/>
    <n v="39"/>
    <s v="L"/>
    <n v="616.5"/>
    <n v="15.807692307692308"/>
    <x v="0"/>
    <n v="8.4"/>
    <n v="624.9"/>
    <x v="4"/>
    <s v="ON"/>
    <s v="Small Business"/>
    <n v="2"/>
    <s v="Office Supplies"/>
    <s v="Binders and Binder Accessories"/>
    <s v="Small Box"/>
    <d v="2011-11-06T00:00:00"/>
  </r>
  <r>
    <n v="16519"/>
    <d v="2011-06-10T00:00:00"/>
    <s v="Medium"/>
    <n v="39"/>
    <s v="L"/>
    <n v="158.97"/>
    <n v="4.0761538461538462"/>
    <x v="0"/>
    <n v="2.99"/>
    <n v="161.96"/>
    <x v="4"/>
    <s v="ON"/>
    <s v="Small Business"/>
    <n v="2"/>
    <s v="Office Supplies"/>
    <s v="Binders and Binder Accessories"/>
    <s v="Small Box"/>
    <d v="2011-12-06T00:00:00"/>
  </r>
  <r>
    <n v="38274"/>
    <d v="2011-06-10T00:00:00"/>
    <s v="High"/>
    <n v="27"/>
    <s v="M"/>
    <n v="1199.57"/>
    <n v="44.428518518518516"/>
    <x v="0"/>
    <n v="16.36"/>
    <n v="1215.9299999999998"/>
    <x v="4"/>
    <s v="ON"/>
    <s v="Consumer"/>
    <n v="4"/>
    <s v="Office Supplies"/>
    <s v="Storage &amp; Organization"/>
    <s v="Small Box"/>
    <d v="2011-12-06T00:00:00"/>
  </r>
  <r>
    <n v="9095"/>
    <d v="2011-06-10T00:00:00"/>
    <s v="High"/>
    <n v="23"/>
    <s v="M"/>
    <n v="294.91000000000003"/>
    <n v="12.82217391304348"/>
    <x v="0"/>
    <n v="6.27"/>
    <n v="301.18"/>
    <x v="6"/>
    <s v="SK"/>
    <s v="Small Business"/>
    <n v="2"/>
    <s v="Office Supplies"/>
    <s v="Storage &amp; Organization"/>
    <s v="Medium Box"/>
    <d v="2011-12-06T00:00:00"/>
  </r>
  <r>
    <n v="38274"/>
    <d v="2011-06-10T00:00:00"/>
    <s v="High"/>
    <n v="10"/>
    <s v="S"/>
    <n v="484.21949999999998"/>
    <n v="48.421949999999995"/>
    <x v="1"/>
    <n v="1.25"/>
    <n v="485.46949999999998"/>
    <x v="4"/>
    <s v="ON"/>
    <s v="Consumer"/>
    <n v="4"/>
    <s v="Technology"/>
    <s v="Telephones and Communication"/>
    <s v="Small Pack"/>
    <d v="2011-11-06T00:00:00"/>
  </r>
  <r>
    <n v="38274"/>
    <d v="2011-06-10T00:00:00"/>
    <s v="High"/>
    <n v="9"/>
    <s v="XS"/>
    <n v="1225.3699999999999"/>
    <n v="136.15222222222221"/>
    <x v="0"/>
    <n v="24.49"/>
    <n v="1249.8599999999999"/>
    <x v="4"/>
    <s v="ON"/>
    <s v="Consumer"/>
    <n v="4"/>
    <s v="Furniture"/>
    <s v="Chairs &amp; Chairmats"/>
    <s v="Large Box"/>
    <d v="2011-12-06T00:00:00"/>
  </r>
  <r>
    <n v="4871"/>
    <d v="2011-06-11T00:00:00"/>
    <s v="Critical"/>
    <n v="26"/>
    <s v="M"/>
    <n v="238.34"/>
    <n v="9.1669230769230765"/>
    <x v="0"/>
    <n v="3.98"/>
    <n v="242.32"/>
    <x v="6"/>
    <s v="SK"/>
    <s v="Consumer"/>
    <n v="4"/>
    <s v="Office Supplies"/>
    <s v="Scissors, Rulers and Trimmers"/>
    <s v="Small Pack"/>
    <s v="6/14/2011"/>
  </r>
  <r>
    <n v="24519"/>
    <d v="2011-06-11T00:00:00"/>
    <s v="Critical"/>
    <n v="22"/>
    <s v="M"/>
    <n v="127.56"/>
    <n v="5.7981818181818179"/>
    <x v="0"/>
    <n v="5.63"/>
    <n v="133.19"/>
    <x v="4"/>
    <s v="ON"/>
    <s v="Consumer"/>
    <n v="4"/>
    <s v="Office Supplies"/>
    <s v="Binders and Binder Accessories"/>
    <s v="Small Box"/>
    <d v="2011-12-06T00:00:00"/>
  </r>
  <r>
    <n v="4070"/>
    <d v="2011-06-11T00:00:00"/>
    <s v="High"/>
    <n v="22"/>
    <s v="M"/>
    <n v="646.07000000000005"/>
    <n v="29.366818181818186"/>
    <x v="1"/>
    <n v="1.99"/>
    <n v="648.06000000000006"/>
    <x v="1"/>
    <s v="MB"/>
    <s v="Home Office"/>
    <n v="3"/>
    <s v="Technology"/>
    <s v="Computer Peripherals"/>
    <s v="Small Pack"/>
    <d v="2011-11-06T00:00:00"/>
  </r>
  <r>
    <n v="58496"/>
    <d v="2011-06-11T00:00:00"/>
    <s v="Not Specified"/>
    <n v="20"/>
    <s v="M"/>
    <n v="137.97"/>
    <n v="6.8985000000000003"/>
    <x v="0"/>
    <n v="10.050000000000001"/>
    <n v="148.02000000000001"/>
    <x v="3"/>
    <s v="QC"/>
    <s v="Small Business"/>
    <n v="2"/>
    <s v="Office Supplies"/>
    <s v="Paper"/>
    <s v="Small Box"/>
    <s v="6/13/2011"/>
  </r>
  <r>
    <n v="4871"/>
    <d v="2011-06-11T00:00:00"/>
    <s v="Critical"/>
    <n v="8"/>
    <s v="XS"/>
    <n v="775.74"/>
    <n v="96.967500000000001"/>
    <x v="2"/>
    <n v="42"/>
    <n v="817.74"/>
    <x v="6"/>
    <s v="SK"/>
    <s v="Consumer"/>
    <n v="4"/>
    <s v="Furniture"/>
    <s v="Chairs &amp; Chairmats"/>
    <s v="Jumbo Drum"/>
    <s v="6/13/2011"/>
  </r>
  <r>
    <n v="23107"/>
    <d v="2011-06-11T00:00:00"/>
    <s v="Medium"/>
    <n v="7"/>
    <s v="XS"/>
    <n v="43.29"/>
    <n v="6.1842857142857142"/>
    <x v="0"/>
    <n v="7.57"/>
    <n v="50.86"/>
    <x v="11"/>
    <s v="NB"/>
    <s v="Consumer"/>
    <n v="4"/>
    <s v="Office Supplies"/>
    <s v="Binders and Binder Accessories"/>
    <s v="Small Box"/>
    <s v="6/14/2011"/>
  </r>
  <r>
    <n v="54592"/>
    <d v="2011-06-12T00:00:00"/>
    <s v="Low"/>
    <n v="34"/>
    <s v="L"/>
    <n v="154.43"/>
    <n v="4.5420588235294117"/>
    <x v="0"/>
    <n v="6.92"/>
    <n v="161.35"/>
    <x v="3"/>
    <s v="QC"/>
    <s v="Small Business"/>
    <n v="2"/>
    <s v="Furniture"/>
    <s v="Office Furnishings"/>
    <s v="Small Box"/>
    <s v="6/14/2011"/>
  </r>
  <r>
    <n v="54592"/>
    <d v="2011-06-12T00:00:00"/>
    <s v="Low"/>
    <n v="28"/>
    <s v="M"/>
    <n v="1971.56"/>
    <n v="70.412857142857135"/>
    <x v="2"/>
    <n v="26.85"/>
    <n v="1998.4099999999999"/>
    <x v="3"/>
    <s v="QC"/>
    <s v="Small Business"/>
    <n v="2"/>
    <s v="Furniture"/>
    <s v="Bookcases"/>
    <s v="Jumbo Box"/>
    <s v="6/16/2011"/>
  </r>
  <r>
    <n v="50852"/>
    <d v="2011-06-12T00:00:00"/>
    <s v="Medium"/>
    <n v="24"/>
    <s v="M"/>
    <n v="188.47"/>
    <n v="7.8529166666666663"/>
    <x v="0"/>
    <n v="11.51"/>
    <n v="199.98"/>
    <x v="6"/>
    <s v="SK"/>
    <s v="Small Business"/>
    <n v="2"/>
    <s v="Office Supplies"/>
    <s v="Binders and Binder Accessories"/>
    <s v="Small Box"/>
    <s v="6/13/2011"/>
  </r>
  <r>
    <n v="45671"/>
    <d v="2011-06-12T00:00:00"/>
    <s v="Low"/>
    <n v="13"/>
    <s v="S"/>
    <n v="126.68"/>
    <n v="9.7446153846153845"/>
    <x v="0"/>
    <n v="6.02"/>
    <n v="132.70000000000002"/>
    <x v="2"/>
    <s v="BC"/>
    <s v="Consumer"/>
    <n v="4"/>
    <s v="Furniture"/>
    <s v="Office Furnishings"/>
    <s v="Medium Box"/>
    <s v="6/19/2011"/>
  </r>
  <r>
    <n v="29249"/>
    <d v="2011-06-13T00:00:00"/>
    <s v="Low"/>
    <n v="47"/>
    <s v="XL"/>
    <n v="302.69"/>
    <n v="6.4402127659574466"/>
    <x v="1"/>
    <n v="1.02"/>
    <n v="303.70999999999998"/>
    <x v="1"/>
    <s v="MB"/>
    <s v="Corporate"/>
    <n v="1"/>
    <s v="Office Supplies"/>
    <s v="Paper"/>
    <s v="Wrap Bag"/>
    <s v="6/18/2011"/>
  </r>
  <r>
    <n v="30048"/>
    <d v="2011-06-13T00:00:00"/>
    <s v="Medium"/>
    <n v="44"/>
    <s v="XL"/>
    <n v="7765.13"/>
    <n v="176.48022727272726"/>
    <x v="2"/>
    <n v="55.24"/>
    <n v="7820.37"/>
    <x v="9"/>
    <s v="PE"/>
    <s v="Home Office"/>
    <n v="3"/>
    <s v="Office Supplies"/>
    <s v="Appliances"/>
    <s v="Jumbo Drum"/>
    <s v="6/15/2011"/>
  </r>
  <r>
    <n v="29249"/>
    <d v="2011-06-13T00:00:00"/>
    <s v="Low"/>
    <n v="12"/>
    <s v="S"/>
    <n v="3156.6"/>
    <n v="263.05"/>
    <x v="0"/>
    <n v="24.49"/>
    <n v="3181.0899999999997"/>
    <x v="1"/>
    <s v="MB"/>
    <s v="Corporate"/>
    <n v="1"/>
    <s v="Furniture"/>
    <s v="Chairs &amp; Chairmats"/>
    <s v="Large Box"/>
    <s v="6/17/2011"/>
  </r>
  <r>
    <n v="29506"/>
    <d v="2011-06-14T00:00:00"/>
    <s v="Critical"/>
    <n v="46"/>
    <s v="XL"/>
    <n v="221.13"/>
    <n v="4.8071739130434779"/>
    <x v="0"/>
    <n v="1.49"/>
    <n v="222.62"/>
    <x v="3"/>
    <s v="QC"/>
    <s v="Consumer"/>
    <n v="4"/>
    <s v="Office Supplies"/>
    <s v="Binders and Binder Accessories"/>
    <s v="Small Box"/>
    <s v="6/16/2011"/>
  </r>
  <r>
    <n v="35875"/>
    <d v="2011-06-14T00:00:00"/>
    <s v="High"/>
    <n v="31"/>
    <s v="L"/>
    <n v="348.92"/>
    <n v="11.255483870967742"/>
    <x v="0"/>
    <n v="3.37"/>
    <n v="352.29"/>
    <x v="2"/>
    <s v="BC"/>
    <s v="Corporate"/>
    <n v="1"/>
    <s v="Office Supplies"/>
    <s v="Scissors, Rulers and Trimmers"/>
    <s v="Small Pack"/>
    <s v="6/14/2011"/>
  </r>
  <r>
    <n v="52642"/>
    <d v="2011-06-14T00:00:00"/>
    <s v="Low"/>
    <n v="15"/>
    <s v="S"/>
    <n v="764.13"/>
    <n v="50.942"/>
    <x v="0"/>
    <n v="4.8600000000000003"/>
    <n v="768.99"/>
    <x v="4"/>
    <s v="ON"/>
    <s v="Home Office"/>
    <n v="3"/>
    <s v="Office Supplies"/>
    <s v="Paper"/>
    <s v="Small Box"/>
    <s v="6/21/2011"/>
  </r>
  <r>
    <n v="52642"/>
    <d v="2011-06-14T00:00:00"/>
    <s v="Low"/>
    <n v="14"/>
    <s v="S"/>
    <n v="2070.6799999999998"/>
    <n v="147.90571428571428"/>
    <x v="0"/>
    <n v="4"/>
    <n v="2074.6799999999998"/>
    <x v="4"/>
    <s v="ON"/>
    <s v="Home Office"/>
    <n v="3"/>
    <s v="Technology"/>
    <s v="Computer Peripherals"/>
    <s v="Small Box"/>
    <s v="6/21/2011"/>
  </r>
  <r>
    <n v="52642"/>
    <d v="2011-06-14T00:00:00"/>
    <s v="Low"/>
    <n v="9"/>
    <s v="XS"/>
    <n v="742.84"/>
    <n v="82.537777777777777"/>
    <x v="2"/>
    <n v="59.81"/>
    <n v="802.65000000000009"/>
    <x v="4"/>
    <s v="ON"/>
    <s v="Home Office"/>
    <n v="3"/>
    <s v="Furniture"/>
    <s v="Chairs &amp; Chairmats"/>
    <s v="Jumbo Drum"/>
    <s v="6/18/2011"/>
  </r>
  <r>
    <n v="29506"/>
    <d v="2011-06-14T00:00:00"/>
    <s v="Critical"/>
    <n v="8"/>
    <s v="XS"/>
    <n v="16.350000000000001"/>
    <n v="2.0437500000000002"/>
    <x v="0"/>
    <n v="1.49"/>
    <n v="17.84"/>
    <x v="3"/>
    <s v="QC"/>
    <s v="Consumer"/>
    <n v="4"/>
    <s v="Office Supplies"/>
    <s v="Binders and Binder Accessories"/>
    <s v="Small Box"/>
    <s v="6/15/2011"/>
  </r>
  <r>
    <n v="38693"/>
    <d v="2011-06-14T00:00:00"/>
    <s v="Low"/>
    <n v="3"/>
    <s v="XS"/>
    <n v="2222.61"/>
    <n v="740.87"/>
    <x v="0"/>
    <n v="24.49"/>
    <n v="2247.1"/>
    <x v="4"/>
    <s v="ON"/>
    <s v="Home Office"/>
    <n v="3"/>
    <s v="Technology"/>
    <s v="Copiers and Fax"/>
    <s v="Large Box"/>
    <s v="6/21/2011"/>
  </r>
  <r>
    <n v="44292"/>
    <d v="2011-06-14T00:00:00"/>
    <s v="Not Specified"/>
    <n v="1"/>
    <s v="XS"/>
    <n v="10.48"/>
    <n v="10.48"/>
    <x v="1"/>
    <n v="2.04"/>
    <n v="12.52"/>
    <x v="8"/>
    <s v="NS"/>
    <s v="Corporate"/>
    <n v="1"/>
    <s v="Office Supplies"/>
    <s v="Paper"/>
    <s v="Wrap Bag"/>
    <s v="6/15/2011"/>
  </r>
  <r>
    <n v="49762"/>
    <d v="2011-06-15T00:00:00"/>
    <s v="High"/>
    <n v="35"/>
    <s v="L"/>
    <n v="99.13"/>
    <n v="2.8322857142857143"/>
    <x v="0"/>
    <n v="0.81"/>
    <n v="99.94"/>
    <x v="3"/>
    <s v="QC"/>
    <s v="Corporate"/>
    <n v="1"/>
    <s v="Office Supplies"/>
    <s v="Pens &amp; Art Supplies"/>
    <s v="Wrap Bag"/>
    <s v="6/17/2011"/>
  </r>
  <r>
    <n v="11910"/>
    <d v="2011-06-15T00:00:00"/>
    <s v="High"/>
    <n v="21"/>
    <s v="M"/>
    <n v="49.23"/>
    <n v="2.3442857142857143"/>
    <x v="0"/>
    <n v="4.7699999999999996"/>
    <n v="54"/>
    <x v="5"/>
    <s v="AB"/>
    <s v="Home Office"/>
    <n v="3"/>
    <s v="Office Supplies"/>
    <s v="Binders and Binder Accessories"/>
    <s v="Small Box"/>
    <s v="6/17/2011"/>
  </r>
  <r>
    <n v="26050"/>
    <d v="2011-06-16T00:00:00"/>
    <s v="High"/>
    <n v="44"/>
    <s v="XL"/>
    <n v="365.24"/>
    <n v="8.3009090909090908"/>
    <x v="0"/>
    <n v="8.2899999999999991"/>
    <n v="373.53000000000003"/>
    <x v="4"/>
    <s v="ON"/>
    <s v="Home Office"/>
    <n v="3"/>
    <s v="Office Supplies"/>
    <s v="Envelopes"/>
    <s v="Small Box"/>
    <s v="6/17/2011"/>
  </r>
  <r>
    <n v="36704"/>
    <d v="2011-06-16T00:00:00"/>
    <s v="High"/>
    <n v="43"/>
    <s v="XL"/>
    <n v="134.33000000000001"/>
    <n v="3.1239534883720932"/>
    <x v="1"/>
    <n v="1.1399999999999999"/>
    <n v="135.47"/>
    <x v="5"/>
    <s v="AB"/>
    <s v="Home Office"/>
    <n v="3"/>
    <s v="Office Supplies"/>
    <s v="Paper"/>
    <s v="Wrap Bag"/>
    <s v="6/17/2011"/>
  </r>
  <r>
    <n v="3554"/>
    <d v="2011-06-16T00:00:00"/>
    <s v="Low"/>
    <n v="25"/>
    <s v="M"/>
    <n v="288.91000000000003"/>
    <n v="11.556400000000002"/>
    <x v="0"/>
    <n v="6.47"/>
    <n v="295.38000000000005"/>
    <x v="6"/>
    <s v="SK"/>
    <s v="Corporate"/>
    <n v="1"/>
    <s v="Office Supplies"/>
    <s v="Paper"/>
    <s v="Small Box"/>
    <s v="6/25/2011"/>
  </r>
  <r>
    <n v="36704"/>
    <d v="2011-06-16T00:00:00"/>
    <s v="High"/>
    <n v="19"/>
    <s v="S"/>
    <n v="70.319999999999993"/>
    <n v="3.7010526315789471"/>
    <x v="0"/>
    <n v="4.17"/>
    <n v="74.489999999999995"/>
    <x v="5"/>
    <s v="AB"/>
    <s v="Home Office"/>
    <n v="3"/>
    <s v="Office Supplies"/>
    <s v="Pens &amp; Art Supplies"/>
    <s v="Small Pack"/>
    <s v="6/18/2011"/>
  </r>
  <r>
    <n v="771"/>
    <d v="2011-06-16T00:00:00"/>
    <s v="Critical"/>
    <n v="18"/>
    <s v="S"/>
    <n v="88.84"/>
    <n v="4.9355555555555561"/>
    <x v="0"/>
    <n v="4.72"/>
    <n v="93.56"/>
    <x v="6"/>
    <s v="SK"/>
    <s v="Home Office"/>
    <n v="3"/>
    <s v="Office Supplies"/>
    <s v="Paper"/>
    <s v="Small Box"/>
    <s v="6/17/2011"/>
  </r>
  <r>
    <n v="9472"/>
    <d v="2011-06-16T00:00:00"/>
    <s v="Critical"/>
    <n v="17"/>
    <s v="S"/>
    <n v="53.91"/>
    <n v="3.171176470588235"/>
    <x v="0"/>
    <n v="0.49"/>
    <n v="54.4"/>
    <x v="3"/>
    <s v="QC"/>
    <s v="Home Office"/>
    <n v="3"/>
    <s v="Office Supplies"/>
    <s v="Labels"/>
    <s v="Small Box"/>
    <s v="6/19/2011"/>
  </r>
  <r>
    <n v="12579"/>
    <d v="2011-06-16T00:00:00"/>
    <s v="Not Specified"/>
    <n v="5"/>
    <s v="XS"/>
    <n v="70.33"/>
    <n v="14.065999999999999"/>
    <x v="0"/>
    <n v="1.97"/>
    <n v="72.3"/>
    <x v="2"/>
    <s v="BC"/>
    <s v="Home Office"/>
    <n v="3"/>
    <s v="Office Supplies"/>
    <s v="Paper"/>
    <s v="Wrap Bag"/>
    <s v="6/16/2011"/>
  </r>
  <r>
    <n v="36994"/>
    <d v="2011-06-17T00:00:00"/>
    <s v="Critical"/>
    <n v="40"/>
    <s v="XL"/>
    <n v="5264.48"/>
    <n v="131.61199999999999"/>
    <x v="2"/>
    <n v="30"/>
    <n v="5294.48"/>
    <x v="5"/>
    <s v="AB"/>
    <s v="Corporate"/>
    <n v="1"/>
    <s v="Furniture"/>
    <s v="Chairs &amp; Chairmats"/>
    <s v="Jumbo Drum"/>
    <s v="6/17/2011"/>
  </r>
  <r>
    <n v="18340"/>
    <d v="2011-06-17T00:00:00"/>
    <s v="Medium"/>
    <n v="28"/>
    <s v="M"/>
    <n v="198.21"/>
    <n v="7.0789285714285715"/>
    <x v="1"/>
    <n v="10.050000000000001"/>
    <n v="208.26000000000002"/>
    <x v="6"/>
    <s v="SK"/>
    <s v="Consumer"/>
    <n v="4"/>
    <s v="Office Supplies"/>
    <s v="Paper"/>
    <s v="Small Box"/>
    <s v="6/18/2011"/>
  </r>
  <r>
    <n v="613"/>
    <d v="2011-06-17T00:00:00"/>
    <s v="High"/>
    <n v="22"/>
    <s v="M"/>
    <n v="905.08"/>
    <n v="41.14"/>
    <x v="0"/>
    <n v="6.22"/>
    <n v="911.30000000000007"/>
    <x v="0"/>
    <s v="NU"/>
    <s v="Corporate"/>
    <n v="1"/>
    <s v="Office Supplies"/>
    <s v="Storage &amp; Organization"/>
    <s v="Small Box"/>
    <s v="6/18/2011"/>
  </r>
  <r>
    <n v="18340"/>
    <d v="2011-06-17T00:00:00"/>
    <s v="Medium"/>
    <n v="20"/>
    <s v="M"/>
    <n v="148.65"/>
    <n v="7.4325000000000001"/>
    <x v="1"/>
    <n v="11.15"/>
    <n v="159.80000000000001"/>
    <x v="6"/>
    <s v="SK"/>
    <s v="Consumer"/>
    <n v="4"/>
    <s v="Office Supplies"/>
    <s v="Paper"/>
    <s v="Small Box"/>
    <s v="6/18/2011"/>
  </r>
  <r>
    <n v="1538"/>
    <d v="2011-06-17T00:00:00"/>
    <s v="Not Specified"/>
    <n v="15"/>
    <s v="S"/>
    <n v="1297.3040000000001"/>
    <n v="86.48693333333334"/>
    <x v="0"/>
    <n v="4.9000000000000004"/>
    <n v="1302.2040000000002"/>
    <x v="4"/>
    <s v="ON"/>
    <s v="Corporate"/>
    <n v="1"/>
    <s v="Technology"/>
    <s v="Telephones and Communication"/>
    <s v="Small Box"/>
    <s v="6/18/2011"/>
  </r>
  <r>
    <n v="613"/>
    <d v="2011-06-17T00:00:00"/>
    <s v="High"/>
    <n v="12"/>
    <s v="S"/>
    <n v="93.54"/>
    <n v="7.7950000000000008"/>
    <x v="0"/>
    <n v="7.72"/>
    <n v="101.26"/>
    <x v="0"/>
    <s v="NU"/>
    <s v="Corporate"/>
    <n v="1"/>
    <s v="Office Supplies"/>
    <s v="Binders and Binder Accessories"/>
    <s v="Small Box"/>
    <s v="6/17/2011"/>
  </r>
  <r>
    <n v="47398"/>
    <d v="2011-06-17T00:00:00"/>
    <s v="Medium"/>
    <n v="6"/>
    <s v="XS"/>
    <n v="1307.184"/>
    <n v="217.864"/>
    <x v="2"/>
    <n v="62.74"/>
    <n v="1369.924"/>
    <x v="6"/>
    <s v="SK"/>
    <s v="Corporate"/>
    <n v="1"/>
    <s v="Furniture"/>
    <s v="Tables"/>
    <s v="Jumbo Box"/>
    <s v="6/19/2011"/>
  </r>
  <r>
    <n v="44609"/>
    <d v="2011-06-18T00:00:00"/>
    <s v="Low"/>
    <n v="37"/>
    <s v="L"/>
    <n v="61.77"/>
    <n v="1.6694594594594596"/>
    <x v="1"/>
    <n v="0.7"/>
    <n v="62.470000000000006"/>
    <x v="1"/>
    <s v="MB"/>
    <s v="Small Business"/>
    <n v="2"/>
    <s v="Office Supplies"/>
    <s v="Rubber Bands"/>
    <s v="Wrap Bag"/>
    <s v="6/22/2011"/>
  </r>
  <r>
    <n v="12293"/>
    <d v="2011-06-18T00:00:00"/>
    <s v="High"/>
    <n v="31"/>
    <s v="L"/>
    <n v="283.17"/>
    <n v="9.1345161290322583"/>
    <x v="0"/>
    <n v="1.39"/>
    <n v="284.56"/>
    <x v="9"/>
    <s v="PE"/>
    <s v="Home Office"/>
    <n v="3"/>
    <s v="Office Supplies"/>
    <s v="Envelopes"/>
    <s v="Small Box"/>
    <s v="6/19/2011"/>
  </r>
  <r>
    <n v="44609"/>
    <d v="2011-06-18T00:00:00"/>
    <s v="Low"/>
    <n v="28"/>
    <s v="M"/>
    <n v="525.4"/>
    <n v="18.764285714285712"/>
    <x v="0"/>
    <n v="4.0999999999999996"/>
    <n v="529.5"/>
    <x v="1"/>
    <s v="MB"/>
    <s v="Small Business"/>
    <n v="2"/>
    <s v="Office Supplies"/>
    <s v="Pens &amp; Art Supplies"/>
    <s v="Wrap Bag"/>
    <s v="6/23/2011"/>
  </r>
  <r>
    <n v="38786"/>
    <d v="2011-06-18T00:00:00"/>
    <s v="Medium"/>
    <n v="10"/>
    <s v="S"/>
    <n v="236.17"/>
    <n v="23.616999999999997"/>
    <x v="2"/>
    <n v="15.68"/>
    <n v="251.85"/>
    <x v="1"/>
    <s v="MB"/>
    <s v="Consumer"/>
    <n v="4"/>
    <s v="Furniture"/>
    <s v="Office Furnishings"/>
    <s v="Jumbo Drum"/>
    <s v="6/20/2011"/>
  </r>
  <r>
    <n v="57376"/>
    <d v="2011-06-19T00:00:00"/>
    <s v="Critical"/>
    <n v="44"/>
    <s v="XL"/>
    <n v="442.72"/>
    <n v="10.061818181818182"/>
    <x v="0"/>
    <n v="7.94"/>
    <n v="450.66"/>
    <x v="8"/>
    <s v="NS"/>
    <s v="Small Business"/>
    <n v="2"/>
    <s v="Furniture"/>
    <s v="Office Furnishings"/>
    <s v="Small Pack"/>
    <s v="6/21/2011"/>
  </r>
  <r>
    <n v="29862"/>
    <d v="2011-06-19T00:00:00"/>
    <s v="Medium"/>
    <n v="34"/>
    <s v="L"/>
    <n v="214.64"/>
    <n v="6.3129411764705878"/>
    <x v="0"/>
    <n v="5.86"/>
    <n v="220.5"/>
    <x v="4"/>
    <s v="ON"/>
    <s v="Corporate"/>
    <n v="1"/>
    <s v="Office Supplies"/>
    <s v="Paper"/>
    <s v="Small Box"/>
    <s v="6/21/2011"/>
  </r>
  <r>
    <n v="8902"/>
    <d v="2011-06-19T00:00:00"/>
    <s v="High"/>
    <n v="27"/>
    <s v="M"/>
    <n v="180.46"/>
    <n v="6.6837037037037037"/>
    <x v="0"/>
    <n v="5.94"/>
    <n v="186.4"/>
    <x v="5"/>
    <s v="AB"/>
    <s v="Consumer"/>
    <n v="4"/>
    <s v="Office Supplies"/>
    <s v="Paper"/>
    <s v="Small Box"/>
    <s v="6/21/2011"/>
  </r>
  <r>
    <n v="57376"/>
    <d v="2011-06-19T00:00:00"/>
    <s v="Critical"/>
    <n v="6"/>
    <s v="XS"/>
    <n v="326.89299999999997"/>
    <n v="54.482166666666664"/>
    <x v="0"/>
    <n v="5.31"/>
    <n v="332.20299999999997"/>
    <x v="8"/>
    <s v="NS"/>
    <s v="Small Business"/>
    <n v="2"/>
    <s v="Technology"/>
    <s v="Telephones and Communication"/>
    <s v="Small Box"/>
    <s v="6/19/2011"/>
  </r>
  <r>
    <n v="24038"/>
    <d v="2011-06-20T00:00:00"/>
    <s v="High"/>
    <n v="38"/>
    <s v="L"/>
    <n v="103.07"/>
    <n v="2.7123684210526315"/>
    <x v="0"/>
    <n v="1.34"/>
    <n v="104.41"/>
    <x v="7"/>
    <s v="NT"/>
    <s v="Corporate"/>
    <n v="1"/>
    <s v="Office Supplies"/>
    <s v="Pens &amp; Art Supplies"/>
    <s v="Wrap Bag"/>
    <s v="6/22/2011"/>
  </r>
  <r>
    <n v="26531"/>
    <d v="2011-06-20T00:00:00"/>
    <s v="Medium"/>
    <n v="26"/>
    <s v="M"/>
    <n v="4688.9485000000004"/>
    <n v="180.34417307692308"/>
    <x v="0"/>
    <n v="5.26"/>
    <n v="4694.2085000000006"/>
    <x v="7"/>
    <s v="NT"/>
    <s v="Corporate"/>
    <n v="1"/>
    <s v="Technology"/>
    <s v="Telephones and Communication"/>
    <s v="Small Box"/>
    <s v="6/22/2011"/>
  </r>
  <r>
    <n v="24038"/>
    <d v="2011-06-20T00:00:00"/>
    <s v="High"/>
    <n v="15"/>
    <s v="S"/>
    <n v="896.18050000000005"/>
    <n v="59.745366666666669"/>
    <x v="1"/>
    <n v="5.26"/>
    <n v="901.44050000000004"/>
    <x v="9"/>
    <s v="PE"/>
    <s v="Corporate"/>
    <n v="1"/>
    <s v="Technology"/>
    <s v="Telephones and Communication"/>
    <s v="Small Box"/>
    <s v="6/22/2011"/>
  </r>
  <r>
    <n v="16737"/>
    <d v="2011-06-20T00:00:00"/>
    <s v="Not Specified"/>
    <n v="15"/>
    <s v="S"/>
    <n v="1390.49"/>
    <n v="92.699333333333328"/>
    <x v="0"/>
    <n v="19.989999999999998"/>
    <n v="1410.48"/>
    <x v="6"/>
    <s v="SK"/>
    <s v="Home Office"/>
    <n v="3"/>
    <s v="Office Supplies"/>
    <s v="Envelopes"/>
    <s v="Small Box"/>
    <s v="6/21/2011"/>
  </r>
  <r>
    <n v="51360"/>
    <d v="2011-06-20T00:00:00"/>
    <s v="Medium"/>
    <n v="12"/>
    <s v="S"/>
    <n v="46.55"/>
    <n v="3.8791666666666664"/>
    <x v="0"/>
    <n v="0.5"/>
    <n v="47.05"/>
    <x v="6"/>
    <s v="SK"/>
    <s v="Consumer"/>
    <n v="4"/>
    <s v="Office Supplies"/>
    <s v="Labels"/>
    <s v="Small Box"/>
    <s v="6/22/2011"/>
  </r>
  <r>
    <n v="32806"/>
    <d v="2011-06-21T00:00:00"/>
    <s v="High"/>
    <n v="48"/>
    <s v="XL"/>
    <n v="175.99"/>
    <n v="3.6664583333333334"/>
    <x v="1"/>
    <n v="0.5"/>
    <n v="176.49"/>
    <x v="6"/>
    <s v="SK"/>
    <s v="Home Office"/>
    <n v="3"/>
    <s v="Office Supplies"/>
    <s v="Labels"/>
    <s v="Small Box"/>
    <s v="6/22/2011"/>
  </r>
  <r>
    <n v="32806"/>
    <d v="2011-06-21T00:00:00"/>
    <s v="High"/>
    <n v="33"/>
    <s v="L"/>
    <n v="221.23"/>
    <n v="6.7039393939393932"/>
    <x v="0"/>
    <n v="5.2"/>
    <n v="226.42999999999998"/>
    <x v="6"/>
    <s v="SK"/>
    <s v="Home Office"/>
    <n v="3"/>
    <s v="Office Supplies"/>
    <s v="Paper"/>
    <s v="Small Box"/>
    <s v="6/23/2011"/>
  </r>
  <r>
    <n v="42850"/>
    <d v="2011-06-21T00:00:00"/>
    <s v="Medium"/>
    <n v="27"/>
    <s v="M"/>
    <n v="822.7"/>
    <n v="30.470370370370372"/>
    <x v="1"/>
    <n v="5.5"/>
    <n v="828.2"/>
    <x v="4"/>
    <s v="ON"/>
    <s v="Home Office"/>
    <n v="3"/>
    <s v="Technology"/>
    <s v="Computer Peripherals"/>
    <s v="Small Box"/>
    <s v="6/22/2011"/>
  </r>
  <r>
    <n v="32806"/>
    <d v="2011-06-21T00:00:00"/>
    <s v="Critical"/>
    <n v="8"/>
    <s v="XS"/>
    <n v="178.78"/>
    <n v="22.3475"/>
    <x v="0"/>
    <n v="8.99"/>
    <n v="187.77"/>
    <x v="7"/>
    <s v="NT"/>
    <s v="Home Office"/>
    <n v="3"/>
    <s v="Furniture"/>
    <s v="Office Furnishings"/>
    <s v="Small Pack"/>
    <s v="6/22/2011"/>
  </r>
  <r>
    <n v="46565"/>
    <d v="2011-06-22T00:00:00"/>
    <s v="Not Specified"/>
    <n v="50"/>
    <s v="XXL"/>
    <n v="804.14"/>
    <n v="16.082799999999999"/>
    <x v="0"/>
    <n v="8.99"/>
    <n v="813.13"/>
    <x v="11"/>
    <s v="NB"/>
    <s v="Home Office"/>
    <n v="3"/>
    <s v="Furniture"/>
    <s v="Office Furnishings"/>
    <s v="Small Pack"/>
    <s v="6/23/2011"/>
  </r>
  <r>
    <n v="59812"/>
    <d v="2011-06-22T00:00:00"/>
    <s v="Medium"/>
    <n v="46"/>
    <s v="XL"/>
    <n v="9261.24"/>
    <n v="201.33130434782609"/>
    <x v="0"/>
    <n v="19.989999999999998"/>
    <n v="9281.23"/>
    <x v="2"/>
    <s v="BC"/>
    <s v="Consumer"/>
    <n v="4"/>
    <s v="Office Supplies"/>
    <s v="Storage &amp; Organization"/>
    <s v="Small Box"/>
    <s v="6/22/2011"/>
  </r>
  <r>
    <n v="30944"/>
    <d v="2011-06-22T00:00:00"/>
    <s v="Critical"/>
    <n v="32"/>
    <s v="L"/>
    <n v="546.01"/>
    <n v="17.0628125"/>
    <x v="0"/>
    <n v="5.08"/>
    <n v="551.09"/>
    <x v="6"/>
    <s v="SK"/>
    <s v="Consumer"/>
    <n v="4"/>
    <s v="Office Supplies"/>
    <s v="Binders and Binder Accessories"/>
    <s v="Small Box"/>
    <s v="6/23/2011"/>
  </r>
  <r>
    <n v="11425"/>
    <d v="2011-06-22T00:00:00"/>
    <s v="Critical"/>
    <n v="29"/>
    <s v="M"/>
    <n v="482.91"/>
    <n v="16.652068965517241"/>
    <x v="0"/>
    <n v="6.25"/>
    <n v="489.16"/>
    <x v="4"/>
    <s v="ON"/>
    <s v="Consumer"/>
    <n v="4"/>
    <s v="Office Supplies"/>
    <s v="Storage &amp; Organization"/>
    <s v="Small Box"/>
    <s v="6/23/2011"/>
  </r>
  <r>
    <n v="10340"/>
    <d v="2011-06-22T00:00:00"/>
    <s v="High"/>
    <n v="24"/>
    <s v="M"/>
    <n v="7547.14"/>
    <n v="314.4641666666667"/>
    <x v="0"/>
    <n v="24.49"/>
    <n v="7571.63"/>
    <x v="4"/>
    <s v="ON"/>
    <s v="Home Office"/>
    <n v="3"/>
    <s v="Furniture"/>
    <s v="Chairs &amp; Chairmats"/>
    <s v="Large Box"/>
    <s v="6/23/2011"/>
  </r>
  <r>
    <n v="56743"/>
    <d v="2011-06-22T00:00:00"/>
    <s v="Medium"/>
    <n v="23"/>
    <s v="M"/>
    <n v="524.25"/>
    <n v="22.793478260869566"/>
    <x v="1"/>
    <n v="8.99"/>
    <n v="533.24"/>
    <x v="6"/>
    <s v="SK"/>
    <s v="Corporate"/>
    <n v="1"/>
    <s v="Furniture"/>
    <s v="Office Furnishings"/>
    <s v="Small Pack"/>
    <s v="6/25/2011"/>
  </r>
  <r>
    <n v="11425"/>
    <d v="2011-06-22T00:00:00"/>
    <s v="Critical"/>
    <n v="23"/>
    <s v="M"/>
    <n v="2969.6365000000001"/>
    <n v="129.11463043478261"/>
    <x v="1"/>
    <n v="8.99"/>
    <n v="2978.6264999999999"/>
    <x v="4"/>
    <s v="ON"/>
    <s v="Consumer"/>
    <n v="4"/>
    <s v="Technology"/>
    <s v="Telephones and Communication"/>
    <s v="Small Box"/>
    <s v="6/24/2011"/>
  </r>
  <r>
    <n v="46565"/>
    <d v="2011-06-22T00:00:00"/>
    <s v="Not Specified"/>
    <n v="16"/>
    <s v="S"/>
    <n v="4691.2700000000004"/>
    <n v="293.20437500000003"/>
    <x v="1"/>
    <n v="24.49"/>
    <n v="4715.76"/>
    <x v="11"/>
    <s v="NB"/>
    <s v="Home Office"/>
    <n v="3"/>
    <s v="Office Supplies"/>
    <s v="Appliances"/>
    <s v="Large Box"/>
    <s v="6/22/2011"/>
  </r>
  <r>
    <n v="51462"/>
    <d v="2011-06-22T00:00:00"/>
    <s v="Medium"/>
    <n v="15"/>
    <s v="S"/>
    <n v="417.88"/>
    <n v="27.858666666666668"/>
    <x v="1"/>
    <n v="8.99"/>
    <n v="426.87"/>
    <x v="8"/>
    <s v="NS"/>
    <s v="Small Business"/>
    <n v="2"/>
    <s v="Office Supplies"/>
    <s v="Pens &amp; Art Supplies"/>
    <s v="Small Pack"/>
    <s v="6/24/2011"/>
  </r>
  <r>
    <n v="10340"/>
    <d v="2011-06-22T00:00:00"/>
    <s v="High"/>
    <n v="15"/>
    <s v="S"/>
    <n v="311.98"/>
    <n v="20.798666666666669"/>
    <x v="0"/>
    <n v="5.53"/>
    <n v="317.51"/>
    <x v="4"/>
    <s v="ON"/>
    <s v="Home Office"/>
    <n v="3"/>
    <s v="Office Supplies"/>
    <s v="Pens &amp; Art Supplies"/>
    <s v="Small Pack"/>
    <s v="6/25/2011"/>
  </r>
  <r>
    <n v="54150"/>
    <d v="2011-06-22T00:00:00"/>
    <s v="Critical"/>
    <n v="12"/>
    <s v="S"/>
    <n v="2011.6355000000001"/>
    <n v="167.63629166666666"/>
    <x v="1"/>
    <n v="3.99"/>
    <n v="2015.6255000000001"/>
    <x v="1"/>
    <s v="MB"/>
    <s v="Corporate"/>
    <n v="1"/>
    <s v="Technology"/>
    <s v="Telephones and Communication"/>
    <s v="Small Box"/>
    <s v="6/22/2011"/>
  </r>
  <r>
    <n v="46565"/>
    <d v="2011-06-22T00:00:00"/>
    <s v="Not Specified"/>
    <n v="8"/>
    <s v="XS"/>
    <n v="567.51"/>
    <n v="70.938749999999999"/>
    <x v="0"/>
    <n v="35"/>
    <n v="602.51"/>
    <x v="11"/>
    <s v="NB"/>
    <s v="Home Office"/>
    <n v="3"/>
    <s v="Office Supplies"/>
    <s v="Storage &amp; Organization"/>
    <s v="Large Box"/>
    <s v="6/24/2011"/>
  </r>
  <r>
    <n v="10340"/>
    <d v="2011-06-22T00:00:00"/>
    <s v="High"/>
    <n v="2"/>
    <s v="XS"/>
    <n v="224.32"/>
    <n v="112.16"/>
    <x v="0"/>
    <n v="13.99"/>
    <n v="238.31"/>
    <x v="4"/>
    <s v="ON"/>
    <s v="Home Office"/>
    <n v="3"/>
    <s v="Furniture"/>
    <s v="Office Furnishings"/>
    <s v="Medium Box"/>
    <s v="6/23/2011"/>
  </r>
  <r>
    <n v="59812"/>
    <d v="2011-06-22T00:00:00"/>
    <s v="Medium"/>
    <n v="2"/>
    <s v="XS"/>
    <n v="28.98"/>
    <n v="14.49"/>
    <x v="0"/>
    <n v="4.9800000000000004"/>
    <n v="33.96"/>
    <x v="2"/>
    <s v="BC"/>
    <s v="Consumer"/>
    <n v="4"/>
    <s v="Furniture"/>
    <s v="Office Furnishings"/>
    <s v="Small Pack"/>
    <s v="6/23/2011"/>
  </r>
  <r>
    <n v="2465"/>
    <d v="2011-06-23T00:00:00"/>
    <s v="Critical"/>
    <n v="28"/>
    <s v="M"/>
    <n v="1082.45"/>
    <n v="38.658928571428575"/>
    <x v="0"/>
    <n v="1.99"/>
    <n v="1084.44"/>
    <x v="2"/>
    <s v="BC"/>
    <s v="Consumer"/>
    <n v="4"/>
    <s v="Technology"/>
    <s v="Computer Peripherals"/>
    <s v="Small Pack"/>
    <s v="6/25/2011"/>
  </r>
  <r>
    <n v="23169"/>
    <d v="2011-06-23T00:00:00"/>
    <s v="Critical"/>
    <n v="27"/>
    <s v="M"/>
    <n v="172.7"/>
    <n v="6.3962962962962955"/>
    <x v="0"/>
    <n v="5.1100000000000003"/>
    <n v="177.81"/>
    <x v="4"/>
    <s v="ON"/>
    <s v="Home Office"/>
    <n v="3"/>
    <s v="Office Supplies"/>
    <s v="Paper"/>
    <s v="Small Box"/>
    <s v="6/25/2011"/>
  </r>
  <r>
    <n v="23943"/>
    <d v="2011-06-23T00:00:00"/>
    <s v="Critical"/>
    <n v="24"/>
    <s v="M"/>
    <n v="376.53"/>
    <n v="15.688749999999999"/>
    <x v="0"/>
    <n v="5.45"/>
    <n v="381.97999999999996"/>
    <x v="10"/>
    <s v="YT"/>
    <s v="Corporate"/>
    <n v="1"/>
    <s v="Office Supplies"/>
    <s v="Pens &amp; Art Supplies"/>
    <s v="Small Pack"/>
    <s v="6/25/2011"/>
  </r>
  <r>
    <n v="23169"/>
    <d v="2011-06-23T00:00:00"/>
    <s v="Critical"/>
    <n v="22"/>
    <s v="M"/>
    <n v="1683.57"/>
    <n v="76.525909090909082"/>
    <x v="0"/>
    <n v="7.18"/>
    <n v="1690.75"/>
    <x v="4"/>
    <s v="ON"/>
    <s v="Home Office"/>
    <n v="3"/>
    <s v="Technology"/>
    <s v="Computer Peripherals"/>
    <s v="Small Box"/>
    <s v="6/25/2011"/>
  </r>
  <r>
    <n v="10210"/>
    <d v="2011-06-23T00:00:00"/>
    <s v="Not Specified"/>
    <n v="10"/>
    <s v="S"/>
    <n v="767.34"/>
    <n v="76.734000000000009"/>
    <x v="0"/>
    <n v="14.52"/>
    <n v="781.86"/>
    <x v="6"/>
    <s v="SK"/>
    <s v="Corporate"/>
    <n v="1"/>
    <s v="Technology"/>
    <s v="Computer Peripherals"/>
    <s v="Small Box"/>
    <s v="6/24/2011"/>
  </r>
  <r>
    <n v="14500"/>
    <d v="2011-06-24T00:00:00"/>
    <s v="Not Specified"/>
    <n v="46"/>
    <s v="XL"/>
    <n v="1662.5"/>
    <n v="36.141304347826086"/>
    <x v="0"/>
    <n v="8.99"/>
    <n v="1671.49"/>
    <x v="1"/>
    <s v="MB"/>
    <s v="Consumer"/>
    <n v="4"/>
    <s v="Office Supplies"/>
    <s v="Pens &amp; Art Supplies"/>
    <s v="Small Pack"/>
    <s v="6/25/2011"/>
  </r>
  <r>
    <n v="14500"/>
    <d v="2011-06-24T00:00:00"/>
    <s v="Not Specified"/>
    <n v="44"/>
    <s v="XL"/>
    <n v="839.7"/>
    <n v="19.084090909090911"/>
    <x v="0"/>
    <n v="5.77"/>
    <n v="845.47"/>
    <x v="1"/>
    <s v="MB"/>
    <s v="Consumer"/>
    <n v="4"/>
    <s v="Office Supplies"/>
    <s v="Paper"/>
    <s v="Small Box"/>
    <s v="6/26/2011"/>
  </r>
  <r>
    <n v="18884"/>
    <d v="2011-06-24T00:00:00"/>
    <s v="Not Specified"/>
    <n v="29"/>
    <s v="M"/>
    <n v="13571.7"/>
    <n v="467.98965517241379"/>
    <x v="0"/>
    <n v="24.49"/>
    <n v="13596.19"/>
    <x v="1"/>
    <s v="MB"/>
    <s v="Home Office"/>
    <n v="3"/>
    <s v="Technology"/>
    <s v="Copiers and Fax"/>
    <s v="Large Box"/>
    <s v="6/26/2011"/>
  </r>
  <r>
    <n v="18884"/>
    <d v="2011-06-24T00:00:00"/>
    <s v="Not Specified"/>
    <n v="5"/>
    <s v="XS"/>
    <n v="131.27000000000001"/>
    <n v="26.254000000000001"/>
    <x v="2"/>
    <n v="14.36"/>
    <n v="145.63"/>
    <x v="1"/>
    <s v="MB"/>
    <s v="Home Office"/>
    <n v="3"/>
    <s v="Furniture"/>
    <s v="Chairs &amp; Chairmats"/>
    <s v="Jumbo Drum"/>
    <s v="6/25/2011"/>
  </r>
  <r>
    <n v="7846"/>
    <d v="2011-06-25T00:00:00"/>
    <s v="Low"/>
    <n v="47"/>
    <s v="XL"/>
    <n v="2926.33"/>
    <n v="62.26234042553191"/>
    <x v="0"/>
    <n v="19.989999999999998"/>
    <n v="2946.3199999999997"/>
    <x v="3"/>
    <s v="QC"/>
    <s v="Corporate"/>
    <n v="1"/>
    <s v="Office Supplies"/>
    <s v="Binders and Binder Accessories"/>
    <s v="Small Box"/>
    <s v="6/30/2011"/>
  </r>
  <r>
    <n v="7846"/>
    <d v="2011-06-25T00:00:00"/>
    <s v="Low"/>
    <n v="20"/>
    <s v="M"/>
    <n v="552.87"/>
    <n v="27.6435"/>
    <x v="0"/>
    <n v="5.89"/>
    <n v="558.76"/>
    <x v="3"/>
    <s v="QC"/>
    <s v="Corporate"/>
    <n v="1"/>
    <s v="Technology"/>
    <s v="Computer Peripherals"/>
    <s v="Small Box"/>
    <d v="2011-02-07T00:00:00"/>
  </r>
  <r>
    <n v="7846"/>
    <d v="2011-06-25T00:00:00"/>
    <s v="Low"/>
    <n v="20"/>
    <s v="M"/>
    <n v="40.049999999999997"/>
    <n v="2.0024999999999999"/>
    <x v="0"/>
    <n v="1.49"/>
    <n v="41.54"/>
    <x v="3"/>
    <s v="QC"/>
    <s v="Corporate"/>
    <n v="1"/>
    <s v="Office Supplies"/>
    <s v="Binders and Binder Accessories"/>
    <s v="Small Box"/>
    <s v="6/30/2011"/>
  </r>
  <r>
    <n v="31939"/>
    <d v="2011-06-25T00:00:00"/>
    <s v="High"/>
    <n v="13"/>
    <s v="S"/>
    <n v="1506.8375000000001"/>
    <n v="115.91057692307693"/>
    <x v="0"/>
    <n v="4.2"/>
    <n v="1511.0375000000001"/>
    <x v="10"/>
    <s v="YT"/>
    <s v="Small Business"/>
    <n v="2"/>
    <s v="Technology"/>
    <s v="Telephones and Communication"/>
    <s v="Small Box"/>
    <s v="6/27/2011"/>
  </r>
  <r>
    <n v="7846"/>
    <d v="2011-06-25T00:00:00"/>
    <s v="Low"/>
    <n v="12"/>
    <s v="S"/>
    <n v="26.33"/>
    <n v="2.1941666666666664"/>
    <x v="0"/>
    <n v="4.8600000000000003"/>
    <n v="31.189999999999998"/>
    <x v="3"/>
    <s v="QC"/>
    <s v="Corporate"/>
    <n v="1"/>
    <s v="Furniture"/>
    <s v="Office Furnishings"/>
    <s v="Small Box"/>
    <s v="6/25/2011"/>
  </r>
  <r>
    <n v="8135"/>
    <d v="2011-06-26T00:00:00"/>
    <s v="Not Specified"/>
    <n v="16"/>
    <s v="S"/>
    <n v="772.41200000000003"/>
    <n v="48.275750000000002"/>
    <x v="0"/>
    <n v="5"/>
    <n v="777.41200000000003"/>
    <x v="6"/>
    <s v="SK"/>
    <s v="Consumer"/>
    <n v="4"/>
    <s v="Technology"/>
    <s v="Telephones and Communication"/>
    <s v="Small Pack"/>
    <s v="6/27/2011"/>
  </r>
  <r>
    <n v="31524"/>
    <d v="2011-06-26T00:00:00"/>
    <s v="Low"/>
    <n v="10"/>
    <s v="S"/>
    <n v="1025.8800000000001"/>
    <n v="102.58800000000001"/>
    <x v="2"/>
    <n v="42"/>
    <n v="1067.8800000000001"/>
    <x v="10"/>
    <s v="YT"/>
    <s v="Small Business"/>
    <n v="2"/>
    <s v="Furniture"/>
    <s v="Chairs &amp; Chairmats"/>
    <s v="Jumbo Drum"/>
    <s v="6/28/2011"/>
  </r>
  <r>
    <n v="54176"/>
    <d v="2011-06-27T00:00:00"/>
    <s v="Not Specified"/>
    <n v="33"/>
    <s v="L"/>
    <n v="2492.9699999999998"/>
    <n v="75.544545454545442"/>
    <x v="0"/>
    <n v="14.52"/>
    <n v="2507.4899999999998"/>
    <x v="6"/>
    <s v="SK"/>
    <s v="Consumer"/>
    <n v="4"/>
    <s v="Technology"/>
    <s v="Computer Peripherals"/>
    <s v="Small Box"/>
    <s v="6/28/2011"/>
  </r>
  <r>
    <n v="31461"/>
    <d v="2011-06-27T00:00:00"/>
    <s v="Medium"/>
    <n v="26"/>
    <s v="M"/>
    <n v="1463.42"/>
    <n v="56.285384615384615"/>
    <x v="0"/>
    <n v="3.99"/>
    <n v="1467.41"/>
    <x v="10"/>
    <s v="YT"/>
    <s v="Corporate"/>
    <n v="1"/>
    <s v="Office Supplies"/>
    <s v="Appliances"/>
    <s v="Small Box"/>
    <s v="6/29/2011"/>
  </r>
  <r>
    <n v="26277"/>
    <d v="2011-06-27T00:00:00"/>
    <s v="Medium"/>
    <n v="17"/>
    <s v="S"/>
    <n v="877.81"/>
    <n v="51.635882352941174"/>
    <x v="0"/>
    <n v="19.989999999999998"/>
    <n v="897.8"/>
    <x v="2"/>
    <s v="BC"/>
    <s v="Corporate"/>
    <n v="1"/>
    <s v="Technology"/>
    <s v="Computer Peripherals"/>
    <s v="Small Box"/>
    <s v="6/28/2011"/>
  </r>
  <r>
    <n v="8961"/>
    <d v="2011-06-28T00:00:00"/>
    <s v="Low"/>
    <n v="48"/>
    <s v="XL"/>
    <n v="4644.87"/>
    <n v="96.768124999999998"/>
    <x v="2"/>
    <n v="60"/>
    <n v="4704.87"/>
    <x v="5"/>
    <s v="AB"/>
    <s v="Small Business"/>
    <n v="2"/>
    <s v="Furniture"/>
    <s v="Tables"/>
    <s v="Jumbo Drum"/>
    <d v="2011-03-07T00:00:00"/>
  </r>
  <r>
    <n v="50983"/>
    <d v="2011-06-28T00:00:00"/>
    <s v="Critical"/>
    <n v="39"/>
    <s v="L"/>
    <n v="3063.1"/>
    <n v="78.541025641025641"/>
    <x v="0"/>
    <n v="35"/>
    <n v="3098.1"/>
    <x v="10"/>
    <s v="YT"/>
    <s v="Home Office"/>
    <n v="3"/>
    <s v="Office Supplies"/>
    <s v="Storage &amp; Organization"/>
    <s v="Large Box"/>
    <s v="6/29/2011"/>
  </r>
  <r>
    <n v="15619"/>
    <d v="2011-06-28T00:00:00"/>
    <s v="Low"/>
    <n v="36"/>
    <s v="L"/>
    <n v="123.13"/>
    <n v="3.4202777777777778"/>
    <x v="1"/>
    <n v="1.35"/>
    <n v="124.47999999999999"/>
    <x v="8"/>
    <s v="NS"/>
    <s v="Corporate"/>
    <n v="1"/>
    <s v="Office Supplies"/>
    <s v="Rubber Bands"/>
    <s v="Wrap Bag"/>
    <d v="2011-02-07T00:00:00"/>
  </r>
  <r>
    <n v="50983"/>
    <d v="2011-06-28T00:00:00"/>
    <s v="Critical"/>
    <n v="15"/>
    <s v="S"/>
    <n v="229.03"/>
    <n v="15.268666666666666"/>
    <x v="0"/>
    <n v="5.8"/>
    <n v="234.83"/>
    <x v="10"/>
    <s v="YT"/>
    <s v="Home Office"/>
    <n v="3"/>
    <s v="Office Supplies"/>
    <s v="Storage &amp; Organization"/>
    <s v="Small Box"/>
    <s v="6/30/2011"/>
  </r>
  <r>
    <n v="8961"/>
    <d v="2011-06-28T00:00:00"/>
    <s v="Low"/>
    <n v="15"/>
    <s v="S"/>
    <n v="627.69000000000005"/>
    <n v="41.846000000000004"/>
    <x v="0"/>
    <n v="4"/>
    <n v="631.69000000000005"/>
    <x v="4"/>
    <s v="ON"/>
    <s v="Small Business"/>
    <n v="2"/>
    <s v="Technology"/>
    <s v="Computer Peripherals"/>
    <s v="Small Box"/>
    <d v="2011-03-07T00:00:00"/>
  </r>
  <r>
    <n v="15619"/>
    <d v="2011-06-28T00:00:00"/>
    <s v="Low"/>
    <n v="9"/>
    <s v="XS"/>
    <n v="1425.21"/>
    <n v="158.35666666666668"/>
    <x v="2"/>
    <n v="30"/>
    <n v="1455.21"/>
    <x v="8"/>
    <s v="NS"/>
    <s v="Corporate"/>
    <n v="1"/>
    <s v="Furniture"/>
    <s v="Chairs &amp; Chairmats"/>
    <s v="Jumbo Drum"/>
    <d v="2011-05-07T00:00:00"/>
  </r>
  <r>
    <n v="7239"/>
    <d v="2011-06-29T00:00:00"/>
    <s v="Medium"/>
    <n v="50"/>
    <s v="XXL"/>
    <n v="6206.16"/>
    <n v="124.1232"/>
    <x v="0"/>
    <n v="19.989999999999998"/>
    <n v="6226.15"/>
    <x v="4"/>
    <s v="ON"/>
    <s v="Small Business"/>
    <n v="2"/>
    <s v="Office Supplies"/>
    <s v="Storage &amp; Organization"/>
    <s v="Small Box"/>
    <d v="2011-01-07T00:00:00"/>
  </r>
  <r>
    <n v="27844"/>
    <d v="2011-06-29T00:00:00"/>
    <s v="Low"/>
    <n v="27"/>
    <s v="M"/>
    <n v="135.86000000000001"/>
    <n v="5.0318518518518527"/>
    <x v="0"/>
    <n v="5.49"/>
    <n v="141.35000000000002"/>
    <x v="4"/>
    <s v="ON"/>
    <s v="Home Office"/>
    <n v="3"/>
    <s v="Office Supplies"/>
    <s v="Paper"/>
    <s v="Small Box"/>
    <d v="2011-01-07T00:00:00"/>
  </r>
  <r>
    <n v="44516"/>
    <d v="2011-06-29T00:00:00"/>
    <s v="Critical"/>
    <n v="17"/>
    <s v="S"/>
    <n v="57.96"/>
    <n v="3.4094117647058826"/>
    <x v="0"/>
    <n v="3.97"/>
    <n v="61.93"/>
    <x v="5"/>
    <s v="AB"/>
    <s v="Small Business"/>
    <n v="2"/>
    <s v="Office Supplies"/>
    <s v="Pens &amp; Art Supplies"/>
    <s v="Wrap Bag"/>
    <s v="6/29/2011"/>
  </r>
  <r>
    <n v="18951"/>
    <d v="2011-06-29T00:00:00"/>
    <s v="Critical"/>
    <n v="16"/>
    <s v="S"/>
    <n v="61.5"/>
    <n v="3.84375"/>
    <x v="0"/>
    <n v="2.97"/>
    <n v="64.47"/>
    <x v="8"/>
    <s v="NS"/>
    <s v="Corporate"/>
    <n v="1"/>
    <s v="Office Supplies"/>
    <s v="Paper"/>
    <s v="Wrap Bag"/>
    <s v="6/30/2011"/>
  </r>
  <r>
    <n v="18951"/>
    <d v="2011-06-29T00:00:00"/>
    <s v="Critical"/>
    <n v="10"/>
    <s v="S"/>
    <n v="324.3175"/>
    <n v="32.431750000000001"/>
    <x v="1"/>
    <n v="5"/>
    <n v="329.3175"/>
    <x v="8"/>
    <s v="NS"/>
    <s v="Corporate"/>
    <n v="1"/>
    <s v="Technology"/>
    <s v="Telephones and Communication"/>
    <s v="Small Box"/>
    <d v="2011-01-07T00:00:00"/>
  </r>
  <r>
    <n v="27844"/>
    <d v="2011-06-29T00:00:00"/>
    <s v="Low"/>
    <n v="1"/>
    <s v="XS"/>
    <n v="11.08"/>
    <n v="11.08"/>
    <x v="0"/>
    <n v="5.59"/>
    <n v="16.670000000000002"/>
    <x v="5"/>
    <s v="AB"/>
    <s v="Home Office"/>
    <n v="3"/>
    <s v="Office Supplies"/>
    <s v="Binders and Binder Accessories"/>
    <s v="Small Box"/>
    <d v="2011-06-07T00:00:00"/>
  </r>
  <r>
    <n v="8704"/>
    <d v="2011-06-30T00:00:00"/>
    <s v="Medium"/>
    <n v="43"/>
    <s v="XL"/>
    <n v="449.17"/>
    <n v="10.445813953488372"/>
    <x v="0"/>
    <n v="1.0900000000000001"/>
    <n v="450.26"/>
    <x v="11"/>
    <s v="NB"/>
    <s v="Home Office"/>
    <n v="3"/>
    <s v="Office Supplies"/>
    <s v="Pens &amp; Art Supplies"/>
    <s v="Wrap Bag"/>
    <d v="2011-01-07T00:00:00"/>
  </r>
  <r>
    <n v="8704"/>
    <d v="2011-06-30T00:00:00"/>
    <s v="Medium"/>
    <n v="38"/>
    <s v="L"/>
    <n v="79.81"/>
    <n v="2.1002631578947368"/>
    <x v="0"/>
    <n v="1"/>
    <n v="80.81"/>
    <x v="11"/>
    <s v="NB"/>
    <s v="Home Office"/>
    <n v="3"/>
    <s v="Office Supplies"/>
    <s v="Pens &amp; Art Supplies"/>
    <s v="Wrap Bag"/>
    <d v="2011-01-07T00:00:00"/>
  </r>
  <r>
    <n v="29318"/>
    <d v="2011-06-30T00:00:00"/>
    <s v="Not Specified"/>
    <n v="34"/>
    <s v="L"/>
    <n v="3375.3074999999999"/>
    <n v="99.273749999999993"/>
    <x v="0"/>
    <n v="8.08"/>
    <n v="3383.3874999999998"/>
    <x v="4"/>
    <s v="ON"/>
    <s v="Corporate"/>
    <n v="1"/>
    <s v="Technology"/>
    <s v="Telephones and Communication"/>
    <s v="Small Box"/>
    <d v="2011-01-07T00:00:00"/>
  </r>
  <r>
    <n v="29318"/>
    <d v="2011-06-30T00:00:00"/>
    <s v="Not Specified"/>
    <n v="21"/>
    <s v="M"/>
    <n v="2954.14"/>
    <n v="140.67333333333332"/>
    <x v="1"/>
    <n v="35"/>
    <n v="2989.14"/>
    <x v="4"/>
    <s v="ON"/>
    <s v="Corporate"/>
    <n v="1"/>
    <s v="Office Supplies"/>
    <s v="Storage &amp; Organization"/>
    <s v="Large Box"/>
    <d v="2011-01-07T00:00:00"/>
  </r>
  <r>
    <n v="11270"/>
    <d v="2011-06-30T00:00:00"/>
    <s v="High"/>
    <n v="15"/>
    <s v="S"/>
    <n v="140.07"/>
    <n v="9.3379999999999992"/>
    <x v="1"/>
    <n v="6.19"/>
    <n v="146.26"/>
    <x v="1"/>
    <s v="MB"/>
    <s v="Corporate"/>
    <n v="1"/>
    <s v="Office Supplies"/>
    <s v="Binders and Binder Accessories"/>
    <s v="Small Box"/>
    <d v="2011-01-07T00:00:00"/>
  </r>
  <r>
    <n v="12037"/>
    <d v="2011-06-30T00:00:00"/>
    <s v="Low"/>
    <n v="14"/>
    <s v="S"/>
    <n v="135.21"/>
    <n v="9.6578571428571429"/>
    <x v="0"/>
    <n v="4.3899999999999997"/>
    <n v="139.6"/>
    <x v="11"/>
    <s v="NB"/>
    <s v="Consumer"/>
    <n v="4"/>
    <s v="Office Supplies"/>
    <s v="Paper"/>
    <s v="Wrap Bag"/>
    <d v="2011-05-07T00:00:00"/>
  </r>
  <r>
    <n v="6918"/>
    <d v="2011-07-01T00:00:00"/>
    <s v="Critical"/>
    <n v="38"/>
    <s v="L"/>
    <n v="1559.5"/>
    <n v="41.039473684210527"/>
    <x v="0"/>
    <n v="1.99"/>
    <n v="1561.49"/>
    <x v="4"/>
    <s v="ON"/>
    <s v="Consumer"/>
    <n v="4"/>
    <s v="Technology"/>
    <s v="Computer Peripherals"/>
    <s v="Small Pack"/>
    <d v="2011-03-07T00:00:00"/>
  </r>
  <r>
    <n v="30566"/>
    <d v="2011-07-01T00:00:00"/>
    <s v="Low"/>
    <n v="34"/>
    <s v="L"/>
    <n v="225.45"/>
    <n v="6.6308823529411764"/>
    <x v="0"/>
    <n v="9.5399999999999991"/>
    <n v="234.98999999999998"/>
    <x v="2"/>
    <s v="BC"/>
    <s v="Small Business"/>
    <n v="2"/>
    <s v="Office Supplies"/>
    <s v="Paper"/>
    <s v="Small Box"/>
    <d v="2011-03-07T00:00:00"/>
  </r>
  <r>
    <n v="58433"/>
    <d v="2011-07-01T00:00:00"/>
    <s v="High"/>
    <n v="30"/>
    <s v="L"/>
    <n v="1533.46"/>
    <n v="51.115333333333332"/>
    <x v="0"/>
    <n v="5.79"/>
    <n v="1539.25"/>
    <x v="2"/>
    <s v="BC"/>
    <s v="Home Office"/>
    <n v="3"/>
    <s v="Office Supplies"/>
    <s v="Paper"/>
    <s v="Small Box"/>
    <d v="2011-03-07T00:00:00"/>
  </r>
  <r>
    <n v="58433"/>
    <d v="2011-07-01T00:00:00"/>
    <s v="High"/>
    <n v="20"/>
    <s v="M"/>
    <n v="5989.0479999999998"/>
    <n v="299.45240000000001"/>
    <x v="2"/>
    <n v="42.52"/>
    <n v="6031.5680000000002"/>
    <x v="2"/>
    <s v="BC"/>
    <s v="Home Office"/>
    <n v="3"/>
    <s v="Furniture"/>
    <s v="Tables"/>
    <s v="Jumbo Box"/>
    <d v="2011-03-07T00:00:00"/>
  </r>
  <r>
    <n v="58433"/>
    <d v="2011-07-01T00:00:00"/>
    <s v="High"/>
    <n v="11"/>
    <s v="S"/>
    <n v="2020.58"/>
    <n v="183.68909090909091"/>
    <x v="2"/>
    <n v="30"/>
    <n v="2050.58"/>
    <x v="2"/>
    <s v="BC"/>
    <s v="Home Office"/>
    <n v="3"/>
    <s v="Furniture"/>
    <s v="Chairs &amp; Chairmats"/>
    <s v="Jumbo Drum"/>
    <d v="2011-02-07T00:00:00"/>
  </r>
  <r>
    <n v="38950"/>
    <d v="2011-07-02T00:00:00"/>
    <s v="Not Specified"/>
    <n v="39"/>
    <s v="L"/>
    <n v="74"/>
    <n v="1.8974358974358974"/>
    <x v="0"/>
    <n v="0.76"/>
    <n v="74.760000000000005"/>
    <x v="11"/>
    <s v="NB"/>
    <s v="Small Business"/>
    <n v="2"/>
    <s v="Office Supplies"/>
    <s v="Rubber Bands"/>
    <s v="Wrap Bag"/>
    <d v="2011-03-07T00:00:00"/>
  </r>
  <r>
    <n v="38950"/>
    <d v="2011-07-02T00:00:00"/>
    <s v="Not Specified"/>
    <n v="30"/>
    <s v="L"/>
    <n v="288.45"/>
    <n v="9.6150000000000002"/>
    <x v="0"/>
    <n v="3.98"/>
    <n v="292.43"/>
    <x v="11"/>
    <s v="NB"/>
    <s v="Small Business"/>
    <n v="2"/>
    <s v="Office Supplies"/>
    <s v="Scissors, Rulers and Trimmers"/>
    <s v="Small Pack"/>
    <d v="2011-05-07T00:00:00"/>
  </r>
  <r>
    <n v="38950"/>
    <d v="2011-07-02T00:00:00"/>
    <s v="Not Specified"/>
    <n v="24"/>
    <s v="M"/>
    <n v="109.23"/>
    <n v="4.5512500000000005"/>
    <x v="0"/>
    <n v="6.21"/>
    <n v="115.44"/>
    <x v="11"/>
    <s v="NB"/>
    <s v="Small Business"/>
    <n v="2"/>
    <s v="Office Supplies"/>
    <s v="Binders and Binder Accessories"/>
    <s v="Small Box"/>
    <d v="2011-03-07T00:00:00"/>
  </r>
  <r>
    <n v="32129"/>
    <d v="2011-07-02T00:00:00"/>
    <s v="Critical"/>
    <n v="20"/>
    <s v="M"/>
    <n v="129.27000000000001"/>
    <n v="6.4635000000000007"/>
    <x v="0"/>
    <n v="8.74"/>
    <n v="138.01000000000002"/>
    <x v="2"/>
    <s v="BC"/>
    <s v="Consumer"/>
    <n v="4"/>
    <s v="Office Supplies"/>
    <s v="Paper"/>
    <s v="Small Box"/>
    <d v="2011-03-07T00:00:00"/>
  </r>
  <r>
    <n v="31844"/>
    <d v="2011-07-02T00:00:00"/>
    <s v="Not Specified"/>
    <n v="14"/>
    <s v="S"/>
    <n v="2085.9299999999998"/>
    <n v="148.99499999999998"/>
    <x v="2"/>
    <n v="66.27"/>
    <n v="2152.1999999999998"/>
    <x v="5"/>
    <s v="AB"/>
    <s v="Small Business"/>
    <n v="2"/>
    <s v="Furniture"/>
    <s v="Bookcases"/>
    <s v="Jumbo Box"/>
    <d v="2011-02-07T00:00:00"/>
  </r>
  <r>
    <n v="50405"/>
    <d v="2011-07-02T00:00:00"/>
    <s v="Medium"/>
    <n v="8"/>
    <s v="XS"/>
    <n v="876.01"/>
    <n v="109.50125"/>
    <x v="0"/>
    <n v="8.64"/>
    <n v="884.65"/>
    <x v="1"/>
    <s v="MB"/>
    <s v="Small Business"/>
    <n v="2"/>
    <s v="Office Supplies"/>
    <s v="Storage &amp; Organization"/>
    <s v="Small Box"/>
    <d v="2011-02-07T00:00:00"/>
  </r>
  <r>
    <n v="32129"/>
    <d v="2011-07-02T00:00:00"/>
    <s v="Critical"/>
    <n v="4"/>
    <s v="XS"/>
    <n v="8467.68"/>
    <n v="2116.92"/>
    <x v="2"/>
    <n v="14.7"/>
    <n v="8482.380000000001"/>
    <x v="2"/>
    <s v="BC"/>
    <s v="Consumer"/>
    <n v="4"/>
    <s v="Technology"/>
    <s v="Office Machines"/>
    <s v="Jumbo Drum"/>
    <d v="2011-04-07T00:00:00"/>
  </r>
  <r>
    <n v="11876"/>
    <d v="2011-07-03T00:00:00"/>
    <s v="High"/>
    <n v="47"/>
    <s v="XL"/>
    <n v="5051.8900000000003"/>
    <n v="107.48702127659575"/>
    <x v="0"/>
    <n v="5.81"/>
    <n v="5057.7000000000007"/>
    <x v="4"/>
    <s v="ON"/>
    <s v="Home Office"/>
    <n v="3"/>
    <s v="Furniture"/>
    <s v="Office Furnishings"/>
    <s v="Medium Box"/>
    <d v="2011-06-07T00:00:00"/>
  </r>
  <r>
    <n v="29569"/>
    <d v="2011-07-03T00:00:00"/>
    <s v="High"/>
    <n v="46"/>
    <s v="XL"/>
    <n v="27720.98"/>
    <n v="602.63"/>
    <x v="0"/>
    <n v="24.49"/>
    <n v="27745.47"/>
    <x v="5"/>
    <s v="AB"/>
    <s v="Consumer"/>
    <n v="4"/>
    <s v="Technology"/>
    <s v="Copiers and Fax"/>
    <s v="Large Box"/>
    <d v="2011-04-07T00:00:00"/>
  </r>
  <r>
    <n v="22727"/>
    <d v="2011-07-03T00:00:00"/>
    <s v="Not Specified"/>
    <n v="45"/>
    <s v="XL"/>
    <n v="296.82"/>
    <n v="6.5960000000000001"/>
    <x v="0"/>
    <n v="6.65"/>
    <n v="303.46999999999997"/>
    <x v="6"/>
    <s v="SK"/>
    <s v="Corporate"/>
    <n v="1"/>
    <s v="Office Supplies"/>
    <s v="Paper"/>
    <s v="Small Box"/>
    <d v="2011-03-07T00:00:00"/>
  </r>
  <r>
    <n v="29986"/>
    <d v="2011-07-03T00:00:00"/>
    <s v="Critical"/>
    <n v="40"/>
    <s v="XL"/>
    <n v="1477.39"/>
    <n v="36.934750000000001"/>
    <x v="0"/>
    <n v="2.99"/>
    <n v="1480.38"/>
    <x v="2"/>
    <s v="BC"/>
    <s v="Corporate"/>
    <n v="1"/>
    <s v="Office Supplies"/>
    <s v="Binders and Binder Accessories"/>
    <s v="Small Box"/>
    <d v="2011-03-07T00:00:00"/>
  </r>
  <r>
    <n v="36675"/>
    <d v="2011-07-03T00:00:00"/>
    <s v="High"/>
    <n v="39"/>
    <s v="L"/>
    <n v="113.09"/>
    <n v="2.8997435897435899"/>
    <x v="0"/>
    <n v="0.81"/>
    <n v="113.9"/>
    <x v="4"/>
    <s v="ON"/>
    <s v="Small Business"/>
    <n v="2"/>
    <s v="Office Supplies"/>
    <s v="Pens &amp; Art Supplies"/>
    <s v="Wrap Bag"/>
    <d v="2011-06-07T00:00:00"/>
  </r>
  <r>
    <n v="3393"/>
    <d v="2011-07-03T00:00:00"/>
    <s v="High"/>
    <n v="33"/>
    <s v="L"/>
    <n v="325.92"/>
    <n v="9.8763636363636369"/>
    <x v="0"/>
    <n v="7.29"/>
    <n v="333.21000000000004"/>
    <x v="8"/>
    <s v="NS"/>
    <s v="Consumer"/>
    <n v="4"/>
    <s v="Furniture"/>
    <s v="Office Furnishings"/>
    <s v="Small Pack"/>
    <d v="2011-03-07T00:00:00"/>
  </r>
  <r>
    <n v="29569"/>
    <d v="2011-07-03T00:00:00"/>
    <s v="High"/>
    <n v="29"/>
    <s v="M"/>
    <n v="520.13"/>
    <n v="17.935517241379308"/>
    <x v="0"/>
    <n v="5.21"/>
    <n v="525.34"/>
    <x v="5"/>
    <s v="AB"/>
    <s v="Consumer"/>
    <n v="4"/>
    <s v="Office Supplies"/>
    <s v="Paper"/>
    <s v="Small Box"/>
    <d v="2011-05-07T00:00:00"/>
  </r>
  <r>
    <n v="3393"/>
    <d v="2011-07-03T00:00:00"/>
    <s v="High"/>
    <n v="7"/>
    <s v="XS"/>
    <n v="127.74"/>
    <n v="18.248571428571427"/>
    <x v="1"/>
    <n v="4"/>
    <n v="131.74"/>
    <x v="8"/>
    <s v="NS"/>
    <s v="Consumer"/>
    <n v="4"/>
    <s v="Technology"/>
    <s v="Computer Peripherals"/>
    <s v="Small Box"/>
    <d v="2011-04-07T00:00:00"/>
  </r>
  <r>
    <n v="52160"/>
    <d v="2011-07-03T00:00:00"/>
    <s v="Critical"/>
    <n v="6"/>
    <s v="XS"/>
    <n v="631.49900000000002"/>
    <n v="105.24983333333334"/>
    <x v="0"/>
    <n v="8.08"/>
    <n v="639.57900000000006"/>
    <x v="1"/>
    <s v="MB"/>
    <s v="Corporate"/>
    <n v="1"/>
    <s v="Technology"/>
    <s v="Telephones and Communication"/>
    <s v="Small Box"/>
    <d v="2011-05-07T00:00:00"/>
  </r>
  <r>
    <n v="52160"/>
    <d v="2011-07-03T00:00:00"/>
    <s v="Critical"/>
    <n v="5"/>
    <s v="XS"/>
    <n v="15.6"/>
    <n v="3.12"/>
    <x v="1"/>
    <n v="0.78"/>
    <n v="16.38"/>
    <x v="1"/>
    <s v="MB"/>
    <s v="Corporate"/>
    <n v="1"/>
    <s v="Office Supplies"/>
    <s v="Rubber Bands"/>
    <s v="Wrap Bag"/>
    <d v="2011-06-07T00:00:00"/>
  </r>
  <r>
    <n v="26145"/>
    <d v="2011-07-04T00:00:00"/>
    <s v="Low"/>
    <n v="49"/>
    <s v="XL"/>
    <n v="510.15"/>
    <n v="10.411224489795918"/>
    <x v="0"/>
    <n v="12.52"/>
    <n v="522.66999999999996"/>
    <x v="4"/>
    <s v="ON"/>
    <s v="Corporate"/>
    <n v="1"/>
    <s v="Furniture"/>
    <s v="Office Furnishings"/>
    <s v="Small Box"/>
    <d v="2011-04-07T00:00:00"/>
  </r>
  <r>
    <n v="805"/>
    <d v="2011-07-04T00:00:00"/>
    <s v="Not Specified"/>
    <n v="39"/>
    <s v="L"/>
    <n v="197.56"/>
    <n v="5.0656410256410256"/>
    <x v="0"/>
    <n v="5.71"/>
    <n v="203.27"/>
    <x v="6"/>
    <s v="SK"/>
    <s v="Small Business"/>
    <n v="2"/>
    <s v="Furniture"/>
    <s v="Office Furnishings"/>
    <s v="Medium Box"/>
    <d v="2011-06-07T00:00:00"/>
  </r>
  <r>
    <n v="57447"/>
    <d v="2011-07-04T00:00:00"/>
    <s v="Not Specified"/>
    <n v="39"/>
    <s v="L"/>
    <n v="315.88"/>
    <n v="8.0994871794871788"/>
    <x v="0"/>
    <n v="3.62"/>
    <n v="319.5"/>
    <x v="4"/>
    <s v="ON"/>
    <s v="Corporate"/>
    <n v="1"/>
    <s v="Technology"/>
    <s v="Computer Peripherals"/>
    <s v="Small Pack"/>
    <d v="2011-04-07T00:00:00"/>
  </r>
  <r>
    <n v="26145"/>
    <d v="2011-07-04T00:00:00"/>
    <s v="Low"/>
    <n v="27"/>
    <s v="M"/>
    <n v="735.09"/>
    <n v="27.225555555555555"/>
    <x v="0"/>
    <n v="7.87"/>
    <n v="742.96"/>
    <x v="4"/>
    <s v="ON"/>
    <s v="Corporate"/>
    <n v="1"/>
    <s v="Furniture"/>
    <s v="Office Furnishings"/>
    <s v="Small Box"/>
    <d v="2011-06-07T00:00:00"/>
  </r>
  <r>
    <n v="17382"/>
    <d v="2011-07-04T00:00:00"/>
    <s v="Not Specified"/>
    <n v="20"/>
    <s v="M"/>
    <n v="2162.8164999999999"/>
    <n v="108.14082499999999"/>
    <x v="0"/>
    <n v="8.99"/>
    <n v="2171.8064999999997"/>
    <x v="2"/>
    <s v="BC"/>
    <s v="Home Office"/>
    <n v="3"/>
    <s v="Technology"/>
    <s v="Telephones and Communication"/>
    <s v="Small Box"/>
    <d v="2011-05-07T00:00:00"/>
  </r>
  <r>
    <n v="26145"/>
    <d v="2011-07-04T00:00:00"/>
    <s v="Low"/>
    <n v="18"/>
    <s v="S"/>
    <n v="99.36"/>
    <n v="5.52"/>
    <x v="0"/>
    <n v="5.68"/>
    <n v="105.03999999999999"/>
    <x v="4"/>
    <s v="ON"/>
    <s v="Corporate"/>
    <n v="1"/>
    <s v="Office Supplies"/>
    <s v="Binders and Binder Accessories"/>
    <s v="Small Box"/>
    <d v="2011-08-07T00:00:00"/>
  </r>
  <r>
    <n v="57447"/>
    <d v="2011-07-04T00:00:00"/>
    <s v="Not Specified"/>
    <n v="8"/>
    <s v="XS"/>
    <n v="258.11"/>
    <n v="32.263750000000002"/>
    <x v="0"/>
    <n v="6.5"/>
    <n v="264.61"/>
    <x v="4"/>
    <s v="ON"/>
    <s v="Corporate"/>
    <n v="1"/>
    <s v="Technology"/>
    <s v="Computer Peripherals"/>
    <s v="Small Box"/>
    <d v="2011-07-07T00:00:00"/>
  </r>
  <r>
    <n v="11495"/>
    <d v="2011-07-04T00:00:00"/>
    <s v="High"/>
    <n v="6"/>
    <s v="XS"/>
    <n v="965.69"/>
    <n v="160.94833333333335"/>
    <x v="2"/>
    <n v="43.75"/>
    <n v="1009.44"/>
    <x v="7"/>
    <s v="NT"/>
    <s v="Corporate"/>
    <n v="1"/>
    <s v="Furniture"/>
    <s v="Tables"/>
    <s v="Jumbo Box"/>
    <d v="2011-05-07T00:00:00"/>
  </r>
  <r>
    <n v="15714"/>
    <d v="2011-07-05T00:00:00"/>
    <s v="High"/>
    <n v="50"/>
    <s v="XXL"/>
    <n v="2510.71"/>
    <n v="50.214199999999998"/>
    <x v="1"/>
    <n v="19.989999999999998"/>
    <n v="2530.6999999999998"/>
    <x v="6"/>
    <s v="SK"/>
    <s v="Home Office"/>
    <n v="3"/>
    <s v="Office Supplies"/>
    <s v="Appliances"/>
    <s v="Small Box"/>
    <d v="2011-07-07T00:00:00"/>
  </r>
  <r>
    <n v="36482"/>
    <d v="2011-07-05T00:00:00"/>
    <s v="Medium"/>
    <n v="47"/>
    <s v="XL"/>
    <n v="14588.28"/>
    <n v="310.38893617021279"/>
    <x v="2"/>
    <n v="91.05"/>
    <n v="14679.33"/>
    <x v="5"/>
    <s v="AB"/>
    <s v="Small Business"/>
    <n v="2"/>
    <s v="Office Supplies"/>
    <s v="Appliances"/>
    <s v="Jumbo Drum"/>
    <d v="2011-06-07T00:00:00"/>
  </r>
  <r>
    <n v="19363"/>
    <d v="2011-07-05T00:00:00"/>
    <s v="High"/>
    <n v="44"/>
    <s v="XL"/>
    <n v="286.06"/>
    <n v="6.501363636363636"/>
    <x v="0"/>
    <n v="5.66"/>
    <n v="291.72000000000003"/>
    <x v="6"/>
    <s v="SK"/>
    <s v="Home Office"/>
    <n v="3"/>
    <s v="Office Supplies"/>
    <s v="Paper"/>
    <s v="Small Box"/>
    <d v="2011-06-07T00:00:00"/>
  </r>
  <r>
    <n v="19363"/>
    <d v="2011-07-05T00:00:00"/>
    <s v="High"/>
    <n v="41"/>
    <s v="XL"/>
    <n v="248.1"/>
    <n v="6.0512195121951216"/>
    <x v="0"/>
    <n v="0.96"/>
    <n v="249.06"/>
    <x v="6"/>
    <s v="SK"/>
    <s v="Home Office"/>
    <n v="3"/>
    <s v="Office Supplies"/>
    <s v="Pens &amp; Art Supplies"/>
    <s v="Wrap Bag"/>
    <d v="2011-07-07T00:00:00"/>
  </r>
  <r>
    <n v="36482"/>
    <d v="2011-07-05T00:00:00"/>
    <s v="Medium"/>
    <n v="27"/>
    <s v="M"/>
    <n v="2675.08"/>
    <n v="99.07703703703703"/>
    <x v="1"/>
    <n v="24.49"/>
    <n v="2699.5699999999997"/>
    <x v="5"/>
    <s v="AB"/>
    <s v="Small Business"/>
    <n v="2"/>
    <s v="Furniture"/>
    <s v="Office Furnishings"/>
    <s v="Large Box"/>
    <d v="2011-07-07T00:00:00"/>
  </r>
  <r>
    <n v="36482"/>
    <d v="2011-07-05T00:00:00"/>
    <s v="Medium"/>
    <n v="7"/>
    <s v="XS"/>
    <n v="55.68"/>
    <n v="7.9542857142857146"/>
    <x v="1"/>
    <n v="5.15"/>
    <n v="60.83"/>
    <x v="5"/>
    <s v="AB"/>
    <s v="Small Business"/>
    <n v="2"/>
    <s v="Office Supplies"/>
    <s v="Paper"/>
    <s v="Small Box"/>
    <d v="2011-06-07T00:00:00"/>
  </r>
  <r>
    <n v="23235"/>
    <d v="2011-07-05T00:00:00"/>
    <s v="High"/>
    <n v="6"/>
    <s v="XS"/>
    <n v="17.43"/>
    <n v="2.9049999999999998"/>
    <x v="0"/>
    <n v="0.5"/>
    <n v="17.93"/>
    <x v="10"/>
    <s v="YT"/>
    <s v="Home Office"/>
    <n v="3"/>
    <s v="Furniture"/>
    <s v="Tables"/>
    <s v="Jumbo Box"/>
    <d v="2011-07-07T00:00:00"/>
  </r>
  <r>
    <n v="16258"/>
    <d v="2011-07-06T00:00:00"/>
    <s v="Medium"/>
    <n v="48"/>
    <s v="XL"/>
    <n v="331.99"/>
    <n v="6.9164583333333338"/>
    <x v="0"/>
    <n v="2.35"/>
    <n v="334.34000000000003"/>
    <x v="11"/>
    <s v="NB"/>
    <s v="Corporate"/>
    <n v="1"/>
    <s v="Office Supplies"/>
    <s v="Pens &amp; Art Supplies"/>
    <s v="Wrap Bag"/>
    <d v="2011-08-07T00:00:00"/>
  </r>
  <r>
    <n v="34663"/>
    <d v="2011-07-06T00:00:00"/>
    <s v="Not Specified"/>
    <n v="38"/>
    <s v="L"/>
    <n v="29186.49"/>
    <n v="768.0655263157895"/>
    <x v="2"/>
    <n v="55.3"/>
    <n v="29241.79"/>
    <x v="6"/>
    <s v="SK"/>
    <s v="Corporate"/>
    <n v="1"/>
    <s v="Technology"/>
    <s v="Office Machines"/>
    <s v="Jumbo Drum"/>
    <d v="2011-08-07T00:00:00"/>
  </r>
  <r>
    <n v="51493"/>
    <d v="2011-07-06T00:00:00"/>
    <s v="Low"/>
    <n v="31"/>
    <s v="L"/>
    <n v="286.26"/>
    <n v="9.2341935483870969"/>
    <x v="0"/>
    <n v="5.16"/>
    <n v="291.42"/>
    <x v="2"/>
    <s v="BC"/>
    <s v="Corporate"/>
    <n v="1"/>
    <s v="Office Supplies"/>
    <s v="Paper"/>
    <s v="Wrap Bag"/>
    <d v="2011-08-07T00:00:00"/>
  </r>
  <r>
    <n v="12263"/>
    <d v="2011-07-06T00:00:00"/>
    <s v="High"/>
    <n v="12"/>
    <s v="S"/>
    <n v="515.65"/>
    <n v="42.970833333333331"/>
    <x v="0"/>
    <n v="3.99"/>
    <n v="519.64"/>
    <x v="4"/>
    <s v="ON"/>
    <s v="Corporate"/>
    <n v="1"/>
    <s v="Office Supplies"/>
    <s v="Appliances"/>
    <s v="Small Box"/>
    <d v="2011-06-07T00:00:00"/>
  </r>
  <r>
    <n v="16258"/>
    <d v="2011-07-06T00:00:00"/>
    <s v="Medium"/>
    <n v="1"/>
    <s v="XS"/>
    <n v="9.69"/>
    <n v="9.69"/>
    <x v="0"/>
    <n v="4.72"/>
    <n v="14.41"/>
    <x v="11"/>
    <s v="NB"/>
    <s v="Corporate"/>
    <n v="1"/>
    <s v="Office Supplies"/>
    <s v="Paper"/>
    <s v="Small Box"/>
    <d v="2011-07-07T00:00:00"/>
  </r>
  <r>
    <n v="52512"/>
    <d v="2011-07-07T00:00:00"/>
    <s v="High"/>
    <n v="32"/>
    <s v="L"/>
    <n v="197.49"/>
    <n v="6.1715625000000003"/>
    <x v="1"/>
    <n v="5.01"/>
    <n v="202.5"/>
    <x v="4"/>
    <s v="ON"/>
    <s v="Consumer"/>
    <n v="4"/>
    <s v="Office Supplies"/>
    <s v="Binders and Binder Accessories"/>
    <s v="Small Box"/>
    <d v="2011-09-07T00:00:00"/>
  </r>
  <r>
    <n v="27936"/>
    <d v="2011-07-07T00:00:00"/>
    <s v="High"/>
    <n v="23"/>
    <s v="M"/>
    <n v="1028.1600000000001"/>
    <n v="44.702608695652181"/>
    <x v="0"/>
    <n v="1.25"/>
    <n v="1029.4100000000001"/>
    <x v="1"/>
    <s v="MB"/>
    <s v="Consumer"/>
    <n v="4"/>
    <s v="Technology"/>
    <s v="Telephones and Communication"/>
    <s v="Small Pack"/>
    <d v="2011-09-07T00:00:00"/>
  </r>
  <r>
    <n v="27558"/>
    <d v="2011-07-07T00:00:00"/>
    <s v="Not Specified"/>
    <n v="21"/>
    <s v="M"/>
    <n v="423.24"/>
    <n v="20.154285714285713"/>
    <x v="0"/>
    <n v="2.99"/>
    <n v="426.23"/>
    <x v="10"/>
    <s v="YT"/>
    <s v="Consumer"/>
    <n v="4"/>
    <s v="Office Supplies"/>
    <s v="Binders and Binder Accessories"/>
    <s v="Small Box"/>
    <d v="2011-08-07T00:00:00"/>
  </r>
  <r>
    <n v="52512"/>
    <d v="2011-07-07T00:00:00"/>
    <s v="High"/>
    <n v="4"/>
    <s v="XS"/>
    <n v="49.86"/>
    <n v="12.465"/>
    <x v="0"/>
    <n v="4.9800000000000004"/>
    <n v="54.84"/>
    <x v="4"/>
    <s v="ON"/>
    <s v="Consumer"/>
    <n v="4"/>
    <s v="Office Supplies"/>
    <s v="Appliances"/>
    <s v="Small Box"/>
    <d v="2011-09-07T00:00:00"/>
  </r>
  <r>
    <n v="27936"/>
    <d v="2011-07-07T00:00:00"/>
    <s v="High"/>
    <n v="3"/>
    <s v="XS"/>
    <n v="9172.32"/>
    <n v="3057.44"/>
    <x v="2"/>
    <n v="8.73"/>
    <n v="9181.0499999999993"/>
    <x v="10"/>
    <s v="YT"/>
    <s v="Consumer"/>
    <n v="4"/>
    <s v="Technology"/>
    <s v="Office Machines"/>
    <s v="Jumbo Box"/>
    <d v="2011-09-07T00:00:00"/>
  </r>
  <r>
    <n v="42855"/>
    <d v="2011-07-08T00:00:00"/>
    <s v="Not Specified"/>
    <n v="17"/>
    <s v="S"/>
    <n v="135.38"/>
    <n v="7.9635294117647053"/>
    <x v="0"/>
    <n v="6.5"/>
    <n v="141.88"/>
    <x v="5"/>
    <s v="AB"/>
    <s v="Corporate"/>
    <n v="1"/>
    <s v="Office Supplies"/>
    <s v="Storage &amp; Organization"/>
    <s v="Medium Box"/>
    <d v="2011-10-07T00:00:00"/>
  </r>
  <r>
    <n v="5284"/>
    <d v="2011-07-08T00:00:00"/>
    <s v="Not Specified"/>
    <n v="7"/>
    <s v="XS"/>
    <n v="59.38"/>
    <n v="8.482857142857144"/>
    <x v="0"/>
    <n v="2.99"/>
    <n v="62.370000000000005"/>
    <x v="0"/>
    <s v="NU"/>
    <s v="Home Office"/>
    <n v="3"/>
    <s v="Office Supplies"/>
    <s v="Binders and Binder Accessories"/>
    <s v="Small Box"/>
    <d v="2011-10-07T00:00:00"/>
  </r>
  <r>
    <n v="12481"/>
    <d v="2011-07-10T00:00:00"/>
    <s v="Critical"/>
    <n v="37"/>
    <s v="L"/>
    <n v="744"/>
    <n v="20.108108108108109"/>
    <x v="0"/>
    <n v="1.99"/>
    <n v="745.99"/>
    <x v="5"/>
    <s v="AB"/>
    <s v="Corporate"/>
    <n v="1"/>
    <s v="Technology"/>
    <s v="Computer Peripherals"/>
    <s v="Small Pack"/>
    <d v="2011-12-07T00:00:00"/>
  </r>
  <r>
    <n v="43298"/>
    <d v="2011-07-10T00:00:00"/>
    <s v="Not Specified"/>
    <n v="33"/>
    <s v="L"/>
    <n v="5964.19"/>
    <n v="180.73303030303029"/>
    <x v="0"/>
    <n v="24.49"/>
    <n v="5988.6799999999994"/>
    <x v="5"/>
    <s v="AB"/>
    <s v="Consumer"/>
    <n v="4"/>
    <s v="Technology"/>
    <s v="Copiers and Fax"/>
    <s v="Large Box"/>
    <d v="2011-12-07T00:00:00"/>
  </r>
  <r>
    <n v="49126"/>
    <d v="2011-07-10T00:00:00"/>
    <s v="Low"/>
    <n v="33"/>
    <s v="L"/>
    <n v="5661.08"/>
    <n v="171.54787878787877"/>
    <x v="2"/>
    <n v="30"/>
    <n v="5691.08"/>
    <x v="1"/>
    <s v="MB"/>
    <s v="Corporate"/>
    <n v="1"/>
    <s v="Furniture"/>
    <s v="Chairs &amp; Chairmats"/>
    <s v="Jumbo Drum"/>
    <s v="7/17/2011"/>
  </r>
  <r>
    <n v="483"/>
    <d v="2011-07-10T00:00:00"/>
    <s v="High"/>
    <n v="30"/>
    <s v="L"/>
    <n v="4965.7595000000001"/>
    <n v="165.52531666666667"/>
    <x v="0"/>
    <n v="3.99"/>
    <n v="4969.7494999999999"/>
    <x v="0"/>
    <s v="NU"/>
    <s v="Corporate"/>
    <n v="1"/>
    <s v="Technology"/>
    <s v="Telephones and Communication"/>
    <s v="Small Box"/>
    <d v="2011-12-07T00:00:00"/>
  </r>
  <r>
    <n v="54977"/>
    <d v="2011-07-10T00:00:00"/>
    <s v="Low"/>
    <n v="24"/>
    <s v="M"/>
    <n v="344.25"/>
    <n v="14.34375"/>
    <x v="0"/>
    <n v="6.46"/>
    <n v="350.71"/>
    <x v="2"/>
    <s v="BC"/>
    <s v="Home Office"/>
    <n v="3"/>
    <s v="Office Supplies"/>
    <s v="Binders and Binder Accessories"/>
    <s v="Small Box"/>
    <s v="7/14/2011"/>
  </r>
  <r>
    <n v="43298"/>
    <d v="2011-07-10T00:00:00"/>
    <s v="Not Specified"/>
    <n v="15"/>
    <s v="S"/>
    <n v="109.2"/>
    <n v="7.28"/>
    <x v="0"/>
    <n v="7.37"/>
    <n v="116.57000000000001"/>
    <x v="5"/>
    <s v="AB"/>
    <s v="Consumer"/>
    <n v="4"/>
    <s v="Office Supplies"/>
    <s v="Paper"/>
    <s v="Small Box"/>
    <d v="2011-12-07T00:00:00"/>
  </r>
  <r>
    <n v="12481"/>
    <d v="2011-07-10T00:00:00"/>
    <s v="Critical"/>
    <n v="12"/>
    <s v="S"/>
    <n v="388.86649999999997"/>
    <n v="32.405541666666664"/>
    <x v="0"/>
    <n v="0.99"/>
    <n v="389.85649999999998"/>
    <x v="5"/>
    <s v="AB"/>
    <s v="Corporate"/>
    <n v="1"/>
    <s v="Technology"/>
    <s v="Telephones and Communication"/>
    <s v="Small Pack"/>
    <d v="2011-10-07T00:00:00"/>
  </r>
  <r>
    <n v="54977"/>
    <d v="2011-07-10T00:00:00"/>
    <s v="Low"/>
    <n v="12"/>
    <s v="S"/>
    <n v="64.77"/>
    <n v="5.3975"/>
    <x v="0"/>
    <n v="1"/>
    <n v="65.77"/>
    <x v="2"/>
    <s v="BC"/>
    <s v="Home Office"/>
    <n v="3"/>
    <s v="Office Supplies"/>
    <s v="Pens &amp; Art Supplies"/>
    <s v="Wrap Bag"/>
    <s v="7/15/2011"/>
  </r>
  <r>
    <n v="31618"/>
    <d v="2011-07-11T00:00:00"/>
    <s v="Critical"/>
    <n v="14"/>
    <s v="S"/>
    <n v="403.17"/>
    <n v="28.797857142857143"/>
    <x v="0"/>
    <n v="1.49"/>
    <n v="404.66"/>
    <x v="7"/>
    <s v="NT"/>
    <s v="Corporate"/>
    <n v="1"/>
    <s v="Office Supplies"/>
    <s v="Binders and Binder Accessories"/>
    <s v="Small Box"/>
    <d v="2011-11-07T00:00:00"/>
  </r>
  <r>
    <n v="57760"/>
    <d v="2011-07-12T00:00:00"/>
    <s v="Not Specified"/>
    <n v="38"/>
    <s v="L"/>
    <n v="275.11"/>
    <n v="7.2397368421052635"/>
    <x v="0"/>
    <n v="4"/>
    <n v="279.11"/>
    <x v="2"/>
    <s v="BC"/>
    <s v="Corporate"/>
    <n v="1"/>
    <s v="Furniture"/>
    <s v="Office Furnishings"/>
    <s v="Wrap Bag"/>
    <s v="7/14/2011"/>
  </r>
  <r>
    <n v="57760"/>
    <d v="2011-07-12T00:00:00"/>
    <s v="Not Specified"/>
    <n v="34"/>
    <s v="L"/>
    <n v="102.34"/>
    <n v="3.0100000000000002"/>
    <x v="0"/>
    <n v="2.0299999999999998"/>
    <n v="104.37"/>
    <x v="2"/>
    <s v="BC"/>
    <s v="Corporate"/>
    <n v="1"/>
    <s v="Office Supplies"/>
    <s v="Pens &amp; Art Supplies"/>
    <s v="Wrap Bag"/>
    <s v="7/14/2011"/>
  </r>
  <r>
    <n v="36933"/>
    <d v="2011-07-12T00:00:00"/>
    <s v="High"/>
    <n v="32"/>
    <s v="L"/>
    <n v="115.81"/>
    <n v="3.6190625000000001"/>
    <x v="0"/>
    <n v="0.5"/>
    <n v="116.31"/>
    <x v="4"/>
    <s v="ON"/>
    <s v="Small Business"/>
    <n v="2"/>
    <s v="Office Supplies"/>
    <s v="Labels"/>
    <s v="Small Box"/>
    <s v="7/13/2011"/>
  </r>
  <r>
    <n v="57572"/>
    <d v="2011-07-12T00:00:00"/>
    <s v="Medium"/>
    <n v="30"/>
    <s v="L"/>
    <n v="139.08000000000001"/>
    <n v="4.6360000000000001"/>
    <x v="0"/>
    <n v="4.62"/>
    <n v="143.70000000000002"/>
    <x v="5"/>
    <s v="AB"/>
    <s v="Home Office"/>
    <n v="3"/>
    <s v="Technology"/>
    <s v="Computer Peripherals"/>
    <s v="Small Pack"/>
    <s v="7/14/2011"/>
  </r>
  <r>
    <n v="39232"/>
    <d v="2011-07-12T00:00:00"/>
    <s v="Low"/>
    <n v="26"/>
    <s v="M"/>
    <n v="1451.59"/>
    <n v="55.83038461538461"/>
    <x v="0"/>
    <n v="14.3"/>
    <n v="1465.8899999999999"/>
    <x v="2"/>
    <s v="BC"/>
    <s v="Corporate"/>
    <n v="1"/>
    <s v="Office Supplies"/>
    <s v="Paper"/>
    <s v="Small Box"/>
    <s v="7/17/2011"/>
  </r>
  <r>
    <n v="35366"/>
    <d v="2011-07-12T00:00:00"/>
    <s v="Low"/>
    <n v="23"/>
    <s v="M"/>
    <n v="149.31"/>
    <n v="6.4917391304347829"/>
    <x v="0"/>
    <n v="7.81"/>
    <n v="157.12"/>
    <x v="5"/>
    <s v="AB"/>
    <s v="Consumer"/>
    <n v="4"/>
    <s v="Office Supplies"/>
    <s v="Paper"/>
    <s v="Small Box"/>
    <s v="7/19/2011"/>
  </r>
  <r>
    <n v="55013"/>
    <d v="2011-07-12T00:00:00"/>
    <s v="Low"/>
    <n v="14"/>
    <s v="S"/>
    <n v="322.61"/>
    <n v="23.043571428571429"/>
    <x v="0"/>
    <n v="5.53"/>
    <n v="328.14"/>
    <x v="3"/>
    <s v="QC"/>
    <s v="Home Office"/>
    <n v="3"/>
    <s v="Office Supplies"/>
    <s v="Pens &amp; Art Supplies"/>
    <s v="Small Pack"/>
    <s v="7/17/2011"/>
  </r>
  <r>
    <n v="39232"/>
    <d v="2011-07-12T00:00:00"/>
    <s v="Low"/>
    <n v="11"/>
    <s v="S"/>
    <n v="391.9"/>
    <n v="35.627272727272725"/>
    <x v="0"/>
    <n v="19.989999999999998"/>
    <n v="411.89"/>
    <x v="2"/>
    <s v="BC"/>
    <s v="Corporate"/>
    <n v="1"/>
    <s v="Office Supplies"/>
    <s v="Paper"/>
    <s v="Small Box"/>
    <s v="7/14/2011"/>
  </r>
  <r>
    <n v="57572"/>
    <d v="2011-07-12T00:00:00"/>
    <s v="Medium"/>
    <n v="9"/>
    <s v="XS"/>
    <n v="75.28"/>
    <n v="8.3644444444444446"/>
    <x v="0"/>
    <n v="5.83"/>
    <n v="81.11"/>
    <x v="5"/>
    <s v="AB"/>
    <s v="Home Office"/>
    <n v="3"/>
    <s v="Office Supplies"/>
    <s v="Paper"/>
    <s v="Wrap Bag"/>
    <s v="7/13/2011"/>
  </r>
  <r>
    <n v="55013"/>
    <d v="2011-07-12T00:00:00"/>
    <s v="Low"/>
    <n v="5"/>
    <s v="XS"/>
    <n v="24.3"/>
    <n v="4.8600000000000003"/>
    <x v="0"/>
    <n v="0.5"/>
    <n v="24.8"/>
    <x v="3"/>
    <s v="QC"/>
    <s v="Home Office"/>
    <n v="3"/>
    <s v="Office Supplies"/>
    <s v="Labels"/>
    <s v="Small Box"/>
    <s v="7/19/2011"/>
  </r>
  <r>
    <n v="21412"/>
    <d v="2011-07-13T00:00:00"/>
    <s v="Not Specified"/>
    <n v="38"/>
    <s v="L"/>
    <n v="137.07"/>
    <n v="3.6071052631578944"/>
    <x v="0"/>
    <n v="6.83"/>
    <n v="143.9"/>
    <x v="1"/>
    <s v="MB"/>
    <s v="Home Office"/>
    <n v="3"/>
    <s v="Office Supplies"/>
    <s v="Binders and Binder Accessories"/>
    <s v="Small Box"/>
    <s v="7/15/2011"/>
  </r>
  <r>
    <n v="27845"/>
    <d v="2011-07-13T00:00:00"/>
    <s v="Not Specified"/>
    <n v="36"/>
    <s v="L"/>
    <n v="220.45"/>
    <n v="6.1236111111111109"/>
    <x v="0"/>
    <n v="0.5"/>
    <n v="220.95"/>
    <x v="6"/>
    <s v="SK"/>
    <s v="Small Business"/>
    <n v="2"/>
    <s v="Office Supplies"/>
    <s v="Labels"/>
    <s v="Small Box"/>
    <s v="7/14/2011"/>
  </r>
  <r>
    <n v="13764"/>
    <d v="2011-07-13T00:00:00"/>
    <s v="Medium"/>
    <n v="31"/>
    <s v="L"/>
    <n v="123.93"/>
    <n v="3.9977419354838712"/>
    <x v="0"/>
    <n v="0.94"/>
    <n v="124.87"/>
    <x v="4"/>
    <s v="ON"/>
    <s v="Home Office"/>
    <n v="3"/>
    <s v="Office Supplies"/>
    <s v="Pens &amp; Art Supplies"/>
    <s v="Wrap Bag"/>
    <s v="7/14/2011"/>
  </r>
  <r>
    <n v="21412"/>
    <d v="2011-07-13T00:00:00"/>
    <s v="Not Specified"/>
    <n v="28"/>
    <s v="M"/>
    <n v="203.99"/>
    <n v="7.2853571428571433"/>
    <x v="0"/>
    <n v="4.2300000000000004"/>
    <n v="208.22"/>
    <x v="1"/>
    <s v="MB"/>
    <s v="Home Office"/>
    <n v="3"/>
    <s v="Office Supplies"/>
    <s v="Paper"/>
    <s v="Wrap Bag"/>
    <s v="7/14/2011"/>
  </r>
  <r>
    <n v="41217"/>
    <d v="2011-07-13T00:00:00"/>
    <s v="High"/>
    <n v="23"/>
    <s v="M"/>
    <n v="1314.64"/>
    <n v="57.158260869565218"/>
    <x v="1"/>
    <n v="6.79"/>
    <n v="1321.43"/>
    <x v="2"/>
    <s v="BC"/>
    <s v="Consumer"/>
    <n v="4"/>
    <s v="Office Supplies"/>
    <s v="Paper"/>
    <s v="Small Box"/>
    <s v="7/15/2011"/>
  </r>
  <r>
    <n v="29827"/>
    <d v="2011-07-14T00:00:00"/>
    <s v="Critical"/>
    <n v="35"/>
    <s v="L"/>
    <n v="926.65"/>
    <n v="26.475714285714286"/>
    <x v="0"/>
    <n v="5.89"/>
    <n v="932.54"/>
    <x v="5"/>
    <s v="AB"/>
    <s v="Consumer"/>
    <n v="4"/>
    <s v="Technology"/>
    <s v="Computer Peripherals"/>
    <s v="Small Box"/>
    <s v="7/15/2011"/>
  </r>
  <r>
    <n v="6274"/>
    <d v="2011-07-14T00:00:00"/>
    <s v="Not Specified"/>
    <n v="22"/>
    <s v="M"/>
    <n v="46.36"/>
    <n v="2.1072727272727274"/>
    <x v="1"/>
    <n v="4.08"/>
    <n v="50.44"/>
    <x v="2"/>
    <s v="BC"/>
    <s v="Home Office"/>
    <n v="3"/>
    <s v="Furniture"/>
    <s v="Office Furnishings"/>
    <s v="Small Pack"/>
    <s v="7/15/2011"/>
  </r>
  <r>
    <n v="10338"/>
    <d v="2011-07-14T00:00:00"/>
    <s v="Not Specified"/>
    <n v="9"/>
    <s v="XS"/>
    <n v="799.98"/>
    <n v="88.88666666666667"/>
    <x v="2"/>
    <n v="14"/>
    <n v="813.98"/>
    <x v="12"/>
    <s v="NL"/>
    <s v="Corporate"/>
    <n v="1"/>
    <s v="Technology"/>
    <s v="Office Machines"/>
    <s v="Jumbo Drum"/>
    <s v="7/16/2011"/>
  </r>
  <r>
    <n v="23907"/>
    <d v="2011-07-14T00:00:00"/>
    <s v="Not Specified"/>
    <n v="7"/>
    <s v="XS"/>
    <n v="384.2"/>
    <n v="54.885714285714286"/>
    <x v="0"/>
    <n v="2.5"/>
    <n v="386.7"/>
    <x v="2"/>
    <s v="BC"/>
    <s v="Corporate"/>
    <n v="1"/>
    <s v="Technology"/>
    <s v="Telephones and Communication"/>
    <s v="Small Box"/>
    <s v="7/14/2011"/>
  </r>
  <r>
    <n v="10338"/>
    <d v="2011-07-14T00:00:00"/>
    <s v="Not Specified"/>
    <n v="7"/>
    <s v="XS"/>
    <n v="363.57"/>
    <n v="51.938571428571429"/>
    <x v="2"/>
    <n v="46.59"/>
    <n v="410.15999999999997"/>
    <x v="8"/>
    <s v="NS"/>
    <s v="Corporate"/>
    <n v="1"/>
    <s v="Furniture"/>
    <s v="Tables"/>
    <s v="Jumbo Box"/>
    <s v="7/16/2011"/>
  </r>
  <r>
    <n v="3300"/>
    <d v="2011-07-14T00:00:00"/>
    <s v="Low"/>
    <n v="6"/>
    <s v="XS"/>
    <n v="92.02"/>
    <n v="15.336666666666666"/>
    <x v="0"/>
    <n v="4"/>
    <n v="96.02"/>
    <x v="10"/>
    <s v="YT"/>
    <s v="Home Office"/>
    <n v="3"/>
    <s v="Technology"/>
    <s v="Computer Peripherals"/>
    <s v="Small Box"/>
    <s v="7/19/2011"/>
  </r>
  <r>
    <n v="33061"/>
    <d v="2011-07-15T00:00:00"/>
    <s v="High"/>
    <n v="48"/>
    <s v="XL"/>
    <n v="5318.89"/>
    <n v="110.81020833333334"/>
    <x v="0"/>
    <n v="8.64"/>
    <n v="5327.5300000000007"/>
    <x v="3"/>
    <s v="QC"/>
    <s v="Home Office"/>
    <n v="3"/>
    <s v="Office Supplies"/>
    <s v="Storage &amp; Organization"/>
    <s v="Small Box"/>
    <s v="7/17/2011"/>
  </r>
  <r>
    <n v="2467"/>
    <d v="2011-07-15T00:00:00"/>
    <s v="Not Specified"/>
    <n v="30"/>
    <s v="L"/>
    <n v="4147.47"/>
    <n v="138.249"/>
    <x v="2"/>
    <n v="17.850000000000001"/>
    <n v="4165.3200000000006"/>
    <x v="3"/>
    <s v="QC"/>
    <s v="Corporate"/>
    <n v="1"/>
    <s v="Technology"/>
    <s v="Office Machines"/>
    <s v="Jumbo Drum"/>
    <s v="7/16/2011"/>
  </r>
  <r>
    <n v="32"/>
    <d v="2011-07-15T00:00:00"/>
    <s v="High"/>
    <n v="26"/>
    <s v="M"/>
    <n v="2808.08"/>
    <n v="108.00307692307692"/>
    <x v="0"/>
    <n v="5.81"/>
    <n v="2813.89"/>
    <x v="5"/>
    <s v="AB"/>
    <s v="Corporate"/>
    <n v="1"/>
    <s v="Furniture"/>
    <s v="Office Furnishings"/>
    <s v="Medium Box"/>
    <s v="7/17/2011"/>
  </r>
  <r>
    <n v="32"/>
    <d v="2011-07-15T00:00:00"/>
    <s v="High"/>
    <n v="24"/>
    <s v="M"/>
    <n v="1761.4"/>
    <n v="73.391666666666666"/>
    <x v="2"/>
    <n v="89.3"/>
    <n v="1850.7"/>
    <x v="5"/>
    <s v="AB"/>
    <s v="Corporate"/>
    <n v="1"/>
    <s v="Furniture"/>
    <s v="Tables"/>
    <s v="Jumbo Box"/>
    <s v="7/16/2011"/>
  </r>
  <r>
    <n v="32"/>
    <d v="2011-07-15T00:00:00"/>
    <s v="High"/>
    <n v="23"/>
    <s v="M"/>
    <n v="160.23349999999999"/>
    <n v="6.9666739130434783"/>
    <x v="0"/>
    <n v="5.03"/>
    <n v="165.26349999999999"/>
    <x v="5"/>
    <s v="AB"/>
    <s v="Corporate"/>
    <n v="1"/>
    <s v="Technology"/>
    <s v="Telephones and Communication"/>
    <s v="Medium Box"/>
    <s v="7/17/2011"/>
  </r>
  <r>
    <n v="32"/>
    <d v="2011-07-15T00:00:00"/>
    <s v="High"/>
    <n v="15"/>
    <s v="S"/>
    <n v="140.56"/>
    <n v="9.3706666666666667"/>
    <x v="0"/>
    <n v="8.99"/>
    <n v="149.55000000000001"/>
    <x v="6"/>
    <s v="SK"/>
    <s v="Corporate"/>
    <n v="1"/>
    <s v="Technology"/>
    <s v="Computer Peripherals"/>
    <s v="Small Pack"/>
    <s v="7/16/2011"/>
  </r>
  <r>
    <n v="8513"/>
    <d v="2011-07-15T00:00:00"/>
    <s v="Low"/>
    <n v="9"/>
    <s v="XS"/>
    <n v="163.78"/>
    <n v="18.197777777777777"/>
    <x v="0"/>
    <n v="8.51"/>
    <n v="172.29"/>
    <x v="4"/>
    <s v="ON"/>
    <s v="Small Business"/>
    <n v="2"/>
    <s v="Technology"/>
    <s v="Office Machines"/>
    <s v="Medium Box"/>
    <s v="7/17/2011"/>
  </r>
  <r>
    <n v="8513"/>
    <d v="2011-07-15T00:00:00"/>
    <s v="Low"/>
    <n v="8"/>
    <s v="XS"/>
    <n v="84.64"/>
    <n v="10.58"/>
    <x v="1"/>
    <n v="4.5"/>
    <n v="89.14"/>
    <x v="3"/>
    <s v="QC"/>
    <s v="Small Business"/>
    <n v="2"/>
    <s v="Office Supplies"/>
    <s v="Appliances"/>
    <s v="Small Box"/>
    <s v="7/22/2011"/>
  </r>
  <r>
    <n v="740"/>
    <d v="2011-07-15T00:00:00"/>
    <s v="Medium"/>
    <n v="6"/>
    <s v="XS"/>
    <n v="28.01"/>
    <n v="4.6683333333333339"/>
    <x v="0"/>
    <n v="0.49"/>
    <n v="28.5"/>
    <x v="4"/>
    <s v="ON"/>
    <s v="Corporate"/>
    <n v="1"/>
    <s v="Office Supplies"/>
    <s v="Labels"/>
    <s v="Small Box"/>
    <s v="7/15/2011"/>
  </r>
  <r>
    <n v="50790"/>
    <d v="2011-07-16T00:00:00"/>
    <s v="Critical"/>
    <n v="47"/>
    <s v="XL"/>
    <n v="255.65"/>
    <n v="5.4393617021276599"/>
    <x v="0"/>
    <n v="5.71"/>
    <n v="261.36"/>
    <x v="5"/>
    <s v="AB"/>
    <s v="Home Office"/>
    <n v="3"/>
    <s v="Furniture"/>
    <s v="Office Furnishings"/>
    <s v="Medium Box"/>
    <s v="7/18/2011"/>
  </r>
  <r>
    <n v="26243"/>
    <d v="2011-07-16T00:00:00"/>
    <s v="Low"/>
    <n v="42"/>
    <s v="XL"/>
    <n v="71.319999999999993"/>
    <n v="1.6980952380952379"/>
    <x v="0"/>
    <n v="1"/>
    <n v="72.319999999999993"/>
    <x v="12"/>
    <s v="NL"/>
    <s v="Corporate"/>
    <n v="1"/>
    <s v="Office Supplies"/>
    <s v="Pens &amp; Art Supplies"/>
    <s v="Wrap Bag"/>
    <s v="7/20/2011"/>
  </r>
  <r>
    <n v="4324"/>
    <d v="2011-07-16T00:00:00"/>
    <s v="Critical"/>
    <n v="28"/>
    <s v="M"/>
    <n v="1165.33"/>
    <n v="41.618928571428569"/>
    <x v="0"/>
    <n v="8.99"/>
    <n v="1174.32"/>
    <x v="10"/>
    <s v="YT"/>
    <s v="Small Business"/>
    <n v="2"/>
    <s v="Office Supplies"/>
    <s v="Pens &amp; Art Supplies"/>
    <s v="Small Pack"/>
    <s v="7/18/2011"/>
  </r>
  <r>
    <n v="50563"/>
    <d v="2011-07-16T00:00:00"/>
    <s v="High"/>
    <n v="20"/>
    <s v="M"/>
    <n v="2197.4115000000002"/>
    <n v="109.870575"/>
    <x v="1"/>
    <n v="7.69"/>
    <n v="2205.1015000000002"/>
    <x v="5"/>
    <s v="AB"/>
    <s v="Small Business"/>
    <n v="2"/>
    <s v="Technology"/>
    <s v="Telephones and Communication"/>
    <s v="Small Box"/>
    <s v="7/17/2011"/>
  </r>
  <r>
    <n v="50563"/>
    <d v="2011-07-16T00:00:00"/>
    <s v="High"/>
    <n v="2"/>
    <s v="XS"/>
    <n v="423.04"/>
    <n v="211.52"/>
    <x v="1"/>
    <n v="9.99"/>
    <n v="433.03000000000003"/>
    <x v="5"/>
    <s v="AB"/>
    <s v="Small Business"/>
    <n v="2"/>
    <s v="Office Supplies"/>
    <s v="Storage &amp; Organization"/>
    <s v="Small Box"/>
    <s v="7/17/2011"/>
  </r>
  <r>
    <n v="47301"/>
    <d v="2011-07-17T00:00:00"/>
    <s v="Low"/>
    <n v="6"/>
    <s v="XS"/>
    <n v="460.71"/>
    <n v="76.784999999999997"/>
    <x v="0"/>
    <n v="35"/>
    <n v="495.71"/>
    <x v="4"/>
    <s v="ON"/>
    <s v="Consumer"/>
    <n v="4"/>
    <s v="Office Supplies"/>
    <s v="Storage &amp; Organization"/>
    <s v="Large Box"/>
    <s v="7/22/2011"/>
  </r>
  <r>
    <n v="20482"/>
    <d v="2011-07-18T00:00:00"/>
    <s v="Medium"/>
    <n v="39"/>
    <s v="L"/>
    <n v="497.52"/>
    <n v="12.756923076923076"/>
    <x v="0"/>
    <n v="5.09"/>
    <n v="502.60999999999996"/>
    <x v="4"/>
    <s v="ON"/>
    <s v="Small Business"/>
    <n v="2"/>
    <s v="Office Supplies"/>
    <s v="Paper"/>
    <s v="Small Box"/>
    <s v="7/20/2011"/>
  </r>
  <r>
    <n v="48837"/>
    <d v="2011-07-18T00:00:00"/>
    <s v="Not Specified"/>
    <n v="39"/>
    <s v="L"/>
    <n v="4799.7884999999997"/>
    <n v="123.07149999999999"/>
    <x v="0"/>
    <n v="3.9"/>
    <n v="4803.6884999999993"/>
    <x v="1"/>
    <s v="MB"/>
    <s v="Corporate"/>
    <n v="1"/>
    <s v="Technology"/>
    <s v="Telephones and Communication"/>
    <s v="Small Box"/>
    <s v="7/20/2011"/>
  </r>
  <r>
    <n v="12897"/>
    <d v="2011-07-18T00:00:00"/>
    <s v="Not Specified"/>
    <n v="39"/>
    <s v="L"/>
    <n v="141.49"/>
    <n v="3.6279487179487182"/>
    <x v="0"/>
    <n v="0.5"/>
    <n v="141.99"/>
    <x v="4"/>
    <s v="ON"/>
    <s v="Corporate"/>
    <n v="1"/>
    <s v="Office Supplies"/>
    <s v="Labels"/>
    <s v="Small Box"/>
    <s v="7/19/2011"/>
  </r>
  <r>
    <n v="40422"/>
    <d v="2011-07-18T00:00:00"/>
    <s v="Critical"/>
    <n v="39"/>
    <s v="L"/>
    <n v="2192.4389999999999"/>
    <n v="56.216384615384612"/>
    <x v="1"/>
    <n v="3.99"/>
    <n v="2196.4289999999996"/>
    <x v="4"/>
    <s v="ON"/>
    <s v="Consumer"/>
    <n v="4"/>
    <s v="Technology"/>
    <s v="Telephones and Communication"/>
    <s v="Small Box"/>
    <s v="7/20/2011"/>
  </r>
  <r>
    <n v="20482"/>
    <d v="2011-07-18T00:00:00"/>
    <s v="Medium"/>
    <n v="38"/>
    <s v="L"/>
    <n v="4650.07"/>
    <n v="122.37026315789473"/>
    <x v="2"/>
    <n v="60.19"/>
    <n v="4710.2599999999993"/>
    <x v="4"/>
    <s v="ON"/>
    <s v="Small Business"/>
    <n v="2"/>
    <s v="Furniture"/>
    <s v="Bookcases"/>
    <s v="Jumbo Box"/>
    <s v="7/18/2011"/>
  </r>
  <r>
    <n v="12897"/>
    <d v="2011-07-18T00:00:00"/>
    <s v="Not Specified"/>
    <n v="31"/>
    <s v="L"/>
    <n v="211.55"/>
    <n v="6.8241935483870968"/>
    <x v="1"/>
    <n v="7.91"/>
    <n v="219.46"/>
    <x v="4"/>
    <s v="ON"/>
    <s v="Corporate"/>
    <n v="1"/>
    <s v="Office Supplies"/>
    <s v="Paper"/>
    <s v="Small Box"/>
    <s v="7/19/2011"/>
  </r>
  <r>
    <n v="22534"/>
    <d v="2011-07-18T00:00:00"/>
    <s v="Medium"/>
    <n v="3"/>
    <s v="XS"/>
    <n v="279.33"/>
    <n v="93.11"/>
    <x v="0"/>
    <n v="19.989999999999998"/>
    <n v="299.32"/>
    <x v="2"/>
    <s v="BC"/>
    <s v="Corporate"/>
    <n v="1"/>
    <s v="Office Supplies"/>
    <s v="Envelopes"/>
    <s v="Small Box"/>
    <s v="7/20/2011"/>
  </r>
  <r>
    <n v="32452"/>
    <d v="2011-07-18T00:00:00"/>
    <s v="Medium"/>
    <n v="3"/>
    <s v="XS"/>
    <n v="8.6"/>
    <n v="2.8666666666666667"/>
    <x v="0"/>
    <n v="0.5"/>
    <n v="9.1"/>
    <x v="4"/>
    <s v="ON"/>
    <s v="Consumer"/>
    <n v="4"/>
    <s v="Office Supplies"/>
    <s v="Labels"/>
    <s v="Small Box"/>
    <s v="7/19/2011"/>
  </r>
  <r>
    <n v="449"/>
    <d v="2011-07-19T00:00:00"/>
    <s v="High"/>
    <n v="45"/>
    <s v="XL"/>
    <n v="356.7"/>
    <n v="7.9266666666666667"/>
    <x v="0"/>
    <n v="5.21"/>
    <n v="361.90999999999997"/>
    <x v="4"/>
    <s v="ON"/>
    <s v="Corporate"/>
    <n v="1"/>
    <s v="Furniture"/>
    <s v="Office Furnishings"/>
    <s v="Small Box"/>
    <s v="7/21/2011"/>
  </r>
  <r>
    <n v="2757"/>
    <d v="2011-07-19T00:00:00"/>
    <s v="High"/>
    <n v="42"/>
    <s v="XL"/>
    <n v="569.32000000000005"/>
    <n v="13.555238095238096"/>
    <x v="1"/>
    <n v="3.14"/>
    <n v="572.46"/>
    <x v="6"/>
    <s v="SK"/>
    <s v="Corporate"/>
    <n v="1"/>
    <s v="Office Supplies"/>
    <s v="Scissors, Rulers and Trimmers"/>
    <s v="Small Pack"/>
    <s v="7/20/2011"/>
  </r>
  <r>
    <n v="2757"/>
    <d v="2011-07-19T00:00:00"/>
    <s v="Critical"/>
    <n v="39"/>
    <s v="L"/>
    <n v="3554.46"/>
    <n v="91.14"/>
    <x v="2"/>
    <n v="74.349999999999994"/>
    <n v="3628.81"/>
    <x v="0"/>
    <s v="NU"/>
    <s v="Corporate"/>
    <n v="1"/>
    <s v="Furniture"/>
    <s v="Chairs &amp; Chairmats"/>
    <s v="Jumbo Drum"/>
    <s v="7/19/2011"/>
  </r>
  <r>
    <n v="6947"/>
    <d v="2011-07-19T00:00:00"/>
    <s v="Critical"/>
    <n v="9"/>
    <s v="XS"/>
    <n v="520.49"/>
    <n v="57.832222222222221"/>
    <x v="0"/>
    <n v="18.45"/>
    <n v="538.94000000000005"/>
    <x v="1"/>
    <s v="MB"/>
    <s v="Small Business"/>
    <n v="2"/>
    <s v="Furniture"/>
    <s v="Office Furnishings"/>
    <s v="Medium Box"/>
    <s v="7/21/2011"/>
  </r>
  <r>
    <n v="59044"/>
    <d v="2011-07-20T00:00:00"/>
    <s v="Critical"/>
    <n v="6"/>
    <s v="XS"/>
    <n v="20.190000000000001"/>
    <n v="3.3650000000000002"/>
    <x v="0"/>
    <n v="0.99"/>
    <n v="21.18"/>
    <x v="1"/>
    <s v="MB"/>
    <s v="Small Business"/>
    <n v="2"/>
    <s v="Office Supplies"/>
    <s v="Labels"/>
    <s v="Small Box"/>
    <s v="7/22/2011"/>
  </r>
  <r>
    <n v="7142"/>
    <d v="2011-07-21T00:00:00"/>
    <s v="Critical"/>
    <n v="36"/>
    <s v="L"/>
    <n v="132.86000000000001"/>
    <n v="3.690555555555556"/>
    <x v="0"/>
    <n v="0.5"/>
    <n v="133.36000000000001"/>
    <x v="5"/>
    <s v="AB"/>
    <s v="Corporate"/>
    <n v="1"/>
    <s v="Office Supplies"/>
    <s v="Labels"/>
    <s v="Small Box"/>
    <s v="7/23/2011"/>
  </r>
  <r>
    <n v="6596"/>
    <d v="2011-07-21T00:00:00"/>
    <s v="Low"/>
    <n v="36"/>
    <s v="L"/>
    <n v="18028.07"/>
    <n v="500.77972222222223"/>
    <x v="2"/>
    <n v="28.14"/>
    <n v="18056.21"/>
    <x v="8"/>
    <s v="NS"/>
    <s v="Corporate"/>
    <n v="1"/>
    <s v="Technology"/>
    <s v="Office Machines"/>
    <s v="Jumbo Drum"/>
    <s v="7/26/2011"/>
  </r>
  <r>
    <n v="55845"/>
    <d v="2011-07-21T00:00:00"/>
    <s v="Low"/>
    <n v="29"/>
    <s v="M"/>
    <n v="4203.88"/>
    <n v="144.96137931034482"/>
    <x v="2"/>
    <n v="66.27"/>
    <n v="4270.1500000000005"/>
    <x v="5"/>
    <s v="AB"/>
    <s v="Home Office"/>
    <n v="3"/>
    <s v="Furniture"/>
    <s v="Bookcases"/>
    <s v="Jumbo Box"/>
    <s v="7/25/2011"/>
  </r>
  <r>
    <n v="54912"/>
    <d v="2011-07-21T00:00:00"/>
    <s v="Low"/>
    <n v="17"/>
    <s v="S"/>
    <n v="117.33"/>
    <n v="6.9017647058823526"/>
    <x v="0"/>
    <n v="3.1"/>
    <n v="120.42999999999999"/>
    <x v="4"/>
    <s v="ON"/>
    <s v="Small Business"/>
    <n v="2"/>
    <s v="Office Supplies"/>
    <s v="Paper"/>
    <s v="Wrap Bag"/>
    <s v="7/28/2011"/>
  </r>
  <r>
    <n v="54083"/>
    <d v="2011-07-21T00:00:00"/>
    <s v="High"/>
    <n v="10"/>
    <s v="S"/>
    <n v="2700.41"/>
    <n v="270.041"/>
    <x v="2"/>
    <n v="23.19"/>
    <n v="2723.6"/>
    <x v="7"/>
    <s v="NT"/>
    <s v="Home Office"/>
    <n v="3"/>
    <s v="Office Supplies"/>
    <s v="Appliances"/>
    <s v="Jumbo Drum"/>
    <s v="7/23/2011"/>
  </r>
  <r>
    <n v="41409"/>
    <d v="2011-07-21T00:00:00"/>
    <s v="Not Specified"/>
    <n v="1"/>
    <s v="XS"/>
    <n v="18.920000000000002"/>
    <n v="18.920000000000002"/>
    <x v="0"/>
    <n v="7.19"/>
    <n v="26.110000000000003"/>
    <x v="7"/>
    <s v="NT"/>
    <s v="Corporate"/>
    <n v="1"/>
    <s v="Office Supplies"/>
    <s v="Binders and Binder Accessories"/>
    <s v="Small Box"/>
    <s v="7/23/2011"/>
  </r>
  <r>
    <n v="14976"/>
    <d v="2011-07-22T00:00:00"/>
    <s v="High"/>
    <n v="46"/>
    <s v="XL"/>
    <n v="231.35"/>
    <n v="5.0293478260869566"/>
    <x v="0"/>
    <n v="4.7"/>
    <n v="236.04999999999998"/>
    <x v="11"/>
    <s v="NB"/>
    <s v="Corporate"/>
    <n v="1"/>
    <s v="Office Supplies"/>
    <s v="Paper"/>
    <s v="Small Box"/>
    <s v="7/24/2011"/>
  </r>
  <r>
    <n v="28867"/>
    <d v="2011-07-22T00:00:00"/>
    <s v="Medium"/>
    <n v="43"/>
    <s v="XL"/>
    <n v="866.73"/>
    <n v="20.156511627906976"/>
    <x v="0"/>
    <n v="6.5"/>
    <n v="873.23"/>
    <x v="6"/>
    <s v="SK"/>
    <s v="Corporate"/>
    <n v="1"/>
    <s v="Technology"/>
    <s v="Computer Peripherals"/>
    <s v="Small Box"/>
    <s v="7/23/2011"/>
  </r>
  <r>
    <n v="28867"/>
    <d v="2011-07-22T00:00:00"/>
    <s v="Medium"/>
    <n v="26"/>
    <s v="M"/>
    <n v="2169.7525000000001"/>
    <n v="83.452019230769238"/>
    <x v="0"/>
    <n v="8.99"/>
    <n v="2178.7424999999998"/>
    <x v="6"/>
    <s v="SK"/>
    <s v="Corporate"/>
    <n v="1"/>
    <s v="Technology"/>
    <s v="Telephones and Communication"/>
    <s v="Small Box"/>
    <s v="7/24/2011"/>
  </r>
  <r>
    <n v="48288"/>
    <d v="2011-07-22T00:00:00"/>
    <s v="Medium"/>
    <n v="25"/>
    <s v="M"/>
    <n v="3308.28"/>
    <n v="132.3312"/>
    <x v="2"/>
    <n v="54.74"/>
    <n v="3363.02"/>
    <x v="2"/>
    <s v="BC"/>
    <s v="Consumer"/>
    <n v="4"/>
    <s v="Furniture"/>
    <s v="Bookcases"/>
    <s v="Jumbo Box"/>
    <s v="7/24/2011"/>
  </r>
  <r>
    <n v="25536"/>
    <d v="2011-07-22T00:00:00"/>
    <s v="Low"/>
    <n v="19"/>
    <s v="S"/>
    <n v="193.25"/>
    <n v="10.171052631578947"/>
    <x v="0"/>
    <n v="1.0900000000000001"/>
    <n v="194.34"/>
    <x v="4"/>
    <s v="ON"/>
    <s v="Small Business"/>
    <n v="2"/>
    <s v="Office Supplies"/>
    <s v="Pens &amp; Art Supplies"/>
    <s v="Wrap Bag"/>
    <s v="7/22/2011"/>
  </r>
  <r>
    <n v="28867"/>
    <d v="2011-07-22T00:00:00"/>
    <s v="Medium"/>
    <n v="6"/>
    <s v="XS"/>
    <n v="642.41999999999996"/>
    <n v="107.07"/>
    <x v="0"/>
    <n v="19.989999999999998"/>
    <n v="662.41"/>
    <x v="6"/>
    <s v="SK"/>
    <s v="Corporate"/>
    <n v="1"/>
    <s v="Office Supplies"/>
    <s v="Paper"/>
    <s v="Small Box"/>
    <s v="7/23/2011"/>
  </r>
  <r>
    <n v="16160"/>
    <d v="2011-07-23T00:00:00"/>
    <s v="Critical"/>
    <n v="50"/>
    <s v="XXL"/>
    <n v="514.86"/>
    <n v="10.2972"/>
    <x v="0"/>
    <n v="4.5"/>
    <n v="519.36"/>
    <x v="4"/>
    <s v="ON"/>
    <s v="Home Office"/>
    <n v="3"/>
    <s v="Office Supplies"/>
    <s v="Appliances"/>
    <s v="Small Box"/>
    <s v="7/24/2011"/>
  </r>
  <r>
    <n v="31558"/>
    <d v="2011-07-23T00:00:00"/>
    <s v="Low"/>
    <n v="42"/>
    <s v="XL"/>
    <n v="1763.6"/>
    <n v="41.990476190476187"/>
    <x v="0"/>
    <n v="1.99"/>
    <n v="1765.59"/>
    <x v="7"/>
    <s v="NT"/>
    <s v="Home Office"/>
    <n v="3"/>
    <s v="Technology"/>
    <s v="Computer Peripherals"/>
    <s v="Small Pack"/>
    <s v="7/23/2011"/>
  </r>
  <r>
    <n v="5575"/>
    <d v="2011-07-23T00:00:00"/>
    <s v="Low"/>
    <n v="41"/>
    <s v="XL"/>
    <n v="254.69"/>
    <n v="6.2119512195121951"/>
    <x v="0"/>
    <n v="10.39"/>
    <n v="265.08"/>
    <x v="6"/>
    <s v="SK"/>
    <s v="Corporate"/>
    <n v="1"/>
    <s v="Office Supplies"/>
    <s v="Paper"/>
    <s v="Small Box"/>
    <s v="7/23/2011"/>
  </r>
  <r>
    <n v="47492"/>
    <d v="2011-07-23T00:00:00"/>
    <s v="High"/>
    <n v="22"/>
    <s v="M"/>
    <n v="649.71"/>
    <n v="29.53227272727273"/>
    <x v="0"/>
    <n v="8.65"/>
    <n v="658.36"/>
    <x v="4"/>
    <s v="ON"/>
    <s v="Corporate"/>
    <n v="1"/>
    <s v="Technology"/>
    <s v="Computer Peripherals"/>
    <s v="Small Box"/>
    <s v="7/25/2011"/>
  </r>
  <r>
    <n v="9792"/>
    <d v="2011-07-23T00:00:00"/>
    <s v="Low"/>
    <n v="14"/>
    <s v="S"/>
    <n v="84.09"/>
    <n v="6.0064285714285717"/>
    <x v="0"/>
    <n v="7.78"/>
    <n v="91.87"/>
    <x v="2"/>
    <s v="BC"/>
    <s v="Consumer"/>
    <n v="4"/>
    <s v="Office Supplies"/>
    <s v="Binders and Binder Accessories"/>
    <s v="Small Box"/>
    <s v="7/23/2011"/>
  </r>
  <r>
    <n v="29152"/>
    <d v="2011-07-23T00:00:00"/>
    <s v="Low"/>
    <n v="13"/>
    <s v="S"/>
    <n v="94.99"/>
    <n v="7.3069230769230762"/>
    <x v="0"/>
    <n v="9.69"/>
    <n v="104.67999999999999"/>
    <x v="6"/>
    <s v="SK"/>
    <s v="Small Business"/>
    <n v="2"/>
    <s v="Office Supplies"/>
    <s v="Storage &amp; Organization"/>
    <s v="Small Box"/>
    <s v="7/23/2011"/>
  </r>
  <r>
    <n v="31558"/>
    <d v="2011-07-23T00:00:00"/>
    <s v="Low"/>
    <n v="12"/>
    <s v="S"/>
    <n v="3671.3"/>
    <n v="305.94166666666666"/>
    <x v="0"/>
    <n v="24.49"/>
    <n v="3695.79"/>
    <x v="7"/>
    <s v="NT"/>
    <s v="Home Office"/>
    <n v="3"/>
    <s v="Office Supplies"/>
    <s v="Appliances"/>
    <s v="Large Box"/>
    <s v="7/28/2011"/>
  </r>
  <r>
    <n v="29152"/>
    <d v="2011-07-23T00:00:00"/>
    <s v="Low"/>
    <n v="3"/>
    <s v="XS"/>
    <n v="58.63"/>
    <n v="19.543333333333333"/>
    <x v="0"/>
    <n v="1.99"/>
    <n v="60.620000000000005"/>
    <x v="6"/>
    <s v="SK"/>
    <s v="Small Business"/>
    <n v="2"/>
    <s v="Technology"/>
    <s v="Computer Peripherals"/>
    <s v="Small Pack"/>
    <s v="7/27/2011"/>
  </r>
  <r>
    <n v="56420"/>
    <d v="2011-07-24T00:00:00"/>
    <s v="Low"/>
    <n v="48"/>
    <s v="XL"/>
    <n v="5138.335"/>
    <n v="107.04864583333334"/>
    <x v="0"/>
    <n v="8.08"/>
    <n v="5146.415"/>
    <x v="5"/>
    <s v="AB"/>
    <s v="Consumer"/>
    <n v="4"/>
    <s v="Technology"/>
    <s v="Telephones and Communication"/>
    <s v="Small Box"/>
    <s v="7/26/2011"/>
  </r>
  <r>
    <n v="26851"/>
    <d v="2011-07-24T00:00:00"/>
    <s v="High"/>
    <n v="44"/>
    <s v="XL"/>
    <n v="73.64"/>
    <n v="1.6736363636363636"/>
    <x v="0"/>
    <n v="1.99"/>
    <n v="75.63"/>
    <x v="2"/>
    <s v="BC"/>
    <s v="Corporate"/>
    <n v="1"/>
    <s v="Technology"/>
    <s v="Computer Peripherals"/>
    <s v="Small Pack"/>
    <s v="7/26/2011"/>
  </r>
  <r>
    <n v="56420"/>
    <d v="2011-07-24T00:00:00"/>
    <s v="Low"/>
    <n v="26"/>
    <s v="M"/>
    <n v="132.22999999999999"/>
    <n v="5.0857692307692304"/>
    <x v="0"/>
    <n v="2.0299999999999998"/>
    <n v="134.26"/>
    <x v="5"/>
    <s v="AB"/>
    <s v="Consumer"/>
    <n v="4"/>
    <s v="Furniture"/>
    <s v="Office Furnishings"/>
    <s v="Wrap Bag"/>
    <s v="7/26/2011"/>
  </r>
  <r>
    <n v="56420"/>
    <d v="2011-07-24T00:00:00"/>
    <s v="Low"/>
    <n v="22"/>
    <s v="M"/>
    <n v="2403.1370000000002"/>
    <n v="109.23350000000001"/>
    <x v="0"/>
    <n v="8.99"/>
    <n v="2412.127"/>
    <x v="5"/>
    <s v="AB"/>
    <s v="Consumer"/>
    <n v="4"/>
    <s v="Technology"/>
    <s v="Telephones and Communication"/>
    <s v="Small Box"/>
    <s v="7/29/2011"/>
  </r>
  <r>
    <n v="56420"/>
    <d v="2011-07-24T00:00:00"/>
    <s v="Low"/>
    <n v="16"/>
    <s v="S"/>
    <n v="597.44000000000005"/>
    <n v="37.340000000000003"/>
    <x v="0"/>
    <n v="4.5"/>
    <n v="601.94000000000005"/>
    <x v="5"/>
    <s v="AB"/>
    <s v="Consumer"/>
    <n v="4"/>
    <s v="Office Supplies"/>
    <s v="Appliances"/>
    <s v="Small Box"/>
    <s v="7/28/2011"/>
  </r>
  <r>
    <n v="46311"/>
    <d v="2011-07-25T00:00:00"/>
    <s v="High"/>
    <n v="44"/>
    <s v="XL"/>
    <n v="302.07"/>
    <n v="6.8652272727272727"/>
    <x v="0"/>
    <n v="8.4"/>
    <n v="310.46999999999997"/>
    <x v="6"/>
    <s v="SK"/>
    <s v="Consumer"/>
    <n v="4"/>
    <s v="Office Supplies"/>
    <s v="Paper"/>
    <s v="Small Box"/>
    <s v="7/27/2011"/>
  </r>
  <r>
    <n v="46311"/>
    <d v="2011-07-25T00:00:00"/>
    <s v="High"/>
    <n v="42"/>
    <s v="XL"/>
    <n v="981.73"/>
    <n v="23.374523809523811"/>
    <x v="0"/>
    <n v="3.63"/>
    <n v="985.36"/>
    <x v="6"/>
    <s v="SK"/>
    <s v="Consumer"/>
    <n v="4"/>
    <s v="Furniture"/>
    <s v="Office Furnishings"/>
    <s v="Small Pack"/>
    <s v="7/26/2011"/>
  </r>
  <r>
    <n v="46311"/>
    <d v="2011-07-25T00:00:00"/>
    <s v="High"/>
    <n v="42"/>
    <s v="XL"/>
    <n v="1244.01"/>
    <n v="29.619285714285713"/>
    <x v="0"/>
    <n v="1.99"/>
    <n v="1246"/>
    <x v="6"/>
    <s v="SK"/>
    <s v="Consumer"/>
    <n v="4"/>
    <s v="Technology"/>
    <s v="Computer Peripherals"/>
    <s v="Small Pack"/>
    <s v="7/25/2011"/>
  </r>
  <r>
    <n v="30593"/>
    <d v="2011-07-25T00:00:00"/>
    <s v="Critical"/>
    <n v="41"/>
    <s v="XL"/>
    <n v="1408.34"/>
    <n v="34.34975609756097"/>
    <x v="0"/>
    <n v="8.99"/>
    <n v="1417.33"/>
    <x v="4"/>
    <s v="ON"/>
    <s v="Small Business"/>
    <n v="2"/>
    <s v="Office Supplies"/>
    <s v="Pens &amp; Art Supplies"/>
    <s v="Small Pack"/>
    <s v="7/28/2011"/>
  </r>
  <r>
    <n v="15425"/>
    <d v="2011-07-25T00:00:00"/>
    <s v="Low"/>
    <n v="29"/>
    <s v="M"/>
    <n v="2896.14"/>
    <n v="99.866896551724139"/>
    <x v="1"/>
    <n v="19.989999999999998"/>
    <n v="2916.1299999999997"/>
    <x v="5"/>
    <s v="AB"/>
    <s v="Home Office"/>
    <n v="3"/>
    <s v="Technology"/>
    <s v="Computer Peripherals"/>
    <s v="Small Box"/>
    <s v="7/29/2011"/>
  </r>
  <r>
    <n v="30593"/>
    <d v="2011-07-25T00:00:00"/>
    <s v="Critical"/>
    <n v="20"/>
    <s v="M"/>
    <n v="97.65"/>
    <n v="4.8825000000000003"/>
    <x v="1"/>
    <n v="6.92"/>
    <n v="104.57000000000001"/>
    <x v="4"/>
    <s v="ON"/>
    <s v="Small Business"/>
    <n v="2"/>
    <s v="Furniture"/>
    <s v="Office Furnishings"/>
    <s v="Small Box"/>
    <s v="7/27/2011"/>
  </r>
  <r>
    <n v="39111"/>
    <d v="2011-07-25T00:00:00"/>
    <s v="Medium"/>
    <n v="20"/>
    <s v="M"/>
    <n v="6004.35"/>
    <n v="300.21750000000003"/>
    <x v="0"/>
    <n v="7.18"/>
    <n v="6011.5300000000007"/>
    <x v="10"/>
    <s v="YT"/>
    <s v="Corporate"/>
    <n v="1"/>
    <s v="Technology"/>
    <s v="Computer Peripherals"/>
    <s v="Small Box"/>
    <s v="7/27/2011"/>
  </r>
  <r>
    <n v="2306"/>
    <d v="2011-07-25T00:00:00"/>
    <s v="High"/>
    <n v="15"/>
    <s v="S"/>
    <n v="113.5"/>
    <n v="7.5666666666666664"/>
    <x v="0"/>
    <n v="6.28"/>
    <n v="119.78"/>
    <x v="1"/>
    <s v="MB"/>
    <s v="Corporate"/>
    <n v="1"/>
    <s v="Office Supplies"/>
    <s v="Binders and Binder Accessories"/>
    <s v="Small Box"/>
    <s v="7/27/2011"/>
  </r>
  <r>
    <n v="36516"/>
    <d v="2011-07-25T00:00:00"/>
    <s v="Medium"/>
    <n v="9"/>
    <s v="XS"/>
    <n v="883.37"/>
    <n v="98.152222222222221"/>
    <x v="0"/>
    <n v="7.18"/>
    <n v="890.55"/>
    <x v="9"/>
    <s v="PE"/>
    <s v="Home Office"/>
    <n v="3"/>
    <s v="Technology"/>
    <s v="Computer Peripherals"/>
    <s v="Small Box"/>
    <s v="7/28/2011"/>
  </r>
  <r>
    <n v="39111"/>
    <d v="2011-07-25T00:00:00"/>
    <s v="Medium"/>
    <n v="1"/>
    <s v="XS"/>
    <n v="182.4"/>
    <n v="182.4"/>
    <x v="0"/>
    <n v="19.989999999999998"/>
    <n v="202.39000000000001"/>
    <x v="10"/>
    <s v="YT"/>
    <s v="Corporate"/>
    <n v="1"/>
    <s v="Office Supplies"/>
    <s v="Storage &amp; Organization"/>
    <s v="Small Box"/>
    <s v="7/28/2011"/>
  </r>
  <r>
    <n v="19041"/>
    <d v="2011-07-26T00:00:00"/>
    <s v="Low"/>
    <n v="43"/>
    <s v="XL"/>
    <n v="1849.8"/>
    <n v="43.018604651162789"/>
    <x v="0"/>
    <n v="4.62"/>
    <n v="1854.4199999999998"/>
    <x v="10"/>
    <s v="YT"/>
    <s v="Corporate"/>
    <n v="1"/>
    <s v="Office Supplies"/>
    <s v="Appliances"/>
    <s v="Small Box"/>
    <d v="2011-04-08T00:00:00"/>
  </r>
  <r>
    <n v="30565"/>
    <d v="2011-07-26T00:00:00"/>
    <s v="Medium"/>
    <n v="32"/>
    <s v="L"/>
    <n v="1785.02"/>
    <n v="55.781874999999999"/>
    <x v="1"/>
    <n v="4"/>
    <n v="1789.02"/>
    <x v="6"/>
    <s v="SK"/>
    <s v="Corporate"/>
    <n v="1"/>
    <s v="Technology"/>
    <s v="Computer Peripherals"/>
    <s v="Small Box"/>
    <s v="7/28/2011"/>
  </r>
  <r>
    <n v="19041"/>
    <d v="2011-07-26T00:00:00"/>
    <s v="Low"/>
    <n v="3"/>
    <s v="XS"/>
    <n v="36.06"/>
    <n v="12.020000000000001"/>
    <x v="0"/>
    <n v="4.5"/>
    <n v="40.56"/>
    <x v="10"/>
    <s v="YT"/>
    <s v="Corporate"/>
    <n v="1"/>
    <s v="Office Supplies"/>
    <s v="Appliances"/>
    <s v="Small Box"/>
    <s v="7/30/2011"/>
  </r>
  <r>
    <n v="31938"/>
    <d v="2011-07-27T00:00:00"/>
    <s v="Medium"/>
    <n v="47"/>
    <s v="XL"/>
    <n v="363.23"/>
    <n v="7.7282978723404261"/>
    <x v="0"/>
    <n v="4"/>
    <n v="367.23"/>
    <x v="2"/>
    <s v="BC"/>
    <s v="Consumer"/>
    <n v="4"/>
    <s v="Furniture"/>
    <s v="Office Furnishings"/>
    <s v="Wrap Bag"/>
    <s v="7/29/2011"/>
  </r>
  <r>
    <n v="49479"/>
    <d v="2011-07-27T00:00:00"/>
    <s v="Medium"/>
    <n v="46"/>
    <s v="XL"/>
    <n v="5615.4"/>
    <n v="122.07391304347826"/>
    <x v="2"/>
    <n v="26.3"/>
    <n v="5641.7"/>
    <x v="1"/>
    <s v="MB"/>
    <s v="Consumer"/>
    <n v="4"/>
    <s v="Technology"/>
    <s v="Office Machines"/>
    <s v="Jumbo Drum"/>
    <s v="7/29/2011"/>
  </r>
  <r>
    <n v="30853"/>
    <d v="2011-07-27T00:00:00"/>
    <s v="Medium"/>
    <n v="40"/>
    <s v="XL"/>
    <n v="254.02"/>
    <n v="6.3505000000000003"/>
    <x v="0"/>
    <n v="0.5"/>
    <n v="254.52"/>
    <x v="6"/>
    <s v="SK"/>
    <s v="Small Business"/>
    <n v="2"/>
    <s v="Office Supplies"/>
    <s v="Labels"/>
    <s v="Small Box"/>
    <s v="7/30/2011"/>
  </r>
  <r>
    <n v="56768"/>
    <d v="2011-07-27T00:00:00"/>
    <s v="Critical"/>
    <n v="37"/>
    <s v="L"/>
    <n v="111.39"/>
    <n v="3.0105405405405405"/>
    <x v="0"/>
    <n v="0.7"/>
    <n v="112.09"/>
    <x v="8"/>
    <s v="NS"/>
    <s v="Corporate"/>
    <n v="1"/>
    <s v="Office Supplies"/>
    <s v="Pens &amp; Art Supplies"/>
    <s v="Wrap Bag"/>
    <s v="7/29/2011"/>
  </r>
  <r>
    <n v="31556"/>
    <d v="2011-07-27T00:00:00"/>
    <s v="Critical"/>
    <n v="35"/>
    <s v="L"/>
    <n v="269.35000000000002"/>
    <n v="7.6957142857142866"/>
    <x v="0"/>
    <n v="3.68"/>
    <n v="273.03000000000003"/>
    <x v="6"/>
    <s v="SK"/>
    <s v="Consumer"/>
    <n v="4"/>
    <s v="Furniture"/>
    <s v="Office Furnishings"/>
    <s v="Wrap Bag"/>
    <s v="7/28/2011"/>
  </r>
  <r>
    <n v="52934"/>
    <d v="2011-07-27T00:00:00"/>
    <s v="Critical"/>
    <n v="20"/>
    <s v="M"/>
    <n v="92.15"/>
    <n v="4.6074999999999999"/>
    <x v="0"/>
    <n v="0.5"/>
    <n v="92.65"/>
    <x v="8"/>
    <s v="NS"/>
    <s v="Corporate"/>
    <n v="1"/>
    <s v="Office Supplies"/>
    <s v="Labels"/>
    <s v="Small Box"/>
    <s v="7/28/2011"/>
  </r>
  <r>
    <n v="30853"/>
    <d v="2011-07-27T00:00:00"/>
    <s v="Medium"/>
    <n v="16"/>
    <s v="S"/>
    <n v="41.52"/>
    <n v="2.5950000000000002"/>
    <x v="0"/>
    <n v="7.09"/>
    <n v="48.61"/>
    <x v="1"/>
    <s v="MB"/>
    <s v="Small Business"/>
    <n v="2"/>
    <s v="Office Supplies"/>
    <s v="Paper"/>
    <s v="Wrap Bag"/>
    <s v="7/30/2011"/>
  </r>
  <r>
    <n v="34725"/>
    <d v="2011-07-27T00:00:00"/>
    <s v="Low"/>
    <n v="14"/>
    <s v="S"/>
    <n v="1885.41"/>
    <n v="134.67214285714286"/>
    <x v="0"/>
    <n v="35"/>
    <n v="1920.41"/>
    <x v="3"/>
    <s v="QC"/>
    <s v="Small Business"/>
    <n v="2"/>
    <s v="Office Supplies"/>
    <s v="Storage &amp; Organization"/>
    <s v="Large Box"/>
    <s v="7/29/2011"/>
  </r>
  <r>
    <n v="31938"/>
    <d v="2011-07-27T00:00:00"/>
    <s v="Medium"/>
    <n v="13"/>
    <s v="S"/>
    <n v="1193.6199999999999"/>
    <n v="91.816923076923075"/>
    <x v="2"/>
    <n v="42"/>
    <n v="1235.6199999999999"/>
    <x v="2"/>
    <s v="BC"/>
    <s v="Consumer"/>
    <n v="4"/>
    <s v="Furniture"/>
    <s v="Chairs &amp; Chairmats"/>
    <s v="Jumbo Drum"/>
    <s v="7/28/2011"/>
  </r>
  <r>
    <n v="56768"/>
    <d v="2011-07-27T00:00:00"/>
    <s v="Critical"/>
    <n v="13"/>
    <s v="S"/>
    <n v="1207.02"/>
    <n v="92.847692307692313"/>
    <x v="2"/>
    <n v="14"/>
    <n v="1221.02"/>
    <x v="3"/>
    <s v="QC"/>
    <s v="Corporate"/>
    <n v="1"/>
    <s v="Technology"/>
    <s v="Office Machines"/>
    <s v="Jumbo Drum"/>
    <s v="7/28/2011"/>
  </r>
  <r>
    <n v="3362"/>
    <d v="2011-07-28T00:00:00"/>
    <s v="Low"/>
    <n v="50"/>
    <s v="XXL"/>
    <n v="760.85"/>
    <n v="15.217000000000001"/>
    <x v="0"/>
    <n v="4.53"/>
    <n v="765.38"/>
    <x v="2"/>
    <s v="BC"/>
    <s v="Small Business"/>
    <n v="2"/>
    <s v="Office Supplies"/>
    <s v="Storage &amp; Organization"/>
    <s v="Small Box"/>
    <d v="2011-06-08T00:00:00"/>
  </r>
  <r>
    <n v="47271"/>
    <d v="2011-07-28T00:00:00"/>
    <s v="Medium"/>
    <n v="44"/>
    <s v="XL"/>
    <n v="221.42"/>
    <n v="5.0322727272727272"/>
    <x v="0"/>
    <n v="4.62"/>
    <n v="226.04"/>
    <x v="11"/>
    <s v="NB"/>
    <s v="Corporate"/>
    <n v="1"/>
    <s v="Technology"/>
    <s v="Computer Peripherals"/>
    <s v="Small Pack"/>
    <s v="7/29/2011"/>
  </r>
  <r>
    <n v="3362"/>
    <d v="2011-07-28T00:00:00"/>
    <s v="Low"/>
    <n v="40"/>
    <s v="XL"/>
    <n v="1699.52"/>
    <n v="42.488"/>
    <x v="0"/>
    <n v="1.99"/>
    <n v="1701.51"/>
    <x v="2"/>
    <s v="BC"/>
    <s v="Small Business"/>
    <n v="2"/>
    <s v="Technology"/>
    <s v="Computer Peripherals"/>
    <s v="Small Pack"/>
    <d v="2011-01-08T00:00:00"/>
  </r>
  <r>
    <n v="21089"/>
    <d v="2011-07-28T00:00:00"/>
    <s v="Medium"/>
    <n v="4"/>
    <s v="XS"/>
    <n v="559.75"/>
    <n v="139.9375"/>
    <x v="2"/>
    <n v="70.2"/>
    <n v="629.95000000000005"/>
    <x v="4"/>
    <s v="ON"/>
    <s v="Corporate"/>
    <n v="1"/>
    <s v="Furniture"/>
    <s v="Chairs &amp; Chairmats"/>
    <s v="Jumbo Drum"/>
    <s v="7/30/2011"/>
  </r>
  <r>
    <n v="56838"/>
    <d v="2011-07-29T00:00:00"/>
    <s v="Critical"/>
    <n v="44"/>
    <s v="XL"/>
    <n v="4326.2700000000004"/>
    <n v="98.324318181818185"/>
    <x v="0"/>
    <n v="7.18"/>
    <n v="4333.4500000000007"/>
    <x v="6"/>
    <s v="SK"/>
    <s v="Corporate"/>
    <n v="1"/>
    <s v="Technology"/>
    <s v="Computer Peripherals"/>
    <s v="Small Box"/>
    <s v="7/30/2011"/>
  </r>
  <r>
    <n v="46336"/>
    <d v="2011-07-29T00:00:00"/>
    <s v="High"/>
    <n v="31"/>
    <s v="L"/>
    <n v="143.85"/>
    <n v="4.6403225806451607"/>
    <x v="0"/>
    <n v="0.71"/>
    <n v="144.56"/>
    <x v="5"/>
    <s v="AB"/>
    <s v="Consumer"/>
    <n v="4"/>
    <s v="Office Supplies"/>
    <s v="Pens &amp; Art Supplies"/>
    <s v="Wrap Bag"/>
    <s v="7/31/2011"/>
  </r>
  <r>
    <n v="31237"/>
    <d v="2011-07-29T00:00:00"/>
    <s v="Not Specified"/>
    <n v="13"/>
    <s v="S"/>
    <n v="589.78"/>
    <n v="45.367692307692309"/>
    <x v="0"/>
    <n v="2.99"/>
    <n v="592.77"/>
    <x v="5"/>
    <s v="AB"/>
    <s v="Small Business"/>
    <n v="2"/>
    <s v="Office Supplies"/>
    <s v="Binders and Binder Accessories"/>
    <s v="Small Box"/>
    <s v="7/29/2011"/>
  </r>
  <r>
    <n v="23202"/>
    <d v="2011-07-30T00:00:00"/>
    <s v="High"/>
    <n v="48"/>
    <s v="XL"/>
    <n v="608.29"/>
    <n v="12.672708333333333"/>
    <x v="0"/>
    <n v="5.81"/>
    <n v="614.09999999999991"/>
    <x v="4"/>
    <s v="ON"/>
    <s v="Small Business"/>
    <n v="2"/>
    <s v="Office Supplies"/>
    <s v="Pens &amp; Art Supplies"/>
    <s v="Small Pack"/>
    <d v="2011-01-08T00:00:00"/>
  </r>
  <r>
    <n v="54279"/>
    <d v="2011-07-30T00:00:00"/>
    <s v="High"/>
    <n v="41"/>
    <s v="XL"/>
    <n v="10071.09"/>
    <n v="245.63634146341462"/>
    <x v="2"/>
    <n v="17.86"/>
    <n v="10088.950000000001"/>
    <x v="5"/>
    <s v="AB"/>
    <s v="Corporate"/>
    <n v="1"/>
    <s v="Technology"/>
    <s v="Office Machines"/>
    <s v="Jumbo Drum"/>
    <s v="7/31/2011"/>
  </r>
  <r>
    <n v="9574"/>
    <d v="2011-07-30T00:00:00"/>
    <s v="Medium"/>
    <n v="40"/>
    <s v="XL"/>
    <n v="434.62"/>
    <n v="10.865500000000001"/>
    <x v="0"/>
    <n v="7.19"/>
    <n v="441.81"/>
    <x v="9"/>
    <s v="PE"/>
    <s v="Corporate"/>
    <n v="1"/>
    <s v="Office Supplies"/>
    <s v="Binders and Binder Accessories"/>
    <s v="Small Box"/>
    <s v="7/31/2011"/>
  </r>
  <r>
    <n v="23202"/>
    <d v="2011-07-30T00:00:00"/>
    <s v="High"/>
    <n v="39"/>
    <s v="L"/>
    <n v="307.42"/>
    <n v="7.8825641025641033"/>
    <x v="0"/>
    <n v="1.69"/>
    <n v="309.11"/>
    <x v="4"/>
    <s v="ON"/>
    <s v="Small Business"/>
    <n v="2"/>
    <s v="Office Supplies"/>
    <s v="Paper"/>
    <s v="Wrap Bag"/>
    <d v="2011-01-08T00:00:00"/>
  </r>
  <r>
    <n v="46305"/>
    <d v="2011-07-30T00:00:00"/>
    <s v="Low"/>
    <n v="30"/>
    <s v="L"/>
    <n v="299.66000000000003"/>
    <n v="9.988666666666667"/>
    <x v="0"/>
    <n v="5.75"/>
    <n v="305.41000000000003"/>
    <x v="1"/>
    <s v="MB"/>
    <s v="Consumer"/>
    <n v="4"/>
    <s v="Office Supplies"/>
    <s v="Binders and Binder Accessories"/>
    <s v="Small Box"/>
    <d v="2011-03-08T00:00:00"/>
  </r>
  <r>
    <n v="31812"/>
    <d v="2011-07-31T00:00:00"/>
    <s v="High"/>
    <n v="31"/>
    <s v="L"/>
    <n v="38.520000000000003"/>
    <n v="1.2425806451612904"/>
    <x v="0"/>
    <n v="0.7"/>
    <n v="39.220000000000006"/>
    <x v="4"/>
    <s v="ON"/>
    <s v="Small Business"/>
    <n v="2"/>
    <s v="Office Supplies"/>
    <s v="Rubber Bands"/>
    <s v="Wrap Bag"/>
    <d v="2011-02-08T00:00:00"/>
  </r>
  <r>
    <n v="33377"/>
    <d v="2011-07-31T00:00:00"/>
    <s v="High"/>
    <n v="20"/>
    <s v="M"/>
    <n v="100.4"/>
    <n v="5.0200000000000005"/>
    <x v="0"/>
    <n v="2.04"/>
    <n v="102.44000000000001"/>
    <x v="7"/>
    <s v="NT"/>
    <s v="Corporate"/>
    <n v="1"/>
    <s v="Office Supplies"/>
    <s v="Paper"/>
    <s v="Wrap Bag"/>
    <d v="2011-02-08T00:00:00"/>
  </r>
  <r>
    <n v="33377"/>
    <d v="2011-07-31T00:00:00"/>
    <s v="High"/>
    <n v="19"/>
    <s v="S"/>
    <n v="327.14999999999998"/>
    <n v="17.218421052631577"/>
    <x v="0"/>
    <n v="3.26"/>
    <n v="330.40999999999997"/>
    <x v="7"/>
    <s v="NT"/>
    <s v="Corporate"/>
    <n v="1"/>
    <s v="Office Supplies"/>
    <s v="Scissors, Rulers and Trimmers"/>
    <s v="Small Pack"/>
    <d v="2011-01-08T00:00:00"/>
  </r>
  <r>
    <n v="31812"/>
    <d v="2011-07-31T00:00:00"/>
    <s v="High"/>
    <n v="14"/>
    <s v="S"/>
    <n v="593.62"/>
    <n v="42.401428571428575"/>
    <x v="0"/>
    <n v="19.989999999999998"/>
    <n v="613.61"/>
    <x v="4"/>
    <s v="ON"/>
    <s v="Small Business"/>
    <n v="2"/>
    <s v="Office Supplies"/>
    <s v="Paper"/>
    <s v="Small Box"/>
    <d v="2011-02-08T00:00:00"/>
  </r>
  <r>
    <n v="610"/>
    <d v="2011-08-01T00:00:00"/>
    <s v="Critical"/>
    <n v="38"/>
    <s v="L"/>
    <n v="283.64999999999998"/>
    <n v="7.4644736842105255"/>
    <x v="1"/>
    <n v="5.41"/>
    <n v="289.06"/>
    <x v="1"/>
    <s v="MB"/>
    <s v="Home Office"/>
    <n v="3"/>
    <s v="Office Supplies"/>
    <s v="Paper"/>
    <s v="Small Box"/>
    <d v="2011-03-08T00:00:00"/>
  </r>
  <r>
    <n v="25633"/>
    <d v="2011-08-01T00:00:00"/>
    <s v="Low"/>
    <n v="36"/>
    <s v="L"/>
    <n v="5140.08"/>
    <n v="142.78"/>
    <x v="2"/>
    <n v="51.92"/>
    <n v="5192"/>
    <x v="2"/>
    <s v="BC"/>
    <s v="Home Office"/>
    <n v="3"/>
    <s v="Furniture"/>
    <s v="Tables"/>
    <s v="Jumbo Box"/>
    <d v="2011-06-08T00:00:00"/>
  </r>
  <r>
    <n v="5799"/>
    <d v="2011-08-02T00:00:00"/>
    <s v="Critical"/>
    <n v="34"/>
    <s v="L"/>
    <n v="9626.86"/>
    <n v="283.14294117647063"/>
    <x v="2"/>
    <n v="42.52"/>
    <n v="9669.380000000001"/>
    <x v="8"/>
    <s v="NS"/>
    <s v="Small Business"/>
    <n v="2"/>
    <s v="Office Supplies"/>
    <s v="Appliances"/>
    <s v="Jumbo Drum"/>
    <d v="2011-04-08T00:00:00"/>
  </r>
  <r>
    <n v="20448"/>
    <d v="2011-08-02T00:00:00"/>
    <s v="Critical"/>
    <n v="23"/>
    <s v="M"/>
    <n v="104.82"/>
    <n v="4.557391304347826"/>
    <x v="1"/>
    <n v="2.5"/>
    <n v="107.32"/>
    <x v="2"/>
    <s v="BC"/>
    <s v="Corporate"/>
    <n v="1"/>
    <s v="Office Supplies"/>
    <s v="Envelopes"/>
    <s v="Small Box"/>
    <d v="2011-03-08T00:00:00"/>
  </r>
  <r>
    <n v="17345"/>
    <d v="2011-08-02T00:00:00"/>
    <s v="Critical"/>
    <n v="23"/>
    <s v="M"/>
    <n v="195.61"/>
    <n v="8.5047826086956526"/>
    <x v="0"/>
    <n v="5.83"/>
    <n v="201.44000000000003"/>
    <x v="6"/>
    <s v="SK"/>
    <s v="Small Business"/>
    <n v="2"/>
    <s v="Office Supplies"/>
    <s v="Paper"/>
    <s v="Wrap Bag"/>
    <d v="2011-04-08T00:00:00"/>
  </r>
  <r>
    <n v="16356"/>
    <d v="2011-08-02T00:00:00"/>
    <s v="Critical"/>
    <n v="6"/>
    <s v="XS"/>
    <n v="157.94"/>
    <n v="26.323333333333334"/>
    <x v="1"/>
    <n v="4.5"/>
    <n v="162.44"/>
    <x v="10"/>
    <s v="YT"/>
    <s v="Corporate"/>
    <n v="1"/>
    <s v="Office Supplies"/>
    <s v="Appliances"/>
    <s v="Small Box"/>
    <d v="2011-03-08T00:00:00"/>
  </r>
  <r>
    <n v="48512"/>
    <d v="2011-08-03T00:00:00"/>
    <s v="Not Specified"/>
    <n v="48"/>
    <s v="XL"/>
    <n v="238.79"/>
    <n v="4.9747916666666665"/>
    <x v="0"/>
    <n v="4.72"/>
    <n v="243.51"/>
    <x v="2"/>
    <s v="BC"/>
    <s v="Consumer"/>
    <n v="4"/>
    <s v="Office Supplies"/>
    <s v="Paper"/>
    <s v="Small Box"/>
    <d v="2011-04-08T00:00:00"/>
  </r>
  <r>
    <n v="48512"/>
    <d v="2011-08-03T00:00:00"/>
    <s v="Not Specified"/>
    <n v="47"/>
    <s v="XL"/>
    <n v="148.26"/>
    <n v="3.1544680851063829"/>
    <x v="1"/>
    <n v="0.81"/>
    <n v="149.07"/>
    <x v="2"/>
    <s v="BC"/>
    <s v="Consumer"/>
    <n v="4"/>
    <s v="Office Supplies"/>
    <s v="Pens &amp; Art Supplies"/>
    <s v="Wrap Bag"/>
    <d v="2011-03-08T00:00:00"/>
  </r>
  <r>
    <n v="51494"/>
    <d v="2011-08-03T00:00:00"/>
    <s v="Critical"/>
    <n v="42"/>
    <s v="XL"/>
    <n v="493.56"/>
    <n v="11.751428571428571"/>
    <x v="0"/>
    <n v="5.99"/>
    <n v="499.55"/>
    <x v="8"/>
    <s v="NS"/>
    <s v="Consumer"/>
    <n v="4"/>
    <s v="Technology"/>
    <s v="Office Machines"/>
    <s v="Medium Box"/>
    <d v="2011-05-08T00:00:00"/>
  </r>
  <r>
    <n v="56647"/>
    <d v="2011-08-03T00:00:00"/>
    <s v="Medium"/>
    <n v="41"/>
    <s v="XL"/>
    <n v="417.53"/>
    <n v="10.183658536585366"/>
    <x v="0"/>
    <n v="12.52"/>
    <n v="430.04999999999995"/>
    <x v="11"/>
    <s v="NB"/>
    <s v="Home Office"/>
    <n v="3"/>
    <s v="Furniture"/>
    <s v="Office Furnishings"/>
    <s v="Small Box"/>
    <d v="2011-04-08T00:00:00"/>
  </r>
  <r>
    <n v="35684"/>
    <d v="2011-08-03T00:00:00"/>
    <s v="Low"/>
    <n v="10"/>
    <s v="S"/>
    <n v="910.98"/>
    <n v="91.097999999999999"/>
    <x v="0"/>
    <n v="13.99"/>
    <n v="924.97"/>
    <x v="5"/>
    <s v="AB"/>
    <s v="Corporate"/>
    <n v="1"/>
    <s v="Technology"/>
    <s v="Office Machines"/>
    <s v="Medium Box"/>
    <d v="2011-08-08T00:00:00"/>
  </r>
  <r>
    <n v="6788"/>
    <d v="2011-08-04T00:00:00"/>
    <s v="Not Specified"/>
    <n v="41"/>
    <s v="XL"/>
    <n v="127.84"/>
    <n v="3.118048780487805"/>
    <x v="1"/>
    <n v="0.96"/>
    <n v="128.80000000000001"/>
    <x v="10"/>
    <s v="YT"/>
    <s v="Small Business"/>
    <n v="2"/>
    <s v="Office Supplies"/>
    <s v="Pens &amp; Art Supplies"/>
    <s v="Wrap Bag"/>
    <d v="2011-06-08T00:00:00"/>
  </r>
  <r>
    <n v="14113"/>
    <d v="2011-08-04T00:00:00"/>
    <s v="High"/>
    <n v="22"/>
    <s v="M"/>
    <n v="8218.16"/>
    <n v="373.55272727272728"/>
    <x v="2"/>
    <n v="85.63"/>
    <n v="8303.7899999999991"/>
    <x v="3"/>
    <s v="QC"/>
    <s v="Home Office"/>
    <n v="3"/>
    <s v="Furniture"/>
    <s v="Tables"/>
    <s v="Jumbo Box"/>
    <d v="2011-06-08T00:00:00"/>
  </r>
  <r>
    <n v="14401"/>
    <d v="2011-08-04T00:00:00"/>
    <s v="Not Specified"/>
    <n v="10"/>
    <s v="S"/>
    <n v="931.14949999999999"/>
    <n v="93.114949999999993"/>
    <x v="0"/>
    <n v="2.5"/>
    <n v="933.64949999999999"/>
    <x v="3"/>
    <s v="QC"/>
    <s v="Small Business"/>
    <n v="2"/>
    <s v="Technology"/>
    <s v="Telephones and Communication"/>
    <s v="Small Box"/>
    <d v="2011-06-08T00:00:00"/>
  </r>
  <r>
    <n v="6788"/>
    <d v="2011-08-04T00:00:00"/>
    <s v="Not Specified"/>
    <n v="6"/>
    <s v="XS"/>
    <n v="11.15"/>
    <n v="1.8583333333333334"/>
    <x v="0"/>
    <n v="0.75"/>
    <n v="11.9"/>
    <x v="10"/>
    <s v="YT"/>
    <s v="Small Business"/>
    <n v="2"/>
    <s v="Office Supplies"/>
    <s v="Rubber Bands"/>
    <s v="Wrap Bag"/>
    <d v="2011-05-08T00:00:00"/>
  </r>
  <r>
    <n v="35782"/>
    <d v="2011-08-05T00:00:00"/>
    <s v="Low"/>
    <n v="42"/>
    <s v="XL"/>
    <n v="6427.18"/>
    <n v="153.02809523809523"/>
    <x v="0"/>
    <n v="19.989999999999998"/>
    <n v="6447.17"/>
    <x v="1"/>
    <s v="MB"/>
    <s v="Corporate"/>
    <n v="1"/>
    <s v="Office Supplies"/>
    <s v="Binders and Binder Accessories"/>
    <s v="Small Box"/>
    <d v="2011-12-08T00:00:00"/>
  </r>
  <r>
    <n v="38787"/>
    <d v="2011-08-05T00:00:00"/>
    <s v="Low"/>
    <n v="22"/>
    <s v="M"/>
    <n v="79.040000000000006"/>
    <n v="3.5927272727272732"/>
    <x v="0"/>
    <n v="5"/>
    <n v="84.04"/>
    <x v="5"/>
    <s v="AB"/>
    <s v="Consumer"/>
    <n v="4"/>
    <s v="Office Supplies"/>
    <s v="Pens &amp; Art Supplies"/>
    <s v="Wrap Bag"/>
    <d v="2011-05-08T00:00:00"/>
  </r>
  <r>
    <n v="35782"/>
    <d v="2011-08-05T00:00:00"/>
    <s v="Low"/>
    <n v="13"/>
    <s v="S"/>
    <n v="1330.73"/>
    <n v="102.36384615384615"/>
    <x v="2"/>
    <n v="41.64"/>
    <n v="1372.3700000000001"/>
    <x v="1"/>
    <s v="MB"/>
    <s v="Corporate"/>
    <n v="1"/>
    <s v="Furniture"/>
    <s v="Tables"/>
    <s v="Jumbo Box"/>
    <d v="2011-10-08T00:00:00"/>
  </r>
  <r>
    <n v="30144"/>
    <d v="2011-08-06T00:00:00"/>
    <s v="Low"/>
    <n v="25"/>
    <s v="M"/>
    <n v="5503.39"/>
    <n v="220.13560000000001"/>
    <x v="2"/>
    <n v="69.64"/>
    <n v="5573.0300000000007"/>
    <x v="4"/>
    <s v="ON"/>
    <s v="Small Business"/>
    <n v="2"/>
    <s v="Furniture"/>
    <s v="Tables"/>
    <s v="Jumbo Box"/>
    <d v="2011-11-08T00:00:00"/>
  </r>
  <r>
    <n v="36196"/>
    <d v="2011-08-06T00:00:00"/>
    <s v="Not Specified"/>
    <n v="7"/>
    <s v="XS"/>
    <n v="39.01"/>
    <n v="5.572857142857143"/>
    <x v="0"/>
    <n v="4.32"/>
    <n v="43.33"/>
    <x v="2"/>
    <s v="BC"/>
    <s v="Consumer"/>
    <n v="4"/>
    <s v="Technology"/>
    <s v="Computer Peripherals"/>
    <s v="Small Pack"/>
    <d v="2011-08-08T00:00:00"/>
  </r>
  <r>
    <n v="36196"/>
    <d v="2011-08-06T00:00:00"/>
    <s v="Not Specified"/>
    <n v="6"/>
    <s v="XS"/>
    <n v="62.03"/>
    <n v="10.338333333333333"/>
    <x v="0"/>
    <n v="6.02"/>
    <n v="68.05"/>
    <x v="12"/>
    <s v="NL"/>
    <s v="Consumer"/>
    <n v="4"/>
    <s v="Furniture"/>
    <s v="Office Furnishings"/>
    <s v="Medium Box"/>
    <d v="2011-07-08T00:00:00"/>
  </r>
  <r>
    <n v="28324"/>
    <d v="2011-08-07T00:00:00"/>
    <s v="High"/>
    <n v="48"/>
    <s v="XL"/>
    <n v="385.99"/>
    <n v="8.0414583333333329"/>
    <x v="0"/>
    <n v="3.5"/>
    <n v="389.49"/>
    <x v="4"/>
    <s v="ON"/>
    <s v="Small Business"/>
    <n v="2"/>
    <s v="Office Supplies"/>
    <s v="Appliances"/>
    <s v="Small Box"/>
    <d v="2011-09-08T00:00:00"/>
  </r>
  <r>
    <n v="21378"/>
    <d v="2011-08-07T00:00:00"/>
    <s v="Medium"/>
    <n v="34"/>
    <s v="L"/>
    <n v="937.04"/>
    <n v="27.56"/>
    <x v="0"/>
    <n v="1.49"/>
    <n v="938.53"/>
    <x v="9"/>
    <s v="PE"/>
    <s v="Corporate"/>
    <n v="1"/>
    <s v="Office Supplies"/>
    <s v="Binders and Binder Accessories"/>
    <s v="Small Box"/>
    <d v="2011-08-08T00:00:00"/>
  </r>
  <r>
    <n v="6374"/>
    <d v="2011-08-07T00:00:00"/>
    <s v="Critical"/>
    <n v="29"/>
    <s v="M"/>
    <n v="857.42"/>
    <n v="29.566206896551723"/>
    <x v="1"/>
    <n v="3.6"/>
    <n v="861.02"/>
    <x v="2"/>
    <s v="BC"/>
    <s v="Corporate"/>
    <n v="1"/>
    <s v="Technology"/>
    <s v="Computer Peripherals"/>
    <s v="Small Pack"/>
    <d v="2011-08-08T00:00:00"/>
  </r>
  <r>
    <n v="7110"/>
    <d v="2011-08-07T00:00:00"/>
    <s v="Low"/>
    <n v="22"/>
    <s v="M"/>
    <n v="6396.2"/>
    <n v="290.73636363636365"/>
    <x v="0"/>
    <n v="24.49"/>
    <n v="6420.69"/>
    <x v="0"/>
    <s v="NU"/>
    <s v="Corporate"/>
    <n v="1"/>
    <s v="Furniture"/>
    <s v="Chairs &amp; Chairmats"/>
    <s v="Large Box"/>
    <d v="2011-11-08T00:00:00"/>
  </r>
  <r>
    <n v="21378"/>
    <d v="2011-08-07T00:00:00"/>
    <s v="Medium"/>
    <n v="17"/>
    <s v="S"/>
    <n v="1616.64"/>
    <n v="95.096470588235306"/>
    <x v="0"/>
    <n v="19.989999999999998"/>
    <n v="1636.63"/>
    <x v="9"/>
    <s v="PE"/>
    <s v="Corporate"/>
    <n v="1"/>
    <s v="Technology"/>
    <s v="Computer Peripherals"/>
    <s v="Small Box"/>
    <d v="2011-10-08T00:00:00"/>
  </r>
  <r>
    <n v="6374"/>
    <d v="2011-08-07T00:00:00"/>
    <s v="Critical"/>
    <n v="1"/>
    <s v="XS"/>
    <n v="2.2400000000000002"/>
    <n v="2.2400000000000002"/>
    <x v="0"/>
    <n v="0.7"/>
    <n v="2.9400000000000004"/>
    <x v="2"/>
    <s v="BC"/>
    <s v="Corporate"/>
    <n v="1"/>
    <s v="Office Supplies"/>
    <s v="Rubber Bands"/>
    <s v="Wrap Bag"/>
    <d v="2011-09-08T00:00:00"/>
  </r>
  <r>
    <n v="19811"/>
    <d v="2011-08-08T00:00:00"/>
    <s v="Low"/>
    <n v="49"/>
    <s v="XL"/>
    <n v="450.66"/>
    <n v="9.1971428571428575"/>
    <x v="1"/>
    <n v="6.14"/>
    <n v="456.8"/>
    <x v="3"/>
    <s v="QC"/>
    <s v="Corporate"/>
    <n v="1"/>
    <s v="Office Supplies"/>
    <s v="Scissors, Rulers and Trimmers"/>
    <s v="Small Pack"/>
    <s v="8/13/2011"/>
  </r>
  <r>
    <n v="53956"/>
    <d v="2011-08-08T00:00:00"/>
    <s v="High"/>
    <n v="43"/>
    <s v="XL"/>
    <n v="1779.87"/>
    <n v="41.392325581395347"/>
    <x v="0"/>
    <n v="17.48"/>
    <n v="1797.35"/>
    <x v="1"/>
    <s v="MB"/>
    <s v="Consumer"/>
    <n v="4"/>
    <s v="Office Supplies"/>
    <s v="Paper"/>
    <s v="Small Box"/>
    <d v="2011-09-08T00:00:00"/>
  </r>
  <r>
    <n v="9700"/>
    <d v="2011-08-08T00:00:00"/>
    <s v="Critical"/>
    <n v="35"/>
    <s v="L"/>
    <n v="106.06"/>
    <n v="3.0302857142857142"/>
    <x v="0"/>
    <n v="1.92"/>
    <n v="107.98"/>
    <x v="1"/>
    <s v="MB"/>
    <s v="Consumer"/>
    <n v="4"/>
    <s v="Office Supplies"/>
    <s v="Scissors, Rulers and Trimmers"/>
    <s v="Wrap Bag"/>
    <d v="2011-09-08T00:00:00"/>
  </r>
  <r>
    <n v="23427"/>
    <d v="2011-08-08T00:00:00"/>
    <s v="Low"/>
    <n v="30"/>
    <s v="L"/>
    <n v="442.76"/>
    <n v="14.758666666666667"/>
    <x v="0"/>
    <n v="8.4"/>
    <n v="451.15999999999997"/>
    <x v="10"/>
    <s v="YT"/>
    <s v="Corporate"/>
    <n v="1"/>
    <s v="Office Supplies"/>
    <s v="Binders and Binder Accessories"/>
    <s v="Small Box"/>
    <s v="8/15/2011"/>
  </r>
  <r>
    <n v="23427"/>
    <d v="2011-08-08T00:00:00"/>
    <s v="Low"/>
    <n v="22"/>
    <s v="M"/>
    <n v="2684.98"/>
    <n v="122.04454545454546"/>
    <x v="0"/>
    <n v="9.07"/>
    <n v="2694.05"/>
    <x v="10"/>
    <s v="YT"/>
    <s v="Corporate"/>
    <n v="1"/>
    <s v="Office Supplies"/>
    <s v="Binders and Binder Accessories"/>
    <s v="Small Box"/>
    <s v="8/17/2011"/>
  </r>
  <r>
    <n v="26370"/>
    <d v="2011-08-08T00:00:00"/>
    <s v="Not Specified"/>
    <n v="20"/>
    <s v="M"/>
    <n v="660.27"/>
    <n v="33.013500000000001"/>
    <x v="1"/>
    <n v="5.49"/>
    <n v="665.76"/>
    <x v="7"/>
    <s v="NT"/>
    <s v="Home Office"/>
    <n v="3"/>
    <s v="Office Supplies"/>
    <s v="Storage &amp; Organization"/>
    <s v="Small Box"/>
    <d v="2011-10-08T00:00:00"/>
  </r>
  <r>
    <n v="26370"/>
    <d v="2011-08-08T00:00:00"/>
    <s v="Not Specified"/>
    <n v="12"/>
    <s v="S"/>
    <n v="270.23"/>
    <n v="22.519166666666667"/>
    <x v="0"/>
    <n v="5.47"/>
    <n v="275.70000000000005"/>
    <x v="7"/>
    <s v="NT"/>
    <s v="Home Office"/>
    <n v="3"/>
    <s v="Office Supplies"/>
    <s v="Paper"/>
    <s v="Small Box"/>
    <d v="2011-10-08T00:00:00"/>
  </r>
  <r>
    <n v="1440"/>
    <d v="2011-08-09T00:00:00"/>
    <s v="Low"/>
    <n v="41"/>
    <s v="XL"/>
    <n v="726.22"/>
    <n v="17.71268292682927"/>
    <x v="0"/>
    <n v="8.99"/>
    <n v="735.21"/>
    <x v="1"/>
    <s v="MB"/>
    <s v="Small Business"/>
    <n v="2"/>
    <s v="Furniture"/>
    <s v="Office Furnishings"/>
    <s v="Small Pack"/>
    <d v="2011-11-08T00:00:00"/>
  </r>
  <r>
    <n v="23558"/>
    <d v="2011-08-09T00:00:00"/>
    <s v="Low"/>
    <n v="17"/>
    <s v="S"/>
    <n v="579.71"/>
    <n v="34.100588235294119"/>
    <x v="2"/>
    <n v="45.51"/>
    <n v="625.22"/>
    <x v="4"/>
    <s v="ON"/>
    <s v="Home Office"/>
    <n v="3"/>
    <s v="Furniture"/>
    <s v="Tables"/>
    <s v="Jumbo Box"/>
    <s v="8/14/2011"/>
  </r>
  <r>
    <n v="24583"/>
    <d v="2011-08-09T00:00:00"/>
    <s v="Critical"/>
    <n v="17"/>
    <s v="S"/>
    <n v="42.29"/>
    <n v="2.4876470588235295"/>
    <x v="0"/>
    <n v="6.05"/>
    <n v="48.339999999999996"/>
    <x v="5"/>
    <s v="AB"/>
    <s v="Corporate"/>
    <n v="1"/>
    <s v="Office Supplies"/>
    <s v="Binders and Binder Accessories"/>
    <s v="Small Box"/>
    <d v="2011-12-08T00:00:00"/>
  </r>
  <r>
    <n v="23558"/>
    <d v="2011-08-09T00:00:00"/>
    <s v="Low"/>
    <n v="4"/>
    <s v="XS"/>
    <n v="25.82"/>
    <n v="6.4550000000000001"/>
    <x v="0"/>
    <n v="4.72"/>
    <n v="30.54"/>
    <x v="4"/>
    <s v="ON"/>
    <s v="Home Office"/>
    <n v="3"/>
    <s v="Office Supplies"/>
    <s v="Paper"/>
    <s v="Small Box"/>
    <d v="2011-11-08T00:00:00"/>
  </r>
  <r>
    <n v="15972"/>
    <d v="2011-08-09T00:00:00"/>
    <s v="Not Specified"/>
    <n v="3"/>
    <s v="XS"/>
    <n v="10.33"/>
    <n v="3.4433333333333334"/>
    <x v="0"/>
    <n v="1.58"/>
    <n v="11.91"/>
    <x v="4"/>
    <s v="ON"/>
    <s v="Small Business"/>
    <n v="2"/>
    <s v="Office Supplies"/>
    <s v="Rubber Bands"/>
    <s v="Wrap Bag"/>
    <d v="2011-09-08T00:00:00"/>
  </r>
  <r>
    <n v="15972"/>
    <d v="2011-08-09T00:00:00"/>
    <s v="Not Specified"/>
    <n v="2"/>
    <s v="XS"/>
    <n v="14.39"/>
    <n v="7.1950000000000003"/>
    <x v="0"/>
    <n v="3.37"/>
    <n v="17.760000000000002"/>
    <x v="4"/>
    <s v="ON"/>
    <s v="Small Business"/>
    <n v="2"/>
    <s v="Office Supplies"/>
    <s v="Rubber Bands"/>
    <s v="Wrap Bag"/>
    <d v="2011-10-08T00:00:00"/>
  </r>
  <r>
    <n v="39683"/>
    <d v="2011-08-10T00:00:00"/>
    <s v="High"/>
    <n v="41"/>
    <s v="XL"/>
    <n v="8387.1"/>
    <n v="204.56341463414634"/>
    <x v="0"/>
    <n v="18.059999999999999"/>
    <n v="8405.16"/>
    <x v="7"/>
    <s v="NT"/>
    <s v="Corporate"/>
    <n v="1"/>
    <s v="Furniture"/>
    <s v="Chairs &amp; Chairmats"/>
    <s v="Large Box"/>
    <d v="2011-11-08T00:00:00"/>
  </r>
  <r>
    <n v="39683"/>
    <d v="2011-08-10T00:00:00"/>
    <s v="High"/>
    <n v="31"/>
    <s v="L"/>
    <n v="615.58000000000004"/>
    <n v="19.857419354838711"/>
    <x v="0"/>
    <n v="5.23"/>
    <n v="620.81000000000006"/>
    <x v="7"/>
    <s v="NT"/>
    <s v="Corporate"/>
    <n v="1"/>
    <s v="Office Supplies"/>
    <s v="Binders and Binder Accessories"/>
    <s v="Small Box"/>
    <s v="8/13/2011"/>
  </r>
  <r>
    <n v="39683"/>
    <d v="2011-08-10T00:00:00"/>
    <s v="High"/>
    <n v="30"/>
    <s v="L"/>
    <n v="68.14"/>
    <n v="2.2713333333333332"/>
    <x v="0"/>
    <n v="0.78"/>
    <n v="68.92"/>
    <x v="7"/>
    <s v="NT"/>
    <s v="Corporate"/>
    <n v="1"/>
    <s v="Office Supplies"/>
    <s v="Rubber Bands"/>
    <s v="Wrap Bag"/>
    <d v="2011-12-08T00:00:00"/>
  </r>
  <r>
    <n v="24387"/>
    <d v="2011-08-10T00:00:00"/>
    <s v="Critical"/>
    <n v="23"/>
    <s v="M"/>
    <n v="1003.31"/>
    <n v="43.622173913043476"/>
    <x v="0"/>
    <n v="14.45"/>
    <n v="1017.76"/>
    <x v="7"/>
    <s v="NT"/>
    <s v="Small Business"/>
    <n v="2"/>
    <s v="Furniture"/>
    <s v="Office Furnishings"/>
    <s v="Large Box"/>
    <d v="2011-11-08T00:00:00"/>
  </r>
  <r>
    <n v="52288"/>
    <d v="2011-08-10T00:00:00"/>
    <s v="High"/>
    <n v="19"/>
    <s v="S"/>
    <n v="1410.44"/>
    <n v="74.23368421052632"/>
    <x v="0"/>
    <n v="19.989999999999998"/>
    <n v="1430.43"/>
    <x v="2"/>
    <s v="BC"/>
    <s v="Home Office"/>
    <n v="3"/>
    <s v="Furniture"/>
    <s v="Office Furnishings"/>
    <s v="Small Box"/>
    <d v="2011-11-08T00:00:00"/>
  </r>
  <r>
    <n v="24387"/>
    <d v="2011-08-10T00:00:00"/>
    <s v="Critical"/>
    <n v="17"/>
    <s v="S"/>
    <n v="6048.18"/>
    <n v="355.77529411764709"/>
    <x v="2"/>
    <n v="60"/>
    <n v="6108.18"/>
    <x v="7"/>
    <s v="NT"/>
    <s v="Small Business"/>
    <n v="2"/>
    <s v="Furniture"/>
    <s v="Tables"/>
    <s v="Jumbo Drum"/>
    <d v="2011-10-08T00:00:00"/>
  </r>
  <r>
    <n v="39683"/>
    <d v="2011-08-10T00:00:00"/>
    <s v="High"/>
    <n v="6"/>
    <s v="XS"/>
    <n v="126.02"/>
    <n v="21.003333333333334"/>
    <x v="0"/>
    <n v="6.67"/>
    <n v="132.69"/>
    <x v="7"/>
    <s v="NT"/>
    <s v="Corporate"/>
    <n v="1"/>
    <s v="Furniture"/>
    <s v="Office Furnishings"/>
    <s v="Small Pack"/>
    <d v="2011-11-08T00:00:00"/>
  </r>
  <r>
    <n v="17958"/>
    <d v="2011-08-11T00:00:00"/>
    <s v="Low"/>
    <n v="33"/>
    <s v="L"/>
    <n v="1053.74"/>
    <n v="31.931515151515153"/>
    <x v="0"/>
    <n v="7.09"/>
    <n v="1060.83"/>
    <x v="3"/>
    <s v="QC"/>
    <s v="Home Office"/>
    <n v="3"/>
    <s v="Furniture"/>
    <s v="Office Furnishings"/>
    <s v="Small Box"/>
    <s v="8/15/2011"/>
  </r>
  <r>
    <n v="6304"/>
    <d v="2011-08-11T00:00:00"/>
    <s v="High"/>
    <n v="30"/>
    <s v="L"/>
    <n v="199.11"/>
    <n v="6.6370000000000005"/>
    <x v="0"/>
    <n v="6.65"/>
    <n v="205.76000000000002"/>
    <x v="5"/>
    <s v="AB"/>
    <s v="Corporate"/>
    <n v="1"/>
    <s v="Office Supplies"/>
    <s v="Paper"/>
    <s v="Small Box"/>
    <s v="8/13/2011"/>
  </r>
  <r>
    <n v="54051"/>
    <d v="2011-08-11T00:00:00"/>
    <s v="Medium"/>
    <n v="28"/>
    <s v="M"/>
    <n v="126.95"/>
    <n v="4.5339285714285715"/>
    <x v="1"/>
    <n v="0.99"/>
    <n v="127.94"/>
    <x v="5"/>
    <s v="AB"/>
    <s v="Corporate"/>
    <n v="1"/>
    <s v="Office Supplies"/>
    <s v="Labels"/>
    <s v="Small Box"/>
    <d v="2011-12-08T00:00:00"/>
  </r>
  <r>
    <n v="54051"/>
    <d v="2011-08-11T00:00:00"/>
    <s v="Medium"/>
    <n v="23"/>
    <s v="M"/>
    <n v="3301.33"/>
    <n v="143.53608695652173"/>
    <x v="2"/>
    <n v="36.090000000000003"/>
    <n v="3337.42"/>
    <x v="5"/>
    <s v="AB"/>
    <s v="Corporate"/>
    <n v="1"/>
    <s v="Furniture"/>
    <s v="Bookcases"/>
    <s v="Jumbo Box"/>
    <s v="8/13/2011"/>
  </r>
  <r>
    <n v="31620"/>
    <d v="2011-08-11T00:00:00"/>
    <s v="Critical"/>
    <n v="20"/>
    <s v="M"/>
    <n v="1108.366"/>
    <n v="55.418300000000002"/>
    <x v="0"/>
    <n v="2.5"/>
    <n v="1110.866"/>
    <x v="6"/>
    <s v="SK"/>
    <s v="Home Office"/>
    <n v="3"/>
    <s v="Technology"/>
    <s v="Telephones and Communication"/>
    <s v="Small Box"/>
    <s v="8/13/2011"/>
  </r>
  <r>
    <n v="6754"/>
    <d v="2011-08-11T00:00:00"/>
    <s v="High"/>
    <n v="13"/>
    <s v="S"/>
    <n v="2388.636"/>
    <n v="183.74123076923075"/>
    <x v="0"/>
    <n v="5.26"/>
    <n v="2393.8960000000002"/>
    <x v="4"/>
    <s v="ON"/>
    <s v="Corporate"/>
    <n v="1"/>
    <s v="Technology"/>
    <s v="Telephones and Communication"/>
    <s v="Small Box"/>
    <s v="8/13/2011"/>
  </r>
  <r>
    <n v="27553"/>
    <d v="2011-08-12T00:00:00"/>
    <s v="Medium"/>
    <n v="48"/>
    <s v="XL"/>
    <n v="18235.47"/>
    <n v="379.90562500000004"/>
    <x v="2"/>
    <n v="99"/>
    <n v="18334.47"/>
    <x v="7"/>
    <s v="NT"/>
    <s v="Corporate"/>
    <n v="1"/>
    <s v="Office Supplies"/>
    <s v="Storage &amp; Organization"/>
    <s v="Jumbo Drum"/>
    <s v="8/14/2011"/>
  </r>
  <r>
    <n v="6465"/>
    <d v="2011-08-12T00:00:00"/>
    <s v="Low"/>
    <n v="36"/>
    <s v="L"/>
    <n v="240.14"/>
    <n v="6.6705555555555556"/>
    <x v="1"/>
    <n v="2"/>
    <n v="242.14"/>
    <x v="8"/>
    <s v="NS"/>
    <s v="Small Business"/>
    <n v="2"/>
    <s v="Office Supplies"/>
    <s v="Paper"/>
    <s v="Wrap Bag"/>
    <s v="8/19/2011"/>
  </r>
  <r>
    <n v="27553"/>
    <d v="2011-08-12T00:00:00"/>
    <s v="Medium"/>
    <n v="16"/>
    <s v="S"/>
    <n v="2631.107"/>
    <n v="164.4441875"/>
    <x v="0"/>
    <n v="13.99"/>
    <n v="2645.0969999999998"/>
    <x v="7"/>
    <s v="NT"/>
    <s v="Corporate"/>
    <n v="1"/>
    <s v="Technology"/>
    <s v="Telephones and Communication"/>
    <s v="Medium Box"/>
    <s v="8/14/2011"/>
  </r>
  <r>
    <n v="9763"/>
    <d v="2011-08-13T00:00:00"/>
    <s v="Medium"/>
    <n v="44"/>
    <s v="XL"/>
    <n v="176.26"/>
    <n v="4.0059090909090909"/>
    <x v="0"/>
    <n v="0.5"/>
    <n v="176.76"/>
    <x v="7"/>
    <s v="NT"/>
    <s v="Corporate"/>
    <n v="1"/>
    <s v="Office Supplies"/>
    <s v="Labels"/>
    <s v="Small Box"/>
    <s v="8/16/2011"/>
  </r>
  <r>
    <n v="49220"/>
    <d v="2011-08-13T00:00:00"/>
    <s v="Critical"/>
    <n v="13"/>
    <s v="S"/>
    <n v="409.97"/>
    <n v="31.536153846153848"/>
    <x v="0"/>
    <n v="3.5"/>
    <n v="413.47"/>
    <x v="1"/>
    <s v="MB"/>
    <s v="Corporate"/>
    <n v="1"/>
    <s v="Office Supplies"/>
    <s v="Appliances"/>
    <s v="Small Box"/>
    <s v="8/14/2011"/>
  </r>
  <r>
    <n v="31846"/>
    <d v="2011-08-13T00:00:00"/>
    <s v="Critical"/>
    <n v="7"/>
    <s v="XS"/>
    <n v="261.17"/>
    <n v="37.31"/>
    <x v="2"/>
    <n v="19.190000000000001"/>
    <n v="280.36"/>
    <x v="3"/>
    <s v="QC"/>
    <s v="Home Office"/>
    <n v="3"/>
    <s v="Furniture"/>
    <s v="Chairs &amp; Chairmats"/>
    <s v="Jumbo Drum"/>
    <s v="8/15/2011"/>
  </r>
  <r>
    <n v="56580"/>
    <d v="2011-08-14T00:00:00"/>
    <s v="Not Specified"/>
    <n v="44"/>
    <s v="XL"/>
    <n v="950.3"/>
    <n v="21.597727272727273"/>
    <x v="2"/>
    <n v="53.03"/>
    <n v="1003.3299999999999"/>
    <x v="4"/>
    <s v="ON"/>
    <s v="Consumer"/>
    <n v="4"/>
    <s v="Office Supplies"/>
    <s v="Storage &amp; Organization"/>
    <s v="Jumbo Drum"/>
    <s v="8/16/2011"/>
  </r>
  <r>
    <n v="56580"/>
    <d v="2011-08-14T00:00:00"/>
    <s v="Not Specified"/>
    <n v="29"/>
    <s v="M"/>
    <n v="8122.53"/>
    <n v="280.08724137931034"/>
    <x v="2"/>
    <n v="61.76"/>
    <n v="8184.29"/>
    <x v="4"/>
    <s v="ON"/>
    <s v="Consumer"/>
    <n v="4"/>
    <s v="Furniture"/>
    <s v="Tables"/>
    <s v="Jumbo Box"/>
    <s v="8/16/2011"/>
  </r>
  <r>
    <n v="17379"/>
    <d v="2011-08-14T00:00:00"/>
    <s v="Critical"/>
    <n v="29"/>
    <s v="M"/>
    <n v="3218.42"/>
    <n v="110.98"/>
    <x v="2"/>
    <n v="58.72"/>
    <n v="3277.14"/>
    <x v="4"/>
    <s v="ON"/>
    <s v="Consumer"/>
    <n v="4"/>
    <s v="Furniture"/>
    <s v="Bookcases"/>
    <s v="Jumbo Box"/>
    <s v="8/16/2011"/>
  </r>
  <r>
    <n v="56580"/>
    <d v="2011-08-14T00:00:00"/>
    <s v="Not Specified"/>
    <n v="9"/>
    <s v="XS"/>
    <n v="73.05"/>
    <n v="8.1166666666666671"/>
    <x v="0"/>
    <n v="4.82"/>
    <n v="77.87"/>
    <x v="4"/>
    <s v="ON"/>
    <s v="Consumer"/>
    <n v="4"/>
    <s v="Office Supplies"/>
    <s v="Paper"/>
    <s v="Small Box"/>
    <s v="8/14/2011"/>
  </r>
  <r>
    <n v="47810"/>
    <d v="2011-08-14T00:00:00"/>
    <s v="Critical"/>
    <n v="3"/>
    <s v="XS"/>
    <n v="19.57"/>
    <n v="6.5233333333333334"/>
    <x v="0"/>
    <n v="1.2"/>
    <n v="20.77"/>
    <x v="11"/>
    <s v="NB"/>
    <s v="Home Office"/>
    <n v="3"/>
    <s v="Office Supplies"/>
    <s v="Pens &amp; Art Supplies"/>
    <s v="Wrap Bag"/>
    <s v="8/15/2011"/>
  </r>
  <r>
    <n v="1414"/>
    <d v="2011-08-15T00:00:00"/>
    <s v="Critical"/>
    <n v="44"/>
    <s v="XL"/>
    <n v="4530.96"/>
    <n v="102.97636363636364"/>
    <x v="2"/>
    <n v="41.64"/>
    <n v="4572.6000000000004"/>
    <x v="2"/>
    <s v="BC"/>
    <s v="Small Business"/>
    <n v="2"/>
    <s v="Furniture"/>
    <s v="Tables"/>
    <s v="Jumbo Box"/>
    <s v="8/15/2011"/>
  </r>
  <r>
    <n v="54659"/>
    <d v="2011-08-15T00:00:00"/>
    <s v="High"/>
    <n v="38"/>
    <s v="L"/>
    <n v="262.89999999999998"/>
    <n v="6.9184210526315786"/>
    <x v="0"/>
    <n v="5.2"/>
    <n v="268.09999999999997"/>
    <x v="3"/>
    <s v="QC"/>
    <s v="Corporate"/>
    <n v="1"/>
    <s v="Office Supplies"/>
    <s v="Paper"/>
    <s v="Small Box"/>
    <s v="8/15/2011"/>
  </r>
  <r>
    <n v="28674"/>
    <d v="2011-08-15T00:00:00"/>
    <s v="High"/>
    <n v="26"/>
    <s v="M"/>
    <n v="161.96"/>
    <n v="6.2292307692307691"/>
    <x v="0"/>
    <n v="5.67"/>
    <n v="167.63"/>
    <x v="6"/>
    <s v="SK"/>
    <s v="Home Office"/>
    <n v="3"/>
    <s v="Office Supplies"/>
    <s v="Paper"/>
    <s v="Small Box"/>
    <s v="8/16/2011"/>
  </r>
  <r>
    <n v="9927"/>
    <d v="2011-08-16T00:00:00"/>
    <s v="High"/>
    <n v="44"/>
    <s v="XL"/>
    <n v="10087.6"/>
    <n v="229.26363636363638"/>
    <x v="0"/>
    <n v="18.059999999999999"/>
    <n v="10105.66"/>
    <x v="7"/>
    <s v="NT"/>
    <s v="Corporate"/>
    <n v="1"/>
    <s v="Furniture"/>
    <s v="Chairs &amp; Chairmats"/>
    <s v="Large Box"/>
    <s v="8/17/2011"/>
  </r>
  <r>
    <n v="9927"/>
    <d v="2011-08-16T00:00:00"/>
    <s v="High"/>
    <n v="34"/>
    <s v="L"/>
    <n v="1608.08"/>
    <n v="47.296470588235294"/>
    <x v="1"/>
    <n v="6.5"/>
    <n v="1614.58"/>
    <x v="7"/>
    <s v="NT"/>
    <s v="Corporate"/>
    <n v="1"/>
    <s v="Technology"/>
    <s v="Computer Peripherals"/>
    <s v="Small Box"/>
    <s v="8/17/2011"/>
  </r>
  <r>
    <n v="9927"/>
    <d v="2011-08-16T00:00:00"/>
    <s v="High"/>
    <n v="32"/>
    <s v="L"/>
    <n v="4655.07"/>
    <n v="145.47093749999999"/>
    <x v="2"/>
    <n v="53.48"/>
    <n v="4708.5499999999993"/>
    <x v="7"/>
    <s v="NT"/>
    <s v="Corporate"/>
    <n v="1"/>
    <s v="Furniture"/>
    <s v="Bookcases"/>
    <s v="Jumbo Box"/>
    <s v="8/17/2011"/>
  </r>
  <r>
    <n v="49409"/>
    <d v="2011-08-16T00:00:00"/>
    <s v="High"/>
    <n v="28"/>
    <s v="M"/>
    <n v="1457.78"/>
    <n v="52.063571428571429"/>
    <x v="0"/>
    <n v="19.989999999999998"/>
    <n v="1477.77"/>
    <x v="1"/>
    <s v="MB"/>
    <s v="Consumer"/>
    <n v="4"/>
    <s v="Technology"/>
    <s v="Computer Peripherals"/>
    <s v="Small Box"/>
    <s v="8/17/2011"/>
  </r>
  <r>
    <n v="14247"/>
    <d v="2011-08-16T00:00:00"/>
    <s v="Critical"/>
    <n v="4"/>
    <s v="XS"/>
    <n v="14.75"/>
    <n v="3.6875"/>
    <x v="0"/>
    <n v="1.35"/>
    <n v="16.100000000000001"/>
    <x v="4"/>
    <s v="ON"/>
    <s v="Home Office"/>
    <n v="3"/>
    <s v="Office Supplies"/>
    <s v="Rubber Bands"/>
    <s v="Wrap Bag"/>
    <s v="8/18/2011"/>
  </r>
  <r>
    <n v="13381"/>
    <d v="2011-08-17T00:00:00"/>
    <s v="Medium"/>
    <n v="41"/>
    <s v="XL"/>
    <n v="10714.78"/>
    <n v="261.33609756097565"/>
    <x v="2"/>
    <n v="66.67"/>
    <n v="10781.45"/>
    <x v="3"/>
    <s v="QC"/>
    <s v="Consumer"/>
    <n v="4"/>
    <s v="Furniture"/>
    <s v="Tables"/>
    <s v="Jumbo Box"/>
    <s v="8/17/2011"/>
  </r>
  <r>
    <n v="38466"/>
    <d v="2011-08-17T00:00:00"/>
    <s v="Critical"/>
    <n v="37"/>
    <s v="L"/>
    <n v="111.37"/>
    <n v="3.0100000000000002"/>
    <x v="0"/>
    <n v="0.5"/>
    <n v="111.87"/>
    <x v="4"/>
    <s v="ON"/>
    <s v="Corporate"/>
    <n v="1"/>
    <s v="Office Supplies"/>
    <s v="Labels"/>
    <s v="Small Box"/>
    <s v="8/19/2011"/>
  </r>
  <r>
    <n v="38466"/>
    <d v="2011-08-17T00:00:00"/>
    <s v="Critical"/>
    <n v="22"/>
    <s v="M"/>
    <n v="136.18"/>
    <n v="6.19"/>
    <x v="0"/>
    <n v="5.46"/>
    <n v="141.64000000000001"/>
    <x v="4"/>
    <s v="ON"/>
    <s v="Corporate"/>
    <n v="1"/>
    <s v="Office Supplies"/>
    <s v="Paper"/>
    <s v="Small Box"/>
    <s v="8/18/2011"/>
  </r>
  <r>
    <n v="38466"/>
    <d v="2011-08-17T00:00:00"/>
    <s v="Critical"/>
    <n v="15"/>
    <s v="S"/>
    <n v="105.48"/>
    <n v="7.032"/>
    <x v="0"/>
    <n v="7.37"/>
    <n v="112.85000000000001"/>
    <x v="4"/>
    <s v="ON"/>
    <s v="Corporate"/>
    <n v="1"/>
    <s v="Office Supplies"/>
    <s v="Paper"/>
    <s v="Small Box"/>
    <s v="8/18/2011"/>
  </r>
  <r>
    <n v="17253"/>
    <d v="2011-08-17T00:00:00"/>
    <s v="Critical"/>
    <n v="13"/>
    <s v="S"/>
    <n v="50.19"/>
    <n v="3.8607692307692307"/>
    <x v="0"/>
    <n v="6.83"/>
    <n v="57.019999999999996"/>
    <x v="5"/>
    <s v="AB"/>
    <s v="Corporate"/>
    <n v="1"/>
    <s v="Office Supplies"/>
    <s v="Binders and Binder Accessories"/>
    <s v="Small Box"/>
    <s v="8/19/2011"/>
  </r>
  <r>
    <n v="42373"/>
    <d v="2011-08-17T00:00:00"/>
    <s v="Not Specified"/>
    <n v="11"/>
    <s v="S"/>
    <n v="127.32"/>
    <n v="11.574545454545454"/>
    <x v="1"/>
    <n v="2.99"/>
    <n v="130.31"/>
    <x v="11"/>
    <s v="NB"/>
    <s v="Consumer"/>
    <n v="4"/>
    <s v="Office Supplies"/>
    <s v="Binders and Binder Accessories"/>
    <s v="Small Box"/>
    <s v="8/18/2011"/>
  </r>
  <r>
    <n v="47459"/>
    <d v="2011-08-17T00:00:00"/>
    <s v="Not Specified"/>
    <n v="10"/>
    <s v="S"/>
    <n v="197.21"/>
    <n v="19.721"/>
    <x v="0"/>
    <n v="1.49"/>
    <n v="198.70000000000002"/>
    <x v="4"/>
    <s v="ON"/>
    <s v="Home Office"/>
    <n v="3"/>
    <s v="Office Supplies"/>
    <s v="Binders and Binder Accessories"/>
    <s v="Small Box"/>
    <s v="8/18/2011"/>
  </r>
  <r>
    <n v="8768"/>
    <d v="2011-08-18T00:00:00"/>
    <s v="High"/>
    <n v="44"/>
    <s v="XL"/>
    <n v="2422.4405000000002"/>
    <n v="55.055465909090913"/>
    <x v="0"/>
    <n v="5.31"/>
    <n v="2427.7505000000001"/>
    <x v="5"/>
    <s v="AB"/>
    <s v="Small Business"/>
    <n v="2"/>
    <s v="Technology"/>
    <s v="Telephones and Communication"/>
    <s v="Small Box"/>
    <s v="8/19/2011"/>
  </r>
  <r>
    <n v="43424"/>
    <d v="2011-08-18T00:00:00"/>
    <s v="Not Specified"/>
    <n v="34"/>
    <s v="L"/>
    <n v="772.56"/>
    <n v="22.722352941176467"/>
    <x v="1"/>
    <n v="4.5"/>
    <n v="777.06"/>
    <x v="4"/>
    <s v="ON"/>
    <s v="Home Office"/>
    <n v="3"/>
    <s v="Office Supplies"/>
    <s v="Appliances"/>
    <s v="Small Box"/>
    <s v="8/20/2011"/>
  </r>
  <r>
    <n v="33604"/>
    <d v="2011-08-18T00:00:00"/>
    <s v="High"/>
    <n v="10"/>
    <s v="S"/>
    <n v="59.62"/>
    <n v="5.9619999999999997"/>
    <x v="0"/>
    <n v="7.78"/>
    <n v="67.399999999999991"/>
    <x v="2"/>
    <s v="BC"/>
    <s v="Corporate"/>
    <n v="1"/>
    <s v="Office Supplies"/>
    <s v="Binders and Binder Accessories"/>
    <s v="Small Box"/>
    <s v="8/20/2011"/>
  </r>
  <r>
    <n v="16967"/>
    <d v="2011-08-19T00:00:00"/>
    <s v="Low"/>
    <n v="34"/>
    <s v="L"/>
    <n v="676.26"/>
    <n v="19.89"/>
    <x v="0"/>
    <n v="5.77"/>
    <n v="682.03"/>
    <x v="8"/>
    <s v="NS"/>
    <s v="Corporate"/>
    <n v="1"/>
    <s v="Office Supplies"/>
    <s v="Paper"/>
    <s v="Small Box"/>
    <s v="8/19/2011"/>
  </r>
  <r>
    <n v="1639"/>
    <d v="2011-08-19T00:00:00"/>
    <s v="Not Specified"/>
    <n v="24"/>
    <s v="M"/>
    <n v="163.13999999999999"/>
    <n v="6.7974999999999994"/>
    <x v="0"/>
    <n v="6.18"/>
    <n v="169.32"/>
    <x v="4"/>
    <s v="ON"/>
    <s v="Home Office"/>
    <n v="3"/>
    <s v="Office Supplies"/>
    <s v="Paper"/>
    <s v="Small Box"/>
    <s v="8/20/2011"/>
  </r>
  <r>
    <n v="10791"/>
    <d v="2011-08-19T00:00:00"/>
    <s v="Not Specified"/>
    <n v="20"/>
    <s v="M"/>
    <n v="400.57"/>
    <n v="20.028500000000001"/>
    <x v="0"/>
    <n v="5.77"/>
    <n v="406.34"/>
    <x v="7"/>
    <s v="NT"/>
    <s v="Small Business"/>
    <n v="2"/>
    <s v="Office Supplies"/>
    <s v="Paper"/>
    <s v="Small Box"/>
    <s v="8/21/2011"/>
  </r>
  <r>
    <n v="16967"/>
    <d v="2011-08-19T00:00:00"/>
    <s v="Low"/>
    <n v="5"/>
    <s v="XS"/>
    <n v="397.55"/>
    <n v="79.510000000000005"/>
    <x v="0"/>
    <n v="6.13"/>
    <n v="403.68"/>
    <x v="8"/>
    <s v="NS"/>
    <s v="Corporate"/>
    <n v="1"/>
    <s v="Technology"/>
    <s v="Computer Peripherals"/>
    <s v="Small Box"/>
    <s v="8/21/2011"/>
  </r>
  <r>
    <n v="24899"/>
    <d v="2011-08-20T00:00:00"/>
    <s v="Not Specified"/>
    <n v="37"/>
    <s v="L"/>
    <n v="252.99"/>
    <n v="6.837567567567568"/>
    <x v="0"/>
    <n v="2.35"/>
    <n v="255.34"/>
    <x v="1"/>
    <s v="MB"/>
    <s v="Home Office"/>
    <n v="3"/>
    <s v="Office Supplies"/>
    <s v="Pens &amp; Art Supplies"/>
    <s v="Wrap Bag"/>
    <s v="8/22/2011"/>
  </r>
  <r>
    <n v="6502"/>
    <d v="2011-08-20T00:00:00"/>
    <s v="Medium"/>
    <n v="30"/>
    <s v="L"/>
    <n v="306.92"/>
    <n v="10.230666666666668"/>
    <x v="0"/>
    <n v="5.12"/>
    <n v="312.04000000000002"/>
    <x v="4"/>
    <s v="ON"/>
    <s v="Home Office"/>
    <n v="3"/>
    <s v="Office Supplies"/>
    <s v="Paper"/>
    <s v="Small Box"/>
    <s v="8/23/2011"/>
  </r>
  <r>
    <n v="448"/>
    <d v="2011-08-20T00:00:00"/>
    <s v="Medium"/>
    <n v="22"/>
    <s v="M"/>
    <n v="1162.4005"/>
    <n v="52.836386363636365"/>
    <x v="0"/>
    <n v="19.989999999999998"/>
    <n v="1182.3905"/>
    <x v="10"/>
    <s v="YT"/>
    <s v="Corporate"/>
    <n v="1"/>
    <s v="Technology"/>
    <s v="Telephones and Communication"/>
    <s v="Small Box"/>
    <s v="8/22/2011"/>
  </r>
  <r>
    <n v="51008"/>
    <d v="2011-08-20T00:00:00"/>
    <s v="High"/>
    <n v="20"/>
    <s v="M"/>
    <n v="269.66000000000003"/>
    <n v="13.483000000000001"/>
    <x v="0"/>
    <n v="4.59"/>
    <n v="274.25"/>
    <x v="3"/>
    <s v="QC"/>
    <s v="Consumer"/>
    <n v="4"/>
    <s v="Office Supplies"/>
    <s v="Scissors, Rulers and Trimmers"/>
    <s v="Wrap Bag"/>
    <s v="8/22/2011"/>
  </r>
  <r>
    <n v="6502"/>
    <d v="2011-08-20T00:00:00"/>
    <s v="Medium"/>
    <n v="16"/>
    <s v="S"/>
    <n v="116.11"/>
    <n v="7.256875"/>
    <x v="1"/>
    <n v="5.83"/>
    <n v="121.94"/>
    <x v="4"/>
    <s v="ON"/>
    <s v="Home Office"/>
    <n v="3"/>
    <s v="Office Supplies"/>
    <s v="Paper"/>
    <s v="Wrap Bag"/>
    <s v="8/20/2011"/>
  </r>
  <r>
    <n v="8901"/>
    <d v="2011-08-20T00:00:00"/>
    <s v="Low"/>
    <n v="15"/>
    <s v="S"/>
    <n v="168.9"/>
    <n v="11.26"/>
    <x v="1"/>
    <n v="6.24"/>
    <n v="175.14000000000001"/>
    <x v="10"/>
    <s v="YT"/>
    <s v="Consumer"/>
    <n v="4"/>
    <s v="Technology"/>
    <s v="Office Machines"/>
    <s v="Medium Box"/>
    <s v="8/27/2011"/>
  </r>
  <r>
    <n v="31648"/>
    <d v="2011-08-20T00:00:00"/>
    <s v="High"/>
    <n v="10"/>
    <s v="S"/>
    <n v="74.040000000000006"/>
    <n v="7.4040000000000008"/>
    <x v="0"/>
    <n v="7.3"/>
    <n v="81.34"/>
    <x v="6"/>
    <s v="SK"/>
    <s v="Home Office"/>
    <n v="3"/>
    <s v="Office Supplies"/>
    <s v="Paper"/>
    <s v="Small Box"/>
    <s v="8/22/2011"/>
  </r>
  <r>
    <n v="31648"/>
    <d v="2011-08-20T00:00:00"/>
    <s v="High"/>
    <n v="8"/>
    <s v="XS"/>
    <n v="68.94"/>
    <n v="8.6174999999999997"/>
    <x v="0"/>
    <n v="2.38"/>
    <n v="71.319999999999993"/>
    <x v="6"/>
    <s v="SK"/>
    <s v="Home Office"/>
    <n v="3"/>
    <s v="Technology"/>
    <s v="Computer Peripherals"/>
    <s v="Small Pack"/>
    <s v="8/20/2011"/>
  </r>
  <r>
    <n v="36133"/>
    <d v="2011-08-20T00:00:00"/>
    <s v="Medium"/>
    <n v="6"/>
    <s v="XS"/>
    <n v="128.56"/>
    <n v="21.426666666666666"/>
    <x v="0"/>
    <n v="8.68"/>
    <n v="137.24"/>
    <x v="4"/>
    <s v="ON"/>
    <s v="Consumer"/>
    <n v="4"/>
    <s v="Office Supplies"/>
    <s v="Paper"/>
    <s v="Small Box"/>
    <s v="8/21/2011"/>
  </r>
  <r>
    <n v="46531"/>
    <d v="2011-08-21T00:00:00"/>
    <s v="Low"/>
    <n v="39"/>
    <s v="L"/>
    <n v="4211"/>
    <n v="107.97435897435898"/>
    <x v="0"/>
    <n v="69"/>
    <n v="4280"/>
    <x v="8"/>
    <s v="NS"/>
    <s v="Consumer"/>
    <n v="4"/>
    <s v="Furniture"/>
    <s v="Tables"/>
    <s v="Large Box"/>
    <s v="8/28/2011"/>
  </r>
  <r>
    <n v="17445"/>
    <d v="2011-08-21T00:00:00"/>
    <s v="Not Specified"/>
    <n v="33"/>
    <s v="L"/>
    <n v="249.48"/>
    <n v="7.56"/>
    <x v="0"/>
    <n v="2.38"/>
    <n v="251.85999999999999"/>
    <x v="5"/>
    <s v="AB"/>
    <s v="Small Business"/>
    <n v="2"/>
    <s v="Technology"/>
    <s v="Computer Peripherals"/>
    <s v="Small Pack"/>
    <s v="8/24/2011"/>
  </r>
  <r>
    <n v="1095"/>
    <d v="2011-08-21T00:00:00"/>
    <s v="Medium"/>
    <n v="28"/>
    <s v="M"/>
    <n v="142.18"/>
    <n v="5.0778571428571428"/>
    <x v="0"/>
    <n v="4.72"/>
    <n v="146.9"/>
    <x v="10"/>
    <s v="YT"/>
    <s v="Consumer"/>
    <n v="4"/>
    <s v="Office Supplies"/>
    <s v="Paper"/>
    <s v="Small Box"/>
    <s v="8/23/2011"/>
  </r>
  <r>
    <n v="45381"/>
    <d v="2011-08-21T00:00:00"/>
    <s v="Medium"/>
    <n v="26"/>
    <s v="M"/>
    <n v="164.1"/>
    <n v="6.3115384615384613"/>
    <x v="1"/>
    <n v="5.01"/>
    <n v="169.10999999999999"/>
    <x v="8"/>
    <s v="NS"/>
    <s v="Small Business"/>
    <n v="2"/>
    <s v="Office Supplies"/>
    <s v="Binders and Binder Accessories"/>
    <s v="Small Box"/>
    <s v="8/22/2011"/>
  </r>
  <r>
    <n v="2882"/>
    <d v="2011-08-21T00:00:00"/>
    <s v="High"/>
    <n v="23"/>
    <s v="M"/>
    <n v="3872.87"/>
    <n v="168.38565217391303"/>
    <x v="2"/>
    <n v="30"/>
    <n v="3902.87"/>
    <x v="5"/>
    <s v="AB"/>
    <s v="Consumer"/>
    <n v="4"/>
    <s v="Furniture"/>
    <s v="Chairs &amp; Chairmats"/>
    <s v="Jumbo Drum"/>
    <s v="8/23/2011"/>
  </r>
  <r>
    <n v="45381"/>
    <d v="2011-08-21T00:00:00"/>
    <s v="Medium"/>
    <n v="23"/>
    <s v="M"/>
    <n v="1316.87"/>
    <n v="57.255217391304342"/>
    <x v="1"/>
    <n v="5.5"/>
    <n v="1322.37"/>
    <x v="8"/>
    <s v="NS"/>
    <s v="Small Business"/>
    <n v="2"/>
    <s v="Technology"/>
    <s v="Computer Peripherals"/>
    <s v="Small Box"/>
    <s v="8/23/2011"/>
  </r>
  <r>
    <n v="46531"/>
    <d v="2011-08-21T00:00:00"/>
    <s v="Low"/>
    <n v="23"/>
    <s v="M"/>
    <n v="84.47"/>
    <n v="3.672608695652174"/>
    <x v="0"/>
    <n v="1.49"/>
    <n v="85.96"/>
    <x v="3"/>
    <s v="QC"/>
    <s v="Consumer"/>
    <n v="4"/>
    <s v="Office Supplies"/>
    <s v="Binders and Binder Accessories"/>
    <s v="Small Box"/>
    <s v="8/21/2011"/>
  </r>
  <r>
    <n v="46531"/>
    <d v="2011-08-21T00:00:00"/>
    <s v="Low"/>
    <n v="17"/>
    <s v="S"/>
    <n v="3064.6579999999999"/>
    <n v="180.274"/>
    <x v="0"/>
    <n v="2.79"/>
    <n v="3067.4479999999999"/>
    <x v="3"/>
    <s v="QC"/>
    <s v="Consumer"/>
    <n v="4"/>
    <s v="Technology"/>
    <s v="Telephones and Communication"/>
    <s v="Small Box"/>
    <s v="8/26/2011"/>
  </r>
  <r>
    <n v="2882"/>
    <d v="2011-08-21T00:00:00"/>
    <s v="High"/>
    <n v="9"/>
    <s v="XS"/>
    <n v="356.72"/>
    <n v="39.635555555555555"/>
    <x v="0"/>
    <n v="1.99"/>
    <n v="358.71000000000004"/>
    <x v="5"/>
    <s v="AB"/>
    <s v="Consumer"/>
    <n v="4"/>
    <s v="Technology"/>
    <s v="Computer Peripherals"/>
    <s v="Small Pack"/>
    <s v="8/22/2011"/>
  </r>
  <r>
    <n v="46531"/>
    <d v="2011-08-21T00:00:00"/>
    <s v="Low"/>
    <n v="2"/>
    <s v="XS"/>
    <n v="19.34"/>
    <n v="9.67"/>
    <x v="0"/>
    <n v="6.05"/>
    <n v="25.39"/>
    <x v="4"/>
    <s v="ON"/>
    <s v="Consumer"/>
    <n v="4"/>
    <s v="Office Supplies"/>
    <s v="Binders and Binder Accessories"/>
    <s v="Small Box"/>
    <s v="8/30/2011"/>
  </r>
  <r>
    <n v="45381"/>
    <d v="2011-08-21T00:00:00"/>
    <s v="Medium"/>
    <n v="1"/>
    <s v="XS"/>
    <n v="11.81"/>
    <n v="11.81"/>
    <x v="0"/>
    <n v="5.57"/>
    <n v="17.380000000000003"/>
    <x v="8"/>
    <s v="NS"/>
    <s v="Small Business"/>
    <n v="2"/>
    <s v="Furniture"/>
    <s v="Office Furnishings"/>
    <s v="Small Box"/>
    <s v="8/23/2011"/>
  </r>
  <r>
    <n v="58598"/>
    <d v="2011-08-22T00:00:00"/>
    <s v="Medium"/>
    <n v="50"/>
    <s v="XXL"/>
    <n v="13608.83"/>
    <n v="272.17660000000001"/>
    <x v="2"/>
    <n v="64.73"/>
    <n v="13673.56"/>
    <x v="4"/>
    <s v="ON"/>
    <s v="Home Office"/>
    <n v="3"/>
    <s v="Furniture"/>
    <s v="Chairs &amp; Chairmats"/>
    <s v="Jumbo Drum"/>
    <s v="8/23/2011"/>
  </r>
  <r>
    <n v="58598"/>
    <d v="2011-08-22T00:00:00"/>
    <s v="Medium"/>
    <n v="25"/>
    <s v="M"/>
    <n v="89.32"/>
    <n v="3.5727999999999995"/>
    <x v="0"/>
    <n v="0.7"/>
    <n v="90.02"/>
    <x v="4"/>
    <s v="ON"/>
    <s v="Home Office"/>
    <n v="3"/>
    <s v="Office Supplies"/>
    <s v="Rubber Bands"/>
    <s v="Wrap Bag"/>
    <s v="8/23/2011"/>
  </r>
  <r>
    <n v="58566"/>
    <d v="2011-08-23T00:00:00"/>
    <s v="Not Specified"/>
    <n v="45"/>
    <s v="XL"/>
    <n v="4680.8900000000003"/>
    <n v="104.01977777777779"/>
    <x v="0"/>
    <n v="10.119999999999999"/>
    <n v="4691.01"/>
    <x v="5"/>
    <s v="AB"/>
    <s v="Consumer"/>
    <n v="4"/>
    <s v="Furniture"/>
    <s v="Office Furnishings"/>
    <s v="Large Box"/>
    <s v="8/24/2011"/>
  </r>
  <r>
    <n v="43302"/>
    <d v="2011-08-23T00:00:00"/>
    <s v="Low"/>
    <n v="43"/>
    <s v="XL"/>
    <n v="720.61300000000006"/>
    <n v="16.758441860465119"/>
    <x v="0"/>
    <n v="0.99"/>
    <n v="721.60300000000007"/>
    <x v="8"/>
    <s v="NS"/>
    <s v="Corporate"/>
    <n v="1"/>
    <s v="Technology"/>
    <s v="Telephones and Communication"/>
    <s v="Wrap Bag"/>
    <d v="2011-01-09T00:00:00"/>
  </r>
  <r>
    <n v="58566"/>
    <d v="2011-08-23T00:00:00"/>
    <s v="Not Specified"/>
    <n v="42"/>
    <s v="XL"/>
    <n v="2414.9944999999998"/>
    <n v="57.499869047619043"/>
    <x v="1"/>
    <n v="4.99"/>
    <n v="2419.9844999999996"/>
    <x v="5"/>
    <s v="AB"/>
    <s v="Consumer"/>
    <n v="4"/>
    <s v="Technology"/>
    <s v="Telephones and Communication"/>
    <s v="Small Box"/>
    <s v="8/25/2011"/>
  </r>
  <r>
    <n v="43302"/>
    <d v="2011-08-23T00:00:00"/>
    <s v="Low"/>
    <n v="39"/>
    <s v="L"/>
    <n v="6888.6634999999997"/>
    <n v="176.63239743589742"/>
    <x v="0"/>
    <n v="5"/>
    <n v="6893.6634999999997"/>
    <x v="8"/>
    <s v="NS"/>
    <s v="Corporate"/>
    <n v="1"/>
    <s v="Technology"/>
    <s v="Telephones and Communication"/>
    <s v="Small Box"/>
    <s v="8/30/2011"/>
  </r>
  <r>
    <n v="53189"/>
    <d v="2011-08-23T00:00:00"/>
    <s v="Critical"/>
    <n v="29"/>
    <s v="M"/>
    <n v="214.19"/>
    <n v="7.3858620689655172"/>
    <x v="1"/>
    <n v="5.94"/>
    <n v="220.13"/>
    <x v="2"/>
    <s v="BC"/>
    <s v="Corporate"/>
    <n v="1"/>
    <s v="Office Supplies"/>
    <s v="Paper"/>
    <s v="Small Box"/>
    <s v="8/23/2011"/>
  </r>
  <r>
    <n v="28545"/>
    <d v="2011-08-23T00:00:00"/>
    <s v="High"/>
    <n v="15"/>
    <s v="S"/>
    <n v="5296.19"/>
    <n v="353.0793333333333"/>
    <x v="0"/>
    <n v="19.989999999999998"/>
    <n v="5316.1799999999994"/>
    <x v="6"/>
    <s v="SK"/>
    <s v="Home Office"/>
    <n v="3"/>
    <s v="Office Supplies"/>
    <s v="Appliances"/>
    <s v="Small Box"/>
    <s v="8/24/2011"/>
  </r>
  <r>
    <n v="43302"/>
    <d v="2011-08-23T00:00:00"/>
    <s v="Low"/>
    <n v="4"/>
    <s v="XS"/>
    <n v="8.8699999999999992"/>
    <n v="2.2174999999999998"/>
    <x v="0"/>
    <n v="1.63"/>
    <n v="10.5"/>
    <x v="12"/>
    <s v="NL"/>
    <s v="Corporate"/>
    <n v="1"/>
    <s v="Office Supplies"/>
    <s v="Pens &amp; Art Supplies"/>
    <s v="Wrap Bag"/>
    <d v="2011-01-09T00:00:00"/>
  </r>
  <r>
    <n v="55202"/>
    <d v="2011-08-24T00:00:00"/>
    <s v="Low"/>
    <n v="49"/>
    <s v="XL"/>
    <n v="6335.8575000000001"/>
    <n v="129.30321428571429"/>
    <x v="0"/>
    <n v="8.99"/>
    <n v="6344.8474999999999"/>
    <x v="4"/>
    <s v="ON"/>
    <s v="Small Business"/>
    <n v="2"/>
    <s v="Technology"/>
    <s v="Telephones and Communication"/>
    <s v="Small Box"/>
    <s v="8/31/2011"/>
  </r>
  <r>
    <n v="51302"/>
    <d v="2011-08-24T00:00:00"/>
    <s v="Not Specified"/>
    <n v="44"/>
    <s v="XL"/>
    <n v="167.55"/>
    <n v="3.8079545454545456"/>
    <x v="0"/>
    <n v="7.5"/>
    <n v="175.05"/>
    <x v="1"/>
    <s v="MB"/>
    <s v="Consumer"/>
    <n v="4"/>
    <s v="Office Supplies"/>
    <s v="Labels"/>
    <s v="Small Box"/>
    <s v="8/26/2011"/>
  </r>
  <r>
    <n v="55202"/>
    <d v="2011-08-24T00:00:00"/>
    <s v="Low"/>
    <n v="33"/>
    <s v="L"/>
    <n v="3093.76"/>
    <n v="93.75030303030303"/>
    <x v="1"/>
    <n v="35"/>
    <n v="3128.76"/>
    <x v="3"/>
    <s v="QC"/>
    <s v="Small Business"/>
    <n v="2"/>
    <s v="Office Supplies"/>
    <s v="Storage &amp; Organization"/>
    <s v="Large Box"/>
    <s v="8/26/2011"/>
  </r>
  <r>
    <n v="49319"/>
    <d v="2011-08-25T00:00:00"/>
    <s v="Low"/>
    <n v="40"/>
    <s v="XL"/>
    <n v="289.19"/>
    <n v="7.2297500000000001"/>
    <x v="0"/>
    <n v="6.15"/>
    <n v="295.33999999999997"/>
    <x v="6"/>
    <s v="SK"/>
    <s v="Corporate"/>
    <n v="1"/>
    <s v="Office Supplies"/>
    <s v="Paper"/>
    <s v="Small Box"/>
    <s v="8/27/2011"/>
  </r>
  <r>
    <n v="45861"/>
    <d v="2011-08-25T00:00:00"/>
    <s v="Medium"/>
    <n v="39"/>
    <s v="L"/>
    <n v="680.85850000000005"/>
    <n v="17.457910256410258"/>
    <x v="0"/>
    <n v="0.99"/>
    <n v="681.84850000000006"/>
    <x v="7"/>
    <s v="NT"/>
    <s v="Small Business"/>
    <n v="2"/>
    <s v="Technology"/>
    <s v="Telephones and Communication"/>
    <s v="Wrap Bag"/>
    <s v="8/25/2011"/>
  </r>
  <r>
    <n v="5153"/>
    <d v="2011-08-25T00:00:00"/>
    <s v="Critical"/>
    <n v="37"/>
    <s v="L"/>
    <n v="4896.93"/>
    <n v="132.34945945945947"/>
    <x v="1"/>
    <n v="12.65"/>
    <n v="4909.58"/>
    <x v="9"/>
    <s v="PE"/>
    <s v="Home Office"/>
    <n v="3"/>
    <s v="Furniture"/>
    <s v="Chairs &amp; Chairmats"/>
    <s v="Medium Box"/>
    <s v="8/27/2011"/>
  </r>
  <r>
    <n v="15622"/>
    <d v="2011-08-25T00:00:00"/>
    <s v="High"/>
    <n v="34"/>
    <s v="L"/>
    <n v="8581.25"/>
    <n v="252.38970588235293"/>
    <x v="2"/>
    <n v="60.2"/>
    <n v="8641.4500000000007"/>
    <x v="2"/>
    <s v="BC"/>
    <s v="Consumer"/>
    <n v="4"/>
    <s v="Furniture"/>
    <s v="Bookcases"/>
    <s v="Jumbo Box"/>
    <s v="8/26/2011"/>
  </r>
  <r>
    <n v="36676"/>
    <d v="2011-08-25T00:00:00"/>
    <s v="Not Specified"/>
    <n v="32"/>
    <s v="L"/>
    <n v="3046.01"/>
    <n v="95.187812500000007"/>
    <x v="2"/>
    <n v="14"/>
    <n v="3060.01"/>
    <x v="6"/>
    <s v="SK"/>
    <s v="Corporate"/>
    <n v="1"/>
    <s v="Technology"/>
    <s v="Office Machines"/>
    <s v="Jumbo Drum"/>
    <s v="8/27/2011"/>
  </r>
  <r>
    <n v="15622"/>
    <d v="2011-08-25T00:00:00"/>
    <s v="High"/>
    <n v="21"/>
    <s v="M"/>
    <n v="135.99"/>
    <n v="6.475714285714286"/>
    <x v="0"/>
    <n v="9.68"/>
    <n v="145.67000000000002"/>
    <x v="2"/>
    <s v="BC"/>
    <s v="Consumer"/>
    <n v="4"/>
    <s v="Office Supplies"/>
    <s v="Paper"/>
    <s v="Small Box"/>
    <s v="8/26/2011"/>
  </r>
  <r>
    <n v="36676"/>
    <d v="2011-08-25T00:00:00"/>
    <s v="Not Specified"/>
    <n v="15"/>
    <s v="S"/>
    <n v="353.52"/>
    <n v="23.567999999999998"/>
    <x v="0"/>
    <n v="8.18"/>
    <n v="361.7"/>
    <x v="6"/>
    <s v="SK"/>
    <s v="Corporate"/>
    <n v="1"/>
    <s v="Office Supplies"/>
    <s v="Paper"/>
    <s v="Small Box"/>
    <s v="8/26/2011"/>
  </r>
  <r>
    <n v="49319"/>
    <d v="2011-08-25T00:00:00"/>
    <s v="Low"/>
    <n v="13"/>
    <s v="S"/>
    <n v="98.82"/>
    <n v="7.6015384615384614"/>
    <x v="0"/>
    <n v="5.53"/>
    <n v="104.35"/>
    <x v="6"/>
    <s v="SK"/>
    <s v="Corporate"/>
    <n v="1"/>
    <s v="Technology"/>
    <s v="Computer Peripherals"/>
    <s v="Small Pack"/>
    <s v="8/27/2011"/>
  </r>
  <r>
    <n v="56640"/>
    <d v="2011-08-25T00:00:00"/>
    <s v="High"/>
    <n v="11"/>
    <s v="S"/>
    <n v="80.260000000000005"/>
    <n v="7.2963636363636368"/>
    <x v="0"/>
    <n v="5.66"/>
    <n v="85.92"/>
    <x v="2"/>
    <s v="BC"/>
    <s v="Corporate"/>
    <n v="1"/>
    <s v="Office Supplies"/>
    <s v="Paper"/>
    <s v="Small Box"/>
    <s v="8/26/2011"/>
  </r>
  <r>
    <n v="56640"/>
    <d v="2011-08-25T00:00:00"/>
    <s v="High"/>
    <n v="2"/>
    <s v="XS"/>
    <n v="29.31"/>
    <n v="14.654999999999999"/>
    <x v="0"/>
    <n v="5.43"/>
    <n v="34.739999999999995"/>
    <x v="2"/>
    <s v="BC"/>
    <s v="Corporate"/>
    <n v="1"/>
    <s v="Office Supplies"/>
    <s v="Paper"/>
    <s v="Small Box"/>
    <s v="8/26/2011"/>
  </r>
  <r>
    <n v="30276"/>
    <d v="2011-08-26T00:00:00"/>
    <s v="Low"/>
    <n v="44"/>
    <s v="XL"/>
    <n v="1453.704"/>
    <n v="33.038727272727272"/>
    <x v="0"/>
    <n v="1.1000000000000001"/>
    <n v="1454.8039999999999"/>
    <x v="3"/>
    <s v="QC"/>
    <s v="Corporate"/>
    <n v="1"/>
    <s v="Technology"/>
    <s v="Telephones and Communication"/>
    <s v="Small Box"/>
    <s v="8/30/2011"/>
  </r>
  <r>
    <n v="17924"/>
    <d v="2011-08-26T00:00:00"/>
    <s v="Critical"/>
    <n v="42"/>
    <s v="XL"/>
    <n v="2507.48"/>
    <n v="59.701904761904764"/>
    <x v="0"/>
    <n v="4.5"/>
    <n v="2511.98"/>
    <x v="6"/>
    <s v="SK"/>
    <s v="Consumer"/>
    <n v="4"/>
    <s v="Office Supplies"/>
    <s v="Appliances"/>
    <s v="Small Box"/>
    <s v="8/26/2011"/>
  </r>
  <r>
    <n v="53767"/>
    <d v="2011-08-26T00:00:00"/>
    <s v="Not Specified"/>
    <n v="35"/>
    <s v="L"/>
    <n v="1131.1500000000001"/>
    <n v="32.318571428571431"/>
    <x v="0"/>
    <n v="5.76"/>
    <n v="1136.9100000000001"/>
    <x v="5"/>
    <s v="AB"/>
    <s v="Small Business"/>
    <n v="2"/>
    <s v="Office Supplies"/>
    <s v="Paper"/>
    <s v="Small Box"/>
    <s v="8/27/2011"/>
  </r>
  <r>
    <n v="30276"/>
    <d v="2011-08-26T00:00:00"/>
    <s v="Low"/>
    <n v="34"/>
    <s v="L"/>
    <n v="7656.3040000000001"/>
    <n v="225.18541176470589"/>
    <x v="2"/>
    <n v="54.12"/>
    <n v="7710.424"/>
    <x v="3"/>
    <s v="QC"/>
    <s v="Corporate"/>
    <n v="1"/>
    <s v="Furniture"/>
    <s v="Tables"/>
    <s v="Jumbo Box"/>
    <s v="8/30/2011"/>
  </r>
  <r>
    <n v="39169"/>
    <d v="2011-08-26T00:00:00"/>
    <s v="Medium"/>
    <n v="5"/>
    <s v="XS"/>
    <n v="24.91"/>
    <n v="4.9820000000000002"/>
    <x v="0"/>
    <n v="0.71"/>
    <n v="25.62"/>
    <x v="3"/>
    <s v="QC"/>
    <s v="Home Office"/>
    <n v="3"/>
    <s v="Office Supplies"/>
    <s v="Pens &amp; Art Supplies"/>
    <s v="Wrap Bag"/>
    <s v="8/27/2011"/>
  </r>
  <r>
    <n v="6336"/>
    <d v="2011-08-28T00:00:00"/>
    <s v="High"/>
    <n v="43"/>
    <s v="XL"/>
    <n v="320.26"/>
    <n v="7.4479069767441857"/>
    <x v="1"/>
    <n v="6.05"/>
    <n v="326.31"/>
    <x v="6"/>
    <s v="SK"/>
    <s v="Home Office"/>
    <n v="3"/>
    <s v="Office Supplies"/>
    <s v="Binders and Binder Accessories"/>
    <s v="Small Box"/>
    <s v="8/30/2011"/>
  </r>
  <r>
    <n v="54914"/>
    <d v="2011-08-28T00:00:00"/>
    <s v="Critical"/>
    <n v="32"/>
    <s v="L"/>
    <n v="197.93"/>
    <n v="6.1853125000000002"/>
    <x v="0"/>
    <n v="5.46"/>
    <n v="203.39000000000001"/>
    <x v="4"/>
    <s v="ON"/>
    <s v="Small Business"/>
    <n v="2"/>
    <s v="Office Supplies"/>
    <s v="Paper"/>
    <s v="Small Box"/>
    <s v="8/29/2011"/>
  </r>
  <r>
    <n v="48709"/>
    <d v="2011-08-28T00:00:00"/>
    <s v="High"/>
    <n v="17"/>
    <s v="S"/>
    <n v="47.12"/>
    <n v="2.7717647058823527"/>
    <x v="0"/>
    <n v="4.28"/>
    <n v="51.4"/>
    <x v="2"/>
    <s v="BC"/>
    <s v="Corporate"/>
    <n v="1"/>
    <s v="Office Supplies"/>
    <s v="Pens &amp; Art Supplies"/>
    <s v="Wrap Bag"/>
    <s v="8/30/2011"/>
  </r>
  <r>
    <n v="54914"/>
    <d v="2011-08-28T00:00:00"/>
    <s v="Critical"/>
    <n v="7"/>
    <s v="XS"/>
    <n v="90.58"/>
    <n v="12.94"/>
    <x v="0"/>
    <n v="6.27"/>
    <n v="96.85"/>
    <x v="4"/>
    <s v="ON"/>
    <s v="Small Business"/>
    <n v="2"/>
    <s v="Office Supplies"/>
    <s v="Storage &amp; Organization"/>
    <s v="Medium Box"/>
    <s v="8/30/2011"/>
  </r>
  <r>
    <n v="8391"/>
    <d v="2011-08-28T00:00:00"/>
    <s v="High"/>
    <n v="4"/>
    <s v="XS"/>
    <n v="1266.72"/>
    <n v="316.68"/>
    <x v="2"/>
    <n v="64.73"/>
    <n v="1331.45"/>
    <x v="0"/>
    <s v="NU"/>
    <s v="Corporate"/>
    <n v="1"/>
    <s v="Furniture"/>
    <s v="Chairs &amp; Chairmats"/>
    <s v="Jumbo Drum"/>
    <s v="8/29/2011"/>
  </r>
  <r>
    <n v="49828"/>
    <d v="2011-08-30T00:00:00"/>
    <s v="Medium"/>
    <n v="39"/>
    <s v="L"/>
    <n v="272.39"/>
    <n v="6.9843589743589742"/>
    <x v="1"/>
    <n v="6.6"/>
    <n v="278.99"/>
    <x v="1"/>
    <s v="MB"/>
    <s v="Consumer"/>
    <n v="4"/>
    <s v="Office Supplies"/>
    <s v="Paper"/>
    <s v="Small Box"/>
    <s v="8/31/2011"/>
  </r>
  <r>
    <n v="36679"/>
    <d v="2011-08-30T00:00:00"/>
    <s v="Critical"/>
    <n v="28"/>
    <s v="M"/>
    <n v="1491.8264999999999"/>
    <n v="53.279517857142856"/>
    <x v="0"/>
    <n v="8.99"/>
    <n v="1500.8164999999999"/>
    <x v="4"/>
    <s v="ON"/>
    <s v="Corporate"/>
    <n v="1"/>
    <s v="Technology"/>
    <s v="Telephones and Communication"/>
    <s v="Small Box"/>
    <d v="2011-02-09T00:00:00"/>
  </r>
  <r>
    <n v="11233"/>
    <d v="2011-08-30T00:00:00"/>
    <s v="Not Specified"/>
    <n v="25"/>
    <s v="M"/>
    <n v="276.5"/>
    <n v="11.06"/>
    <x v="0"/>
    <n v="4.8"/>
    <n v="281.3"/>
    <x v="4"/>
    <s v="ON"/>
    <s v="Corporate"/>
    <n v="1"/>
    <s v="Office Supplies"/>
    <s v="Envelopes"/>
    <s v="Small Box"/>
    <d v="2011-01-09T00:00:00"/>
  </r>
  <r>
    <n v="38561"/>
    <d v="2011-08-30T00:00:00"/>
    <s v="Critical"/>
    <n v="19"/>
    <s v="S"/>
    <n v="169.4"/>
    <n v="8.9157894736842103"/>
    <x v="0"/>
    <n v="7.29"/>
    <n v="176.69"/>
    <x v="6"/>
    <s v="SK"/>
    <s v="Home Office"/>
    <n v="3"/>
    <s v="Furniture"/>
    <s v="Office Furnishings"/>
    <s v="Small Pack"/>
    <d v="2011-01-09T00:00:00"/>
  </r>
  <r>
    <n v="4676"/>
    <d v="2011-08-31T00:00:00"/>
    <s v="High"/>
    <n v="50"/>
    <s v="XXL"/>
    <n v="187.83"/>
    <n v="3.7566000000000002"/>
    <x v="0"/>
    <n v="0.5"/>
    <n v="188.33"/>
    <x v="0"/>
    <s v="NU"/>
    <s v="Home Office"/>
    <n v="3"/>
    <s v="Office Supplies"/>
    <s v="Labels"/>
    <s v="Small Box"/>
    <d v="2011-02-09T00:00:00"/>
  </r>
  <r>
    <n v="6337"/>
    <d v="2011-08-31T00:00:00"/>
    <s v="Not Specified"/>
    <n v="48"/>
    <s v="XL"/>
    <n v="3397.72"/>
    <n v="70.785833333333329"/>
    <x v="0"/>
    <n v="37.58"/>
    <n v="3435.2999999999997"/>
    <x v="2"/>
    <s v="BC"/>
    <s v="Corporate"/>
    <n v="1"/>
    <s v="Furniture"/>
    <s v="Office Furnishings"/>
    <s v="Wrap Bag"/>
    <d v="2011-02-09T00:00:00"/>
  </r>
  <r>
    <n v="34596"/>
    <d v="2011-08-31T00:00:00"/>
    <s v="Critical"/>
    <n v="39"/>
    <s v="L"/>
    <n v="302.08999999999997"/>
    <n v="7.7458974358974348"/>
    <x v="0"/>
    <n v="6.16"/>
    <n v="308.25"/>
    <x v="11"/>
    <s v="NB"/>
    <s v="Consumer"/>
    <n v="4"/>
    <s v="Office Supplies"/>
    <s v="Binders and Binder Accessories"/>
    <s v="Small Box"/>
    <d v="2011-01-09T00:00:00"/>
  </r>
  <r>
    <n v="4676"/>
    <d v="2011-08-31T00:00:00"/>
    <s v="High"/>
    <n v="30"/>
    <s v="L"/>
    <n v="4253.009"/>
    <n v="141.76696666666666"/>
    <x v="0"/>
    <n v="8.99"/>
    <n v="4261.9989999999998"/>
    <x v="0"/>
    <s v="NU"/>
    <s v="Home Office"/>
    <n v="3"/>
    <s v="Technology"/>
    <s v="Telephones and Communication"/>
    <s v="Small Box"/>
    <d v="2011-01-09T00:00:00"/>
  </r>
  <r>
    <n v="57799"/>
    <d v="2011-08-31T00:00:00"/>
    <s v="High"/>
    <n v="25"/>
    <s v="M"/>
    <n v="12343.07"/>
    <n v="493.72280000000001"/>
    <x v="2"/>
    <n v="69.3"/>
    <n v="12412.369999999999"/>
    <x v="6"/>
    <s v="SK"/>
    <s v="Consumer"/>
    <n v="4"/>
    <s v="Technology"/>
    <s v="Office Machines"/>
    <s v="Jumbo Drum"/>
    <d v="2011-02-09T00:00:00"/>
  </r>
  <r>
    <n v="4676"/>
    <d v="2011-08-31T00:00:00"/>
    <s v="High"/>
    <n v="11"/>
    <s v="S"/>
    <n v="1210.0515"/>
    <n v="110.00468181818182"/>
    <x v="0"/>
    <n v="7.69"/>
    <n v="1217.7415000000001"/>
    <x v="0"/>
    <s v="NU"/>
    <s v="Home Office"/>
    <n v="3"/>
    <s v="Technology"/>
    <s v="Telephones and Communication"/>
    <s v="Small Box"/>
    <d v="2011-01-09T00:00:00"/>
  </r>
  <r>
    <n v="4676"/>
    <d v="2011-08-31T00:00:00"/>
    <s v="High"/>
    <n v="3"/>
    <s v="XS"/>
    <n v="49.59"/>
    <n v="16.53"/>
    <x v="1"/>
    <n v="6.47"/>
    <n v="56.06"/>
    <x v="0"/>
    <s v="NU"/>
    <s v="Home Office"/>
    <n v="3"/>
    <s v="Office Supplies"/>
    <s v="Paper"/>
    <s v="Small Box"/>
    <d v="2011-02-09T00:00:00"/>
  </r>
  <r>
    <n v="6337"/>
    <d v="2011-08-31T00:00:00"/>
    <s v="Not Specified"/>
    <n v="1"/>
    <s v="XS"/>
    <n v="449.42"/>
    <n v="449.42"/>
    <x v="2"/>
    <n v="85.63"/>
    <n v="535.04999999999995"/>
    <x v="2"/>
    <s v="BC"/>
    <s v="Corporate"/>
    <n v="1"/>
    <s v="Furniture"/>
    <s v="Tables"/>
    <s v="Jumbo Box"/>
    <d v="2011-01-09T00:00:00"/>
  </r>
  <r>
    <n v="51906"/>
    <d v="2011-09-01T00:00:00"/>
    <s v="High"/>
    <n v="24"/>
    <s v="M"/>
    <n v="206.34"/>
    <n v="8.5975000000000001"/>
    <x v="0"/>
    <n v="3.62"/>
    <n v="209.96"/>
    <x v="2"/>
    <s v="BC"/>
    <s v="Home Office"/>
    <n v="3"/>
    <s v="Technology"/>
    <s v="Computer Peripherals"/>
    <s v="Small Pack"/>
    <d v="2011-02-09T00:00:00"/>
  </r>
  <r>
    <n v="34112"/>
    <d v="2011-09-01T00:00:00"/>
    <s v="Critical"/>
    <n v="13"/>
    <s v="S"/>
    <n v="315.79199999999997"/>
    <n v="24.291692307692305"/>
    <x v="0"/>
    <n v="8.59"/>
    <n v="324.38199999999995"/>
    <x v="6"/>
    <s v="SK"/>
    <s v="Small Business"/>
    <n v="2"/>
    <s v="Technology"/>
    <s v="Telephones and Communication"/>
    <s v="Medium Box"/>
    <d v="2011-03-09T00:00:00"/>
  </r>
  <r>
    <n v="8578"/>
    <d v="2011-09-02T00:00:00"/>
    <s v="High"/>
    <n v="40"/>
    <s v="XL"/>
    <n v="366.87"/>
    <n v="9.1717499999999994"/>
    <x v="0"/>
    <n v="5.71"/>
    <n v="372.58"/>
    <x v="11"/>
    <s v="NB"/>
    <s v="Corporate"/>
    <n v="1"/>
    <s v="Furniture"/>
    <s v="Office Furnishings"/>
    <s v="Small Box"/>
    <d v="2011-03-09T00:00:00"/>
  </r>
  <r>
    <n v="27778"/>
    <d v="2011-09-02T00:00:00"/>
    <s v="Critical"/>
    <n v="34"/>
    <s v="L"/>
    <n v="4805.92"/>
    <n v="141.35058823529411"/>
    <x v="2"/>
    <n v="36.090000000000003"/>
    <n v="4842.01"/>
    <x v="7"/>
    <s v="NT"/>
    <s v="Corporate"/>
    <n v="1"/>
    <s v="Furniture"/>
    <s v="Bookcases"/>
    <s v="Jumbo Box"/>
    <d v="2011-04-09T00:00:00"/>
  </r>
  <r>
    <n v="9027"/>
    <d v="2011-09-02T00:00:00"/>
    <s v="Low"/>
    <n v="30"/>
    <s v="L"/>
    <n v="932.89200000000005"/>
    <n v="31.096400000000003"/>
    <x v="0"/>
    <n v="0.99"/>
    <n v="933.88200000000006"/>
    <x v="9"/>
    <s v="PE"/>
    <s v="Consumer"/>
    <n v="4"/>
    <s v="Technology"/>
    <s v="Telephones and Communication"/>
    <s v="Small Pack"/>
    <d v="2011-11-09T00:00:00"/>
  </r>
  <r>
    <n v="40896"/>
    <d v="2011-09-02T00:00:00"/>
    <s v="Not Specified"/>
    <n v="21"/>
    <s v="M"/>
    <n v="155.72999999999999"/>
    <n v="7.4157142857142855"/>
    <x v="1"/>
    <n v="1.71"/>
    <n v="157.44"/>
    <x v="12"/>
    <s v="NL"/>
    <s v="Corporate"/>
    <n v="1"/>
    <s v="Office Supplies"/>
    <s v="Paper"/>
    <s v="Wrap Bag"/>
    <d v="2011-03-09T00:00:00"/>
  </r>
  <r>
    <n v="27778"/>
    <d v="2011-09-02T00:00:00"/>
    <s v="Critical"/>
    <n v="10"/>
    <s v="S"/>
    <n v="6350.29"/>
    <n v="635.029"/>
    <x v="0"/>
    <n v="24.49"/>
    <n v="6374.78"/>
    <x v="1"/>
    <s v="MB"/>
    <s v="Corporate"/>
    <n v="1"/>
    <s v="Technology"/>
    <s v="Copiers and Fax"/>
    <s v="Large Box"/>
    <d v="2011-04-09T00:00:00"/>
  </r>
  <r>
    <n v="27778"/>
    <d v="2011-09-02T00:00:00"/>
    <s v="Critical"/>
    <n v="1"/>
    <s v="XS"/>
    <n v="232.67"/>
    <n v="232.67"/>
    <x v="0"/>
    <n v="15.01"/>
    <n v="247.67999999999998"/>
    <x v="7"/>
    <s v="NT"/>
    <s v="Corporate"/>
    <n v="1"/>
    <s v="Office Supplies"/>
    <s v="Binders and Binder Accessories"/>
    <s v="Small Box"/>
    <d v="2011-04-09T00:00:00"/>
  </r>
  <r>
    <n v="41152"/>
    <d v="2011-09-03T00:00:00"/>
    <s v="High"/>
    <n v="49"/>
    <s v="XL"/>
    <n v="3702.92"/>
    <n v="75.569795918367348"/>
    <x v="0"/>
    <n v="19.95"/>
    <n v="3722.87"/>
    <x v="2"/>
    <s v="BC"/>
    <s v="Corporate"/>
    <n v="1"/>
    <s v="Office Supplies"/>
    <s v="Appliances"/>
    <s v="Large Box"/>
    <d v="2011-04-09T00:00:00"/>
  </r>
  <r>
    <n v="42274"/>
    <d v="2011-09-03T00:00:00"/>
    <s v="High"/>
    <n v="45"/>
    <s v="XL"/>
    <n v="508.49"/>
    <n v="11.299777777777779"/>
    <x v="1"/>
    <n v="6.2"/>
    <n v="514.69000000000005"/>
    <x v="4"/>
    <s v="ON"/>
    <s v="Home Office"/>
    <n v="3"/>
    <s v="Furniture"/>
    <s v="Office Furnishings"/>
    <s v="Wrap Bag"/>
    <d v="2011-05-09T00:00:00"/>
  </r>
  <r>
    <n v="34660"/>
    <d v="2011-09-03T00:00:00"/>
    <s v="Not Specified"/>
    <n v="36"/>
    <s v="L"/>
    <n v="3832.37"/>
    <n v="106.45472222222222"/>
    <x v="0"/>
    <n v="5.81"/>
    <n v="3838.18"/>
    <x v="6"/>
    <s v="SK"/>
    <s v="Home Office"/>
    <n v="3"/>
    <s v="Furniture"/>
    <s v="Office Furnishings"/>
    <s v="Medium Box"/>
    <d v="2011-05-09T00:00:00"/>
  </r>
  <r>
    <n v="41152"/>
    <d v="2011-09-03T00:00:00"/>
    <s v="High"/>
    <n v="29"/>
    <s v="M"/>
    <n v="53.99"/>
    <n v="1.8617241379310345"/>
    <x v="0"/>
    <n v="1.49"/>
    <n v="55.480000000000004"/>
    <x v="2"/>
    <s v="BC"/>
    <s v="Corporate"/>
    <n v="1"/>
    <s v="Office Supplies"/>
    <s v="Binders and Binder Accessories"/>
    <s v="Small Box"/>
    <d v="2011-05-09T00:00:00"/>
  </r>
  <r>
    <n v="42274"/>
    <d v="2011-09-03T00:00:00"/>
    <s v="High"/>
    <n v="23"/>
    <s v="M"/>
    <n v="2296.7600000000002"/>
    <n v="99.859130434782614"/>
    <x v="0"/>
    <n v="19.989999999999998"/>
    <n v="2316.75"/>
    <x v="4"/>
    <s v="ON"/>
    <s v="Home Office"/>
    <n v="3"/>
    <s v="Technology"/>
    <s v="Computer Peripherals"/>
    <s v="Small Box"/>
    <d v="2011-05-09T00:00:00"/>
  </r>
  <r>
    <n v="27904"/>
    <d v="2011-09-03T00:00:00"/>
    <s v="High"/>
    <n v="8"/>
    <s v="XS"/>
    <n v="460.58949999999999"/>
    <n v="57.573687499999998"/>
    <x v="0"/>
    <n v="8.99"/>
    <n v="469.5795"/>
    <x v="2"/>
    <s v="BC"/>
    <s v="Consumer"/>
    <n v="4"/>
    <s v="Technology"/>
    <s v="Telephones and Communication"/>
    <s v="Small Box"/>
    <d v="2011-04-09T00:00:00"/>
  </r>
  <r>
    <n v="2309"/>
    <d v="2011-09-03T00:00:00"/>
    <s v="Low"/>
    <n v="7"/>
    <s v="XS"/>
    <n v="27.01"/>
    <n v="3.858571428571429"/>
    <x v="0"/>
    <n v="1.49"/>
    <n v="28.5"/>
    <x v="10"/>
    <s v="YT"/>
    <s v="Consumer"/>
    <n v="4"/>
    <s v="Office Supplies"/>
    <s v="Binders and Binder Accessories"/>
    <s v="Small Box"/>
    <d v="2011-05-09T00:00:00"/>
  </r>
  <r>
    <n v="34660"/>
    <d v="2011-09-03T00:00:00"/>
    <s v="Not Specified"/>
    <n v="4"/>
    <s v="XS"/>
    <n v="24.77"/>
    <n v="6.1924999999999999"/>
    <x v="0"/>
    <n v="5.68"/>
    <n v="30.45"/>
    <x v="6"/>
    <s v="SK"/>
    <s v="Home Office"/>
    <n v="3"/>
    <s v="Office Supplies"/>
    <s v="Binders and Binder Accessories"/>
    <s v="Small Box"/>
    <d v="2011-04-09T00:00:00"/>
  </r>
  <r>
    <n v="34180"/>
    <d v="2011-09-03T00:00:00"/>
    <s v="High"/>
    <n v="2"/>
    <s v="XS"/>
    <n v="27"/>
    <n v="13.5"/>
    <x v="1"/>
    <n v="8.09"/>
    <n v="35.090000000000003"/>
    <x v="1"/>
    <s v="MB"/>
    <s v="Corporate"/>
    <n v="1"/>
    <s v="Office Supplies"/>
    <s v="Paper"/>
    <s v="Small Box"/>
    <d v="2011-03-09T00:00:00"/>
  </r>
  <r>
    <n v="13889"/>
    <d v="2011-09-04T00:00:00"/>
    <s v="Medium"/>
    <n v="49"/>
    <s v="XL"/>
    <n v="12979.1"/>
    <n v="264.87959183673468"/>
    <x v="2"/>
    <n v="54.31"/>
    <n v="13033.41"/>
    <x v="2"/>
    <s v="BC"/>
    <s v="Small Business"/>
    <n v="2"/>
    <s v="Furniture"/>
    <s v="Chairs &amp; Chairmats"/>
    <s v="Jumbo Drum"/>
    <d v="2011-05-09T00:00:00"/>
  </r>
  <r>
    <n v="17573"/>
    <d v="2011-09-04T00:00:00"/>
    <s v="Low"/>
    <n v="47"/>
    <s v="XL"/>
    <n v="21555.599999999999"/>
    <n v="458.62978723404251"/>
    <x v="2"/>
    <n v="49"/>
    <n v="21604.6"/>
    <x v="5"/>
    <s v="AB"/>
    <s v="Small Business"/>
    <n v="2"/>
    <s v="Technology"/>
    <s v="Copiers and Fax"/>
    <s v="Jumbo Drum"/>
    <d v="2011-06-09T00:00:00"/>
  </r>
  <r>
    <n v="9955"/>
    <d v="2011-09-04T00:00:00"/>
    <s v="Critical"/>
    <n v="37"/>
    <s v="L"/>
    <n v="2912.0149999999999"/>
    <n v="78.703108108108111"/>
    <x v="0"/>
    <n v="4.9000000000000004"/>
    <n v="2916.915"/>
    <x v="5"/>
    <s v="AB"/>
    <s v="Corporate"/>
    <n v="1"/>
    <s v="Technology"/>
    <s v="Telephones and Communication"/>
    <s v="Small Box"/>
    <d v="2011-06-09T00:00:00"/>
  </r>
  <r>
    <n v="51969"/>
    <d v="2011-09-04T00:00:00"/>
    <s v="High"/>
    <n v="33"/>
    <s v="L"/>
    <n v="1756.6949999999999"/>
    <n v="53.233181818181819"/>
    <x v="0"/>
    <n v="8.8000000000000007"/>
    <n v="1765.4949999999999"/>
    <x v="2"/>
    <s v="BC"/>
    <s v="Consumer"/>
    <n v="4"/>
    <s v="Technology"/>
    <s v="Telephones and Communication"/>
    <s v="Small Box"/>
    <d v="2011-07-09T00:00:00"/>
  </r>
  <r>
    <n v="17573"/>
    <d v="2011-09-04T00:00:00"/>
    <s v="Low"/>
    <n v="23"/>
    <s v="M"/>
    <n v="220.97"/>
    <n v="9.6073913043478267"/>
    <x v="0"/>
    <n v="7.29"/>
    <n v="228.26"/>
    <x v="4"/>
    <s v="ON"/>
    <s v="Small Business"/>
    <n v="2"/>
    <s v="Furniture"/>
    <s v="Office Furnishings"/>
    <s v="Small Pack"/>
    <d v="2011-08-09T00:00:00"/>
  </r>
  <r>
    <n v="53895"/>
    <d v="2011-09-04T00:00:00"/>
    <s v="Not Specified"/>
    <n v="21"/>
    <s v="M"/>
    <n v="7922.69"/>
    <n v="377.27095238095234"/>
    <x v="0"/>
    <n v="19.989999999999998"/>
    <n v="7942.6799999999994"/>
    <x v="6"/>
    <s v="SK"/>
    <s v="Small Business"/>
    <n v="2"/>
    <s v="Office Supplies"/>
    <s v="Storage &amp; Organization"/>
    <s v="Small Box"/>
    <d v="2011-06-09T00:00:00"/>
  </r>
  <r>
    <n v="9863"/>
    <d v="2011-09-04T00:00:00"/>
    <s v="Critical"/>
    <n v="18"/>
    <s v="S"/>
    <n v="33.96"/>
    <n v="1.8866666666666667"/>
    <x v="0"/>
    <n v="0.7"/>
    <n v="34.660000000000004"/>
    <x v="4"/>
    <s v="ON"/>
    <s v="Home Office"/>
    <n v="3"/>
    <s v="Office Supplies"/>
    <s v="Pens &amp; Art Supplies"/>
    <s v="Wrap Bag"/>
    <d v="2011-06-09T00:00:00"/>
  </r>
  <r>
    <n v="51969"/>
    <d v="2011-09-04T00:00:00"/>
    <s v="High"/>
    <n v="16"/>
    <s v="S"/>
    <n v="196.98"/>
    <n v="12.311249999999999"/>
    <x v="0"/>
    <n v="6.47"/>
    <n v="203.45"/>
    <x v="2"/>
    <s v="BC"/>
    <s v="Consumer"/>
    <n v="4"/>
    <s v="Office Supplies"/>
    <s v="Paper"/>
    <s v="Small Box"/>
    <d v="2011-04-09T00:00:00"/>
  </r>
  <r>
    <n v="43363"/>
    <d v="2011-09-05T00:00:00"/>
    <s v="Critical"/>
    <n v="35"/>
    <s v="L"/>
    <n v="12908.4"/>
    <n v="368.81142857142856"/>
    <x v="2"/>
    <n v="59"/>
    <n v="12967.4"/>
    <x v="6"/>
    <s v="SK"/>
    <s v="Home Office"/>
    <n v="3"/>
    <s v="Furniture"/>
    <s v="Chairs &amp; Chairmats"/>
    <s v="Jumbo Drum"/>
    <d v="2011-07-09T00:00:00"/>
  </r>
  <r>
    <n v="19138"/>
    <d v="2011-09-05T00:00:00"/>
    <s v="Low"/>
    <n v="30"/>
    <s v="L"/>
    <n v="387"/>
    <n v="12.9"/>
    <x v="1"/>
    <n v="6.13"/>
    <n v="393.13"/>
    <x v="7"/>
    <s v="NT"/>
    <s v="Home Office"/>
    <n v="3"/>
    <s v="Office Supplies"/>
    <s v="Storage &amp; Organization"/>
    <s v="Small Box"/>
    <d v="2011-10-09T00:00:00"/>
  </r>
  <r>
    <n v="58179"/>
    <d v="2011-09-05T00:00:00"/>
    <s v="Medium"/>
    <n v="3"/>
    <s v="XS"/>
    <n v="39.49"/>
    <n v="13.163333333333334"/>
    <x v="0"/>
    <n v="5.72"/>
    <n v="45.21"/>
    <x v="2"/>
    <s v="BC"/>
    <s v="Small Business"/>
    <n v="2"/>
    <s v="Office Supplies"/>
    <s v="Envelopes"/>
    <s v="Small Box"/>
    <d v="2011-06-09T00:00:00"/>
  </r>
  <r>
    <n v="27684"/>
    <d v="2011-09-05T00:00:00"/>
    <s v="Low"/>
    <n v="1"/>
    <s v="XS"/>
    <n v="13.04"/>
    <n v="13.04"/>
    <x v="0"/>
    <n v="2.89"/>
    <n v="15.93"/>
    <x v="4"/>
    <s v="ON"/>
    <s v="Corporate"/>
    <n v="1"/>
    <s v="Office Supplies"/>
    <s v="Pens &amp; Art Supplies"/>
    <s v="Small Pack"/>
    <d v="2011-07-09T00:00:00"/>
  </r>
  <r>
    <n v="50500"/>
    <d v="2011-09-06T00:00:00"/>
    <s v="Low"/>
    <n v="45"/>
    <s v="XL"/>
    <n v="109.39"/>
    <n v="2.4308888888888891"/>
    <x v="1"/>
    <n v="1.02"/>
    <n v="110.41"/>
    <x v="11"/>
    <s v="NB"/>
    <s v="Consumer"/>
    <n v="4"/>
    <s v="Office Supplies"/>
    <s v="Rubber Bands"/>
    <s v="Wrap Bag"/>
    <d v="2011-06-09T00:00:00"/>
  </r>
  <r>
    <n v="8323"/>
    <d v="2011-09-06T00:00:00"/>
    <s v="High"/>
    <n v="45"/>
    <s v="XL"/>
    <n v="766.96349999999995"/>
    <n v="17.043633333333332"/>
    <x v="1"/>
    <n v="2.5"/>
    <n v="769.46349999999995"/>
    <x v="4"/>
    <s v="ON"/>
    <s v="Home Office"/>
    <n v="3"/>
    <s v="Technology"/>
    <s v="Telephones and Communication"/>
    <s v="Wrap Bag"/>
    <d v="2011-07-09T00:00:00"/>
  </r>
  <r>
    <n v="50500"/>
    <d v="2011-09-06T00:00:00"/>
    <s v="Low"/>
    <n v="11"/>
    <s v="S"/>
    <n v="64.86"/>
    <n v="5.8963636363636365"/>
    <x v="0"/>
    <n v="0.95"/>
    <n v="65.81"/>
    <x v="11"/>
    <s v="NB"/>
    <s v="Consumer"/>
    <n v="4"/>
    <s v="Office Supplies"/>
    <s v="Paper"/>
    <s v="Wrap Bag"/>
    <d v="2011-10-09T00:00:00"/>
  </r>
  <r>
    <n v="40806"/>
    <d v="2011-09-06T00:00:00"/>
    <s v="Critical"/>
    <n v="8"/>
    <s v="XS"/>
    <n v="53.14"/>
    <n v="6.6425000000000001"/>
    <x v="0"/>
    <n v="7.78"/>
    <n v="60.92"/>
    <x v="2"/>
    <s v="BC"/>
    <s v="Small Business"/>
    <n v="2"/>
    <s v="Office Supplies"/>
    <s v="Binders and Binder Accessories"/>
    <s v="Small Box"/>
    <d v="2011-07-09T00:00:00"/>
  </r>
  <r>
    <n v="50566"/>
    <d v="2011-09-07T00:00:00"/>
    <s v="Not Specified"/>
    <n v="48"/>
    <s v="XL"/>
    <n v="389.28"/>
    <n v="8.11"/>
    <x v="0"/>
    <n v="3.5"/>
    <n v="392.78"/>
    <x v="4"/>
    <s v="ON"/>
    <s v="Corporate"/>
    <n v="1"/>
    <s v="Office Supplies"/>
    <s v="Appliances"/>
    <s v="Small Box"/>
    <d v="2011-09-09T00:00:00"/>
  </r>
  <r>
    <n v="39079"/>
    <d v="2011-09-07T00:00:00"/>
    <s v="High"/>
    <n v="46"/>
    <s v="XL"/>
    <n v="75.599999999999994"/>
    <n v="1.6434782608695651"/>
    <x v="0"/>
    <n v="5.28"/>
    <n v="80.88"/>
    <x v="3"/>
    <s v="QC"/>
    <s v="Small Business"/>
    <n v="2"/>
    <s v="Office Supplies"/>
    <s v="Binders and Binder Accessories"/>
    <s v="Small Box"/>
    <d v="2011-07-09T00:00:00"/>
  </r>
  <r>
    <n v="19621"/>
    <d v="2011-09-07T00:00:00"/>
    <s v="Critical"/>
    <n v="20"/>
    <s v="M"/>
    <n v="67.03"/>
    <n v="3.3515000000000001"/>
    <x v="0"/>
    <n v="1.92"/>
    <n v="68.95"/>
    <x v="1"/>
    <s v="MB"/>
    <s v="Corporate"/>
    <n v="1"/>
    <s v="Office Supplies"/>
    <s v="Scissors, Rulers and Trimmers"/>
    <s v="Wrap Bag"/>
    <d v="2011-08-09T00:00:00"/>
  </r>
  <r>
    <n v="2626"/>
    <d v="2011-09-07T00:00:00"/>
    <s v="Not Specified"/>
    <n v="16"/>
    <s v="S"/>
    <n v="48.37"/>
    <n v="3.0231249999999998"/>
    <x v="0"/>
    <n v="0.5"/>
    <n v="48.87"/>
    <x v="4"/>
    <s v="ON"/>
    <s v="Small Business"/>
    <n v="2"/>
    <s v="Office Supplies"/>
    <s v="Labels"/>
    <s v="Small Box"/>
    <d v="2011-09-09T00:00:00"/>
  </r>
  <r>
    <n v="47333"/>
    <d v="2011-09-07T00:00:00"/>
    <s v="Critical"/>
    <n v="16"/>
    <s v="S"/>
    <n v="760.24850000000004"/>
    <n v="47.515531250000002"/>
    <x v="0"/>
    <n v="3.3"/>
    <n v="763.54849999999999"/>
    <x v="1"/>
    <s v="MB"/>
    <s v="Home Office"/>
    <n v="3"/>
    <s v="Technology"/>
    <s v="Telephones and Communication"/>
    <s v="Small Pack"/>
    <d v="2011-07-09T00:00:00"/>
  </r>
  <r>
    <n v="19621"/>
    <d v="2011-09-07T00:00:00"/>
    <s v="Critical"/>
    <n v="15"/>
    <s v="S"/>
    <n v="140.82"/>
    <n v="9.3879999999999999"/>
    <x v="1"/>
    <n v="6.5"/>
    <n v="147.32"/>
    <x v="1"/>
    <s v="MB"/>
    <s v="Corporate"/>
    <n v="1"/>
    <s v="Office Supplies"/>
    <s v="Storage &amp; Organization"/>
    <s v="Medium Box"/>
    <d v="2011-08-09T00:00:00"/>
  </r>
  <r>
    <n v="6054"/>
    <d v="2011-09-08T00:00:00"/>
    <s v="Low"/>
    <n v="43"/>
    <s v="XL"/>
    <n v="643.30999999999995"/>
    <n v="14.960697674418604"/>
    <x v="1"/>
    <n v="10.68"/>
    <n v="653.9899999999999"/>
    <x v="10"/>
    <s v="YT"/>
    <s v="Corporate"/>
    <n v="1"/>
    <s v="Office Supplies"/>
    <s v="Storage &amp; Organization"/>
    <s v="Small Box"/>
    <s v="9/13/2011"/>
  </r>
  <r>
    <n v="706"/>
    <d v="2011-09-08T00:00:00"/>
    <s v="Critical"/>
    <n v="42"/>
    <s v="XL"/>
    <n v="75.14"/>
    <n v="1.789047619047619"/>
    <x v="0"/>
    <n v="0.7"/>
    <n v="75.84"/>
    <x v="8"/>
    <s v="NS"/>
    <s v="Consumer"/>
    <n v="4"/>
    <s v="Office Supplies"/>
    <s v="Pens &amp; Art Supplies"/>
    <s v="Wrap Bag"/>
    <d v="2011-10-09T00:00:00"/>
  </r>
  <r>
    <n v="58593"/>
    <d v="2011-09-08T00:00:00"/>
    <s v="Critical"/>
    <n v="29"/>
    <s v="M"/>
    <n v="2018.45"/>
    <n v="69.601724137931029"/>
    <x v="0"/>
    <n v="37.58"/>
    <n v="2056.0300000000002"/>
    <x v="8"/>
    <s v="NS"/>
    <s v="Corporate"/>
    <n v="1"/>
    <s v="Furniture"/>
    <s v="Office Furnishings"/>
    <s v="Wrap Bag"/>
    <d v="2011-09-09T00:00:00"/>
  </r>
  <r>
    <n v="2823"/>
    <d v="2011-09-08T00:00:00"/>
    <s v="High"/>
    <n v="21"/>
    <s v="M"/>
    <n v="4754.08"/>
    <n v="226.38476190476189"/>
    <x v="2"/>
    <n v="28.66"/>
    <n v="4782.74"/>
    <x v="1"/>
    <s v="MB"/>
    <s v="Home Office"/>
    <n v="3"/>
    <s v="Office Supplies"/>
    <s v="Storage &amp; Organization"/>
    <s v="Jumbo Drum"/>
    <d v="2011-09-09T00:00:00"/>
  </r>
  <r>
    <n v="2823"/>
    <d v="2011-09-08T00:00:00"/>
    <s v="High"/>
    <n v="17"/>
    <s v="S"/>
    <n v="357.43"/>
    <n v="21.025294117647061"/>
    <x v="0"/>
    <n v="6.5"/>
    <n v="363.93"/>
    <x v="1"/>
    <s v="MB"/>
    <s v="Home Office"/>
    <n v="3"/>
    <s v="Technology"/>
    <s v="Computer Peripherals"/>
    <s v="Small Box"/>
    <d v="2011-09-09T00:00:00"/>
  </r>
  <r>
    <n v="27266"/>
    <d v="2011-09-08T00:00:00"/>
    <s v="Critical"/>
    <n v="9"/>
    <s v="XS"/>
    <n v="1031.06"/>
    <n v="114.56222222222222"/>
    <x v="0"/>
    <n v="1.99"/>
    <n v="1033.05"/>
    <x v="8"/>
    <s v="NS"/>
    <s v="Corporate"/>
    <n v="1"/>
    <s v="Technology"/>
    <s v="Computer Peripherals"/>
    <s v="Small Pack"/>
    <d v="2011-11-09T00:00:00"/>
  </r>
  <r>
    <n v="6054"/>
    <d v="2011-09-08T00:00:00"/>
    <s v="Low"/>
    <n v="6"/>
    <s v="XS"/>
    <n v="27.32"/>
    <n v="4.5533333333333337"/>
    <x v="1"/>
    <n v="5.33"/>
    <n v="32.65"/>
    <x v="10"/>
    <s v="YT"/>
    <s v="Corporate"/>
    <n v="1"/>
    <s v="Furniture"/>
    <s v="Office Furnishings"/>
    <s v="Small Box"/>
    <d v="2011-10-09T00:00:00"/>
  </r>
  <r>
    <n v="56257"/>
    <d v="2011-09-09T00:00:00"/>
    <s v="Medium"/>
    <n v="49"/>
    <s v="XL"/>
    <n v="266.3"/>
    <n v="5.4346938775510205"/>
    <x v="1"/>
    <n v="5.71"/>
    <n v="272.01"/>
    <x v="3"/>
    <s v="QC"/>
    <s v="Home Office"/>
    <n v="3"/>
    <s v="Furniture"/>
    <s v="Office Furnishings"/>
    <s v="Medium Box"/>
    <d v="2011-10-09T00:00:00"/>
  </r>
  <r>
    <n v="37414"/>
    <d v="2011-09-09T00:00:00"/>
    <s v="Low"/>
    <n v="39"/>
    <s v="L"/>
    <n v="20596.580000000002"/>
    <n v="528.11743589743594"/>
    <x v="2"/>
    <n v="64.59"/>
    <n v="20661.170000000002"/>
    <x v="3"/>
    <s v="QC"/>
    <s v="Home Office"/>
    <n v="3"/>
    <s v="Furniture"/>
    <s v="Tables"/>
    <s v="Jumbo Box"/>
    <d v="2011-11-09T00:00:00"/>
  </r>
  <r>
    <n v="34151"/>
    <d v="2011-09-09T00:00:00"/>
    <s v="Not Specified"/>
    <n v="26"/>
    <s v="M"/>
    <n v="4097.1445000000003"/>
    <n v="157.58248076923078"/>
    <x v="0"/>
    <n v="8.99"/>
    <n v="4106.1345000000001"/>
    <x v="10"/>
    <s v="YT"/>
    <s v="Corporate"/>
    <n v="1"/>
    <s v="Technology"/>
    <s v="Telephones and Communication"/>
    <s v="Small Box"/>
    <d v="2011-10-09T00:00:00"/>
  </r>
  <r>
    <n v="14368"/>
    <d v="2011-09-10T00:00:00"/>
    <s v="High"/>
    <n v="37"/>
    <s v="L"/>
    <n v="1218.08"/>
    <n v="32.921081081081077"/>
    <x v="0"/>
    <n v="8.99"/>
    <n v="1227.07"/>
    <x v="4"/>
    <s v="ON"/>
    <s v="Consumer"/>
    <n v="4"/>
    <s v="Office Supplies"/>
    <s v="Pens &amp; Art Supplies"/>
    <s v="Small Pack"/>
    <d v="2011-12-09T00:00:00"/>
  </r>
  <r>
    <n v="2436"/>
    <d v="2011-09-10T00:00:00"/>
    <s v="Not Specified"/>
    <n v="14"/>
    <s v="S"/>
    <n v="330.21"/>
    <n v="23.58642857142857"/>
    <x v="1"/>
    <n v="5.47"/>
    <n v="335.68"/>
    <x v="10"/>
    <s v="YT"/>
    <s v="Corporate"/>
    <n v="1"/>
    <s v="Office Supplies"/>
    <s v="Paper"/>
    <s v="Small Box"/>
    <s v="9/13/2011"/>
  </r>
  <r>
    <n v="13702"/>
    <d v="2011-09-10T00:00:00"/>
    <s v="Low"/>
    <n v="6"/>
    <s v="XS"/>
    <n v="209"/>
    <n v="34.833333333333336"/>
    <x v="0"/>
    <n v="7.5"/>
    <n v="216.5"/>
    <x v="7"/>
    <s v="NT"/>
    <s v="Small Business"/>
    <n v="2"/>
    <s v="Office Supplies"/>
    <s v="Paper"/>
    <s v="Small Box"/>
    <s v="9/14/2011"/>
  </r>
  <r>
    <n v="10752"/>
    <d v="2011-09-10T00:00:00"/>
    <s v="Critical"/>
    <n v="5"/>
    <s v="XS"/>
    <n v="95.38"/>
    <n v="19.076000000000001"/>
    <x v="0"/>
    <n v="13.18"/>
    <n v="108.56"/>
    <x v="3"/>
    <s v="QC"/>
    <s v="Small Business"/>
    <n v="2"/>
    <s v="Office Supplies"/>
    <s v="Binders and Binder Accessories"/>
    <s v="Small Box"/>
    <d v="2011-11-09T00:00:00"/>
  </r>
  <r>
    <n v="14368"/>
    <d v="2011-09-10T00:00:00"/>
    <s v="High"/>
    <n v="5"/>
    <s v="XS"/>
    <n v="522.05999999999995"/>
    <n v="104.41199999999999"/>
    <x v="0"/>
    <n v="13.99"/>
    <n v="536.04999999999995"/>
    <x v="4"/>
    <s v="ON"/>
    <s v="Consumer"/>
    <n v="4"/>
    <s v="Furniture"/>
    <s v="Office Furnishings"/>
    <s v="Medium Box"/>
    <d v="2011-11-09T00:00:00"/>
  </r>
  <r>
    <n v="54084"/>
    <d v="2011-09-10T00:00:00"/>
    <s v="Critical"/>
    <n v="3"/>
    <s v="XS"/>
    <n v="160.52000000000001"/>
    <n v="53.506666666666668"/>
    <x v="2"/>
    <n v="14.19"/>
    <n v="174.71"/>
    <x v="5"/>
    <s v="AB"/>
    <s v="Corporate"/>
    <n v="1"/>
    <s v="Furniture"/>
    <s v="Chairs &amp; Chairmats"/>
    <s v="Jumbo Drum"/>
    <d v="2011-12-09T00:00:00"/>
  </r>
  <r>
    <n v="55809"/>
    <d v="2011-09-10T00:00:00"/>
    <s v="Critical"/>
    <n v="2"/>
    <s v="XS"/>
    <n v="250.7"/>
    <n v="125.35"/>
    <x v="2"/>
    <n v="45"/>
    <n v="295.7"/>
    <x v="4"/>
    <s v="ON"/>
    <s v="Consumer"/>
    <n v="4"/>
    <s v="Furniture"/>
    <s v="Chairs &amp; Chairmats"/>
    <s v="Jumbo Drum"/>
    <d v="2011-12-09T00:00:00"/>
  </r>
  <r>
    <n v="47109"/>
    <d v="2011-09-11T00:00:00"/>
    <s v="High"/>
    <n v="47"/>
    <s v="XL"/>
    <n v="6131.54"/>
    <n v="130.45829787234044"/>
    <x v="0"/>
    <n v="12.65"/>
    <n v="6144.19"/>
    <x v="3"/>
    <s v="QC"/>
    <s v="Small Business"/>
    <n v="2"/>
    <s v="Furniture"/>
    <s v="Chairs &amp; Chairmats"/>
    <s v="Medium Box"/>
    <s v="9/13/2011"/>
  </r>
  <r>
    <n v="51687"/>
    <d v="2011-09-11T00:00:00"/>
    <s v="Low"/>
    <n v="42"/>
    <s v="XL"/>
    <n v="248.92"/>
    <n v="5.9266666666666667"/>
    <x v="0"/>
    <n v="5.3"/>
    <n v="254.22"/>
    <x v="6"/>
    <s v="SK"/>
    <s v="Small Business"/>
    <n v="2"/>
    <s v="Office Supplies"/>
    <s v="Envelopes"/>
    <s v="Small Box"/>
    <s v="9/13/2011"/>
  </r>
  <r>
    <n v="27169"/>
    <d v="2011-09-11T00:00:00"/>
    <s v="Not Specified"/>
    <n v="16"/>
    <s v="S"/>
    <n v="109.9"/>
    <n v="6.8687500000000004"/>
    <x v="0"/>
    <n v="5.27"/>
    <n v="115.17"/>
    <x v="10"/>
    <s v="YT"/>
    <s v="Corporate"/>
    <n v="1"/>
    <s v="Office Supplies"/>
    <s v="Binders and Binder Accessories"/>
    <s v="Small Box"/>
    <d v="2011-12-09T00:00:00"/>
  </r>
  <r>
    <n v="166"/>
    <d v="2011-09-11T00:00:00"/>
    <s v="High"/>
    <n v="10"/>
    <s v="S"/>
    <n v="567.93600000000004"/>
    <n v="56.793600000000005"/>
    <x v="1"/>
    <n v="8.99"/>
    <n v="576.92600000000004"/>
    <x v="1"/>
    <s v="MB"/>
    <s v="Consumer"/>
    <n v="4"/>
    <s v="Technology"/>
    <s v="Telephones and Communication"/>
    <s v="Small Box"/>
    <s v="9/13/2011"/>
  </r>
  <r>
    <n v="44451"/>
    <d v="2011-09-11T00:00:00"/>
    <s v="Critical"/>
    <n v="4"/>
    <s v="XS"/>
    <n v="103.9"/>
    <n v="25.975000000000001"/>
    <x v="1"/>
    <n v="7.58"/>
    <n v="111.48"/>
    <x v="8"/>
    <s v="NS"/>
    <s v="Home Office"/>
    <n v="3"/>
    <s v="Furniture"/>
    <s v="Office Furnishings"/>
    <s v="Small Box"/>
    <s v="9/13/2011"/>
  </r>
  <r>
    <n v="44451"/>
    <d v="2011-09-11T00:00:00"/>
    <s v="Low"/>
    <n v="4"/>
    <s v="XS"/>
    <n v="12.49"/>
    <n v="3.1225000000000001"/>
    <x v="0"/>
    <n v="4.7699999999999996"/>
    <n v="17.259999999999998"/>
    <x v="2"/>
    <s v="BC"/>
    <s v="Home Office"/>
    <n v="3"/>
    <s v="Office Supplies"/>
    <s v="Binders and Binder Accessories"/>
    <s v="Small Box"/>
    <s v="9/15/2011"/>
  </r>
  <r>
    <n v="2181"/>
    <d v="2011-09-12T00:00:00"/>
    <s v="Medium"/>
    <n v="40"/>
    <s v="XL"/>
    <n v="102.56"/>
    <n v="2.5640000000000001"/>
    <x v="0"/>
    <n v="0.5"/>
    <n v="103.06"/>
    <x v="4"/>
    <s v="ON"/>
    <s v="Home Office"/>
    <n v="3"/>
    <s v="Office Supplies"/>
    <s v="Labels"/>
    <s v="Small Box"/>
    <d v="2011-12-09T00:00:00"/>
  </r>
  <r>
    <n v="59171"/>
    <d v="2011-09-12T00:00:00"/>
    <s v="Medium"/>
    <n v="39"/>
    <s v="L"/>
    <n v="105.07"/>
    <n v="2.6941025641025638"/>
    <x v="0"/>
    <n v="0.7"/>
    <n v="105.77"/>
    <x v="11"/>
    <s v="NB"/>
    <s v="Corporate"/>
    <n v="1"/>
    <s v="Office Supplies"/>
    <s v="Pens &amp; Art Supplies"/>
    <s v="Wrap Bag"/>
    <s v="9/13/2011"/>
  </r>
  <r>
    <n v="43111"/>
    <d v="2011-09-12T00:00:00"/>
    <s v="High"/>
    <n v="27"/>
    <s v="M"/>
    <n v="4722.83"/>
    <n v="174.91962962962964"/>
    <x v="0"/>
    <n v="19.989999999999998"/>
    <n v="4742.82"/>
    <x v="2"/>
    <s v="BC"/>
    <s v="Consumer"/>
    <n v="4"/>
    <s v="Office Supplies"/>
    <s v="Binders and Binder Accessories"/>
    <s v="Small Box"/>
    <s v="9/13/2011"/>
  </r>
  <r>
    <n v="1575"/>
    <d v="2011-09-12T00:00:00"/>
    <s v="Medium"/>
    <n v="26"/>
    <s v="M"/>
    <n v="133.65"/>
    <n v="5.1403846153846153"/>
    <x v="0"/>
    <n v="0.8"/>
    <n v="134.45000000000002"/>
    <x v="10"/>
    <s v="YT"/>
    <s v="Small Business"/>
    <n v="2"/>
    <s v="Office Supplies"/>
    <s v="Paper"/>
    <s v="Wrap Bag"/>
    <s v="9/14/2011"/>
  </r>
  <r>
    <n v="10278"/>
    <d v="2011-09-12T00:00:00"/>
    <s v="Low"/>
    <n v="25"/>
    <s v="M"/>
    <n v="1907.71"/>
    <n v="76.308400000000006"/>
    <x v="2"/>
    <n v="26.74"/>
    <n v="1934.45"/>
    <x v="6"/>
    <s v="SK"/>
    <s v="Home Office"/>
    <n v="3"/>
    <s v="Furniture"/>
    <s v="Bookcases"/>
    <s v="Jumbo Box"/>
    <s v="9/19/2011"/>
  </r>
  <r>
    <n v="11815"/>
    <d v="2011-09-12T00:00:00"/>
    <s v="Low"/>
    <n v="22"/>
    <s v="M"/>
    <n v="351.27"/>
    <n v="15.966818181818182"/>
    <x v="0"/>
    <n v="7.42"/>
    <n v="358.69"/>
    <x v="1"/>
    <s v="MB"/>
    <s v="Consumer"/>
    <n v="4"/>
    <s v="Office Supplies"/>
    <s v="Scissors, Rulers and Trimmers"/>
    <s v="Small Pack"/>
    <s v="9/14/2011"/>
  </r>
  <r>
    <n v="1575"/>
    <d v="2011-09-12T00:00:00"/>
    <s v="Medium"/>
    <n v="10"/>
    <s v="S"/>
    <n v="525.67399999999998"/>
    <n v="52.567399999999999"/>
    <x v="0"/>
    <n v="5.26"/>
    <n v="530.93399999999997"/>
    <x v="10"/>
    <s v="YT"/>
    <s v="Small Business"/>
    <n v="2"/>
    <s v="Technology"/>
    <s v="Telephones and Communication"/>
    <s v="Small Box"/>
    <s v="9/14/2011"/>
  </r>
  <r>
    <n v="9671"/>
    <d v="2011-09-12T00:00:00"/>
    <s v="High"/>
    <n v="6"/>
    <s v="XS"/>
    <n v="12.61"/>
    <n v="2.1016666666666666"/>
    <x v="0"/>
    <n v="1.49"/>
    <n v="14.1"/>
    <x v="6"/>
    <s v="SK"/>
    <s v="Corporate"/>
    <n v="1"/>
    <s v="Office Supplies"/>
    <s v="Binders and Binder Accessories"/>
    <s v="Small Box"/>
    <s v="9/14/2011"/>
  </r>
  <r>
    <n v="48101"/>
    <d v="2011-09-12T00:00:00"/>
    <s v="High"/>
    <n v="4"/>
    <s v="XS"/>
    <n v="108.87"/>
    <n v="27.217500000000001"/>
    <x v="0"/>
    <n v="16.87"/>
    <n v="125.74000000000001"/>
    <x v="7"/>
    <s v="NT"/>
    <s v="Home Office"/>
    <n v="3"/>
    <s v="Office Supplies"/>
    <s v="Paper"/>
    <s v="Small Box"/>
    <s v="9/14/2011"/>
  </r>
  <r>
    <n v="2181"/>
    <d v="2011-09-12T00:00:00"/>
    <s v="Medium"/>
    <n v="3"/>
    <s v="XS"/>
    <n v="15.87"/>
    <n v="5.29"/>
    <x v="1"/>
    <n v="0.76"/>
    <n v="16.63"/>
    <x v="4"/>
    <s v="ON"/>
    <s v="Home Office"/>
    <n v="3"/>
    <s v="Office Supplies"/>
    <s v="Rubber Bands"/>
    <s v="Wrap Bag"/>
    <s v="9/14/2011"/>
  </r>
  <r>
    <n v="30659"/>
    <d v="2011-09-13T00:00:00"/>
    <s v="Critical"/>
    <n v="45"/>
    <s v="XL"/>
    <n v="3116.7714999999998"/>
    <n v="69.26158888888888"/>
    <x v="0"/>
    <n v="0.99"/>
    <n v="3117.7614999999996"/>
    <x v="2"/>
    <s v="BC"/>
    <s v="Corporate"/>
    <n v="1"/>
    <s v="Technology"/>
    <s v="Telephones and Communication"/>
    <s v="Wrap Bag"/>
    <s v="9/15/2011"/>
  </r>
  <r>
    <n v="40871"/>
    <d v="2011-09-13T00:00:00"/>
    <s v="Not Specified"/>
    <n v="32"/>
    <s v="L"/>
    <n v="294.04000000000002"/>
    <n v="9.1887500000000006"/>
    <x v="0"/>
    <n v="5.6"/>
    <n v="299.64000000000004"/>
    <x v="9"/>
    <s v="PE"/>
    <s v="Corporate"/>
    <n v="1"/>
    <s v="Office Supplies"/>
    <s v="Binders and Binder Accessories"/>
    <s v="Small Box"/>
    <s v="9/15/2011"/>
  </r>
  <r>
    <n v="39331"/>
    <d v="2011-09-13T00:00:00"/>
    <s v="High"/>
    <n v="23"/>
    <s v="M"/>
    <n v="149.4"/>
    <n v="6.4956521739130437"/>
    <x v="1"/>
    <n v="8.49"/>
    <n v="157.89000000000001"/>
    <x v="1"/>
    <s v="MB"/>
    <s v="Home Office"/>
    <n v="3"/>
    <s v="Office Supplies"/>
    <s v="Binders and Binder Accessories"/>
    <s v="Small Box"/>
    <s v="9/14/2011"/>
  </r>
  <r>
    <n v="40871"/>
    <d v="2011-09-13T00:00:00"/>
    <s v="Not Specified"/>
    <n v="18"/>
    <s v="S"/>
    <n v="2022.65"/>
    <n v="112.36944444444445"/>
    <x v="2"/>
    <n v="30"/>
    <n v="2052.65"/>
    <x v="9"/>
    <s v="PE"/>
    <s v="Corporate"/>
    <n v="1"/>
    <s v="Furniture"/>
    <s v="Chairs &amp; Chairmats"/>
    <s v="Jumbo Drum"/>
    <s v="9/15/2011"/>
  </r>
  <r>
    <n v="27271"/>
    <d v="2011-09-14T00:00:00"/>
    <s v="Not Specified"/>
    <n v="8"/>
    <s v="XS"/>
    <n v="301.57"/>
    <n v="37.696249999999999"/>
    <x v="2"/>
    <n v="19.190000000000001"/>
    <n v="320.76"/>
    <x v="3"/>
    <s v="QC"/>
    <s v="Corporate"/>
    <n v="1"/>
    <s v="Furniture"/>
    <s v="Chairs &amp; Chairmats"/>
    <s v="Jumbo Drum"/>
    <s v="9/15/2011"/>
  </r>
  <r>
    <n v="17283"/>
    <d v="2011-09-14T00:00:00"/>
    <s v="Not Specified"/>
    <n v="4"/>
    <s v="XS"/>
    <n v="5472.12"/>
    <n v="1368.03"/>
    <x v="2"/>
    <n v="14.7"/>
    <n v="5486.82"/>
    <x v="7"/>
    <s v="NT"/>
    <s v="Home Office"/>
    <n v="3"/>
    <s v="Technology"/>
    <s v="Office Machines"/>
    <s v="Jumbo Drum"/>
    <s v="9/15/2011"/>
  </r>
  <r>
    <n v="27781"/>
    <d v="2011-09-15T00:00:00"/>
    <s v="High"/>
    <n v="47"/>
    <s v="XL"/>
    <n v="181.13"/>
    <n v="3.8538297872340426"/>
    <x v="0"/>
    <n v="2.5"/>
    <n v="183.63"/>
    <x v="2"/>
    <s v="BC"/>
    <s v="Small Business"/>
    <n v="2"/>
    <s v="Office Supplies"/>
    <s v="Envelopes"/>
    <s v="Small Box"/>
    <s v="9/17/2011"/>
  </r>
  <r>
    <n v="23078"/>
    <d v="2011-09-15T00:00:00"/>
    <s v="Medium"/>
    <n v="39"/>
    <s v="L"/>
    <n v="577.95000000000005"/>
    <n v="14.819230769230771"/>
    <x v="0"/>
    <n v="7.42"/>
    <n v="585.37"/>
    <x v="8"/>
    <s v="NS"/>
    <s v="Consumer"/>
    <n v="4"/>
    <s v="Office Supplies"/>
    <s v="Scissors, Rulers and Trimmers"/>
    <s v="Small Pack"/>
    <s v="9/17/2011"/>
  </r>
  <r>
    <n v="26439"/>
    <d v="2011-09-15T00:00:00"/>
    <s v="Medium"/>
    <n v="38"/>
    <s v="L"/>
    <n v="1230.83"/>
    <n v="32.390263157894736"/>
    <x v="0"/>
    <n v="6.5"/>
    <n v="1237.33"/>
    <x v="6"/>
    <s v="SK"/>
    <s v="Corporate"/>
    <n v="1"/>
    <s v="Technology"/>
    <s v="Computer Peripherals"/>
    <s v="Small Box"/>
    <s v="9/16/2011"/>
  </r>
  <r>
    <n v="32580"/>
    <d v="2011-09-15T00:00:00"/>
    <s v="High"/>
    <n v="38"/>
    <s v="L"/>
    <n v="261.38"/>
    <n v="6.8784210526315785"/>
    <x v="0"/>
    <n v="8.74"/>
    <n v="270.12"/>
    <x v="4"/>
    <s v="ON"/>
    <s v="Corporate"/>
    <n v="1"/>
    <s v="Office Supplies"/>
    <s v="Paper"/>
    <s v="Small Box"/>
    <s v="9/17/2011"/>
  </r>
  <r>
    <n v="26439"/>
    <d v="2011-09-15T00:00:00"/>
    <s v="Medium"/>
    <n v="37"/>
    <s v="L"/>
    <n v="169.93"/>
    <n v="4.5927027027027032"/>
    <x v="0"/>
    <n v="5.74"/>
    <n v="175.67000000000002"/>
    <x v="6"/>
    <s v="SK"/>
    <s v="Corporate"/>
    <n v="1"/>
    <s v="Office Supplies"/>
    <s v="Paper"/>
    <s v="Small Box"/>
    <s v="9/15/2011"/>
  </r>
  <r>
    <n v="27589"/>
    <d v="2011-09-15T00:00:00"/>
    <s v="Medium"/>
    <n v="36"/>
    <s v="L"/>
    <n v="64.430000000000007"/>
    <n v="1.7897222222222224"/>
    <x v="0"/>
    <n v="1.49"/>
    <n v="65.92"/>
    <x v="4"/>
    <s v="ON"/>
    <s v="Corporate"/>
    <n v="1"/>
    <s v="Furniture"/>
    <s v="Tables"/>
    <s v="Jumbo Box"/>
    <s v="9/16/2011"/>
  </r>
  <r>
    <n v="17765"/>
    <d v="2011-09-15T00:00:00"/>
    <s v="Not Specified"/>
    <n v="36"/>
    <s v="L"/>
    <n v="79.02"/>
    <n v="2.1949999999999998"/>
    <x v="0"/>
    <n v="6.05"/>
    <n v="85.07"/>
    <x v="3"/>
    <s v="QC"/>
    <s v="Small Business"/>
    <n v="2"/>
    <s v="Office Supplies"/>
    <s v="Binders and Binder Accessories"/>
    <s v="Small Box"/>
    <s v="9/15/2011"/>
  </r>
  <r>
    <n v="24705"/>
    <d v="2011-09-15T00:00:00"/>
    <s v="Critical"/>
    <n v="34"/>
    <s v="L"/>
    <n v="260.51"/>
    <n v="7.6620588235294118"/>
    <x v="0"/>
    <n v="7.72"/>
    <n v="268.23"/>
    <x v="5"/>
    <s v="AB"/>
    <s v="Consumer"/>
    <n v="4"/>
    <s v="Office Supplies"/>
    <s v="Binders and Binder Accessories"/>
    <s v="Small Box"/>
    <s v="9/17/2011"/>
  </r>
  <r>
    <n v="17539"/>
    <d v="2011-09-15T00:00:00"/>
    <s v="Not Specified"/>
    <n v="28"/>
    <s v="M"/>
    <n v="381.79"/>
    <n v="13.635357142857144"/>
    <x v="0"/>
    <n v="5"/>
    <n v="386.79"/>
    <x v="5"/>
    <s v="AB"/>
    <s v="Consumer"/>
    <n v="4"/>
    <s v="Furniture"/>
    <s v="Office Furnishings"/>
    <s v="Small Pack"/>
    <s v="9/16/2011"/>
  </r>
  <r>
    <n v="27589"/>
    <d v="2011-09-15T00:00:00"/>
    <s v="Medium"/>
    <n v="25"/>
    <s v="M"/>
    <n v="467"/>
    <n v="18.68"/>
    <x v="0"/>
    <n v="8.99"/>
    <n v="475.99"/>
    <x v="4"/>
    <s v="ON"/>
    <s v="Corporate"/>
    <n v="1"/>
    <s v="Furniture"/>
    <s v="Office Furnishings"/>
    <s v="Small Pack"/>
    <s v="9/16/2011"/>
  </r>
  <r>
    <n v="26439"/>
    <d v="2011-09-15T00:00:00"/>
    <s v="Medium"/>
    <n v="23"/>
    <s v="M"/>
    <n v="1176.944"/>
    <n v="51.171478260869563"/>
    <x v="0"/>
    <n v="4.99"/>
    <n v="1181.934"/>
    <x v="6"/>
    <s v="SK"/>
    <s v="Corporate"/>
    <n v="1"/>
    <s v="Technology"/>
    <s v="Telephones and Communication"/>
    <s v="Small Box"/>
    <s v="9/17/2011"/>
  </r>
  <r>
    <n v="32580"/>
    <d v="2011-09-15T00:00:00"/>
    <s v="High"/>
    <n v="23"/>
    <s v="M"/>
    <n v="166.8"/>
    <n v="7.252173913043479"/>
    <x v="0"/>
    <n v="1.71"/>
    <n v="168.51000000000002"/>
    <x v="4"/>
    <s v="ON"/>
    <s v="Corporate"/>
    <n v="1"/>
    <s v="Office Supplies"/>
    <s v="Paper"/>
    <s v="Wrap Bag"/>
    <s v="9/15/2011"/>
  </r>
  <r>
    <n v="5958"/>
    <d v="2011-09-15T00:00:00"/>
    <s v="Medium"/>
    <n v="21"/>
    <s v="M"/>
    <n v="2629.6640000000002"/>
    <n v="125.22209523809525"/>
    <x v="2"/>
    <n v="60"/>
    <n v="2689.6640000000002"/>
    <x v="10"/>
    <s v="YT"/>
    <s v="Small Business"/>
    <n v="2"/>
    <s v="Furniture"/>
    <s v="Tables"/>
    <s v="Jumbo Drum"/>
    <s v="9/15/2011"/>
  </r>
  <r>
    <n v="27589"/>
    <d v="2011-09-15T00:00:00"/>
    <s v="Medium"/>
    <n v="20"/>
    <s v="M"/>
    <n v="845.7"/>
    <n v="42.285000000000004"/>
    <x v="1"/>
    <n v="1.99"/>
    <n v="847.69"/>
    <x v="4"/>
    <s v="ON"/>
    <s v="Corporate"/>
    <n v="1"/>
    <s v="Technology"/>
    <s v="Computer Peripherals"/>
    <s v="Small Pack"/>
    <s v="9/17/2011"/>
  </r>
  <r>
    <n v="23078"/>
    <d v="2011-09-15T00:00:00"/>
    <s v="Medium"/>
    <n v="18"/>
    <s v="S"/>
    <n v="168.95"/>
    <n v="9.3861111111111111"/>
    <x v="0"/>
    <n v="5.76"/>
    <n v="174.70999999999998"/>
    <x v="12"/>
    <s v="NL"/>
    <s v="Consumer"/>
    <n v="4"/>
    <s v="Office Supplies"/>
    <s v="Envelopes"/>
    <s v="Small Box"/>
    <s v="9/15/2011"/>
  </r>
  <r>
    <n v="18273"/>
    <d v="2011-09-15T00:00:00"/>
    <s v="Low"/>
    <n v="18"/>
    <s v="S"/>
    <n v="925.03"/>
    <n v="51.390555555555551"/>
    <x v="0"/>
    <n v="19.989999999999998"/>
    <n v="945.02"/>
    <x v="9"/>
    <s v="PE"/>
    <s v="Corporate"/>
    <n v="1"/>
    <s v="Technology"/>
    <s v="Computer Peripherals"/>
    <s v="Small Box"/>
    <s v="9/17/2011"/>
  </r>
  <r>
    <n v="24705"/>
    <d v="2011-09-15T00:00:00"/>
    <s v="Critical"/>
    <n v="15"/>
    <s v="S"/>
    <n v="466.28"/>
    <n v="31.085333333333331"/>
    <x v="0"/>
    <n v="1.99"/>
    <n v="468.27"/>
    <x v="5"/>
    <s v="AB"/>
    <s v="Consumer"/>
    <n v="4"/>
    <s v="Technology"/>
    <s v="Computer Peripherals"/>
    <s v="Small Pack"/>
    <s v="9/17/2011"/>
  </r>
  <r>
    <n v="17539"/>
    <d v="2011-09-15T00:00:00"/>
    <s v="Not Specified"/>
    <n v="10"/>
    <s v="S"/>
    <n v="1529.3115"/>
    <n v="152.93115"/>
    <x v="0"/>
    <n v="8.99"/>
    <n v="1538.3015"/>
    <x v="5"/>
    <s v="AB"/>
    <s v="Consumer"/>
    <n v="4"/>
    <s v="Technology"/>
    <s v="Telephones and Communication"/>
    <s v="Small Box"/>
    <s v="9/16/2011"/>
  </r>
  <r>
    <n v="23078"/>
    <d v="2011-09-15T00:00:00"/>
    <s v="Medium"/>
    <n v="8"/>
    <s v="XS"/>
    <n v="342.27"/>
    <n v="42.783749999999998"/>
    <x v="0"/>
    <n v="19.989999999999998"/>
    <n v="362.26"/>
    <x v="8"/>
    <s v="NS"/>
    <s v="Consumer"/>
    <n v="4"/>
    <s v="Office Supplies"/>
    <s v="Paper"/>
    <s v="Small Box"/>
    <s v="9/17/2011"/>
  </r>
  <r>
    <n v="5958"/>
    <d v="2011-09-15T00:00:00"/>
    <s v="Medium"/>
    <n v="3"/>
    <s v="XS"/>
    <n v="2036.97"/>
    <n v="678.99"/>
    <x v="0"/>
    <n v="24.49"/>
    <n v="2061.46"/>
    <x v="10"/>
    <s v="YT"/>
    <s v="Small Business"/>
    <n v="2"/>
    <s v="Technology"/>
    <s v="Copiers and Fax"/>
    <s v="Large Box"/>
    <s v="9/17/2011"/>
  </r>
  <r>
    <n v="47174"/>
    <d v="2011-09-16T00:00:00"/>
    <s v="Critical"/>
    <n v="42"/>
    <s v="XL"/>
    <n v="642.1"/>
    <n v="15.288095238095238"/>
    <x v="0"/>
    <n v="7.51"/>
    <n v="649.61"/>
    <x v="4"/>
    <s v="ON"/>
    <s v="Corporate"/>
    <n v="1"/>
    <s v="Technology"/>
    <s v="Office Machines"/>
    <s v="Medium Box"/>
    <s v="9/16/2011"/>
  </r>
  <r>
    <n v="20071"/>
    <d v="2011-09-17T00:00:00"/>
    <s v="Medium"/>
    <n v="31"/>
    <s v="L"/>
    <n v="789.94"/>
    <n v="25.48193548387097"/>
    <x v="2"/>
    <n v="14.36"/>
    <n v="804.30000000000007"/>
    <x v="7"/>
    <s v="NT"/>
    <s v="Home Office"/>
    <n v="3"/>
    <s v="Furniture"/>
    <s v="Chairs &amp; Chairmats"/>
    <s v="Jumbo Drum"/>
    <s v="9/19/2011"/>
  </r>
  <r>
    <n v="1127"/>
    <d v="2011-09-18T00:00:00"/>
    <s v="Not Specified"/>
    <n v="48"/>
    <s v="XL"/>
    <n v="5340.5"/>
    <n v="111.26041666666667"/>
    <x v="0"/>
    <n v="13.99"/>
    <n v="5354.49"/>
    <x v="4"/>
    <s v="ON"/>
    <s v="Consumer"/>
    <n v="4"/>
    <s v="Furniture"/>
    <s v="Office Furnishings"/>
    <s v="Medium Box"/>
    <s v="9/19/2011"/>
  </r>
  <r>
    <n v="36708"/>
    <d v="2011-09-19T00:00:00"/>
    <s v="Not Specified"/>
    <n v="46"/>
    <s v="XL"/>
    <n v="636.5"/>
    <n v="13.836956521739131"/>
    <x v="0"/>
    <n v="9.44"/>
    <n v="645.94000000000005"/>
    <x v="6"/>
    <s v="SK"/>
    <s v="Corporate"/>
    <n v="1"/>
    <s v="Technology"/>
    <s v="Office Machines"/>
    <s v="Medium Box"/>
    <s v="9/21/2011"/>
  </r>
  <r>
    <n v="28992"/>
    <d v="2011-09-19T00:00:00"/>
    <s v="Critical"/>
    <n v="41"/>
    <s v="XL"/>
    <n v="6863.95"/>
    <n v="167.41341463414633"/>
    <x v="1"/>
    <n v="19.989999999999998"/>
    <n v="6883.94"/>
    <x v="3"/>
    <s v="QC"/>
    <s v="Consumer"/>
    <n v="4"/>
    <s v="Office Supplies"/>
    <s v="Storage &amp; Organization"/>
    <s v="Small Box"/>
    <s v="9/20/2011"/>
  </r>
  <r>
    <n v="22210"/>
    <d v="2011-09-19T00:00:00"/>
    <s v="Critical"/>
    <n v="37"/>
    <s v="L"/>
    <n v="1033.44"/>
    <n v="27.930810810810812"/>
    <x v="0"/>
    <n v="4.8600000000000003"/>
    <n v="1038.3"/>
    <x v="11"/>
    <s v="NB"/>
    <s v="Corporate"/>
    <n v="1"/>
    <s v="Office Supplies"/>
    <s v="Paper"/>
    <s v="Wrap Bag"/>
    <s v="9/21/2011"/>
  </r>
  <r>
    <n v="36708"/>
    <d v="2011-09-19T00:00:00"/>
    <s v="Not Specified"/>
    <n v="25"/>
    <s v="M"/>
    <n v="2614.3705"/>
    <n v="104.57482"/>
    <x v="0"/>
    <n v="7.69"/>
    <n v="2622.0605"/>
    <x v="6"/>
    <s v="SK"/>
    <s v="Corporate"/>
    <n v="1"/>
    <s v="Technology"/>
    <s v="Telephones and Communication"/>
    <s v="Small Box"/>
    <s v="9/21/2011"/>
  </r>
  <r>
    <n v="26787"/>
    <d v="2011-09-19T00:00:00"/>
    <s v="High"/>
    <n v="25"/>
    <s v="M"/>
    <n v="1119.9100000000001"/>
    <n v="44.796400000000006"/>
    <x v="1"/>
    <n v="5.79"/>
    <n v="1125.7"/>
    <x v="1"/>
    <s v="MB"/>
    <s v="Small Business"/>
    <n v="2"/>
    <s v="Office Supplies"/>
    <s v="Paper"/>
    <s v="Small Box"/>
    <s v="9/21/2011"/>
  </r>
  <r>
    <n v="18852"/>
    <d v="2011-09-19T00:00:00"/>
    <s v="High"/>
    <n v="17"/>
    <s v="S"/>
    <n v="351.25"/>
    <n v="20.661764705882351"/>
    <x v="1"/>
    <n v="5.97"/>
    <n v="357.22"/>
    <x v="3"/>
    <s v="QC"/>
    <s v="Small Business"/>
    <n v="2"/>
    <s v="Office Supplies"/>
    <s v="Paper"/>
    <s v="Small Box"/>
    <s v="9/21/2011"/>
  </r>
  <r>
    <n v="27715"/>
    <d v="2011-09-19T00:00:00"/>
    <s v="High"/>
    <n v="12"/>
    <s v="S"/>
    <n v="94.52"/>
    <n v="7.876666666666666"/>
    <x v="0"/>
    <n v="6.28"/>
    <n v="100.8"/>
    <x v="10"/>
    <s v="YT"/>
    <s v="Consumer"/>
    <n v="4"/>
    <s v="Office Supplies"/>
    <s v="Binders and Binder Accessories"/>
    <s v="Small Box"/>
    <s v="9/21/2011"/>
  </r>
  <r>
    <n v="55492"/>
    <d v="2011-09-19T00:00:00"/>
    <s v="Critical"/>
    <n v="10"/>
    <s v="S"/>
    <n v="1124.2439999999999"/>
    <n v="112.42439999999999"/>
    <x v="1"/>
    <n v="7.69"/>
    <n v="1131.934"/>
    <x v="3"/>
    <s v="QC"/>
    <s v="Corporate"/>
    <n v="1"/>
    <s v="Technology"/>
    <s v="Telephones and Communication"/>
    <s v="Small Box"/>
    <s v="9/21/2011"/>
  </r>
  <r>
    <n v="19462"/>
    <d v="2011-09-20T00:00:00"/>
    <s v="Medium"/>
    <n v="2"/>
    <s v="XS"/>
    <n v="206.68"/>
    <n v="103.34"/>
    <x v="0"/>
    <n v="35"/>
    <n v="241.68"/>
    <x v="2"/>
    <s v="BC"/>
    <s v="Home Office"/>
    <n v="3"/>
    <s v="Office Supplies"/>
    <s v="Storage &amp; Organization"/>
    <s v="Large Box"/>
    <s v="9/21/2011"/>
  </r>
  <r>
    <n v="21188"/>
    <d v="2011-09-21T00:00:00"/>
    <s v="Critical"/>
    <n v="29"/>
    <s v="M"/>
    <n v="21046.74"/>
    <n v="725.7496551724139"/>
    <x v="0"/>
    <n v="24.49"/>
    <n v="21071.230000000003"/>
    <x v="5"/>
    <s v="AB"/>
    <s v="Small Business"/>
    <n v="2"/>
    <s v="Technology"/>
    <s v="Copiers and Fax"/>
    <s v="Large Box"/>
    <s v="9/23/2011"/>
  </r>
  <r>
    <n v="6086"/>
    <d v="2011-09-22T00:00:00"/>
    <s v="Critical"/>
    <n v="48"/>
    <s v="XL"/>
    <n v="1734.72"/>
    <n v="36.14"/>
    <x v="0"/>
    <n v="19.989999999999998"/>
    <n v="1754.71"/>
    <x v="3"/>
    <s v="QC"/>
    <s v="Corporate"/>
    <n v="1"/>
    <s v="Office Supplies"/>
    <s v="Paper"/>
    <s v="Small Box"/>
    <s v="9/24/2011"/>
  </r>
  <r>
    <n v="45606"/>
    <d v="2011-09-22T00:00:00"/>
    <s v="Medium"/>
    <n v="38"/>
    <s v="L"/>
    <n v="325.75"/>
    <n v="8.5723684210526319"/>
    <x v="0"/>
    <n v="8.5399999999999991"/>
    <n v="334.29"/>
    <x v="9"/>
    <s v="PE"/>
    <s v="Corporate"/>
    <n v="1"/>
    <s v="Furniture"/>
    <s v="Office Furnishings"/>
    <s v="Small Pack"/>
    <s v="9/24/2011"/>
  </r>
  <r>
    <n v="2658"/>
    <d v="2011-09-22T00:00:00"/>
    <s v="Medium"/>
    <n v="34"/>
    <s v="L"/>
    <n v="229.51"/>
    <n v="6.7502941176470586"/>
    <x v="0"/>
    <n v="9.5399999999999991"/>
    <n v="239.04999999999998"/>
    <x v="10"/>
    <s v="YT"/>
    <s v="Small Business"/>
    <n v="2"/>
    <s v="Office Supplies"/>
    <s v="Paper"/>
    <s v="Small Box"/>
    <s v="9/23/2011"/>
  </r>
  <r>
    <n v="2658"/>
    <d v="2011-09-22T00:00:00"/>
    <s v="Medium"/>
    <n v="32"/>
    <s v="L"/>
    <n v="473"/>
    <n v="14.78125"/>
    <x v="1"/>
    <n v="10.68"/>
    <n v="483.68"/>
    <x v="10"/>
    <s v="YT"/>
    <s v="Small Business"/>
    <n v="2"/>
    <s v="Office Supplies"/>
    <s v="Storage &amp; Organization"/>
    <s v="Small Box"/>
    <s v="9/22/2011"/>
  </r>
  <r>
    <n v="45606"/>
    <d v="2011-09-22T00:00:00"/>
    <s v="Medium"/>
    <n v="24"/>
    <s v="M"/>
    <n v="136.41999999999999"/>
    <n v="5.6841666666666661"/>
    <x v="0"/>
    <n v="2.27"/>
    <n v="138.69"/>
    <x v="9"/>
    <s v="PE"/>
    <s v="Corporate"/>
    <n v="1"/>
    <s v="Office Supplies"/>
    <s v="Pens &amp; Art Supplies"/>
    <s v="Wrap Bag"/>
    <s v="9/23/2011"/>
  </r>
  <r>
    <n v="18593"/>
    <d v="2011-09-22T00:00:00"/>
    <s v="High"/>
    <n v="23"/>
    <s v="M"/>
    <n v="6572.04"/>
    <n v="285.74086956521739"/>
    <x v="0"/>
    <n v="7.18"/>
    <n v="6579.22"/>
    <x v="5"/>
    <s v="AB"/>
    <s v="Corporate"/>
    <n v="1"/>
    <s v="Technology"/>
    <s v="Computer Peripherals"/>
    <s v="Small Box"/>
    <s v="9/23/2011"/>
  </r>
  <r>
    <n v="3363"/>
    <d v="2011-09-22T00:00:00"/>
    <s v="High"/>
    <n v="21"/>
    <s v="M"/>
    <n v="8185.89"/>
    <n v="389.80428571428575"/>
    <x v="0"/>
    <n v="11.37"/>
    <n v="8197.26"/>
    <x v="4"/>
    <s v="ON"/>
    <s v="Home Office"/>
    <n v="3"/>
    <s v="Office Supplies"/>
    <s v="Storage &amp; Organization"/>
    <s v="Small Box"/>
    <s v="9/22/2011"/>
  </r>
  <r>
    <n v="18375"/>
    <d v="2011-09-22T00:00:00"/>
    <s v="Low"/>
    <n v="20"/>
    <s v="M"/>
    <n v="76.89"/>
    <n v="3.8445"/>
    <x v="0"/>
    <n v="0.5"/>
    <n v="77.39"/>
    <x v="3"/>
    <s v="QC"/>
    <s v="Small Business"/>
    <n v="2"/>
    <s v="Office Supplies"/>
    <s v="Labels"/>
    <s v="Small Box"/>
    <s v="9/26/2011"/>
  </r>
  <r>
    <n v="18593"/>
    <d v="2011-09-22T00:00:00"/>
    <s v="High"/>
    <n v="19"/>
    <s v="S"/>
    <n v="1051.992"/>
    <n v="55.367999999999995"/>
    <x v="2"/>
    <n v="89.3"/>
    <n v="1141.2919999999999"/>
    <x v="5"/>
    <s v="AB"/>
    <s v="Corporate"/>
    <n v="1"/>
    <s v="Furniture"/>
    <s v="Tables"/>
    <s v="Jumbo Box"/>
    <s v="9/24/2011"/>
  </r>
  <r>
    <n v="41184"/>
    <d v="2011-09-22T00:00:00"/>
    <s v="High"/>
    <n v="7"/>
    <s v="XS"/>
    <n v="120.03"/>
    <n v="17.147142857142857"/>
    <x v="0"/>
    <n v="11.25"/>
    <n v="131.28"/>
    <x v="7"/>
    <s v="NT"/>
    <s v="Home Office"/>
    <n v="3"/>
    <s v="Office Supplies"/>
    <s v="Storage &amp; Organization"/>
    <s v="Small Box"/>
    <s v="9/24/2011"/>
  </r>
  <r>
    <n v="22149"/>
    <d v="2011-09-23T00:00:00"/>
    <s v="Low"/>
    <n v="47"/>
    <s v="XL"/>
    <n v="191.13"/>
    <n v="4.0665957446808507"/>
    <x v="0"/>
    <n v="1.2"/>
    <n v="192.32999999999998"/>
    <x v="12"/>
    <s v="NL"/>
    <s v="Small Business"/>
    <n v="2"/>
    <s v="Office Supplies"/>
    <s v="Pens &amp; Art Supplies"/>
    <s v="Wrap Bag"/>
    <s v="9/25/2011"/>
  </r>
  <r>
    <n v="52711"/>
    <d v="2011-09-23T00:00:00"/>
    <s v="Not Specified"/>
    <n v="41"/>
    <s v="XL"/>
    <n v="755.19"/>
    <n v="18.419268292682929"/>
    <x v="0"/>
    <n v="8.99"/>
    <n v="764.18000000000006"/>
    <x v="11"/>
    <s v="NB"/>
    <s v="Home Office"/>
    <n v="3"/>
    <s v="Furniture"/>
    <s v="Office Furnishings"/>
    <s v="Small Pack"/>
    <s v="9/25/2011"/>
  </r>
  <r>
    <n v="52711"/>
    <d v="2011-09-23T00:00:00"/>
    <s v="Not Specified"/>
    <n v="37"/>
    <s v="L"/>
    <n v="201.14"/>
    <n v="5.4362162162162155"/>
    <x v="0"/>
    <n v="3.37"/>
    <n v="204.51"/>
    <x v="4"/>
    <s v="ON"/>
    <s v="Home Office"/>
    <n v="3"/>
    <s v="Office Supplies"/>
    <s v="Rubber Bands"/>
    <s v="Wrap Bag"/>
    <s v="9/23/2011"/>
  </r>
  <r>
    <n v="22149"/>
    <d v="2011-09-23T00:00:00"/>
    <s v="Low"/>
    <n v="17"/>
    <s v="S"/>
    <n v="48.24"/>
    <n v="2.8376470588235296"/>
    <x v="0"/>
    <n v="1.01"/>
    <n v="49.25"/>
    <x v="8"/>
    <s v="NS"/>
    <s v="Small Business"/>
    <n v="2"/>
    <s v="Office Supplies"/>
    <s v="Pens &amp; Art Supplies"/>
    <s v="Wrap Bag"/>
    <s v="9/28/2011"/>
  </r>
  <r>
    <n v="58247"/>
    <d v="2011-09-23T00:00:00"/>
    <s v="Not Specified"/>
    <n v="14"/>
    <s v="S"/>
    <n v="92.07"/>
    <n v="6.5764285714285711"/>
    <x v="0"/>
    <n v="7.86"/>
    <n v="99.929999999999993"/>
    <x v="2"/>
    <s v="BC"/>
    <s v="Home Office"/>
    <n v="3"/>
    <s v="Office Supplies"/>
    <s v="Paper"/>
    <s v="Small Box"/>
    <s v="9/25/2011"/>
  </r>
  <r>
    <n v="58247"/>
    <d v="2011-09-23T00:00:00"/>
    <s v="Not Specified"/>
    <n v="8"/>
    <s v="XS"/>
    <n v="1058.82"/>
    <n v="132.35249999999999"/>
    <x v="0"/>
    <n v="0.99"/>
    <n v="1059.81"/>
    <x v="2"/>
    <s v="BC"/>
    <s v="Home Office"/>
    <n v="3"/>
    <s v="Office Supplies"/>
    <s v="Appliances"/>
    <s v="Small Box"/>
    <s v="9/23/2011"/>
  </r>
  <r>
    <n v="52711"/>
    <d v="2011-09-23T00:00:00"/>
    <s v="Not Specified"/>
    <n v="7"/>
    <s v="XS"/>
    <n v="220.79"/>
    <n v="31.541428571428572"/>
    <x v="0"/>
    <n v="4"/>
    <n v="224.79"/>
    <x v="11"/>
    <s v="NB"/>
    <s v="Home Office"/>
    <n v="3"/>
    <s v="Technology"/>
    <s v="Computer Peripherals"/>
    <s v="Small Box"/>
    <s v="9/25/2011"/>
  </r>
  <r>
    <n v="31233"/>
    <d v="2011-09-24T00:00:00"/>
    <s v="Low"/>
    <n v="41"/>
    <s v="XL"/>
    <n v="1298.29"/>
    <n v="31.66560975609756"/>
    <x v="0"/>
    <n v="1.99"/>
    <n v="1300.28"/>
    <x v="10"/>
    <s v="YT"/>
    <s v="Home Office"/>
    <n v="3"/>
    <s v="Technology"/>
    <s v="Computer Peripherals"/>
    <s v="Small Pack"/>
    <s v="9/28/2011"/>
  </r>
  <r>
    <n v="15621"/>
    <d v="2011-09-24T00:00:00"/>
    <s v="Critical"/>
    <n v="39"/>
    <s v="L"/>
    <n v="1105.6600000000001"/>
    <n v="28.350256410256414"/>
    <x v="0"/>
    <n v="13.99"/>
    <n v="1119.6500000000001"/>
    <x v="2"/>
    <s v="BC"/>
    <s v="Consumer"/>
    <n v="4"/>
    <s v="Office Supplies"/>
    <s v="Storage &amp; Organization"/>
    <s v="Medium Box"/>
    <s v="9/24/2011"/>
  </r>
  <r>
    <n v="31233"/>
    <d v="2011-09-24T00:00:00"/>
    <s v="Low"/>
    <n v="35"/>
    <s v="L"/>
    <n v="590.32000000000005"/>
    <n v="16.866285714285716"/>
    <x v="0"/>
    <n v="8.99"/>
    <n v="599.31000000000006"/>
    <x v="10"/>
    <s v="YT"/>
    <s v="Home Office"/>
    <n v="3"/>
    <s v="Office Supplies"/>
    <s v="Pens &amp; Art Supplies"/>
    <s v="Small Pack"/>
    <s v="9/28/2011"/>
  </r>
  <r>
    <n v="45794"/>
    <d v="2011-09-24T00:00:00"/>
    <s v="Critical"/>
    <n v="28"/>
    <s v="M"/>
    <n v="1208.3499999999999"/>
    <n v="43.155357142857142"/>
    <x v="0"/>
    <n v="10.25"/>
    <n v="1218.5999999999999"/>
    <x v="1"/>
    <s v="MB"/>
    <s v="Consumer"/>
    <n v="4"/>
    <s v="Technology"/>
    <s v="Computer Peripherals"/>
    <s v="Small Box"/>
    <s v="9/26/2011"/>
  </r>
  <r>
    <n v="31233"/>
    <d v="2011-09-24T00:00:00"/>
    <s v="Low"/>
    <n v="19"/>
    <s v="S"/>
    <n v="4245.93"/>
    <n v="223.47000000000003"/>
    <x v="0"/>
    <n v="69"/>
    <n v="4314.93"/>
    <x v="10"/>
    <s v="YT"/>
    <s v="Home Office"/>
    <n v="3"/>
    <s v="Furniture"/>
    <s v="Tables"/>
    <s v="Large Box"/>
    <d v="2011-03-10T00:00:00"/>
  </r>
  <r>
    <n v="15621"/>
    <d v="2011-09-24T00:00:00"/>
    <s v="Critical"/>
    <n v="18"/>
    <s v="S"/>
    <n v="35.51"/>
    <n v="1.9727777777777777"/>
    <x v="1"/>
    <n v="1.57"/>
    <n v="37.08"/>
    <x v="2"/>
    <s v="BC"/>
    <s v="Consumer"/>
    <n v="4"/>
    <s v="Office Supplies"/>
    <s v="Pens &amp; Art Supplies"/>
    <s v="Wrap Bag"/>
    <s v="9/25/2011"/>
  </r>
  <r>
    <n v="38758"/>
    <d v="2011-09-24T00:00:00"/>
    <s v="Not Specified"/>
    <n v="7"/>
    <s v="XS"/>
    <n v="497.2"/>
    <n v="71.028571428571425"/>
    <x v="0"/>
    <n v="49"/>
    <n v="546.20000000000005"/>
    <x v="2"/>
    <s v="BC"/>
    <s v="Consumer"/>
    <n v="4"/>
    <s v="Office Supplies"/>
    <s v="Appliances"/>
    <s v="Large Box"/>
    <s v="9/26/2011"/>
  </r>
  <r>
    <n v="31233"/>
    <d v="2011-09-24T00:00:00"/>
    <s v="Low"/>
    <n v="3"/>
    <s v="XS"/>
    <n v="19.34"/>
    <n v="6.4466666666666663"/>
    <x v="0"/>
    <n v="5.0199999999999996"/>
    <n v="24.36"/>
    <x v="10"/>
    <s v="YT"/>
    <s v="Home Office"/>
    <n v="3"/>
    <s v="Office Supplies"/>
    <s v="Paper"/>
    <s v="Small Box"/>
    <s v="9/26/2011"/>
  </r>
  <r>
    <n v="24996"/>
    <d v="2011-09-25T00:00:00"/>
    <s v="Critical"/>
    <n v="36"/>
    <s v="L"/>
    <n v="1793.24"/>
    <n v="49.812222222222225"/>
    <x v="0"/>
    <n v="5.0999999999999996"/>
    <n v="1798.34"/>
    <x v="5"/>
    <s v="AB"/>
    <s v="Consumer"/>
    <n v="4"/>
    <s v="Office Supplies"/>
    <s v="Appliances"/>
    <s v="Medium Box"/>
    <s v="9/26/2011"/>
  </r>
  <r>
    <n v="18085"/>
    <d v="2011-09-25T00:00:00"/>
    <s v="High"/>
    <n v="33"/>
    <s v="L"/>
    <n v="5352.9345000000003"/>
    <n v="162.21013636363637"/>
    <x v="0"/>
    <n v="4.2"/>
    <n v="5357.1345000000001"/>
    <x v="4"/>
    <s v="ON"/>
    <s v="Corporate"/>
    <n v="1"/>
    <s v="Technology"/>
    <s v="Telephones and Communication"/>
    <s v="Small Box"/>
    <s v="9/26/2011"/>
  </r>
  <r>
    <n v="18085"/>
    <d v="2011-09-25T00:00:00"/>
    <s v="High"/>
    <n v="23"/>
    <s v="M"/>
    <n v="8127.51"/>
    <n v="353.37"/>
    <x v="2"/>
    <n v="40.19"/>
    <n v="8167.7"/>
    <x v="4"/>
    <s v="ON"/>
    <s v="Corporate"/>
    <n v="1"/>
    <s v="Furniture"/>
    <s v="Tables"/>
    <s v="Jumbo Box"/>
    <s v="9/27/2011"/>
  </r>
  <r>
    <n v="24996"/>
    <d v="2011-09-25T00:00:00"/>
    <s v="Critical"/>
    <n v="2"/>
    <s v="XS"/>
    <n v="143.667"/>
    <n v="71.833500000000001"/>
    <x v="0"/>
    <n v="1.25"/>
    <n v="144.917"/>
    <x v="5"/>
    <s v="AB"/>
    <s v="Consumer"/>
    <n v="4"/>
    <s v="Technology"/>
    <s v="Telephones and Communication"/>
    <s v="Small Pack"/>
    <s v="9/27/2011"/>
  </r>
  <r>
    <n v="58947"/>
    <d v="2011-09-26T00:00:00"/>
    <s v="Not Specified"/>
    <n v="48"/>
    <s v="XL"/>
    <n v="410.15"/>
    <n v="8.5447916666666668"/>
    <x v="0"/>
    <n v="2.87"/>
    <n v="413.02"/>
    <x v="1"/>
    <s v="MB"/>
    <s v="Home Office"/>
    <n v="3"/>
    <s v="Office Supplies"/>
    <s v="Paper"/>
    <s v="Wrap Bag"/>
    <s v="9/26/2011"/>
  </r>
  <r>
    <n v="45601"/>
    <d v="2011-09-26T00:00:00"/>
    <s v="High"/>
    <n v="47"/>
    <s v="XL"/>
    <n v="945.03"/>
    <n v="20.107021276595745"/>
    <x v="0"/>
    <n v="5.97"/>
    <n v="951"/>
    <x v="9"/>
    <s v="PE"/>
    <s v="Corporate"/>
    <n v="1"/>
    <s v="Office Supplies"/>
    <s v="Paper"/>
    <s v="Small Box"/>
    <s v="9/28/2011"/>
  </r>
  <r>
    <n v="58947"/>
    <d v="2011-09-26T00:00:00"/>
    <s v="Not Specified"/>
    <n v="28"/>
    <s v="M"/>
    <n v="135.72"/>
    <n v="4.847142857142857"/>
    <x v="0"/>
    <n v="5.0199999999999996"/>
    <n v="140.74"/>
    <x v="1"/>
    <s v="MB"/>
    <s v="Home Office"/>
    <n v="3"/>
    <s v="Office Supplies"/>
    <s v="Paper"/>
    <s v="Small Box"/>
    <s v="9/27/2011"/>
  </r>
  <r>
    <n v="56929"/>
    <d v="2011-09-26T00:00:00"/>
    <s v="High"/>
    <n v="22"/>
    <s v="M"/>
    <n v="205.88"/>
    <n v="9.3581818181818175"/>
    <x v="0"/>
    <n v="1.99"/>
    <n v="207.87"/>
    <x v="5"/>
    <s v="AB"/>
    <s v="Home Office"/>
    <n v="3"/>
    <s v="Technology"/>
    <s v="Computer Peripherals"/>
    <s v="Small Pack"/>
    <s v="9/28/2011"/>
  </r>
  <r>
    <n v="30787"/>
    <d v="2011-09-27T00:00:00"/>
    <s v="High"/>
    <n v="43"/>
    <s v="XL"/>
    <n v="6477.4589999999998"/>
    <n v="150.63858139534884"/>
    <x v="0"/>
    <n v="8.99"/>
    <n v="6486.4489999999996"/>
    <x v="4"/>
    <s v="ON"/>
    <s v="Home Office"/>
    <n v="3"/>
    <s v="Technology"/>
    <s v="Telephones and Communication"/>
    <s v="Small Box"/>
    <s v="9/28/2011"/>
  </r>
  <r>
    <n v="50464"/>
    <d v="2011-09-27T00:00:00"/>
    <s v="Critical"/>
    <n v="7"/>
    <s v="XS"/>
    <n v="105.94"/>
    <n v="15.134285714285713"/>
    <x v="0"/>
    <n v="7.17"/>
    <n v="113.11"/>
    <x v="1"/>
    <s v="MB"/>
    <s v="Corporate"/>
    <n v="1"/>
    <s v="Office Supplies"/>
    <s v="Binders and Binder Accessories"/>
    <s v="Small Box"/>
    <s v="9/30/2011"/>
  </r>
  <r>
    <n v="14884"/>
    <d v="2011-09-27T00:00:00"/>
    <s v="High"/>
    <n v="6"/>
    <s v="XS"/>
    <n v="473.9855"/>
    <n v="78.997583333333338"/>
    <x v="0"/>
    <n v="4.9000000000000004"/>
    <n v="478.88549999999998"/>
    <x v="1"/>
    <s v="MB"/>
    <s v="Corporate"/>
    <n v="1"/>
    <s v="Technology"/>
    <s v="Telephones and Communication"/>
    <s v="Small Box"/>
    <s v="9/29/2011"/>
  </r>
  <r>
    <n v="36608"/>
    <d v="2011-09-28T00:00:00"/>
    <s v="Low"/>
    <n v="49"/>
    <s v="XL"/>
    <n v="4273.95"/>
    <n v="87.223469387755102"/>
    <x v="0"/>
    <n v="19.989999999999998"/>
    <n v="4293.9399999999996"/>
    <x v="5"/>
    <s v="AB"/>
    <s v="Small Business"/>
    <n v="2"/>
    <s v="Office Supplies"/>
    <s v="Envelopes"/>
    <s v="Small Box"/>
    <d v="2011-05-10T00:00:00"/>
  </r>
  <r>
    <n v="44997"/>
    <d v="2011-09-28T00:00:00"/>
    <s v="Low"/>
    <n v="46"/>
    <s v="XL"/>
    <n v="88.1"/>
    <n v="1.9152173913043478"/>
    <x v="0"/>
    <n v="4.8600000000000003"/>
    <n v="92.96"/>
    <x v="11"/>
    <s v="NB"/>
    <s v="Consumer"/>
    <n v="4"/>
    <s v="Furniture"/>
    <s v="Office Furnishings"/>
    <s v="Small Box"/>
    <d v="2011-02-10T00:00:00"/>
  </r>
  <r>
    <n v="36608"/>
    <d v="2011-09-28T00:00:00"/>
    <s v="Low"/>
    <n v="40"/>
    <s v="XL"/>
    <n v="825.8"/>
    <n v="20.645"/>
    <x v="0"/>
    <n v="2.87"/>
    <n v="828.67"/>
    <x v="5"/>
    <s v="AB"/>
    <s v="Small Business"/>
    <n v="2"/>
    <s v="Office Supplies"/>
    <s v="Pens &amp; Art Supplies"/>
    <s v="Small Pack"/>
    <d v="2011-02-10T00:00:00"/>
  </r>
  <r>
    <n v="36930"/>
    <d v="2011-09-28T00:00:00"/>
    <s v="Medium"/>
    <n v="34"/>
    <s v="L"/>
    <n v="2632.4755"/>
    <n v="77.425749999999994"/>
    <x v="0"/>
    <n v="3.3"/>
    <n v="2635.7755000000002"/>
    <x v="2"/>
    <s v="BC"/>
    <s v="Home Office"/>
    <n v="3"/>
    <s v="Technology"/>
    <s v="Telephones and Communication"/>
    <s v="Small Pack"/>
    <s v="9/30/2011"/>
  </r>
  <r>
    <n v="52805"/>
    <d v="2011-09-28T00:00:00"/>
    <s v="High"/>
    <n v="20"/>
    <s v="M"/>
    <n v="596.55999999999995"/>
    <n v="29.827999999999996"/>
    <x v="1"/>
    <n v="5.5"/>
    <n v="602.05999999999995"/>
    <x v="4"/>
    <s v="ON"/>
    <s v="Corporate"/>
    <n v="1"/>
    <s v="Technology"/>
    <s v="Computer Peripherals"/>
    <s v="Small Box"/>
    <s v="9/28/2011"/>
  </r>
  <r>
    <n v="34853"/>
    <d v="2011-09-29T00:00:00"/>
    <s v="Critical"/>
    <n v="49"/>
    <s v="XL"/>
    <n v="651.9"/>
    <n v="13.304081632653061"/>
    <x v="0"/>
    <n v="6.85"/>
    <n v="658.75"/>
    <x v="2"/>
    <s v="BC"/>
    <s v="Small Business"/>
    <n v="2"/>
    <s v="Furniture"/>
    <s v="Office Furnishings"/>
    <s v="Wrap Bag"/>
    <d v="2011-02-10T00:00:00"/>
  </r>
  <r>
    <n v="19264"/>
    <d v="2011-09-29T00:00:00"/>
    <s v="High"/>
    <n v="40"/>
    <s v="XL"/>
    <n v="161.72"/>
    <n v="4.0430000000000001"/>
    <x v="0"/>
    <n v="5.26"/>
    <n v="166.98"/>
    <x v="10"/>
    <s v="YT"/>
    <s v="Consumer"/>
    <n v="4"/>
    <s v="Office Supplies"/>
    <s v="Binders and Binder Accessories"/>
    <s v="Small Box"/>
    <d v="2011-01-10T00:00:00"/>
  </r>
  <r>
    <n v="24326"/>
    <d v="2011-09-29T00:00:00"/>
    <s v="Critical"/>
    <n v="37"/>
    <s v="L"/>
    <n v="1596.86"/>
    <n v="43.158378378378373"/>
    <x v="0"/>
    <n v="3.5"/>
    <n v="1600.36"/>
    <x v="6"/>
    <s v="SK"/>
    <s v="Corporate"/>
    <n v="1"/>
    <s v="Office Supplies"/>
    <s v="Appliances"/>
    <s v="Small Box"/>
    <d v="2011-01-10T00:00:00"/>
  </r>
  <r>
    <n v="8419"/>
    <d v="2011-09-29T00:00:00"/>
    <s v="Critical"/>
    <n v="24"/>
    <s v="M"/>
    <n v="152.6"/>
    <n v="6.3583333333333334"/>
    <x v="0"/>
    <n v="7.03"/>
    <n v="159.63"/>
    <x v="0"/>
    <s v="NU"/>
    <s v="Small Business"/>
    <n v="2"/>
    <s v="Office Supplies"/>
    <s v="Paper"/>
    <s v="Small Box"/>
    <s v="9/30/2011"/>
  </r>
  <r>
    <n v="19264"/>
    <d v="2011-09-29T00:00:00"/>
    <s v="High"/>
    <n v="23"/>
    <s v="M"/>
    <n v="107.75"/>
    <n v="4.6847826086956523"/>
    <x v="0"/>
    <n v="1.52"/>
    <n v="109.27"/>
    <x v="10"/>
    <s v="YT"/>
    <s v="Consumer"/>
    <n v="4"/>
    <s v="Office Supplies"/>
    <s v="Paper"/>
    <s v="Wrap Bag"/>
    <s v="9/30/2011"/>
  </r>
  <r>
    <n v="8419"/>
    <d v="2011-09-29T00:00:00"/>
    <s v="Critical"/>
    <n v="19"/>
    <s v="S"/>
    <n v="368.04"/>
    <n v="19.370526315789476"/>
    <x v="1"/>
    <n v="5.97"/>
    <n v="374.01000000000005"/>
    <x v="0"/>
    <s v="NU"/>
    <s v="Small Business"/>
    <n v="2"/>
    <s v="Office Supplies"/>
    <s v="Paper"/>
    <s v="Small Box"/>
    <d v="2011-01-10T00:00:00"/>
  </r>
  <r>
    <n v="24326"/>
    <d v="2011-09-29T00:00:00"/>
    <s v="Critical"/>
    <n v="12"/>
    <s v="S"/>
    <n v="78.36"/>
    <n v="6.53"/>
    <x v="0"/>
    <n v="1.5"/>
    <n v="79.86"/>
    <x v="6"/>
    <s v="SK"/>
    <s v="Corporate"/>
    <n v="1"/>
    <s v="Office Supplies"/>
    <s v="Pens &amp; Art Supplies"/>
    <s v="Wrap Bag"/>
    <s v="9/30/2011"/>
  </r>
  <r>
    <n v="13638"/>
    <d v="2011-09-30T00:00:00"/>
    <s v="High"/>
    <n v="49"/>
    <s v="XL"/>
    <n v="682.77"/>
    <n v="13.934081632653061"/>
    <x v="0"/>
    <n v="1.99"/>
    <n v="684.76"/>
    <x v="4"/>
    <s v="ON"/>
    <s v="Consumer"/>
    <n v="4"/>
    <s v="Technology"/>
    <s v="Computer Peripherals"/>
    <s v="Small Pack"/>
    <d v="2011-02-10T00:00:00"/>
  </r>
  <r>
    <n v="56322"/>
    <d v="2011-09-30T00:00:00"/>
    <s v="Medium"/>
    <n v="26"/>
    <s v="M"/>
    <n v="799.84"/>
    <n v="30.763076923076923"/>
    <x v="0"/>
    <n v="3.6"/>
    <n v="803.44"/>
    <x v="1"/>
    <s v="MB"/>
    <s v="Small Business"/>
    <n v="2"/>
    <s v="Technology"/>
    <s v="Computer Peripherals"/>
    <s v="Small Pack"/>
    <d v="2011-02-10T00:00:00"/>
  </r>
  <r>
    <n v="56322"/>
    <d v="2011-09-30T00:00:00"/>
    <s v="Medium"/>
    <n v="16"/>
    <s v="S"/>
    <n v="1689.1369999999999"/>
    <n v="105.5710625"/>
    <x v="0"/>
    <n v="8.08"/>
    <n v="1697.2169999999999"/>
    <x v="1"/>
    <s v="MB"/>
    <s v="Small Business"/>
    <n v="2"/>
    <s v="Technology"/>
    <s v="Telephones and Communication"/>
    <s v="Small Box"/>
    <d v="2011-02-10T00:00:00"/>
  </r>
  <r>
    <n v="49760"/>
    <d v="2011-10-01T00:00:00"/>
    <s v="Medium"/>
    <n v="38"/>
    <s v="L"/>
    <n v="710.33"/>
    <n v="18.692894736842106"/>
    <x v="1"/>
    <n v="9.0299999999999994"/>
    <n v="719.36"/>
    <x v="6"/>
    <s v="SK"/>
    <s v="Home Office"/>
    <n v="3"/>
    <s v="Office Supplies"/>
    <s v="Paper"/>
    <s v="Small Box"/>
    <d v="2011-03-10T00:00:00"/>
  </r>
  <r>
    <n v="16582"/>
    <d v="2011-10-01T00:00:00"/>
    <s v="Critical"/>
    <n v="26"/>
    <s v="M"/>
    <n v="6766.8559999999998"/>
    <n v="260.26369230769228"/>
    <x v="2"/>
    <n v="43.57"/>
    <n v="6810.4259999999995"/>
    <x v="3"/>
    <s v="QC"/>
    <s v="Home Office"/>
    <n v="3"/>
    <s v="Furniture"/>
    <s v="Tables"/>
    <s v="Jumbo Box"/>
    <d v="2011-03-10T00:00:00"/>
  </r>
  <r>
    <n v="56006"/>
    <d v="2011-10-01T00:00:00"/>
    <s v="Critical"/>
    <n v="20"/>
    <s v="M"/>
    <n v="1429.088"/>
    <n v="71.454399999999993"/>
    <x v="0"/>
    <n v="1.25"/>
    <n v="1430.338"/>
    <x v="2"/>
    <s v="BC"/>
    <s v="Small Business"/>
    <n v="2"/>
    <s v="Technology"/>
    <s v="Telephones and Communication"/>
    <s v="Small Pack"/>
    <d v="2011-03-10T00:00:00"/>
  </r>
  <r>
    <n v="56006"/>
    <d v="2011-10-01T00:00:00"/>
    <s v="Critical"/>
    <n v="16"/>
    <s v="S"/>
    <n v="102.99"/>
    <n v="6.4368749999999997"/>
    <x v="0"/>
    <n v="9.68"/>
    <n v="112.66999999999999"/>
    <x v="2"/>
    <s v="BC"/>
    <s v="Small Business"/>
    <n v="2"/>
    <s v="Office Supplies"/>
    <s v="Paper"/>
    <s v="Small Box"/>
    <d v="2011-01-10T00:00:00"/>
  </r>
  <r>
    <n v="49760"/>
    <d v="2011-10-01T00:00:00"/>
    <s v="Medium"/>
    <n v="13"/>
    <s v="S"/>
    <n v="1281.1795"/>
    <n v="98.552269230769227"/>
    <x v="0"/>
    <n v="5.92"/>
    <n v="1287.0995"/>
    <x v="6"/>
    <s v="SK"/>
    <s v="Home Office"/>
    <n v="3"/>
    <s v="Technology"/>
    <s v="Telephones and Communication"/>
    <s v="Small Box"/>
    <d v="2011-03-10T00:00:00"/>
  </r>
  <r>
    <n v="49760"/>
    <d v="2011-10-01T00:00:00"/>
    <s v="Medium"/>
    <n v="3"/>
    <s v="XS"/>
    <n v="44.84"/>
    <n v="14.946666666666667"/>
    <x v="0"/>
    <n v="5.3"/>
    <n v="50.14"/>
    <x v="6"/>
    <s v="SK"/>
    <s v="Home Office"/>
    <n v="3"/>
    <s v="Furniture"/>
    <s v="Office Furnishings"/>
    <s v="Wrap Bag"/>
    <d v="2011-02-10T00:00:00"/>
  </r>
  <r>
    <n v="44965"/>
    <d v="2011-10-02T00:00:00"/>
    <s v="Low"/>
    <n v="45"/>
    <s v="XL"/>
    <n v="75.39"/>
    <n v="1.6753333333333333"/>
    <x v="0"/>
    <n v="0.7"/>
    <n v="76.09"/>
    <x v="6"/>
    <s v="SK"/>
    <s v="Corporate"/>
    <n v="1"/>
    <s v="Office Supplies"/>
    <s v="Pens &amp; Art Supplies"/>
    <s v="Wrap Bag"/>
    <d v="2011-06-10T00:00:00"/>
  </r>
  <r>
    <n v="29317"/>
    <d v="2011-10-02T00:00:00"/>
    <s v="Not Specified"/>
    <n v="40"/>
    <s v="XL"/>
    <n v="7789.63"/>
    <n v="194.74074999999999"/>
    <x v="2"/>
    <n v="23.76"/>
    <n v="7813.39"/>
    <x v="5"/>
    <s v="AB"/>
    <s v="Corporate"/>
    <n v="1"/>
    <s v="Furniture"/>
    <s v="Chairs &amp; Chairmats"/>
    <s v="Jumbo Drum"/>
    <d v="2011-04-10T00:00:00"/>
  </r>
  <r>
    <n v="29317"/>
    <d v="2011-10-02T00:00:00"/>
    <s v="Not Specified"/>
    <n v="31"/>
    <s v="L"/>
    <n v="140.69"/>
    <n v="4.5383870967741933"/>
    <x v="0"/>
    <n v="0.7"/>
    <n v="141.38999999999999"/>
    <x v="5"/>
    <s v="AB"/>
    <s v="Corporate"/>
    <n v="1"/>
    <s v="Office Supplies"/>
    <s v="Rubber Bands"/>
    <s v="Wrap Bag"/>
    <d v="2011-02-10T00:00:00"/>
  </r>
  <r>
    <n v="3460"/>
    <d v="2011-10-02T00:00:00"/>
    <s v="High"/>
    <n v="27"/>
    <s v="M"/>
    <n v="153.22999999999999"/>
    <n v="5.6751851851851844"/>
    <x v="0"/>
    <n v="4.6900000000000004"/>
    <n v="157.91999999999999"/>
    <x v="4"/>
    <s v="ON"/>
    <s v="Consumer"/>
    <n v="4"/>
    <s v="Office Supplies"/>
    <s v="Storage &amp; Organization"/>
    <s v="Small Box"/>
    <d v="2011-04-10T00:00:00"/>
  </r>
  <r>
    <n v="49223"/>
    <d v="2011-10-02T00:00:00"/>
    <s v="Medium"/>
    <n v="24"/>
    <s v="M"/>
    <n v="238.25"/>
    <n v="9.9270833333333339"/>
    <x v="0"/>
    <n v="7.28"/>
    <n v="245.53"/>
    <x v="8"/>
    <s v="NS"/>
    <s v="Corporate"/>
    <n v="1"/>
    <s v="Office Supplies"/>
    <s v="Storage &amp; Organization"/>
    <s v="Small Box"/>
    <d v="2011-02-10T00:00:00"/>
  </r>
  <r>
    <n v="29317"/>
    <d v="2011-10-02T00:00:00"/>
    <s v="Not Specified"/>
    <n v="20"/>
    <s v="M"/>
    <n v="15703.82"/>
    <n v="785.19100000000003"/>
    <x v="2"/>
    <n v="16.059999999999999"/>
    <n v="15719.88"/>
    <x v="5"/>
    <s v="AB"/>
    <s v="Corporate"/>
    <n v="1"/>
    <s v="Technology"/>
    <s v="Office Machines"/>
    <s v="Jumbo Drum"/>
    <d v="2011-03-10T00:00:00"/>
  </r>
  <r>
    <n v="44965"/>
    <d v="2011-10-02T00:00:00"/>
    <s v="Low"/>
    <n v="19"/>
    <s v="S"/>
    <n v="28.82"/>
    <n v="1.516842105263158"/>
    <x v="0"/>
    <n v="0.7"/>
    <n v="29.52"/>
    <x v="6"/>
    <s v="SK"/>
    <s v="Corporate"/>
    <n v="1"/>
    <s v="Office Supplies"/>
    <s v="Rubber Bands"/>
    <s v="Wrap Bag"/>
    <d v="2011-06-10T00:00:00"/>
  </r>
  <r>
    <n v="47236"/>
    <d v="2011-10-02T00:00:00"/>
    <s v="High"/>
    <n v="1"/>
    <s v="XS"/>
    <n v="70.91"/>
    <n v="70.91"/>
    <x v="0"/>
    <n v="3.5"/>
    <n v="74.41"/>
    <x v="4"/>
    <s v="ON"/>
    <s v="Home Office"/>
    <n v="3"/>
    <s v="Office Supplies"/>
    <s v="Appliances"/>
    <s v="Small Box"/>
    <d v="2011-04-10T00:00:00"/>
  </r>
  <r>
    <n v="28737"/>
    <d v="2011-10-03T00:00:00"/>
    <s v="Critical"/>
    <n v="50"/>
    <s v="XXL"/>
    <n v="413.37"/>
    <n v="8.2674000000000003"/>
    <x v="0"/>
    <n v="7.77"/>
    <n v="421.14"/>
    <x v="10"/>
    <s v="YT"/>
    <s v="Home Office"/>
    <n v="3"/>
    <s v="Office Supplies"/>
    <s v="Scissors, Rulers and Trimmers"/>
    <s v="Small Pack"/>
    <d v="2011-05-10T00:00:00"/>
  </r>
  <r>
    <n v="42657"/>
    <d v="2011-10-03T00:00:00"/>
    <s v="Low"/>
    <n v="48"/>
    <s v="XL"/>
    <n v="945.54"/>
    <n v="19.69875"/>
    <x v="0"/>
    <n v="5.97"/>
    <n v="951.51"/>
    <x v="4"/>
    <s v="ON"/>
    <s v="Consumer"/>
    <n v="4"/>
    <s v="Office Supplies"/>
    <s v="Paper"/>
    <s v="Small Box"/>
    <d v="2011-05-10T00:00:00"/>
  </r>
  <r>
    <n v="22211"/>
    <d v="2011-10-03T00:00:00"/>
    <s v="Not Specified"/>
    <n v="47"/>
    <s v="XL"/>
    <n v="14493.84"/>
    <n v="308.37957446808508"/>
    <x v="2"/>
    <n v="85.63"/>
    <n v="14579.47"/>
    <x v="6"/>
    <s v="SK"/>
    <s v="Consumer"/>
    <n v="4"/>
    <s v="Furniture"/>
    <s v="Tables"/>
    <s v="Jumbo Box"/>
    <d v="2011-04-10T00:00:00"/>
  </r>
  <r>
    <n v="46916"/>
    <d v="2011-10-03T00:00:00"/>
    <s v="High"/>
    <n v="40"/>
    <s v="XL"/>
    <n v="2108.21"/>
    <n v="52.705249999999999"/>
    <x v="0"/>
    <n v="19.989999999999998"/>
    <n v="2128.1999999999998"/>
    <x v="11"/>
    <s v="NB"/>
    <s v="Home Office"/>
    <n v="3"/>
    <s v="Furniture"/>
    <s v="Office Furnishings"/>
    <s v="Small Box"/>
    <d v="2011-05-10T00:00:00"/>
  </r>
  <r>
    <n v="46916"/>
    <d v="2011-10-03T00:00:00"/>
    <s v="High"/>
    <n v="40"/>
    <s v="XL"/>
    <n v="115.51"/>
    <n v="2.88775"/>
    <x v="0"/>
    <n v="0.97"/>
    <n v="116.48"/>
    <x v="3"/>
    <s v="QC"/>
    <s v="Home Office"/>
    <n v="3"/>
    <s v="Office Supplies"/>
    <s v="Pens &amp; Art Supplies"/>
    <s v="Wrap Bag"/>
    <d v="2011-05-10T00:00:00"/>
  </r>
  <r>
    <n v="46916"/>
    <d v="2011-10-03T00:00:00"/>
    <s v="High"/>
    <n v="40"/>
    <s v="XL"/>
    <n v="103.79"/>
    <n v="2.5947500000000003"/>
    <x v="0"/>
    <n v="0.5"/>
    <n v="104.29"/>
    <x v="11"/>
    <s v="NB"/>
    <s v="Home Office"/>
    <n v="3"/>
    <s v="Office Supplies"/>
    <s v="Labels"/>
    <s v="Small Box"/>
    <d v="2011-05-10T00:00:00"/>
  </r>
  <r>
    <n v="51971"/>
    <d v="2011-10-03T00:00:00"/>
    <s v="Not Specified"/>
    <n v="39"/>
    <s v="L"/>
    <n v="1326.04"/>
    <n v="34.001025641025642"/>
    <x v="0"/>
    <n v="35"/>
    <n v="1361.04"/>
    <x v="7"/>
    <s v="NT"/>
    <s v="Home Office"/>
    <n v="3"/>
    <s v="Office Supplies"/>
    <s v="Storage &amp; Organization"/>
    <s v="Large Box"/>
    <d v="2011-05-10T00:00:00"/>
  </r>
  <r>
    <n v="22211"/>
    <d v="2011-10-03T00:00:00"/>
    <s v="Not Specified"/>
    <n v="30"/>
    <s v="L"/>
    <n v="943.44"/>
    <n v="31.448"/>
    <x v="0"/>
    <n v="19.989999999999998"/>
    <n v="963.43000000000006"/>
    <x v="6"/>
    <s v="SK"/>
    <s v="Consumer"/>
    <n v="4"/>
    <s v="Office Supplies"/>
    <s v="Paper"/>
    <s v="Small Box"/>
    <d v="2011-05-10T00:00:00"/>
  </r>
  <r>
    <n v="51971"/>
    <d v="2011-10-03T00:00:00"/>
    <s v="Not Specified"/>
    <n v="22"/>
    <s v="M"/>
    <n v="3881.89"/>
    <n v="176.44954545454544"/>
    <x v="0"/>
    <n v="69"/>
    <n v="3950.89"/>
    <x v="7"/>
    <s v="NT"/>
    <s v="Home Office"/>
    <n v="3"/>
    <s v="Furniture"/>
    <s v="Tables"/>
    <s v="Large Box"/>
    <d v="2011-05-10T00:00:00"/>
  </r>
  <r>
    <n v="29351"/>
    <d v="2011-10-03T00:00:00"/>
    <s v="Medium"/>
    <n v="17"/>
    <s v="S"/>
    <n v="5122.6099999999997"/>
    <n v="301.33"/>
    <x v="0"/>
    <n v="19.989999999999998"/>
    <n v="5142.5999999999995"/>
    <x v="3"/>
    <s v="QC"/>
    <s v="Consumer"/>
    <n v="4"/>
    <s v="Office Supplies"/>
    <s v="Binders and Binder Accessories"/>
    <s v="Small Box"/>
    <d v="2011-05-10T00:00:00"/>
  </r>
  <r>
    <n v="28737"/>
    <d v="2011-10-03T00:00:00"/>
    <s v="Critical"/>
    <n v="17"/>
    <s v="S"/>
    <n v="1721.6410000000001"/>
    <n v="101.27300000000001"/>
    <x v="0"/>
    <n v="4.2300000000000004"/>
    <n v="1725.8710000000001"/>
    <x v="10"/>
    <s v="YT"/>
    <s v="Home Office"/>
    <n v="3"/>
    <s v="Technology"/>
    <s v="Telephones and Communication"/>
    <s v="Small Box"/>
    <d v="2011-05-10T00:00:00"/>
  </r>
  <r>
    <n v="47010"/>
    <d v="2011-10-03T00:00:00"/>
    <s v="Critical"/>
    <n v="11"/>
    <s v="S"/>
    <n v="1479.14"/>
    <n v="134.46727272727273"/>
    <x v="2"/>
    <n v="30"/>
    <n v="1509.14"/>
    <x v="6"/>
    <s v="SK"/>
    <s v="Corporate"/>
    <n v="1"/>
    <s v="Furniture"/>
    <s v="Chairs &amp; Chairmats"/>
    <s v="Jumbo Drum"/>
    <d v="2011-03-10T00:00:00"/>
  </r>
  <r>
    <n v="12871"/>
    <d v="2011-10-04T00:00:00"/>
    <s v="Not Specified"/>
    <n v="46"/>
    <s v="XL"/>
    <n v="459.26"/>
    <n v="9.9839130434782604"/>
    <x v="0"/>
    <n v="4.68"/>
    <n v="463.94"/>
    <x v="6"/>
    <s v="SK"/>
    <s v="Small Business"/>
    <n v="2"/>
    <s v="Office Supplies"/>
    <s v="Scissors, Rulers and Trimmers"/>
    <s v="Small Pack"/>
    <d v="2011-06-10T00:00:00"/>
  </r>
  <r>
    <n v="10979"/>
    <d v="2011-10-04T00:00:00"/>
    <s v="Medium"/>
    <n v="15"/>
    <s v="S"/>
    <n v="486.43"/>
    <n v="32.428666666666665"/>
    <x v="0"/>
    <n v="3.92"/>
    <n v="490.35"/>
    <x v="6"/>
    <s v="SK"/>
    <s v="Small Business"/>
    <n v="2"/>
    <s v="Furniture"/>
    <s v="Office Furnishings"/>
    <s v="Small Pack"/>
    <d v="2011-06-10T00:00:00"/>
  </r>
  <r>
    <n v="10979"/>
    <d v="2011-10-04T00:00:00"/>
    <s v="Medium"/>
    <n v="7"/>
    <s v="XS"/>
    <n v="144.94999999999999"/>
    <n v="20.707142857142856"/>
    <x v="1"/>
    <n v="5.86"/>
    <n v="150.81"/>
    <x v="6"/>
    <s v="SK"/>
    <s v="Small Business"/>
    <n v="2"/>
    <s v="Office Supplies"/>
    <s v="Paper"/>
    <s v="Small Box"/>
    <d v="2011-06-10T00:00:00"/>
  </r>
  <r>
    <n v="55077"/>
    <d v="2011-10-04T00:00:00"/>
    <s v="Critical"/>
    <n v="3"/>
    <s v="XS"/>
    <n v="143.98150000000001"/>
    <n v="47.993833333333335"/>
    <x v="0"/>
    <n v="2.5"/>
    <n v="146.48150000000001"/>
    <x v="3"/>
    <s v="QC"/>
    <s v="Corporate"/>
    <n v="1"/>
    <s v="Technology"/>
    <s v="Telephones and Communication"/>
    <s v="Small Pack"/>
    <d v="2011-06-10T00:00:00"/>
  </r>
  <r>
    <n v="55077"/>
    <d v="2011-10-04T00:00:00"/>
    <s v="Critical"/>
    <n v="2"/>
    <s v="XS"/>
    <n v="31.7"/>
    <n v="15.85"/>
    <x v="0"/>
    <n v="1.99"/>
    <n v="33.69"/>
    <x v="3"/>
    <s v="QC"/>
    <s v="Corporate"/>
    <n v="1"/>
    <s v="Technology"/>
    <s v="Computer Peripherals"/>
    <s v="Small Pack"/>
    <d v="2011-06-10T00:00:00"/>
  </r>
  <r>
    <n v="32036"/>
    <d v="2011-10-05T00:00:00"/>
    <s v="Medium"/>
    <n v="25"/>
    <s v="M"/>
    <n v="362.52"/>
    <n v="14.5008"/>
    <x v="0"/>
    <n v="7.51"/>
    <n v="370.03"/>
    <x v="4"/>
    <s v="ON"/>
    <s v="Corporate"/>
    <n v="1"/>
    <s v="Office Supplies"/>
    <s v="Storage &amp; Organization"/>
    <s v="Small Box"/>
    <d v="2011-06-10T00:00:00"/>
  </r>
  <r>
    <n v="13156"/>
    <d v="2011-10-05T00:00:00"/>
    <s v="Low"/>
    <n v="12"/>
    <s v="S"/>
    <n v="502.01"/>
    <n v="41.834166666666668"/>
    <x v="0"/>
    <n v="9.1999999999999993"/>
    <n v="511.21"/>
    <x v="3"/>
    <s v="QC"/>
    <s v="Corporate"/>
    <n v="1"/>
    <s v="Furniture"/>
    <s v="Office Furnishings"/>
    <s v="Wrap Bag"/>
    <d v="2011-10-10T00:00:00"/>
  </r>
  <r>
    <n v="1988"/>
    <d v="2011-10-05T00:00:00"/>
    <s v="Not Specified"/>
    <n v="9"/>
    <s v="XS"/>
    <n v="122.14"/>
    <n v="13.571111111111112"/>
    <x v="0"/>
    <n v="4.51"/>
    <n v="126.65"/>
    <x v="3"/>
    <s v="QC"/>
    <s v="Corporate"/>
    <n v="1"/>
    <s v="Office Supplies"/>
    <s v="Storage &amp; Organization"/>
    <s v="Small Box"/>
    <d v="2011-07-10T00:00:00"/>
  </r>
  <r>
    <n v="32036"/>
    <d v="2011-10-05T00:00:00"/>
    <s v="Medium"/>
    <n v="6"/>
    <s v="XS"/>
    <n v="338.89"/>
    <n v="56.481666666666662"/>
    <x v="0"/>
    <n v="10.75"/>
    <n v="349.64"/>
    <x v="4"/>
    <s v="ON"/>
    <s v="Corporate"/>
    <n v="1"/>
    <s v="Office Supplies"/>
    <s v="Paper"/>
    <s v="Small Box"/>
    <d v="2011-07-10T00:00:00"/>
  </r>
  <r>
    <n v="19911"/>
    <d v="2011-10-06T00:00:00"/>
    <s v="High"/>
    <n v="43"/>
    <s v="XL"/>
    <n v="1054.7"/>
    <n v="24.527906976744188"/>
    <x v="0"/>
    <n v="5.37"/>
    <n v="1060.07"/>
    <x v="6"/>
    <s v="SK"/>
    <s v="Consumer"/>
    <n v="4"/>
    <s v="Office Supplies"/>
    <s v="Appliances"/>
    <s v="Medium Box"/>
    <d v="2011-07-10T00:00:00"/>
  </r>
  <r>
    <n v="19911"/>
    <d v="2011-10-06T00:00:00"/>
    <s v="High"/>
    <n v="39"/>
    <s v="L"/>
    <n v="4859.37"/>
    <n v="124.59923076923077"/>
    <x v="0"/>
    <n v="13.99"/>
    <n v="4873.3599999999997"/>
    <x v="6"/>
    <s v="SK"/>
    <s v="Consumer"/>
    <n v="4"/>
    <s v="Technology"/>
    <s v="Office Machines"/>
    <s v="Medium Box"/>
    <d v="2011-06-10T00:00:00"/>
  </r>
  <r>
    <n v="4128"/>
    <d v="2011-10-06T00:00:00"/>
    <s v="Not Specified"/>
    <n v="38"/>
    <s v="L"/>
    <n v="391.42"/>
    <n v="10.300526315789474"/>
    <x v="0"/>
    <n v="5.12"/>
    <n v="396.54"/>
    <x v="4"/>
    <s v="ON"/>
    <s v="Consumer"/>
    <n v="4"/>
    <s v="Office Supplies"/>
    <s v="Paper"/>
    <s v="Small Box"/>
    <d v="2011-08-10T00:00:00"/>
  </r>
  <r>
    <n v="19911"/>
    <d v="2011-10-06T00:00:00"/>
    <s v="High"/>
    <n v="38"/>
    <s v="L"/>
    <n v="5349.21"/>
    <n v="140.76868421052632"/>
    <x v="2"/>
    <n v="28.63"/>
    <n v="5377.84"/>
    <x v="6"/>
    <s v="SK"/>
    <s v="Consumer"/>
    <n v="4"/>
    <s v="Furniture"/>
    <s v="Chairs &amp; Chairmats"/>
    <s v="Jumbo Drum"/>
    <d v="2011-08-10T00:00:00"/>
  </r>
  <r>
    <n v="42919"/>
    <d v="2011-10-06T00:00:00"/>
    <s v="Medium"/>
    <n v="7"/>
    <s v="XS"/>
    <n v="1143.4285"/>
    <n v="163.34692857142858"/>
    <x v="1"/>
    <n v="4.2"/>
    <n v="1147.6285"/>
    <x v="2"/>
    <s v="BC"/>
    <s v="Corporate"/>
    <n v="1"/>
    <s v="Technology"/>
    <s v="Telephones and Communication"/>
    <s v="Small Box"/>
    <d v="2011-07-10T00:00:00"/>
  </r>
  <r>
    <n v="22181"/>
    <d v="2011-10-07T00:00:00"/>
    <s v="Low"/>
    <n v="41"/>
    <s v="XL"/>
    <n v="258.13"/>
    <n v="6.2958536585365854"/>
    <x v="0"/>
    <n v="1.82"/>
    <n v="259.95"/>
    <x v="4"/>
    <s v="ON"/>
    <s v="Corporate"/>
    <n v="1"/>
    <s v="Office Supplies"/>
    <s v="Rubber Bands"/>
    <s v="Wrap Bag"/>
    <s v="10/16/2011"/>
  </r>
  <r>
    <n v="59108"/>
    <d v="2011-10-07T00:00:00"/>
    <s v="Low"/>
    <n v="39"/>
    <s v="L"/>
    <n v="4215.83"/>
    <n v="108.09820512820512"/>
    <x v="0"/>
    <n v="8.99"/>
    <n v="4224.82"/>
    <x v="4"/>
    <s v="ON"/>
    <s v="Corporate"/>
    <n v="1"/>
    <s v="Technology"/>
    <s v="Telephones and Communication"/>
    <s v="Small Box"/>
    <s v="10/16/2011"/>
  </r>
  <r>
    <n v="35077"/>
    <d v="2011-10-07T00:00:00"/>
    <s v="High"/>
    <n v="29"/>
    <s v="M"/>
    <n v="81.099999999999994"/>
    <n v="2.796551724137931"/>
    <x v="0"/>
    <n v="0.96"/>
    <n v="82.059999999999988"/>
    <x v="4"/>
    <s v="ON"/>
    <s v="Home Office"/>
    <n v="3"/>
    <s v="Office Supplies"/>
    <s v="Pens &amp; Art Supplies"/>
    <s v="Wrap Bag"/>
    <d v="2011-08-10T00:00:00"/>
  </r>
  <r>
    <n v="59108"/>
    <d v="2011-10-07T00:00:00"/>
    <s v="Low"/>
    <n v="21"/>
    <s v="M"/>
    <n v="68.53"/>
    <n v="3.2633333333333332"/>
    <x v="0"/>
    <n v="3.97"/>
    <n v="72.5"/>
    <x v="4"/>
    <s v="ON"/>
    <s v="Corporate"/>
    <n v="1"/>
    <s v="Office Supplies"/>
    <s v="Pens &amp; Art Supplies"/>
    <s v="Wrap Bag"/>
    <d v="2011-12-10T00:00:00"/>
  </r>
  <r>
    <n v="835"/>
    <d v="2011-10-07T00:00:00"/>
    <s v="Not Specified"/>
    <n v="18"/>
    <s v="S"/>
    <n v="125.16"/>
    <n v="6.9533333333333331"/>
    <x v="0"/>
    <n v="5.14"/>
    <n v="130.29999999999998"/>
    <x v="4"/>
    <s v="ON"/>
    <s v="Small Business"/>
    <n v="2"/>
    <s v="Office Supplies"/>
    <s v="Paper"/>
    <s v="Small Box"/>
    <d v="2011-08-10T00:00:00"/>
  </r>
  <r>
    <n v="53443"/>
    <d v="2011-10-08T00:00:00"/>
    <s v="Critical"/>
    <n v="35"/>
    <s v="L"/>
    <n v="1477.63"/>
    <n v="42.218000000000004"/>
    <x v="0"/>
    <n v="4.62"/>
    <n v="1482.25"/>
    <x v="5"/>
    <s v="AB"/>
    <s v="Consumer"/>
    <n v="4"/>
    <s v="Office Supplies"/>
    <s v="Appliances"/>
    <s v="Small Box"/>
    <d v="2011-09-10T00:00:00"/>
  </r>
  <r>
    <n v="53443"/>
    <d v="2011-10-08T00:00:00"/>
    <s v="Critical"/>
    <n v="22"/>
    <s v="M"/>
    <n v="148.80000000000001"/>
    <n v="6.7636363636363646"/>
    <x v="0"/>
    <n v="1.22"/>
    <n v="150.02000000000001"/>
    <x v="5"/>
    <s v="AB"/>
    <s v="Consumer"/>
    <n v="4"/>
    <s v="Office Supplies"/>
    <s v="Pens &amp; Art Supplies"/>
    <s v="Wrap Bag"/>
    <d v="2011-09-10T00:00:00"/>
  </r>
  <r>
    <n v="27174"/>
    <d v="2011-10-08T00:00:00"/>
    <s v="Critical"/>
    <n v="17"/>
    <s v="S"/>
    <n v="477.50450000000001"/>
    <n v="28.0885"/>
    <x v="0"/>
    <n v="5"/>
    <n v="482.50450000000001"/>
    <x v="2"/>
    <s v="BC"/>
    <s v="Corporate"/>
    <n v="1"/>
    <s v="Technology"/>
    <s v="Telephones and Communication"/>
    <s v="Small Box"/>
    <d v="2011-10-10T00:00:00"/>
  </r>
  <r>
    <n v="53443"/>
    <d v="2011-10-08T00:00:00"/>
    <s v="Critical"/>
    <n v="3"/>
    <s v="XS"/>
    <n v="19.46"/>
    <n v="6.4866666666666672"/>
    <x v="0"/>
    <n v="0.5"/>
    <n v="19.96"/>
    <x v="5"/>
    <s v="AB"/>
    <s v="Consumer"/>
    <n v="4"/>
    <s v="Office Supplies"/>
    <s v="Labels"/>
    <s v="Small Box"/>
    <d v="2011-10-10T00:00:00"/>
  </r>
  <r>
    <n v="40134"/>
    <d v="2011-10-09T00:00:00"/>
    <s v="Low"/>
    <n v="43"/>
    <s v="XL"/>
    <n v="1461.1"/>
    <n v="33.979069767441857"/>
    <x v="0"/>
    <n v="1.99"/>
    <n v="1463.09"/>
    <x v="2"/>
    <s v="BC"/>
    <s v="Small Business"/>
    <n v="2"/>
    <s v="Technology"/>
    <s v="Computer Peripherals"/>
    <s v="Small Pack"/>
    <s v="10/13/2011"/>
  </r>
  <r>
    <n v="14116"/>
    <d v="2011-10-09T00:00:00"/>
    <s v="High"/>
    <n v="42"/>
    <s v="XL"/>
    <n v="1414.05"/>
    <n v="33.667857142857144"/>
    <x v="0"/>
    <n v="14.72"/>
    <n v="1428.77"/>
    <x v="7"/>
    <s v="NT"/>
    <s v="Small Business"/>
    <n v="2"/>
    <s v="Office Supplies"/>
    <s v="Binders and Binder Accessories"/>
    <s v="Small Box"/>
    <d v="2011-10-10T00:00:00"/>
  </r>
  <r>
    <n v="16422"/>
    <d v="2011-10-09T00:00:00"/>
    <s v="Critical"/>
    <n v="40"/>
    <s v="XL"/>
    <n v="272.01"/>
    <n v="6.8002500000000001"/>
    <x v="0"/>
    <n v="5.14"/>
    <n v="277.14999999999998"/>
    <x v="6"/>
    <s v="SK"/>
    <s v="Small Business"/>
    <n v="2"/>
    <s v="Office Supplies"/>
    <s v="Paper"/>
    <s v="Small Box"/>
    <d v="2011-10-10T00:00:00"/>
  </r>
  <r>
    <n v="22689"/>
    <d v="2011-10-09T00:00:00"/>
    <s v="Low"/>
    <n v="39"/>
    <s v="L"/>
    <n v="2405"/>
    <n v="61.666666666666664"/>
    <x v="0"/>
    <n v="0.99"/>
    <n v="2405.9899999999998"/>
    <x v="10"/>
    <s v="YT"/>
    <s v="Home Office"/>
    <n v="3"/>
    <s v="Office Supplies"/>
    <s v="Appliances"/>
    <s v="Small Box"/>
    <d v="2011-11-10T00:00:00"/>
  </r>
  <r>
    <n v="35649"/>
    <d v="2011-10-09T00:00:00"/>
    <s v="Medium"/>
    <n v="25"/>
    <s v="M"/>
    <n v="174.03"/>
    <n v="6.9611999999999998"/>
    <x v="0"/>
    <n v="5.74"/>
    <n v="179.77"/>
    <x v="2"/>
    <s v="BC"/>
    <s v="Consumer"/>
    <n v="4"/>
    <s v="Office Supplies"/>
    <s v="Paper"/>
    <s v="Small Box"/>
    <d v="2011-11-10T00:00:00"/>
  </r>
  <r>
    <n v="41318"/>
    <d v="2011-10-09T00:00:00"/>
    <s v="Low"/>
    <n v="21"/>
    <s v="M"/>
    <n v="1223.1099999999999"/>
    <n v="58.243333333333325"/>
    <x v="1"/>
    <n v="13.22"/>
    <n v="1236.33"/>
    <x v="4"/>
    <s v="ON"/>
    <s v="Consumer"/>
    <n v="4"/>
    <s v="Office Supplies"/>
    <s v="Appliances"/>
    <s v="Small Box"/>
    <s v="10/18/2011"/>
  </r>
  <r>
    <n v="16422"/>
    <d v="2011-10-09T00:00:00"/>
    <s v="Critical"/>
    <n v="16"/>
    <s v="S"/>
    <n v="171.5"/>
    <n v="10.71875"/>
    <x v="0"/>
    <n v="4.68"/>
    <n v="176.18"/>
    <x v="6"/>
    <s v="SK"/>
    <s v="Small Business"/>
    <n v="2"/>
    <s v="Office Supplies"/>
    <s v="Scissors, Rulers and Trimmers"/>
    <s v="Small Pack"/>
    <d v="2011-11-10T00:00:00"/>
  </r>
  <r>
    <n v="40134"/>
    <d v="2011-10-09T00:00:00"/>
    <s v="Low"/>
    <n v="10"/>
    <s v="S"/>
    <n v="109.37"/>
    <n v="10.937000000000001"/>
    <x v="0"/>
    <n v="4.5"/>
    <n v="113.87"/>
    <x v="2"/>
    <s v="BC"/>
    <s v="Small Business"/>
    <n v="2"/>
    <s v="Office Supplies"/>
    <s v="Appliances"/>
    <s v="Small Box"/>
    <s v="10/16/2011"/>
  </r>
  <r>
    <n v="35649"/>
    <d v="2011-10-09T00:00:00"/>
    <s v="Medium"/>
    <n v="9"/>
    <s v="XS"/>
    <n v="43.26"/>
    <n v="4.8066666666666666"/>
    <x v="0"/>
    <n v="1.49"/>
    <n v="44.75"/>
    <x v="2"/>
    <s v="BC"/>
    <s v="Consumer"/>
    <n v="4"/>
    <s v="Office Supplies"/>
    <s v="Binders and Binder Accessories"/>
    <s v="Small Box"/>
    <d v="2011-11-10T00:00:00"/>
  </r>
  <r>
    <n v="39332"/>
    <d v="2011-10-09T00:00:00"/>
    <s v="Critical"/>
    <n v="4"/>
    <s v="XS"/>
    <n v="198.72"/>
    <n v="49.68"/>
    <x v="1"/>
    <n v="14.45"/>
    <n v="213.17"/>
    <x v="2"/>
    <s v="BC"/>
    <s v="Consumer"/>
    <n v="4"/>
    <s v="Furniture"/>
    <s v="Office Furnishings"/>
    <s v="Large Box"/>
    <d v="2011-10-10T00:00:00"/>
  </r>
  <r>
    <n v="14116"/>
    <d v="2011-10-09T00:00:00"/>
    <s v="High"/>
    <n v="1"/>
    <s v="XS"/>
    <n v="40.1"/>
    <n v="40.1"/>
    <x v="0"/>
    <n v="11.63"/>
    <n v="51.730000000000004"/>
    <x v="7"/>
    <s v="NT"/>
    <s v="Small Business"/>
    <n v="2"/>
    <s v="Office Supplies"/>
    <s v="Binders and Binder Accessories"/>
    <s v="Small Box"/>
    <d v="2011-11-10T00:00:00"/>
  </r>
  <r>
    <n v="40134"/>
    <d v="2011-10-09T00:00:00"/>
    <s v="Low"/>
    <n v="1"/>
    <s v="XS"/>
    <n v="9.75"/>
    <n v="9.75"/>
    <x v="0"/>
    <n v="4.72"/>
    <n v="14.469999999999999"/>
    <x v="2"/>
    <s v="BC"/>
    <s v="Small Business"/>
    <n v="2"/>
    <s v="Office Supplies"/>
    <s v="Paper"/>
    <s v="Small Box"/>
    <s v="10/14/2011"/>
  </r>
  <r>
    <n v="7075"/>
    <d v="2011-10-10T00:00:00"/>
    <s v="Low"/>
    <n v="43"/>
    <s v="XL"/>
    <n v="83.34"/>
    <n v="1.9381395348837209"/>
    <x v="0"/>
    <n v="2.58"/>
    <n v="85.92"/>
    <x v="3"/>
    <s v="QC"/>
    <s v="Corporate"/>
    <n v="1"/>
    <s v="Office Supplies"/>
    <s v="Rubber Bands"/>
    <s v="Wrap Bag"/>
    <s v="10/14/2011"/>
  </r>
  <r>
    <n v="2532"/>
    <d v="2011-10-10T00:00:00"/>
    <s v="High"/>
    <n v="39"/>
    <s v="L"/>
    <n v="282.07"/>
    <n v="7.2325641025641021"/>
    <x v="0"/>
    <n v="0.49"/>
    <n v="282.56"/>
    <x v="0"/>
    <s v="NU"/>
    <s v="Corporate"/>
    <n v="1"/>
    <s v="Office Supplies"/>
    <s v="Labels"/>
    <s v="Small Box"/>
    <d v="2011-11-10T00:00:00"/>
  </r>
  <r>
    <n v="2532"/>
    <d v="2011-10-10T00:00:00"/>
    <s v="High"/>
    <n v="24"/>
    <s v="M"/>
    <n v="426.03699999999998"/>
    <n v="17.751541666666665"/>
    <x v="0"/>
    <n v="2.5"/>
    <n v="428.53699999999998"/>
    <x v="0"/>
    <s v="NU"/>
    <s v="Corporate"/>
    <n v="1"/>
    <s v="Technology"/>
    <s v="Telephones and Communication"/>
    <s v="Wrap Bag"/>
    <d v="2011-11-10T00:00:00"/>
  </r>
  <r>
    <n v="52675"/>
    <d v="2011-10-10T00:00:00"/>
    <s v="Medium"/>
    <n v="22"/>
    <s v="M"/>
    <n v="52.62"/>
    <n v="2.3918181818181816"/>
    <x v="0"/>
    <n v="1.1200000000000001"/>
    <n v="53.739999999999995"/>
    <x v="2"/>
    <s v="BC"/>
    <s v="Small Business"/>
    <n v="2"/>
    <s v="Office Supplies"/>
    <s v="Pens &amp; Art Supplies"/>
    <s v="Wrap Bag"/>
    <d v="2011-12-10T00:00:00"/>
  </r>
  <r>
    <n v="7075"/>
    <d v="2011-10-10T00:00:00"/>
    <s v="Low"/>
    <n v="15"/>
    <s v="S"/>
    <n v="241.89"/>
    <n v="16.125999999999998"/>
    <x v="0"/>
    <n v="10.68"/>
    <n v="252.57"/>
    <x v="3"/>
    <s v="QC"/>
    <s v="Corporate"/>
    <n v="1"/>
    <s v="Office Supplies"/>
    <s v="Storage &amp; Organization"/>
    <s v="Small Box"/>
    <d v="2011-12-10T00:00:00"/>
  </r>
  <r>
    <n v="9127"/>
    <d v="2011-10-10T00:00:00"/>
    <s v="Not Specified"/>
    <n v="7"/>
    <s v="XS"/>
    <n v="2039.56"/>
    <n v="291.36571428571426"/>
    <x v="1"/>
    <n v="35"/>
    <n v="2074.56"/>
    <x v="7"/>
    <s v="NT"/>
    <s v="Corporate"/>
    <n v="1"/>
    <s v="Office Supplies"/>
    <s v="Storage &amp; Organization"/>
    <s v="Large Box"/>
    <d v="2011-12-10T00:00:00"/>
  </r>
  <r>
    <n v="52675"/>
    <d v="2011-10-10T00:00:00"/>
    <s v="Medium"/>
    <n v="4"/>
    <s v="XS"/>
    <n v="20.25"/>
    <n v="5.0625"/>
    <x v="0"/>
    <n v="2.39"/>
    <n v="22.64"/>
    <x v="2"/>
    <s v="BC"/>
    <s v="Small Business"/>
    <n v="2"/>
    <s v="Technology"/>
    <s v="Computer Peripherals"/>
    <s v="Small Pack"/>
    <d v="2011-12-10T00:00:00"/>
  </r>
  <r>
    <n v="10339"/>
    <d v="2011-10-11T00:00:00"/>
    <s v="Low"/>
    <n v="49"/>
    <s v="XL"/>
    <n v="9752.25"/>
    <n v="199.02551020408163"/>
    <x v="0"/>
    <n v="21.21"/>
    <n v="9773.4599999999991"/>
    <x v="10"/>
    <s v="YT"/>
    <s v="Small Business"/>
    <n v="2"/>
    <s v="Furniture"/>
    <s v="Office Furnishings"/>
    <s v="Large Box"/>
    <s v="10/15/2011"/>
  </r>
  <r>
    <n v="13986"/>
    <d v="2011-10-11T00:00:00"/>
    <s v="High"/>
    <n v="46"/>
    <s v="XL"/>
    <n v="1905.79"/>
    <n v="41.430217391304346"/>
    <x v="0"/>
    <n v="1.99"/>
    <n v="1907.78"/>
    <x v="2"/>
    <s v="BC"/>
    <s v="Consumer"/>
    <n v="4"/>
    <s v="Technology"/>
    <s v="Computer Peripherals"/>
    <s v="Small Pack"/>
    <s v="10/14/2011"/>
  </r>
  <r>
    <n v="33571"/>
    <d v="2011-10-11T00:00:00"/>
    <s v="Medium"/>
    <n v="1"/>
    <s v="XS"/>
    <n v="7.15"/>
    <n v="7.15"/>
    <x v="0"/>
    <n v="2.0299999999999998"/>
    <n v="9.18"/>
    <x v="1"/>
    <s v="MB"/>
    <s v="Consumer"/>
    <n v="4"/>
    <s v="Furniture"/>
    <s v="Office Furnishings"/>
    <s v="Wrap Bag"/>
    <s v="10/14/2011"/>
  </r>
  <r>
    <n v="28641"/>
    <d v="2011-10-12T00:00:00"/>
    <s v="Not Specified"/>
    <n v="33"/>
    <s v="L"/>
    <n v="278.64999999999998"/>
    <n v="8.4439393939393934"/>
    <x v="1"/>
    <n v="2.38"/>
    <n v="281.02999999999997"/>
    <x v="6"/>
    <s v="SK"/>
    <s v="Home Office"/>
    <n v="3"/>
    <s v="Technology"/>
    <s v="Computer Peripherals"/>
    <s v="Small Pack"/>
    <s v="10/13/2011"/>
  </r>
  <r>
    <n v="50499"/>
    <d v="2011-10-12T00:00:00"/>
    <s v="Not Specified"/>
    <n v="18"/>
    <s v="S"/>
    <n v="1758.41"/>
    <n v="97.689444444444447"/>
    <x v="2"/>
    <n v="15.66"/>
    <n v="1774.0700000000002"/>
    <x v="1"/>
    <s v="MB"/>
    <s v="Small Business"/>
    <n v="2"/>
    <s v="Office Supplies"/>
    <s v="Appliances"/>
    <s v="Jumbo Drum"/>
    <s v="10/13/2011"/>
  </r>
  <r>
    <n v="44322"/>
    <d v="2011-10-12T00:00:00"/>
    <s v="Not Specified"/>
    <n v="15"/>
    <s v="S"/>
    <n v="600.79999999999995"/>
    <n v="40.053333333333327"/>
    <x v="0"/>
    <n v="6.22"/>
    <n v="607.02"/>
    <x v="4"/>
    <s v="ON"/>
    <s v="Home Office"/>
    <n v="3"/>
    <s v="Office Supplies"/>
    <s v="Storage &amp; Organization"/>
    <s v="Small Box"/>
    <s v="10/14/2011"/>
  </r>
  <r>
    <n v="5217"/>
    <d v="2011-10-12T00:00:00"/>
    <s v="High"/>
    <n v="11"/>
    <s v="S"/>
    <n v="33.67"/>
    <n v="3.060909090909091"/>
    <x v="0"/>
    <n v="0.99"/>
    <n v="34.660000000000004"/>
    <x v="6"/>
    <s v="SK"/>
    <s v="Home Office"/>
    <n v="3"/>
    <s v="Office Supplies"/>
    <s v="Labels"/>
    <s v="Small Box"/>
    <s v="10/14/2011"/>
  </r>
  <r>
    <n v="5217"/>
    <d v="2011-10-12T00:00:00"/>
    <s v="High"/>
    <n v="8"/>
    <s v="XS"/>
    <n v="339.35"/>
    <n v="42.418750000000003"/>
    <x v="1"/>
    <n v="5.33"/>
    <n v="344.68"/>
    <x v="6"/>
    <s v="SK"/>
    <s v="Home Office"/>
    <n v="3"/>
    <s v="Office Supplies"/>
    <s v="Appliances"/>
    <s v="Small Box"/>
    <d v="2011-12-10T00:00:00"/>
  </r>
  <r>
    <n v="42788"/>
    <d v="2011-10-13T00:00:00"/>
    <s v="Critical"/>
    <n v="26"/>
    <s v="M"/>
    <n v="241.92"/>
    <n v="9.304615384615385"/>
    <x v="0"/>
    <n v="2.27"/>
    <n v="244.19"/>
    <x v="6"/>
    <s v="SK"/>
    <s v="Small Business"/>
    <n v="2"/>
    <s v="Office Supplies"/>
    <s v="Paper"/>
    <s v="Wrap Bag"/>
    <s v="10/15/2011"/>
  </r>
  <r>
    <n v="27872"/>
    <d v="2011-10-13T00:00:00"/>
    <s v="Not Specified"/>
    <n v="25"/>
    <s v="M"/>
    <n v="388.71"/>
    <n v="15.548399999999999"/>
    <x v="0"/>
    <n v="7.27"/>
    <n v="395.97999999999996"/>
    <x v="5"/>
    <s v="AB"/>
    <s v="Corporate"/>
    <n v="1"/>
    <s v="Office Supplies"/>
    <s v="Binders and Binder Accessories"/>
    <s v="Small Box"/>
    <s v="10/15/2011"/>
  </r>
  <r>
    <n v="5989"/>
    <d v="2011-10-14T00:00:00"/>
    <s v="Medium"/>
    <n v="21"/>
    <s v="M"/>
    <n v="56.77"/>
    <n v="2.7033333333333336"/>
    <x v="0"/>
    <n v="1.34"/>
    <n v="58.110000000000007"/>
    <x v="10"/>
    <s v="YT"/>
    <s v="Corporate"/>
    <n v="1"/>
    <s v="Office Supplies"/>
    <s v="Pens &amp; Art Supplies"/>
    <s v="Wrap Bag"/>
    <s v="10/15/2011"/>
  </r>
  <r>
    <n v="5989"/>
    <d v="2011-10-14T00:00:00"/>
    <s v="Medium"/>
    <n v="6"/>
    <s v="XS"/>
    <n v="155.47999999999999"/>
    <n v="25.91333333333333"/>
    <x v="0"/>
    <n v="5.37"/>
    <n v="160.85"/>
    <x v="10"/>
    <s v="YT"/>
    <s v="Corporate"/>
    <n v="1"/>
    <s v="Office Supplies"/>
    <s v="Appliances"/>
    <s v="Medium Box"/>
    <s v="10/16/2011"/>
  </r>
  <r>
    <n v="51300"/>
    <d v="2011-10-15T00:00:00"/>
    <s v="Medium"/>
    <n v="43"/>
    <s v="XL"/>
    <n v="344.24"/>
    <n v="8.0055813953488375"/>
    <x v="0"/>
    <n v="1.99"/>
    <n v="346.23"/>
    <x v="6"/>
    <s v="SK"/>
    <s v="Home Office"/>
    <n v="3"/>
    <s v="Technology"/>
    <s v="Computer Peripherals"/>
    <s v="Small Pack"/>
    <s v="10/17/2011"/>
  </r>
  <r>
    <n v="12611"/>
    <d v="2011-10-15T00:00:00"/>
    <s v="Medium"/>
    <n v="13"/>
    <s v="S"/>
    <n v="189.99"/>
    <n v="14.614615384615385"/>
    <x v="1"/>
    <n v="1.49"/>
    <n v="191.48000000000002"/>
    <x v="6"/>
    <s v="SK"/>
    <s v="Home Office"/>
    <n v="3"/>
    <s v="Office Supplies"/>
    <s v="Binders and Binder Accessories"/>
    <s v="Small Box"/>
    <s v="10/17/2011"/>
  </r>
  <r>
    <n v="12419"/>
    <d v="2011-10-15T00:00:00"/>
    <s v="Critical"/>
    <n v="12"/>
    <s v="S"/>
    <n v="22079.47"/>
    <n v="1839.9558333333334"/>
    <x v="0"/>
    <n v="13.99"/>
    <n v="22093.460000000003"/>
    <x v="7"/>
    <s v="NT"/>
    <s v="Corporate"/>
    <n v="1"/>
    <s v="Technology"/>
    <s v="Office Machines"/>
    <s v="Medium Box"/>
    <s v="10/17/2011"/>
  </r>
  <r>
    <n v="2657"/>
    <d v="2011-10-16T00:00:00"/>
    <s v="High"/>
    <n v="37"/>
    <s v="L"/>
    <n v="2143.2154999999998"/>
    <n v="57.924743243243235"/>
    <x v="0"/>
    <n v="8.99"/>
    <n v="2152.2054999999996"/>
    <x v="1"/>
    <s v="MB"/>
    <s v="Home Office"/>
    <n v="3"/>
    <s v="Technology"/>
    <s v="Telephones and Communication"/>
    <s v="Small Box"/>
    <s v="10/17/2011"/>
  </r>
  <r>
    <n v="2657"/>
    <d v="2011-10-16T00:00:00"/>
    <s v="High"/>
    <n v="30"/>
    <s v="L"/>
    <n v="8316.76"/>
    <n v="277.22533333333337"/>
    <x v="2"/>
    <n v="23.19"/>
    <n v="8339.9500000000007"/>
    <x v="1"/>
    <s v="MB"/>
    <s v="Home Office"/>
    <n v="3"/>
    <s v="Office Supplies"/>
    <s v="Appliances"/>
    <s v="Jumbo Drum"/>
    <s v="10/18/2011"/>
  </r>
  <r>
    <n v="9124"/>
    <d v="2011-10-16T00:00:00"/>
    <s v="Low"/>
    <n v="29"/>
    <s v="M"/>
    <n v="157.4"/>
    <n v="5.4275862068965521"/>
    <x v="0"/>
    <n v="7.28"/>
    <n v="164.68"/>
    <x v="1"/>
    <s v="MB"/>
    <s v="Small Business"/>
    <n v="2"/>
    <s v="Office Supplies"/>
    <s v="Paper"/>
    <s v="Small Box"/>
    <s v="10/21/2011"/>
  </r>
  <r>
    <n v="9124"/>
    <d v="2011-10-16T00:00:00"/>
    <s v="Low"/>
    <n v="17"/>
    <s v="S"/>
    <n v="2637.78"/>
    <n v="155.16352941176473"/>
    <x v="0"/>
    <n v="6.5"/>
    <n v="2644.28"/>
    <x v="1"/>
    <s v="MB"/>
    <s v="Small Business"/>
    <n v="2"/>
    <s v="Technology"/>
    <s v="Computer Peripherals"/>
    <s v="Small Box"/>
    <s v="10/16/2011"/>
  </r>
  <r>
    <n v="47075"/>
    <d v="2011-10-17T00:00:00"/>
    <s v="Medium"/>
    <n v="42"/>
    <s v="XL"/>
    <n v="4346.9799999999996"/>
    <n v="103.49952380952379"/>
    <x v="2"/>
    <n v="35.840000000000003"/>
    <n v="4382.82"/>
    <x v="1"/>
    <s v="MB"/>
    <s v="Home Office"/>
    <n v="3"/>
    <s v="Furniture"/>
    <s v="Bookcases"/>
    <s v="Jumbo Box"/>
    <s v="10/19/2011"/>
  </r>
  <r>
    <n v="1666"/>
    <d v="2011-10-17T00:00:00"/>
    <s v="Critical"/>
    <n v="19"/>
    <s v="S"/>
    <n v="5642.18"/>
    <n v="296.95684210526315"/>
    <x v="1"/>
    <n v="19.989999999999998"/>
    <n v="5662.17"/>
    <x v="6"/>
    <s v="SK"/>
    <s v="Corporate"/>
    <n v="1"/>
    <s v="Office Supplies"/>
    <s v="Binders and Binder Accessories"/>
    <s v="Small Box"/>
    <s v="10/19/2011"/>
  </r>
  <r>
    <n v="33734"/>
    <d v="2011-10-17T00:00:00"/>
    <s v="Not Specified"/>
    <n v="13"/>
    <s v="S"/>
    <n v="371.94"/>
    <n v="28.610769230769229"/>
    <x v="0"/>
    <n v="4.8600000000000003"/>
    <n v="376.8"/>
    <x v="7"/>
    <s v="NT"/>
    <s v="Corporate"/>
    <n v="1"/>
    <s v="Office Supplies"/>
    <s v="Paper"/>
    <s v="Wrap Bag"/>
    <s v="10/18/2011"/>
  </r>
  <r>
    <n v="35110"/>
    <d v="2011-10-18T00:00:00"/>
    <s v="High"/>
    <n v="49"/>
    <s v="XL"/>
    <n v="1435.32"/>
    <n v="29.292244897959183"/>
    <x v="0"/>
    <n v="1.99"/>
    <n v="1437.31"/>
    <x v="4"/>
    <s v="ON"/>
    <s v="Corporate"/>
    <n v="1"/>
    <s v="Technology"/>
    <s v="Computer Peripherals"/>
    <s v="Small Pack"/>
    <s v="10/20/2011"/>
  </r>
  <r>
    <n v="11271"/>
    <d v="2011-10-18T00:00:00"/>
    <s v="High"/>
    <n v="46"/>
    <s v="XL"/>
    <n v="157.87"/>
    <n v="3.4319565217391306"/>
    <x v="0"/>
    <n v="3.97"/>
    <n v="161.84"/>
    <x v="8"/>
    <s v="NS"/>
    <s v="Corporate"/>
    <n v="1"/>
    <s v="Office Supplies"/>
    <s v="Pens &amp; Art Supplies"/>
    <s v="Wrap Bag"/>
    <s v="10/20/2011"/>
  </r>
  <r>
    <n v="27363"/>
    <d v="2011-10-18T00:00:00"/>
    <s v="Medium"/>
    <n v="16"/>
    <s v="S"/>
    <n v="323.26"/>
    <n v="20.203749999999999"/>
    <x v="0"/>
    <n v="6.67"/>
    <n v="329.93"/>
    <x v="1"/>
    <s v="MB"/>
    <s v="Small Business"/>
    <n v="2"/>
    <s v="Furniture"/>
    <s v="Office Furnishings"/>
    <s v="Small Pack"/>
    <s v="10/19/2011"/>
  </r>
  <r>
    <n v="35110"/>
    <d v="2011-10-18T00:00:00"/>
    <s v="High"/>
    <n v="14"/>
    <s v="S"/>
    <n v="12805.25"/>
    <n v="914.66071428571433"/>
    <x v="0"/>
    <n v="19.989999999999998"/>
    <n v="12825.24"/>
    <x v="4"/>
    <s v="ON"/>
    <s v="Corporate"/>
    <n v="1"/>
    <s v="Office Supplies"/>
    <s v="Binders and Binder Accessories"/>
    <s v="Small Box"/>
    <s v="10/19/2011"/>
  </r>
  <r>
    <n v="27363"/>
    <d v="2011-10-18T00:00:00"/>
    <s v="Medium"/>
    <n v="6"/>
    <s v="XS"/>
    <n v="646.14"/>
    <n v="107.69"/>
    <x v="0"/>
    <n v="35"/>
    <n v="681.14"/>
    <x v="10"/>
    <s v="YT"/>
    <s v="Small Business"/>
    <n v="2"/>
    <s v="Office Supplies"/>
    <s v="Storage &amp; Organization"/>
    <s v="Large Box"/>
    <s v="10/20/2011"/>
  </r>
  <r>
    <n v="13126"/>
    <d v="2011-10-19T00:00:00"/>
    <s v="Not Specified"/>
    <n v="45"/>
    <s v="XL"/>
    <n v="6325.65"/>
    <n v="140.57"/>
    <x v="2"/>
    <n v="28.63"/>
    <n v="6354.28"/>
    <x v="5"/>
    <s v="AB"/>
    <s v="Consumer"/>
    <n v="4"/>
    <s v="Furniture"/>
    <s v="Chairs &amp; Chairmats"/>
    <s v="Jumbo Drum"/>
    <s v="10/21/2011"/>
  </r>
  <r>
    <n v="13126"/>
    <d v="2011-10-19T00:00:00"/>
    <s v="Not Specified"/>
    <n v="43"/>
    <s v="XL"/>
    <n v="24233.54"/>
    <n v="563.57069767441862"/>
    <x v="0"/>
    <n v="24.49"/>
    <n v="24258.030000000002"/>
    <x v="5"/>
    <s v="AB"/>
    <s v="Consumer"/>
    <n v="4"/>
    <s v="Technology"/>
    <s v="Copiers and Fax"/>
    <s v="Large Box"/>
    <s v="10/20/2011"/>
  </r>
  <r>
    <n v="31777"/>
    <d v="2011-10-19T00:00:00"/>
    <s v="Not Specified"/>
    <n v="32"/>
    <s v="L"/>
    <n v="6483.42"/>
    <n v="202.606875"/>
    <x v="2"/>
    <n v="23.76"/>
    <n v="6507.18"/>
    <x v="1"/>
    <s v="MB"/>
    <s v="Small Business"/>
    <n v="2"/>
    <s v="Furniture"/>
    <s v="Chairs &amp; Chairmats"/>
    <s v="Jumbo Drum"/>
    <s v="10/21/2011"/>
  </r>
  <r>
    <n v="31777"/>
    <d v="2011-10-19T00:00:00"/>
    <s v="Not Specified"/>
    <n v="10"/>
    <s v="S"/>
    <n v="137.77000000000001"/>
    <n v="13.777000000000001"/>
    <x v="0"/>
    <n v="6.47"/>
    <n v="144.24"/>
    <x v="1"/>
    <s v="MB"/>
    <s v="Small Business"/>
    <n v="2"/>
    <s v="Office Supplies"/>
    <s v="Paper"/>
    <s v="Small Box"/>
    <s v="10/19/2011"/>
  </r>
  <r>
    <n v="13126"/>
    <d v="2011-10-19T00:00:00"/>
    <s v="Not Specified"/>
    <n v="2"/>
    <s v="XS"/>
    <n v="380.62"/>
    <n v="190.31"/>
    <x v="2"/>
    <n v="29.21"/>
    <n v="409.83"/>
    <x v="5"/>
    <s v="AB"/>
    <s v="Consumer"/>
    <n v="4"/>
    <s v="Furniture"/>
    <s v="Tables"/>
    <s v="Jumbo Box"/>
    <s v="10/21/2011"/>
  </r>
  <r>
    <n v="37891"/>
    <d v="2011-10-20T00:00:00"/>
    <s v="High"/>
    <n v="33"/>
    <s v="L"/>
    <n v="5154.009"/>
    <n v="156.1820909090909"/>
    <x v="0"/>
    <n v="13.99"/>
    <n v="5167.9989999999998"/>
    <x v="4"/>
    <s v="ON"/>
    <s v="Small Business"/>
    <n v="2"/>
    <s v="Technology"/>
    <s v="Telephones and Communication"/>
    <s v="Medium Box"/>
    <s v="10/22/2011"/>
  </r>
  <r>
    <n v="18532"/>
    <d v="2011-10-20T00:00:00"/>
    <s v="Not Specified"/>
    <n v="31"/>
    <s v="L"/>
    <n v="507.58"/>
    <n v="16.373548387096772"/>
    <x v="0"/>
    <n v="10.68"/>
    <n v="518.26"/>
    <x v="3"/>
    <s v="QC"/>
    <s v="Home Office"/>
    <n v="3"/>
    <s v="Office Supplies"/>
    <s v="Storage &amp; Organization"/>
    <s v="Small Box"/>
    <s v="10/22/2011"/>
  </r>
  <r>
    <n v="18532"/>
    <d v="2011-10-20T00:00:00"/>
    <s v="Not Specified"/>
    <n v="29"/>
    <s v="M"/>
    <n v="230.77"/>
    <n v="7.9575862068965524"/>
    <x v="0"/>
    <n v="7.77"/>
    <n v="238.54000000000002"/>
    <x v="3"/>
    <s v="QC"/>
    <s v="Home Office"/>
    <n v="3"/>
    <s v="Office Supplies"/>
    <s v="Scissors, Rulers and Trimmers"/>
    <s v="Small Pack"/>
    <s v="10/21/2011"/>
  </r>
  <r>
    <n v="135"/>
    <d v="2011-10-20T00:00:00"/>
    <s v="Not Specified"/>
    <n v="25"/>
    <s v="M"/>
    <n v="125.85"/>
    <n v="5.0339999999999998"/>
    <x v="0"/>
    <n v="4.62"/>
    <n v="130.47"/>
    <x v="3"/>
    <s v="QC"/>
    <s v="Consumer"/>
    <n v="4"/>
    <s v="Technology"/>
    <s v="Computer Peripherals"/>
    <s v="Small Pack"/>
    <s v="10/22/2011"/>
  </r>
  <r>
    <n v="37891"/>
    <d v="2011-10-20T00:00:00"/>
    <s v="High"/>
    <n v="24"/>
    <s v="M"/>
    <n v="163.36000000000001"/>
    <n v="6.8066666666666675"/>
    <x v="0"/>
    <n v="6.6"/>
    <n v="169.96"/>
    <x v="4"/>
    <s v="ON"/>
    <s v="Small Business"/>
    <n v="2"/>
    <s v="Office Supplies"/>
    <s v="Paper"/>
    <s v="Small Box"/>
    <s v="10/22/2011"/>
  </r>
  <r>
    <n v="55744"/>
    <d v="2011-10-20T00:00:00"/>
    <s v="Critical"/>
    <n v="23"/>
    <s v="M"/>
    <n v="415.05500000000001"/>
    <n v="18.045869565217391"/>
    <x v="0"/>
    <n v="0.99"/>
    <n v="416.04500000000002"/>
    <x v="3"/>
    <s v="QC"/>
    <s v="Consumer"/>
    <n v="4"/>
    <s v="Technology"/>
    <s v="Telephones and Communication"/>
    <s v="Small Pack"/>
    <s v="10/21/2011"/>
  </r>
  <r>
    <n v="37891"/>
    <d v="2011-10-20T00:00:00"/>
    <s v="High"/>
    <n v="21"/>
    <s v="M"/>
    <n v="44.08"/>
    <n v="2.0990476190476191"/>
    <x v="1"/>
    <n v="0.7"/>
    <n v="44.78"/>
    <x v="4"/>
    <s v="ON"/>
    <s v="Small Business"/>
    <n v="2"/>
    <s v="Office Supplies"/>
    <s v="Rubber Bands"/>
    <s v="Wrap Bag"/>
    <s v="10/22/2011"/>
  </r>
  <r>
    <n v="16320"/>
    <d v="2011-10-20T00:00:00"/>
    <s v="Not Specified"/>
    <n v="17"/>
    <s v="S"/>
    <n v="1856.9694999999999"/>
    <n v="109.23349999999999"/>
    <x v="0"/>
    <n v="8.08"/>
    <n v="1865.0494999999999"/>
    <x v="9"/>
    <s v="PE"/>
    <s v="Small Business"/>
    <n v="2"/>
    <s v="Technology"/>
    <s v="Telephones and Communication"/>
    <s v="Small Box"/>
    <s v="10/22/2011"/>
  </r>
  <r>
    <n v="11493"/>
    <d v="2011-10-20T00:00:00"/>
    <s v="Critical"/>
    <n v="16"/>
    <s v="S"/>
    <n v="111.9"/>
    <n v="6.9937500000000004"/>
    <x v="0"/>
    <n v="1.22"/>
    <n v="113.12"/>
    <x v="4"/>
    <s v="ON"/>
    <s v="Small Business"/>
    <n v="2"/>
    <s v="Office Supplies"/>
    <s v="Pens &amp; Art Supplies"/>
    <s v="Wrap Bag"/>
    <s v="10/22/2011"/>
  </r>
  <r>
    <n v="29158"/>
    <d v="2011-10-20T00:00:00"/>
    <s v="High"/>
    <n v="12"/>
    <s v="S"/>
    <n v="2266.6999999999998"/>
    <n v="188.89166666666665"/>
    <x v="2"/>
    <n v="23.76"/>
    <n v="2290.46"/>
    <x v="2"/>
    <s v="BC"/>
    <s v="Home Office"/>
    <n v="3"/>
    <s v="Furniture"/>
    <s v="Chairs &amp; Chairmats"/>
    <s v="Jumbo Drum"/>
    <s v="10/21/2011"/>
  </r>
  <r>
    <n v="42148"/>
    <d v="2011-10-20T00:00:00"/>
    <s v="Critical"/>
    <n v="11"/>
    <s v="S"/>
    <n v="45.31"/>
    <n v="4.1190909090909091"/>
    <x v="0"/>
    <n v="2.97"/>
    <n v="48.28"/>
    <x v="2"/>
    <s v="BC"/>
    <s v="Corporate"/>
    <n v="1"/>
    <s v="Office Supplies"/>
    <s v="Paper"/>
    <s v="Wrap Bag"/>
    <s v="10/23/2011"/>
  </r>
  <r>
    <n v="37891"/>
    <d v="2011-10-20T00:00:00"/>
    <s v="High"/>
    <n v="4"/>
    <s v="XS"/>
    <n v="1135.6400000000001"/>
    <n v="283.91000000000003"/>
    <x v="2"/>
    <n v="66.67"/>
    <n v="1202.3100000000002"/>
    <x v="4"/>
    <s v="ON"/>
    <s v="Small Business"/>
    <n v="2"/>
    <s v="Furniture"/>
    <s v="Tables"/>
    <s v="Jumbo Box"/>
    <s v="10/20/2011"/>
  </r>
  <r>
    <n v="57380"/>
    <d v="2011-10-20T00:00:00"/>
    <s v="Low"/>
    <n v="3"/>
    <s v="XS"/>
    <n v="545.88"/>
    <n v="181.96"/>
    <x v="2"/>
    <n v="52.2"/>
    <n v="598.08000000000004"/>
    <x v="5"/>
    <s v="AB"/>
    <s v="Consumer"/>
    <n v="4"/>
    <s v="Furniture"/>
    <s v="Tables"/>
    <s v="Jumbo Box"/>
    <s v="10/24/2011"/>
  </r>
  <r>
    <n v="55650"/>
    <d v="2011-10-21T00:00:00"/>
    <s v="Low"/>
    <n v="41"/>
    <s v="XL"/>
    <n v="1258.97"/>
    <n v="30.706585365853659"/>
    <x v="0"/>
    <n v="5.5"/>
    <n v="1264.47"/>
    <x v="1"/>
    <s v="MB"/>
    <s v="Home Office"/>
    <n v="3"/>
    <s v="Technology"/>
    <s v="Computer Peripherals"/>
    <s v="Small Box"/>
    <s v="10/23/2011"/>
  </r>
  <r>
    <n v="52389"/>
    <d v="2011-10-21T00:00:00"/>
    <s v="Critical"/>
    <n v="31"/>
    <s v="L"/>
    <n v="655.33000000000004"/>
    <n v="21.13967741935484"/>
    <x v="0"/>
    <n v="8.99"/>
    <n v="664.32"/>
    <x v="11"/>
    <s v="NB"/>
    <s v="Corporate"/>
    <n v="1"/>
    <s v="Office Supplies"/>
    <s v="Pens &amp; Art Supplies"/>
    <s v="Small Pack"/>
    <s v="10/21/2011"/>
  </r>
  <r>
    <n v="41987"/>
    <d v="2011-10-21T00:00:00"/>
    <s v="Not Specified"/>
    <n v="25"/>
    <s v="M"/>
    <n v="6481.0479999999998"/>
    <n v="259.24191999999999"/>
    <x v="2"/>
    <n v="29.2"/>
    <n v="6510.2479999999996"/>
    <x v="5"/>
    <s v="AB"/>
    <s v="Corporate"/>
    <n v="1"/>
    <s v="Furniture"/>
    <s v="Tables"/>
    <s v="Jumbo Box"/>
    <s v="10/22/2011"/>
  </r>
  <r>
    <n v="54215"/>
    <d v="2011-10-21T00:00:00"/>
    <s v="High"/>
    <n v="14"/>
    <s v="S"/>
    <n v="321.20999999999998"/>
    <n v="22.943571428571428"/>
    <x v="0"/>
    <n v="1.99"/>
    <n v="323.2"/>
    <x v="2"/>
    <s v="BC"/>
    <s v="Small Business"/>
    <n v="2"/>
    <s v="Technology"/>
    <s v="Computer Peripherals"/>
    <s v="Small Pack"/>
    <s v="10/23/2011"/>
  </r>
  <r>
    <n v="20160"/>
    <d v="2011-10-22T00:00:00"/>
    <s v="Low"/>
    <n v="42"/>
    <s v="XL"/>
    <n v="435.24"/>
    <n v="10.362857142857143"/>
    <x v="1"/>
    <n v="1.79"/>
    <n v="437.03000000000003"/>
    <x v="7"/>
    <s v="NT"/>
    <s v="Small Business"/>
    <n v="2"/>
    <s v="Office Supplies"/>
    <s v="Paper"/>
    <s v="Wrap Bag"/>
    <s v="10/24/2011"/>
  </r>
  <r>
    <n v="35"/>
    <d v="2011-10-22T00:00:00"/>
    <s v="Not Specified"/>
    <n v="30"/>
    <s v="L"/>
    <n v="288.56"/>
    <n v="9.618666666666666"/>
    <x v="0"/>
    <n v="2.25"/>
    <n v="290.81"/>
    <x v="2"/>
    <s v="BC"/>
    <s v="Corporate"/>
    <n v="1"/>
    <s v="Office Supplies"/>
    <s v="Pens &amp; Art Supplies"/>
    <s v="Wrap Bag"/>
    <s v="10/23/2011"/>
  </r>
  <r>
    <n v="53728"/>
    <d v="2011-10-22T00:00:00"/>
    <s v="High"/>
    <n v="27"/>
    <s v="M"/>
    <n v="1502.66"/>
    <n v="55.654074074074074"/>
    <x v="0"/>
    <n v="1.49"/>
    <n v="1504.15"/>
    <x v="4"/>
    <s v="ON"/>
    <s v="Corporate"/>
    <n v="1"/>
    <s v="Office Supplies"/>
    <s v="Binders and Binder Accessories"/>
    <s v="Small Box"/>
    <s v="10/23/2011"/>
  </r>
  <r>
    <n v="35"/>
    <d v="2011-10-22T00:00:00"/>
    <s v="Not Specified"/>
    <n v="14"/>
    <s v="S"/>
    <n v="1892.848"/>
    <n v="135.20342857142856"/>
    <x v="0"/>
    <n v="8.99"/>
    <n v="1901.838"/>
    <x v="2"/>
    <s v="BC"/>
    <s v="Corporate"/>
    <n v="1"/>
    <s v="Technology"/>
    <s v="Telephones and Communication"/>
    <s v="Small Box"/>
    <s v="10/24/2011"/>
  </r>
  <r>
    <n v="8773"/>
    <d v="2011-10-22T00:00:00"/>
    <s v="Critical"/>
    <n v="5"/>
    <s v="XS"/>
    <n v="220.78749999999999"/>
    <n v="44.157499999999999"/>
    <x v="0"/>
    <n v="5"/>
    <n v="225.78749999999999"/>
    <x v="8"/>
    <s v="NS"/>
    <s v="Home Office"/>
    <n v="3"/>
    <s v="Technology"/>
    <s v="Telephones and Communication"/>
    <s v="Small Pack"/>
    <s v="10/22/2011"/>
  </r>
  <r>
    <n v="4387"/>
    <d v="2011-10-22T00:00:00"/>
    <s v="Critical"/>
    <n v="4"/>
    <s v="XS"/>
    <n v="640.21"/>
    <n v="160.05250000000001"/>
    <x v="2"/>
    <n v="39.25"/>
    <n v="679.46"/>
    <x v="4"/>
    <s v="ON"/>
    <s v="Corporate"/>
    <n v="1"/>
    <s v="Furniture"/>
    <s v="Tables"/>
    <s v="Jumbo Box"/>
    <s v="10/23/2011"/>
  </r>
  <r>
    <n v="11040"/>
    <d v="2011-10-23T00:00:00"/>
    <s v="Not Specified"/>
    <n v="44"/>
    <s v="XL"/>
    <n v="1102.28"/>
    <n v="25.051818181818181"/>
    <x v="0"/>
    <n v="6.71"/>
    <n v="1108.99"/>
    <x v="4"/>
    <s v="ON"/>
    <s v="Corporate"/>
    <n v="1"/>
    <s v="Office Supplies"/>
    <s v="Envelopes"/>
    <s v="Small Box"/>
    <s v="10/23/2011"/>
  </r>
  <r>
    <n v="4512"/>
    <d v="2011-10-24T00:00:00"/>
    <s v="Low"/>
    <n v="43"/>
    <s v="XL"/>
    <n v="6077.11"/>
    <n v="141.32813953488372"/>
    <x v="2"/>
    <n v="43.75"/>
    <n v="6120.86"/>
    <x v="4"/>
    <s v="ON"/>
    <s v="Home Office"/>
    <n v="3"/>
    <s v="Furniture"/>
    <s v="Tables"/>
    <s v="Jumbo Box"/>
    <s v="10/29/2011"/>
  </r>
  <r>
    <n v="21893"/>
    <d v="2011-10-24T00:00:00"/>
    <s v="Critical"/>
    <n v="30"/>
    <s v="L"/>
    <n v="532.11"/>
    <n v="17.737000000000002"/>
    <x v="1"/>
    <n v="8.1300000000000008"/>
    <n v="540.24"/>
    <x v="4"/>
    <s v="ON"/>
    <s v="Home Office"/>
    <n v="3"/>
    <s v="Office Supplies"/>
    <s v="Envelopes"/>
    <s v="Small Box"/>
    <s v="10/25/2011"/>
  </r>
  <r>
    <n v="47106"/>
    <d v="2011-10-25T00:00:00"/>
    <s v="Medium"/>
    <n v="40"/>
    <s v="XL"/>
    <n v="6618.4570000000003"/>
    <n v="165.46142500000002"/>
    <x v="0"/>
    <n v="5.99"/>
    <n v="6624.4470000000001"/>
    <x v="8"/>
    <s v="NS"/>
    <s v="Home Office"/>
    <n v="3"/>
    <s v="Technology"/>
    <s v="Telephones and Communication"/>
    <s v="Small Box"/>
    <s v="10/27/2011"/>
  </r>
  <r>
    <n v="47106"/>
    <d v="2011-10-25T00:00:00"/>
    <s v="Medium"/>
    <n v="37"/>
    <s v="L"/>
    <n v="2192.63"/>
    <n v="59.260270270270276"/>
    <x v="0"/>
    <n v="3.99"/>
    <n v="2196.62"/>
    <x v="3"/>
    <s v="QC"/>
    <s v="Home Office"/>
    <n v="3"/>
    <s v="Office Supplies"/>
    <s v="Appliances"/>
    <s v="Small Box"/>
    <s v="10/27/2011"/>
  </r>
  <r>
    <n v="20384"/>
    <d v="2011-10-25T00:00:00"/>
    <s v="Low"/>
    <n v="32"/>
    <s v="L"/>
    <n v="6902.51"/>
    <n v="215.70343750000001"/>
    <x v="2"/>
    <n v="110.2"/>
    <n v="7012.71"/>
    <x v="3"/>
    <s v="QC"/>
    <s v="Corporate"/>
    <n v="1"/>
    <s v="Furniture"/>
    <s v="Tables"/>
    <s v="Jumbo Box"/>
    <s v="10/29/2011"/>
  </r>
  <r>
    <n v="20384"/>
    <d v="2011-10-25T00:00:00"/>
    <s v="Low"/>
    <n v="30"/>
    <s v="L"/>
    <n v="396.6"/>
    <n v="13.22"/>
    <x v="0"/>
    <n v="9.3699999999999992"/>
    <n v="405.97"/>
    <x v="3"/>
    <s v="QC"/>
    <s v="Corporate"/>
    <n v="1"/>
    <s v="Office Supplies"/>
    <s v="Storage &amp; Organization"/>
    <s v="Small Box"/>
    <d v="2011-01-11T00:00:00"/>
  </r>
  <r>
    <n v="33987"/>
    <d v="2011-10-25T00:00:00"/>
    <s v="High"/>
    <n v="27"/>
    <s v="M"/>
    <n v="1521.1344999999999"/>
    <n v="56.338314814814808"/>
    <x v="0"/>
    <n v="3.99"/>
    <n v="1525.1244999999999"/>
    <x v="2"/>
    <s v="BC"/>
    <s v="Small Business"/>
    <n v="2"/>
    <s v="Technology"/>
    <s v="Telephones and Communication"/>
    <s v="Small Box"/>
    <s v="10/26/2011"/>
  </r>
  <r>
    <n v="33987"/>
    <d v="2011-10-25T00:00:00"/>
    <s v="High"/>
    <n v="19"/>
    <s v="S"/>
    <n v="1616.87"/>
    <n v="85.098421052631579"/>
    <x v="2"/>
    <n v="30"/>
    <n v="1646.87"/>
    <x v="4"/>
    <s v="ON"/>
    <s v="Small Business"/>
    <n v="2"/>
    <s v="Furniture"/>
    <s v="Chairs &amp; Chairmats"/>
    <s v="Jumbo Drum"/>
    <s v="10/26/2011"/>
  </r>
  <r>
    <n v="39041"/>
    <d v="2011-10-26T00:00:00"/>
    <s v="Critical"/>
    <n v="47"/>
    <s v="XL"/>
    <n v="418.03"/>
    <n v="8.894255319148936"/>
    <x v="1"/>
    <n v="7.96"/>
    <n v="425.98999999999995"/>
    <x v="2"/>
    <s v="BC"/>
    <s v="Corporate"/>
    <n v="1"/>
    <s v="Furniture"/>
    <s v="Office Furnishings"/>
    <s v="Small Box"/>
    <s v="10/26/2011"/>
  </r>
  <r>
    <n v="26144"/>
    <d v="2011-10-26T00:00:00"/>
    <s v="High"/>
    <n v="28"/>
    <s v="M"/>
    <n v="75.739999999999995"/>
    <n v="2.7049999999999996"/>
    <x v="0"/>
    <n v="0.99"/>
    <n v="76.72999999999999"/>
    <x v="6"/>
    <s v="SK"/>
    <s v="Small Business"/>
    <n v="2"/>
    <s v="Office Supplies"/>
    <s v="Labels"/>
    <s v="Small Box"/>
    <s v="10/27/2011"/>
  </r>
  <r>
    <n v="13472"/>
    <d v="2011-10-26T00:00:00"/>
    <s v="Critical"/>
    <n v="26"/>
    <s v="M"/>
    <n v="106.03"/>
    <n v="4.0780769230769227"/>
    <x v="0"/>
    <n v="0.5"/>
    <n v="106.53"/>
    <x v="8"/>
    <s v="NS"/>
    <s v="Home Office"/>
    <n v="3"/>
    <s v="Office Supplies"/>
    <s v="Labels"/>
    <s v="Small Box"/>
    <s v="10/27/2011"/>
  </r>
  <r>
    <n v="39041"/>
    <d v="2011-10-26T00:00:00"/>
    <s v="Critical"/>
    <n v="23"/>
    <s v="M"/>
    <n v="336.86"/>
    <n v="14.64608695652174"/>
    <x v="0"/>
    <n v="5.3"/>
    <n v="342.16"/>
    <x v="2"/>
    <s v="BC"/>
    <s v="Corporate"/>
    <n v="1"/>
    <s v="Furniture"/>
    <s v="Office Furnishings"/>
    <s v="Wrap Bag"/>
    <s v="10/28/2011"/>
  </r>
  <r>
    <n v="52195"/>
    <d v="2011-10-26T00:00:00"/>
    <s v="Not Specified"/>
    <n v="19"/>
    <s v="S"/>
    <n v="267"/>
    <n v="14.052631578947368"/>
    <x v="0"/>
    <n v="7.17"/>
    <n v="274.17"/>
    <x v="8"/>
    <s v="NS"/>
    <s v="Small Business"/>
    <n v="2"/>
    <s v="Office Supplies"/>
    <s v="Binders and Binder Accessories"/>
    <s v="Small Box"/>
    <s v="10/27/2011"/>
  </r>
  <r>
    <n v="27717"/>
    <d v="2011-10-26T00:00:00"/>
    <s v="Critical"/>
    <n v="19"/>
    <s v="S"/>
    <n v="75.19"/>
    <n v="3.9573684210526316"/>
    <x v="0"/>
    <n v="7.5"/>
    <n v="82.69"/>
    <x v="1"/>
    <s v="MB"/>
    <s v="Corporate"/>
    <n v="1"/>
    <s v="Office Supplies"/>
    <s v="Labels"/>
    <s v="Small Box"/>
    <s v="10/29/2011"/>
  </r>
  <r>
    <n v="58055"/>
    <d v="2011-10-27T00:00:00"/>
    <s v="Critical"/>
    <n v="26"/>
    <s v="M"/>
    <n v="208.6"/>
    <n v="8.023076923076923"/>
    <x v="0"/>
    <n v="5.21"/>
    <n v="213.81"/>
    <x v="9"/>
    <s v="PE"/>
    <s v="Consumer"/>
    <n v="4"/>
    <s v="Furniture"/>
    <s v="Office Furnishings"/>
    <s v="Small Box"/>
    <s v="10/29/2011"/>
  </r>
  <r>
    <n v="31109"/>
    <d v="2011-10-28T00:00:00"/>
    <s v="Low"/>
    <n v="49"/>
    <s v="XL"/>
    <n v="1515"/>
    <n v="30.918367346938776"/>
    <x v="0"/>
    <n v="12.62"/>
    <n v="1527.62"/>
    <x v="5"/>
    <s v="AB"/>
    <s v="Small Business"/>
    <n v="2"/>
    <s v="Office Supplies"/>
    <s v="Binders and Binder Accessories"/>
    <s v="Small Box"/>
    <d v="2011-01-11T00:00:00"/>
  </r>
  <r>
    <n v="17377"/>
    <d v="2011-10-28T00:00:00"/>
    <s v="Low"/>
    <n v="39"/>
    <s v="L"/>
    <n v="110.38"/>
    <n v="2.8302564102564101"/>
    <x v="0"/>
    <n v="1.2"/>
    <n v="111.58"/>
    <x v="4"/>
    <s v="ON"/>
    <s v="Corporate"/>
    <n v="1"/>
    <s v="Office Supplies"/>
    <s v="Pens &amp; Art Supplies"/>
    <s v="Wrap Bag"/>
    <s v="10/30/2011"/>
  </r>
  <r>
    <n v="34082"/>
    <d v="2011-10-28T00:00:00"/>
    <s v="Not Specified"/>
    <n v="35"/>
    <s v="L"/>
    <n v="764.32"/>
    <n v="21.837714285714288"/>
    <x v="0"/>
    <n v="8.99"/>
    <n v="773.31000000000006"/>
    <x v="4"/>
    <s v="ON"/>
    <s v="Corporate"/>
    <n v="1"/>
    <s v="Office Supplies"/>
    <s v="Pens &amp; Art Supplies"/>
    <s v="Small Pack"/>
    <s v="10/30/2011"/>
  </r>
  <r>
    <n v="32001"/>
    <d v="2011-10-28T00:00:00"/>
    <s v="Low"/>
    <n v="22"/>
    <s v="M"/>
    <n v="494.84"/>
    <n v="22.492727272727272"/>
    <x v="0"/>
    <n v="3.63"/>
    <n v="498.46999999999997"/>
    <x v="3"/>
    <s v="QC"/>
    <s v="Small Business"/>
    <n v="2"/>
    <s v="Furniture"/>
    <s v="Office Furnishings"/>
    <s v="Small Pack"/>
    <d v="2011-02-11T00:00:00"/>
  </r>
  <r>
    <n v="34082"/>
    <d v="2011-10-28T00:00:00"/>
    <s v="Not Specified"/>
    <n v="20"/>
    <s v="M"/>
    <n v="38.56"/>
    <n v="1.9280000000000002"/>
    <x v="0"/>
    <n v="1.49"/>
    <n v="40.050000000000004"/>
    <x v="4"/>
    <s v="ON"/>
    <s v="Corporate"/>
    <n v="1"/>
    <s v="Office Supplies"/>
    <s v="Binders and Binder Accessories"/>
    <s v="Small Box"/>
    <s v="10/29/2011"/>
  </r>
  <r>
    <n v="34082"/>
    <d v="2011-10-28T00:00:00"/>
    <s v="Not Specified"/>
    <n v="19"/>
    <s v="S"/>
    <n v="2536.1799999999998"/>
    <n v="133.48315789473682"/>
    <x v="0"/>
    <n v="19.989999999999998"/>
    <n v="2556.1699999999996"/>
    <x v="4"/>
    <s v="ON"/>
    <s v="Corporate"/>
    <n v="1"/>
    <s v="Office Supplies"/>
    <s v="Storage &amp; Organization"/>
    <s v="Small Box"/>
    <s v="10/29/2011"/>
  </r>
  <r>
    <n v="32001"/>
    <d v="2011-10-28T00:00:00"/>
    <s v="Low"/>
    <n v="11"/>
    <s v="S"/>
    <n v="3443.21"/>
    <n v="313.01909090909089"/>
    <x v="0"/>
    <n v="13.99"/>
    <n v="3457.2"/>
    <x v="3"/>
    <s v="QC"/>
    <s v="Small Business"/>
    <n v="2"/>
    <s v="Technology"/>
    <s v="Office Machines"/>
    <s v="Medium Box"/>
    <s v="10/30/2011"/>
  </r>
  <r>
    <n v="57287"/>
    <d v="2011-10-28T00:00:00"/>
    <s v="Not Specified"/>
    <n v="11"/>
    <s v="S"/>
    <n v="472.12"/>
    <n v="42.92"/>
    <x v="0"/>
    <n v="1.99"/>
    <n v="474.11"/>
    <x v="6"/>
    <s v="SK"/>
    <s v="Corporate"/>
    <n v="1"/>
    <s v="Technology"/>
    <s v="Computer Peripherals"/>
    <s v="Small Pack"/>
    <s v="10/29/2011"/>
  </r>
  <r>
    <n v="53283"/>
    <d v="2011-10-28T00:00:00"/>
    <s v="High"/>
    <n v="2"/>
    <s v="XS"/>
    <n v="25.07"/>
    <n v="12.535"/>
    <x v="0"/>
    <n v="5.76"/>
    <n v="30.83"/>
    <x v="2"/>
    <s v="BC"/>
    <s v="Home Office"/>
    <n v="3"/>
    <s v="Technology"/>
    <s v="Office Machines"/>
    <s v="Medium Box"/>
    <s v="10/29/2011"/>
  </r>
  <r>
    <n v="22657"/>
    <d v="2011-10-29T00:00:00"/>
    <s v="High"/>
    <n v="36"/>
    <s v="L"/>
    <n v="9544.18"/>
    <n v="265.11611111111114"/>
    <x v="1"/>
    <n v="11.25"/>
    <n v="9555.43"/>
    <x v="2"/>
    <s v="BC"/>
    <s v="Corporate"/>
    <n v="1"/>
    <s v="Technology"/>
    <s v="Computer Peripherals"/>
    <s v="Small Box"/>
    <s v="10/30/2011"/>
  </r>
  <r>
    <n v="48164"/>
    <d v="2011-10-29T00:00:00"/>
    <s v="High"/>
    <n v="33"/>
    <s v="L"/>
    <n v="94.39"/>
    <n v="2.8603030303030303"/>
    <x v="0"/>
    <n v="0.7"/>
    <n v="95.09"/>
    <x v="4"/>
    <s v="ON"/>
    <s v="Small Business"/>
    <n v="2"/>
    <s v="Office Supplies"/>
    <s v="Pens &amp; Art Supplies"/>
    <s v="Wrap Bag"/>
    <s v="10/31/2011"/>
  </r>
  <r>
    <n v="5092"/>
    <d v="2011-10-29T00:00:00"/>
    <s v="Low"/>
    <n v="25"/>
    <s v="M"/>
    <n v="978.77"/>
    <n v="39.150799999999997"/>
    <x v="0"/>
    <n v="13.26"/>
    <n v="992.03"/>
    <x v="8"/>
    <s v="NS"/>
    <s v="Consumer"/>
    <n v="4"/>
    <s v="Office Supplies"/>
    <s v="Paper"/>
    <s v="Small Box"/>
    <d v="2011-03-11T00:00:00"/>
  </r>
  <r>
    <n v="38628"/>
    <d v="2011-10-29T00:00:00"/>
    <s v="Low"/>
    <n v="23"/>
    <s v="M"/>
    <n v="667.99800000000005"/>
    <n v="29.043391304347828"/>
    <x v="0"/>
    <n v="1.25"/>
    <n v="669.24800000000005"/>
    <x v="11"/>
    <s v="NB"/>
    <s v="Small Business"/>
    <n v="2"/>
    <s v="Technology"/>
    <s v="Telephones and Communication"/>
    <s v="Small Pack"/>
    <d v="2011-03-11T00:00:00"/>
  </r>
  <r>
    <n v="22657"/>
    <d v="2011-10-29T00:00:00"/>
    <s v="High"/>
    <n v="8"/>
    <s v="XS"/>
    <n v="32.92"/>
    <n v="4.1150000000000002"/>
    <x v="0"/>
    <n v="2"/>
    <n v="34.92"/>
    <x v="2"/>
    <s v="BC"/>
    <s v="Corporate"/>
    <n v="1"/>
    <s v="Office Supplies"/>
    <s v="Rubber Bands"/>
    <s v="Wrap Bag"/>
    <s v="10/30/2011"/>
  </r>
  <r>
    <n v="5092"/>
    <d v="2011-10-29T00:00:00"/>
    <s v="Low"/>
    <n v="3"/>
    <s v="XS"/>
    <n v="709.04"/>
    <n v="236.34666666666666"/>
    <x v="2"/>
    <n v="64.66"/>
    <n v="773.69999999999993"/>
    <x v="8"/>
    <s v="NS"/>
    <s v="Consumer"/>
    <n v="4"/>
    <s v="Furniture"/>
    <s v="Bookcases"/>
    <s v="Jumbo Box"/>
    <s v="10/29/2011"/>
  </r>
  <r>
    <n v="27559"/>
    <d v="2011-10-30T00:00:00"/>
    <s v="High"/>
    <n v="38"/>
    <s v="L"/>
    <n v="465.9"/>
    <n v="12.260526315789473"/>
    <x v="0"/>
    <n v="4.8600000000000003"/>
    <n v="470.76"/>
    <x v="8"/>
    <s v="NS"/>
    <s v="Home Office"/>
    <n v="3"/>
    <s v="Office Supplies"/>
    <s v="Paper"/>
    <s v="Small Box"/>
    <s v="10/31/2011"/>
  </r>
  <r>
    <n v="20898"/>
    <d v="2011-10-30T00:00:00"/>
    <s v="Medium"/>
    <n v="33"/>
    <s v="L"/>
    <n v="1756.5930000000001"/>
    <n v="53.230090909090912"/>
    <x v="0"/>
    <n v="5.63"/>
    <n v="1762.2230000000002"/>
    <x v="10"/>
    <s v="YT"/>
    <s v="Consumer"/>
    <n v="4"/>
    <s v="Technology"/>
    <s v="Telephones and Communication"/>
    <s v="Small Box"/>
    <d v="2011-01-11T00:00:00"/>
  </r>
  <r>
    <n v="19557"/>
    <d v="2011-10-30T00:00:00"/>
    <s v="Low"/>
    <n v="26"/>
    <s v="M"/>
    <n v="66.599999999999994"/>
    <n v="2.5615384615384613"/>
    <x v="0"/>
    <n v="0.8"/>
    <n v="67.399999999999991"/>
    <x v="1"/>
    <s v="MB"/>
    <s v="Corporate"/>
    <n v="1"/>
    <s v="Office Supplies"/>
    <s v="Rubber Bands"/>
    <s v="Wrap Bag"/>
    <d v="2011-03-11T00:00:00"/>
  </r>
  <r>
    <n v="19557"/>
    <d v="2011-10-30T00:00:00"/>
    <s v="Low"/>
    <n v="9"/>
    <s v="XS"/>
    <n v="312.25"/>
    <n v="34.694444444444443"/>
    <x v="0"/>
    <n v="5.0999999999999996"/>
    <n v="317.35000000000002"/>
    <x v="1"/>
    <s v="MB"/>
    <s v="Corporate"/>
    <n v="1"/>
    <s v="Office Supplies"/>
    <s v="Storage &amp; Organization"/>
    <s v="Small Box"/>
    <s v="10/30/2011"/>
  </r>
  <r>
    <n v="420"/>
    <d v="2011-10-30T00:00:00"/>
    <s v="Not Specified"/>
    <n v="8"/>
    <s v="XS"/>
    <n v="43.29"/>
    <n v="5.4112499999999999"/>
    <x v="0"/>
    <n v="4.8600000000000003"/>
    <n v="48.15"/>
    <x v="5"/>
    <s v="AB"/>
    <s v="Small Business"/>
    <n v="2"/>
    <s v="Office Supplies"/>
    <s v="Paper"/>
    <s v="Small Box"/>
    <s v="10/30/2011"/>
  </r>
  <r>
    <n v="420"/>
    <d v="2011-10-30T00:00:00"/>
    <s v="Not Specified"/>
    <n v="6"/>
    <s v="XS"/>
    <n v="41.7"/>
    <n v="6.95"/>
    <x v="0"/>
    <n v="5.37"/>
    <n v="47.07"/>
    <x v="5"/>
    <s v="AB"/>
    <s v="Small Business"/>
    <n v="2"/>
    <s v="Office Supplies"/>
    <s v="Paper"/>
    <s v="Small Box"/>
    <d v="2011-01-11T00:00:00"/>
  </r>
  <r>
    <n v="50726"/>
    <d v="2011-10-31T00:00:00"/>
    <s v="Low"/>
    <n v="45"/>
    <s v="XL"/>
    <n v="9248.74"/>
    <n v="205.52755555555555"/>
    <x v="2"/>
    <n v="23.76"/>
    <n v="9272.5"/>
    <x v="5"/>
    <s v="AB"/>
    <s v="Corporate"/>
    <n v="1"/>
    <s v="Furniture"/>
    <s v="Chairs &amp; Chairmats"/>
    <s v="Jumbo Drum"/>
    <d v="2011-04-11T00:00:00"/>
  </r>
  <r>
    <n v="51557"/>
    <d v="2011-10-31T00:00:00"/>
    <s v="High"/>
    <n v="36"/>
    <s v="L"/>
    <n v="1749.07"/>
    <n v="48.585277777777776"/>
    <x v="0"/>
    <n v="5.79"/>
    <n v="1754.86"/>
    <x v="5"/>
    <s v="AB"/>
    <s v="Corporate"/>
    <n v="1"/>
    <s v="Office Supplies"/>
    <s v="Paper"/>
    <s v="Small Box"/>
    <d v="2011-02-11T00:00:00"/>
  </r>
  <r>
    <n v="59205"/>
    <d v="2011-10-31T00:00:00"/>
    <s v="Critical"/>
    <n v="35"/>
    <s v="L"/>
    <n v="597.04"/>
    <n v="17.058285714285713"/>
    <x v="0"/>
    <n v="7.04"/>
    <n v="604.07999999999993"/>
    <x v="6"/>
    <s v="SK"/>
    <s v="Home Office"/>
    <n v="3"/>
    <s v="Office Supplies"/>
    <s v="Storage &amp; Organization"/>
    <s v="Small Box"/>
    <d v="2011-02-11T00:00:00"/>
  </r>
  <r>
    <n v="23781"/>
    <d v="2011-10-31T00:00:00"/>
    <s v="Critical"/>
    <n v="30"/>
    <s v="L"/>
    <n v="200.24"/>
    <n v="6.674666666666667"/>
    <x v="0"/>
    <n v="5.84"/>
    <n v="206.08"/>
    <x v="6"/>
    <s v="SK"/>
    <s v="Home Office"/>
    <n v="3"/>
    <s v="Office Supplies"/>
    <s v="Paper"/>
    <s v="Small Box"/>
    <d v="2011-02-11T00:00:00"/>
  </r>
  <r>
    <n v="50726"/>
    <d v="2011-10-31T00:00:00"/>
    <s v="Low"/>
    <n v="21"/>
    <s v="M"/>
    <n v="98.88"/>
    <n v="4.7085714285714282"/>
    <x v="1"/>
    <n v="0.99"/>
    <n v="99.86999999999999"/>
    <x v="5"/>
    <s v="AB"/>
    <s v="Corporate"/>
    <n v="1"/>
    <s v="Office Supplies"/>
    <s v="Labels"/>
    <s v="Small Box"/>
    <s v="10/31/2011"/>
  </r>
  <r>
    <n v="51557"/>
    <d v="2011-10-31T00:00:00"/>
    <s v="High"/>
    <n v="14"/>
    <s v="S"/>
    <n v="37.9"/>
    <n v="2.7071428571428569"/>
    <x v="0"/>
    <n v="2.4"/>
    <n v="40.299999999999997"/>
    <x v="5"/>
    <s v="AB"/>
    <s v="Corporate"/>
    <n v="1"/>
    <s v="Office Supplies"/>
    <s v="Pens &amp; Art Supplies"/>
    <s v="Wrap Bag"/>
    <s v="10/31/2011"/>
  </r>
  <r>
    <n v="59205"/>
    <d v="2011-10-31T00:00:00"/>
    <s v="Critical"/>
    <n v="11"/>
    <s v="S"/>
    <n v="54.59"/>
    <n v="4.9627272727272729"/>
    <x v="0"/>
    <n v="6.89"/>
    <n v="61.480000000000004"/>
    <x v="6"/>
    <s v="SK"/>
    <s v="Home Office"/>
    <n v="3"/>
    <s v="Office Supplies"/>
    <s v="Labels"/>
    <s v="Small Box"/>
    <d v="2011-02-11T00:00:00"/>
  </r>
  <r>
    <n v="57091"/>
    <d v="2011-10-31T00:00:00"/>
    <s v="Medium"/>
    <n v="6"/>
    <s v="XS"/>
    <n v="14.85"/>
    <n v="2.4750000000000001"/>
    <x v="1"/>
    <n v="1.02"/>
    <n v="15.87"/>
    <x v="4"/>
    <s v="ON"/>
    <s v="Home Office"/>
    <n v="3"/>
    <s v="Office Supplies"/>
    <s v="Rubber Bands"/>
    <s v="Wrap Bag"/>
    <d v="2011-01-11T00:00:00"/>
  </r>
  <r>
    <n v="52162"/>
    <d v="2011-11-01T00:00:00"/>
    <s v="Not Specified"/>
    <n v="47"/>
    <s v="XL"/>
    <n v="155.22"/>
    <n v="3.3025531914893618"/>
    <x v="0"/>
    <n v="1.35"/>
    <n v="156.57"/>
    <x v="4"/>
    <s v="ON"/>
    <s v="Home Office"/>
    <n v="3"/>
    <s v="Furniture"/>
    <s v="Chairs &amp; Chairmats"/>
    <s v="Jumbo Drum"/>
    <d v="2011-02-11T00:00:00"/>
  </r>
  <r>
    <n v="54368"/>
    <d v="2011-11-01T00:00:00"/>
    <s v="Not Specified"/>
    <n v="43"/>
    <s v="XL"/>
    <n v="1680.9770000000001"/>
    <n v="39.092488372093023"/>
    <x v="0"/>
    <n v="4.99"/>
    <n v="1685.9670000000001"/>
    <x v="3"/>
    <s v="QC"/>
    <s v="Small Business"/>
    <n v="2"/>
    <s v="Technology"/>
    <s v="Telephones and Communication"/>
    <s v="Small Box"/>
    <d v="2011-02-11T00:00:00"/>
  </r>
  <r>
    <n v="55425"/>
    <d v="2011-11-01T00:00:00"/>
    <s v="Critical"/>
    <n v="42"/>
    <s v="XL"/>
    <n v="4373.8535000000002"/>
    <n v="104.13936904761906"/>
    <x v="1"/>
    <n v="7.69"/>
    <n v="4381.5434999999998"/>
    <x v="12"/>
    <s v="NL"/>
    <s v="Corporate"/>
    <n v="1"/>
    <s v="Technology"/>
    <s v="Telephones and Communication"/>
    <s v="Small Box"/>
    <d v="2011-02-11T00:00:00"/>
  </r>
  <r>
    <n v="52162"/>
    <d v="2011-11-01T00:00:00"/>
    <s v="Not Specified"/>
    <n v="39"/>
    <s v="L"/>
    <n v="261.16000000000003"/>
    <n v="6.6964102564102568"/>
    <x v="0"/>
    <n v="9.68"/>
    <n v="270.84000000000003"/>
    <x v="4"/>
    <s v="ON"/>
    <s v="Home Office"/>
    <n v="3"/>
    <s v="Furniture"/>
    <s v="Bookcases"/>
    <s v="Jumbo Box"/>
    <d v="2011-01-11T00:00:00"/>
  </r>
  <r>
    <n v="5281"/>
    <d v="2011-11-01T00:00:00"/>
    <s v="High"/>
    <n v="36"/>
    <s v="L"/>
    <n v="4733.7"/>
    <n v="131.49166666666667"/>
    <x v="2"/>
    <n v="30"/>
    <n v="4763.7"/>
    <x v="1"/>
    <s v="MB"/>
    <s v="Consumer"/>
    <n v="4"/>
    <s v="Furniture"/>
    <s v="Chairs &amp; Chairmats"/>
    <s v="Jumbo Drum"/>
    <d v="2011-02-11T00:00:00"/>
  </r>
  <r>
    <n v="54368"/>
    <d v="2011-11-01T00:00:00"/>
    <s v="Not Specified"/>
    <n v="31"/>
    <s v="L"/>
    <n v="233.2"/>
    <n v="7.5225806451612902"/>
    <x v="0"/>
    <n v="5.83"/>
    <n v="239.03"/>
    <x v="3"/>
    <s v="QC"/>
    <s v="Small Business"/>
    <n v="2"/>
    <s v="Office Supplies"/>
    <s v="Paper"/>
    <s v="Wrap Bag"/>
    <d v="2011-03-11T00:00:00"/>
  </r>
  <r>
    <n v="54368"/>
    <d v="2011-11-01T00:00:00"/>
    <s v="Not Specified"/>
    <n v="16"/>
    <s v="S"/>
    <n v="79.53"/>
    <n v="4.9706250000000001"/>
    <x v="0"/>
    <n v="5.49"/>
    <n v="85.02"/>
    <x v="3"/>
    <s v="QC"/>
    <s v="Small Business"/>
    <n v="2"/>
    <s v="Office Supplies"/>
    <s v="Paper"/>
    <s v="Small Box"/>
    <d v="2011-02-11T00:00:00"/>
  </r>
  <r>
    <n v="5281"/>
    <d v="2011-11-01T00:00:00"/>
    <s v="High"/>
    <n v="14"/>
    <s v="S"/>
    <n v="2718.07"/>
    <n v="194.14785714285716"/>
    <x v="0"/>
    <n v="21.21"/>
    <n v="2739.28"/>
    <x v="1"/>
    <s v="MB"/>
    <s v="Consumer"/>
    <n v="4"/>
    <s v="Furniture"/>
    <s v="Office Furnishings"/>
    <s v="Large Box"/>
    <d v="2011-02-11T00:00:00"/>
  </r>
  <r>
    <n v="55425"/>
    <d v="2011-11-01T00:00:00"/>
    <s v="Critical"/>
    <n v="8"/>
    <s v="XS"/>
    <n v="2302.36"/>
    <n v="287.79500000000002"/>
    <x v="1"/>
    <n v="7.18"/>
    <n v="2309.54"/>
    <x v="3"/>
    <s v="QC"/>
    <s v="Corporate"/>
    <n v="1"/>
    <s v="Technology"/>
    <s v="Computer Peripherals"/>
    <s v="Small Box"/>
    <d v="2011-03-11T00:00:00"/>
  </r>
  <r>
    <n v="55425"/>
    <d v="2011-11-01T00:00:00"/>
    <s v="Critical"/>
    <n v="7"/>
    <s v="XS"/>
    <n v="73.86"/>
    <n v="10.551428571428572"/>
    <x v="0"/>
    <n v="9.4499999999999993"/>
    <n v="83.31"/>
    <x v="8"/>
    <s v="NS"/>
    <s v="Corporate"/>
    <n v="1"/>
    <s v="Office Supplies"/>
    <s v="Storage &amp; Organization"/>
    <s v="Small Box"/>
    <d v="2011-02-11T00:00:00"/>
  </r>
  <r>
    <n v="36"/>
    <d v="2011-11-02T00:00:00"/>
    <s v="Critical"/>
    <n v="46"/>
    <s v="XL"/>
    <n v="2484.7455"/>
    <n v="54.016206521739129"/>
    <x v="0"/>
    <n v="4.2"/>
    <n v="2488.9454999999998"/>
    <x v="5"/>
    <s v="AB"/>
    <s v="Home Office"/>
    <n v="3"/>
    <s v="Technology"/>
    <s v="Telephones and Communication"/>
    <s v="Small Box"/>
    <d v="2011-02-11T00:00:00"/>
  </r>
  <r>
    <n v="56577"/>
    <d v="2011-11-02T00:00:00"/>
    <s v="Critical"/>
    <n v="30"/>
    <s v="L"/>
    <n v="7497.08"/>
    <n v="249.90266666666668"/>
    <x v="2"/>
    <n v="54.12"/>
    <n v="7551.2"/>
    <x v="10"/>
    <s v="YT"/>
    <s v="Small Business"/>
    <n v="2"/>
    <s v="Furniture"/>
    <s v="Tables"/>
    <s v="Jumbo Box"/>
    <d v="2011-03-11T00:00:00"/>
  </r>
  <r>
    <n v="34179"/>
    <d v="2011-11-02T00:00:00"/>
    <s v="Not Specified"/>
    <n v="21"/>
    <s v="M"/>
    <n v="293.27"/>
    <n v="13.965238095238094"/>
    <x v="0"/>
    <n v="1.99"/>
    <n v="295.26"/>
    <x v="5"/>
    <s v="AB"/>
    <s v="Corporate"/>
    <n v="1"/>
    <s v="Technology"/>
    <s v="Computer Peripherals"/>
    <s v="Small Pack"/>
    <d v="2011-04-11T00:00:00"/>
  </r>
  <r>
    <n v="55206"/>
    <d v="2011-11-02T00:00:00"/>
    <s v="Medium"/>
    <n v="20"/>
    <s v="M"/>
    <n v="52.7"/>
    <n v="2.6350000000000002"/>
    <x v="1"/>
    <n v="4.79"/>
    <n v="57.49"/>
    <x v="3"/>
    <s v="QC"/>
    <s v="Home Office"/>
    <n v="3"/>
    <s v="Office Supplies"/>
    <s v="Binders and Binder Accessories"/>
    <s v="Small Box"/>
    <d v="2011-03-11T00:00:00"/>
  </r>
  <r>
    <n v="56577"/>
    <d v="2011-11-02T00:00:00"/>
    <s v="Critical"/>
    <n v="19"/>
    <s v="S"/>
    <n v="1134.2"/>
    <n v="59.694736842105264"/>
    <x v="2"/>
    <n v="36.61"/>
    <n v="1170.81"/>
    <x v="5"/>
    <s v="AB"/>
    <s v="Small Business"/>
    <n v="2"/>
    <s v="Furniture"/>
    <s v="Bookcases"/>
    <s v="Jumbo Box"/>
    <d v="2011-04-11T00:00:00"/>
  </r>
  <r>
    <n v="54116"/>
    <d v="2011-11-03T00:00:00"/>
    <s v="Critical"/>
    <n v="22"/>
    <s v="M"/>
    <n v="3329.27"/>
    <n v="151.33045454545456"/>
    <x v="2"/>
    <n v="16.010000000000002"/>
    <n v="3345.28"/>
    <x v="5"/>
    <s v="AB"/>
    <s v="Small Business"/>
    <n v="2"/>
    <s v="Furniture"/>
    <s v="Tables"/>
    <s v="Jumbo Box"/>
    <d v="2011-04-11T00:00:00"/>
  </r>
  <r>
    <n v="53056"/>
    <d v="2011-11-03T00:00:00"/>
    <s v="Critical"/>
    <n v="13"/>
    <s v="S"/>
    <n v="509.49"/>
    <n v="39.191538461538464"/>
    <x v="0"/>
    <n v="8.9700000000000006"/>
    <n v="518.46"/>
    <x v="2"/>
    <s v="BC"/>
    <s v="Corporate"/>
    <n v="1"/>
    <s v="Technology"/>
    <s v="Office Machines"/>
    <s v="Small Box"/>
    <d v="2011-04-11T00:00:00"/>
  </r>
  <r>
    <n v="33254"/>
    <d v="2011-11-03T00:00:00"/>
    <s v="Not Specified"/>
    <n v="11"/>
    <s v="S"/>
    <n v="466.35"/>
    <n v="42.395454545454548"/>
    <x v="0"/>
    <n v="9.1999999999999993"/>
    <n v="475.55"/>
    <x v="1"/>
    <s v="MB"/>
    <s v="Home Office"/>
    <n v="3"/>
    <s v="Furniture"/>
    <s v="Office Furnishings"/>
    <s v="Wrap Bag"/>
    <d v="2011-05-11T00:00:00"/>
  </r>
  <r>
    <n v="52321"/>
    <d v="2011-11-05T00:00:00"/>
    <s v="High"/>
    <n v="48"/>
    <s v="XL"/>
    <n v="617.26"/>
    <n v="12.859583333333333"/>
    <x v="0"/>
    <n v="6.13"/>
    <n v="623.39"/>
    <x v="7"/>
    <s v="NT"/>
    <s v="Small Business"/>
    <n v="2"/>
    <s v="Office Supplies"/>
    <s v="Storage &amp; Organization"/>
    <s v="Small Box"/>
    <d v="2011-07-11T00:00:00"/>
  </r>
  <r>
    <n v="52321"/>
    <d v="2011-11-05T00:00:00"/>
    <s v="High"/>
    <n v="45"/>
    <s v="XL"/>
    <n v="13104.992"/>
    <n v="291.22204444444446"/>
    <x v="2"/>
    <n v="60"/>
    <n v="13164.992"/>
    <x v="7"/>
    <s v="NT"/>
    <s v="Small Business"/>
    <n v="2"/>
    <s v="Furniture"/>
    <s v="Tables"/>
    <s v="Jumbo Drum"/>
    <d v="2011-05-11T00:00:00"/>
  </r>
  <r>
    <n v="58690"/>
    <d v="2011-11-05T00:00:00"/>
    <s v="High"/>
    <n v="14"/>
    <s v="S"/>
    <n v="3023.73"/>
    <n v="215.9807142857143"/>
    <x v="2"/>
    <n v="69.64"/>
    <n v="3093.37"/>
    <x v="4"/>
    <s v="ON"/>
    <s v="Small Business"/>
    <n v="2"/>
    <s v="Furniture"/>
    <s v="Tables"/>
    <s v="Jumbo Box"/>
    <d v="2011-06-11T00:00:00"/>
  </r>
  <r>
    <n v="51009"/>
    <d v="2011-11-05T00:00:00"/>
    <s v="Not Specified"/>
    <n v="10"/>
    <s v="S"/>
    <n v="48"/>
    <n v="4.8"/>
    <x v="0"/>
    <n v="6.92"/>
    <n v="54.92"/>
    <x v="1"/>
    <s v="MB"/>
    <s v="Corporate"/>
    <n v="1"/>
    <s v="Furniture"/>
    <s v="Office Furnishings"/>
    <s v="Small Box"/>
    <d v="2011-07-11T00:00:00"/>
  </r>
  <r>
    <n v="31399"/>
    <d v="2011-11-05T00:00:00"/>
    <s v="Not Specified"/>
    <n v="9"/>
    <s v="XS"/>
    <n v="337.20350000000002"/>
    <n v="37.467055555555561"/>
    <x v="0"/>
    <n v="4.99"/>
    <n v="342.19350000000003"/>
    <x v="5"/>
    <s v="AB"/>
    <s v="Consumer"/>
    <n v="4"/>
    <s v="Technology"/>
    <s v="Telephones and Communication"/>
    <s v="Small Box"/>
    <d v="2011-06-11T00:00:00"/>
  </r>
  <r>
    <n v="1191"/>
    <d v="2011-11-06T00:00:00"/>
    <s v="Medium"/>
    <n v="35"/>
    <s v="L"/>
    <n v="3532.96"/>
    <n v="100.94171428571428"/>
    <x v="2"/>
    <n v="60"/>
    <n v="3592.96"/>
    <x v="3"/>
    <s v="QC"/>
    <s v="Home Office"/>
    <n v="3"/>
    <s v="Furniture"/>
    <s v="Tables"/>
    <s v="Jumbo Drum"/>
    <d v="2011-07-11T00:00:00"/>
  </r>
  <r>
    <n v="46503"/>
    <d v="2011-11-06T00:00:00"/>
    <s v="Not Specified"/>
    <n v="26"/>
    <s v="M"/>
    <n v="1196.7915"/>
    <n v="46.030442307692311"/>
    <x v="0"/>
    <n v="1.25"/>
    <n v="1198.0415"/>
    <x v="4"/>
    <s v="ON"/>
    <s v="Small Business"/>
    <n v="2"/>
    <s v="Technology"/>
    <s v="Telephones and Communication"/>
    <s v="Small Pack"/>
    <d v="2011-09-11T00:00:00"/>
  </r>
  <r>
    <n v="4672"/>
    <d v="2011-11-06T00:00:00"/>
    <s v="Critical"/>
    <n v="20"/>
    <s v="M"/>
    <n v="152.44"/>
    <n v="7.6219999999999999"/>
    <x v="0"/>
    <n v="3.68"/>
    <n v="156.12"/>
    <x v="5"/>
    <s v="AB"/>
    <s v="Corporate"/>
    <n v="1"/>
    <s v="Furniture"/>
    <s v="Office Furnishings"/>
    <s v="Wrap Bag"/>
    <d v="2011-07-11T00:00:00"/>
  </r>
  <r>
    <n v="51525"/>
    <d v="2011-11-07T00:00:00"/>
    <s v="Critical"/>
    <n v="46"/>
    <s v="XL"/>
    <n v="1463.27"/>
    <n v="31.810217391304349"/>
    <x v="0"/>
    <n v="8.2200000000000006"/>
    <n v="1471.49"/>
    <x v="8"/>
    <s v="NS"/>
    <s v="Home Office"/>
    <n v="3"/>
    <s v="Office Supplies"/>
    <s v="Storage &amp; Organization"/>
    <s v="Small Box"/>
    <d v="2011-09-11T00:00:00"/>
  </r>
  <r>
    <n v="3008"/>
    <d v="2011-11-07T00:00:00"/>
    <s v="Medium"/>
    <n v="41"/>
    <s v="XL"/>
    <n v="6831.72"/>
    <n v="166.62731707317073"/>
    <x v="0"/>
    <n v="19.989999999999998"/>
    <n v="6851.71"/>
    <x v="10"/>
    <s v="YT"/>
    <s v="Consumer"/>
    <n v="4"/>
    <s v="Office Supplies"/>
    <s v="Envelopes"/>
    <s v="Small Box"/>
    <d v="2011-08-11T00:00:00"/>
  </r>
  <r>
    <n v="36387"/>
    <d v="2011-11-07T00:00:00"/>
    <s v="High"/>
    <n v="32"/>
    <s v="L"/>
    <n v="616.39"/>
    <n v="19.2621875"/>
    <x v="0"/>
    <n v="1.99"/>
    <n v="618.38"/>
    <x v="5"/>
    <s v="AB"/>
    <s v="Corporate"/>
    <n v="1"/>
    <s v="Technology"/>
    <s v="Computer Peripherals"/>
    <s v="Small Pack"/>
    <d v="2011-10-11T00:00:00"/>
  </r>
  <r>
    <n v="43459"/>
    <d v="2011-11-07T00:00:00"/>
    <s v="Critical"/>
    <n v="26"/>
    <s v="M"/>
    <n v="13905.88"/>
    <n v="534.84153846153845"/>
    <x v="0"/>
    <n v="24.49"/>
    <n v="13930.369999999999"/>
    <x v="10"/>
    <s v="YT"/>
    <s v="Consumer"/>
    <n v="4"/>
    <s v="Technology"/>
    <s v="Office Machines"/>
    <s v="Large Box"/>
    <d v="2011-08-11T00:00:00"/>
  </r>
  <r>
    <n v="51525"/>
    <d v="2011-11-07T00:00:00"/>
    <s v="Critical"/>
    <n v="18"/>
    <s v="S"/>
    <n v="360.24"/>
    <n v="20.013333333333335"/>
    <x v="1"/>
    <n v="4"/>
    <n v="364.24"/>
    <x v="8"/>
    <s v="NS"/>
    <s v="Home Office"/>
    <n v="3"/>
    <s v="Technology"/>
    <s v="Computer Peripherals"/>
    <s v="Small Box"/>
    <d v="2011-09-11T00:00:00"/>
  </r>
  <r>
    <n v="24931"/>
    <d v="2011-11-07T00:00:00"/>
    <s v="Low"/>
    <n v="9"/>
    <s v="XS"/>
    <n v="149.63999999999999"/>
    <n v="16.626666666666665"/>
    <x v="0"/>
    <n v="5.08"/>
    <n v="154.72"/>
    <x v="6"/>
    <s v="SK"/>
    <s v="Home Office"/>
    <n v="3"/>
    <s v="Office Supplies"/>
    <s v="Binders and Binder Accessories"/>
    <s v="Small Box"/>
    <d v="2011-11-11T00:00:00"/>
  </r>
  <r>
    <n v="52930"/>
    <d v="2011-11-08T00:00:00"/>
    <s v="Low"/>
    <n v="40"/>
    <s v="XL"/>
    <n v="1865.5885000000001"/>
    <n v="46.639712500000002"/>
    <x v="0"/>
    <n v="1.25"/>
    <n v="1866.8385000000001"/>
    <x v="4"/>
    <s v="ON"/>
    <s v="Corporate"/>
    <n v="1"/>
    <s v="Technology"/>
    <s v="Telephones and Communication"/>
    <s v="Small Pack"/>
    <d v="2011-08-11T00:00:00"/>
  </r>
  <r>
    <n v="52930"/>
    <d v="2011-11-08T00:00:00"/>
    <s v="Low"/>
    <n v="39"/>
    <s v="L"/>
    <n v="225.17"/>
    <n v="5.773589743589743"/>
    <x v="0"/>
    <n v="8.09"/>
    <n v="233.26"/>
    <x v="4"/>
    <s v="ON"/>
    <s v="Corporate"/>
    <n v="1"/>
    <s v="Office Supplies"/>
    <s v="Paper"/>
    <s v="Small Box"/>
    <s v="11/13/2011"/>
  </r>
  <r>
    <n v="12448"/>
    <d v="2011-11-08T00:00:00"/>
    <s v="Critical"/>
    <n v="33"/>
    <s v="L"/>
    <n v="240.27"/>
    <n v="7.2809090909090912"/>
    <x v="0"/>
    <n v="11.51"/>
    <n v="251.78"/>
    <x v="3"/>
    <s v="QC"/>
    <s v="Small Business"/>
    <n v="2"/>
    <s v="Office Supplies"/>
    <s v="Binders and Binder Accessories"/>
    <s v="Small Box"/>
    <d v="2011-11-11T00:00:00"/>
  </r>
  <r>
    <n v="12448"/>
    <d v="2011-11-08T00:00:00"/>
    <s v="Critical"/>
    <n v="24"/>
    <s v="M"/>
    <n v="6802.37"/>
    <n v="283.43208333333331"/>
    <x v="2"/>
    <n v="69.55"/>
    <n v="6871.92"/>
    <x v="3"/>
    <s v="QC"/>
    <s v="Small Business"/>
    <n v="2"/>
    <s v="Furniture"/>
    <s v="Chairs &amp; Chairmats"/>
    <s v="Jumbo Drum"/>
    <d v="2011-09-11T00:00:00"/>
  </r>
  <r>
    <n v="52930"/>
    <d v="2011-11-08T00:00:00"/>
    <s v="Low"/>
    <n v="24"/>
    <s v="M"/>
    <n v="1112.1569999999999"/>
    <n v="46.339874999999999"/>
    <x v="0"/>
    <n v="3.3"/>
    <n v="1115.4569999999999"/>
    <x v="4"/>
    <s v="ON"/>
    <s v="Corporate"/>
    <n v="1"/>
    <s v="Technology"/>
    <s v="Telephones and Communication"/>
    <s v="Small Pack"/>
    <d v="2011-08-11T00:00:00"/>
  </r>
  <r>
    <n v="52930"/>
    <d v="2011-11-08T00:00:00"/>
    <s v="Low"/>
    <n v="16"/>
    <s v="S"/>
    <n v="136.97999999999999"/>
    <n v="8.5612499999999994"/>
    <x v="0"/>
    <n v="1.39"/>
    <n v="138.36999999999998"/>
    <x v="4"/>
    <s v="ON"/>
    <s v="Corporate"/>
    <n v="1"/>
    <s v="Office Supplies"/>
    <s v="Envelopes"/>
    <s v="Small Box"/>
    <d v="2011-12-11T00:00:00"/>
  </r>
  <r>
    <n v="32198"/>
    <d v="2011-11-09T00:00:00"/>
    <s v="Medium"/>
    <n v="31"/>
    <s v="L"/>
    <n v="240.63"/>
    <n v="7.7622580645161285"/>
    <x v="0"/>
    <n v="5.53"/>
    <n v="246.16"/>
    <x v="4"/>
    <s v="ON"/>
    <s v="Consumer"/>
    <n v="4"/>
    <s v="Technology"/>
    <s v="Computer Peripherals"/>
    <s v="Small Pack"/>
    <d v="2011-09-11T00:00:00"/>
  </r>
  <r>
    <n v="3141"/>
    <d v="2011-11-09T00:00:00"/>
    <s v="Critical"/>
    <n v="30"/>
    <s v="L"/>
    <n v="534.96"/>
    <n v="17.832000000000001"/>
    <x v="0"/>
    <n v="3.17"/>
    <n v="538.13"/>
    <x v="3"/>
    <s v="QC"/>
    <s v="Home Office"/>
    <n v="3"/>
    <s v="Technology"/>
    <s v="Computer Peripherals"/>
    <s v="Small Pack"/>
    <d v="2011-11-11T00:00:00"/>
  </r>
  <r>
    <n v="10369"/>
    <d v="2011-11-09T00:00:00"/>
    <s v="Low"/>
    <n v="23"/>
    <s v="M"/>
    <n v="683.68"/>
    <n v="29.725217391304344"/>
    <x v="0"/>
    <n v="8.99"/>
    <n v="692.67"/>
    <x v="2"/>
    <s v="BC"/>
    <s v="Home Office"/>
    <n v="3"/>
    <s v="Technology"/>
    <s v="Computer Peripherals"/>
    <s v="Small Pack"/>
    <s v="11/14/2011"/>
  </r>
  <r>
    <n v="10369"/>
    <d v="2011-11-09T00:00:00"/>
    <s v="Low"/>
    <n v="4"/>
    <s v="XS"/>
    <n v="27.34"/>
    <n v="6.835"/>
    <x v="0"/>
    <n v="4.96"/>
    <n v="32.299999999999997"/>
    <x v="2"/>
    <s v="BC"/>
    <s v="Home Office"/>
    <n v="3"/>
    <s v="Office Supplies"/>
    <s v="Paper"/>
    <s v="Small Box"/>
    <d v="2011-11-11T00:00:00"/>
  </r>
  <r>
    <n v="35587"/>
    <d v="2011-11-10T00:00:00"/>
    <s v="Critical"/>
    <n v="43"/>
    <s v="XL"/>
    <n v="208.77"/>
    <n v="4.8551162790697679"/>
    <x v="0"/>
    <n v="5.72"/>
    <n v="214.49"/>
    <x v="2"/>
    <s v="BC"/>
    <s v="Consumer"/>
    <n v="4"/>
    <s v="Furniture"/>
    <s v="Office Furnishings"/>
    <s v="Small Pack"/>
    <d v="2011-11-11T00:00:00"/>
  </r>
  <r>
    <n v="37223"/>
    <d v="2011-11-10T00:00:00"/>
    <s v="Low"/>
    <n v="40"/>
    <s v="XL"/>
    <n v="679.52"/>
    <n v="16.988"/>
    <x v="0"/>
    <n v="9.4700000000000006"/>
    <n v="688.99"/>
    <x v="4"/>
    <s v="ON"/>
    <s v="Home Office"/>
    <n v="3"/>
    <s v="Office Supplies"/>
    <s v="Storage &amp; Organization"/>
    <s v="Small Box"/>
    <s v="11/17/2011"/>
  </r>
  <r>
    <n v="37223"/>
    <d v="2011-11-10T00:00:00"/>
    <s v="Low"/>
    <n v="38"/>
    <s v="L"/>
    <n v="5176.2700000000004"/>
    <n v="136.21763157894739"/>
    <x v="0"/>
    <n v="35"/>
    <n v="5211.2700000000004"/>
    <x v="4"/>
    <s v="ON"/>
    <s v="Home Office"/>
    <n v="3"/>
    <s v="Office Supplies"/>
    <s v="Storage &amp; Organization"/>
    <s v="Large Box"/>
    <s v="11/15/2011"/>
  </r>
  <r>
    <n v="11652"/>
    <d v="2011-11-10T00:00:00"/>
    <s v="Not Specified"/>
    <n v="37"/>
    <s v="L"/>
    <n v="223.82"/>
    <n v="6.0491891891891889"/>
    <x v="0"/>
    <n v="10.39"/>
    <n v="234.20999999999998"/>
    <x v="4"/>
    <s v="ON"/>
    <s v="Home Office"/>
    <n v="3"/>
    <s v="Office Supplies"/>
    <s v="Paper"/>
    <s v="Small Box"/>
    <d v="2011-11-11T00:00:00"/>
  </r>
  <r>
    <n v="17926"/>
    <d v="2011-11-10T00:00:00"/>
    <s v="Critical"/>
    <n v="37"/>
    <s v="L"/>
    <n v="608.33000000000004"/>
    <n v="16.441351351351351"/>
    <x v="0"/>
    <n v="8.7799999999999994"/>
    <n v="617.11"/>
    <x v="2"/>
    <s v="BC"/>
    <s v="Consumer"/>
    <n v="4"/>
    <s v="Office Supplies"/>
    <s v="Storage &amp; Organization"/>
    <s v="Small Box"/>
    <d v="2011-12-11T00:00:00"/>
  </r>
  <r>
    <n v="11652"/>
    <d v="2011-11-10T00:00:00"/>
    <s v="Not Specified"/>
    <n v="35"/>
    <s v="L"/>
    <n v="1154.1400000000001"/>
    <n v="32.975428571428573"/>
    <x v="0"/>
    <n v="5.5"/>
    <n v="1159.6400000000001"/>
    <x v="4"/>
    <s v="ON"/>
    <s v="Home Office"/>
    <n v="3"/>
    <s v="Technology"/>
    <s v="Computer Peripherals"/>
    <s v="Small Box"/>
    <d v="2011-11-11T00:00:00"/>
  </r>
  <r>
    <n v="28870"/>
    <d v="2011-11-10T00:00:00"/>
    <s v="High"/>
    <n v="35"/>
    <s v="L"/>
    <n v="3310.9454999999998"/>
    <n v="94.598442857142857"/>
    <x v="0"/>
    <n v="2.5"/>
    <n v="3313.4454999999998"/>
    <x v="7"/>
    <s v="NT"/>
    <s v="Corporate"/>
    <n v="1"/>
    <s v="Technology"/>
    <s v="Telephones and Communication"/>
    <s v="Small Box"/>
    <s v="11/13/2011"/>
  </r>
  <r>
    <n v="6432"/>
    <d v="2011-11-10T00:00:00"/>
    <s v="Critical"/>
    <n v="30"/>
    <s v="L"/>
    <n v="311.08"/>
    <n v="10.369333333333334"/>
    <x v="0"/>
    <n v="4.5"/>
    <n v="315.58"/>
    <x v="4"/>
    <s v="ON"/>
    <s v="Corporate"/>
    <n v="1"/>
    <s v="Office Supplies"/>
    <s v="Appliances"/>
    <s v="Small Box"/>
    <d v="2011-12-11T00:00:00"/>
  </r>
  <r>
    <n v="28870"/>
    <d v="2011-11-10T00:00:00"/>
    <s v="High"/>
    <n v="27"/>
    <s v="M"/>
    <n v="1154.8900000000001"/>
    <n v="42.77370370370371"/>
    <x v="0"/>
    <n v="6.5"/>
    <n v="1161.3900000000001"/>
    <x v="6"/>
    <s v="SK"/>
    <s v="Corporate"/>
    <n v="1"/>
    <s v="Technology"/>
    <s v="Computer Peripherals"/>
    <s v="Small Box"/>
    <d v="2011-11-11T00:00:00"/>
  </r>
  <r>
    <n v="11652"/>
    <d v="2011-11-10T00:00:00"/>
    <s v="Not Specified"/>
    <n v="25"/>
    <s v="M"/>
    <n v="122.09"/>
    <n v="4.8836000000000004"/>
    <x v="0"/>
    <n v="2.04"/>
    <n v="124.13000000000001"/>
    <x v="4"/>
    <s v="ON"/>
    <s v="Home Office"/>
    <n v="3"/>
    <s v="Office Supplies"/>
    <s v="Paper"/>
    <s v="Wrap Bag"/>
    <d v="2011-12-11T00:00:00"/>
  </r>
  <r>
    <n v="37223"/>
    <d v="2011-11-10T00:00:00"/>
    <s v="Low"/>
    <n v="21"/>
    <s v="M"/>
    <n v="2731.73"/>
    <n v="130.08238095238096"/>
    <x v="1"/>
    <n v="8.99"/>
    <n v="2740.72"/>
    <x v="4"/>
    <s v="ON"/>
    <s v="Home Office"/>
    <n v="3"/>
    <s v="Technology"/>
    <s v="Telephones and Communication"/>
    <s v="Small Box"/>
    <s v="11/14/2011"/>
  </r>
  <r>
    <n v="11652"/>
    <d v="2011-11-10T00:00:00"/>
    <s v="Not Specified"/>
    <n v="1"/>
    <s v="XS"/>
    <n v="61.463500000000003"/>
    <n v="61.463500000000003"/>
    <x v="0"/>
    <n v="8.99"/>
    <n v="70.453500000000005"/>
    <x v="4"/>
    <s v="ON"/>
    <s v="Home Office"/>
    <n v="3"/>
    <s v="Technology"/>
    <s v="Telephones and Communication"/>
    <s v="Small Box"/>
    <d v="2011-12-11T00:00:00"/>
  </r>
  <r>
    <n v="51783"/>
    <d v="2011-11-11T00:00:00"/>
    <s v="Medium"/>
    <n v="47"/>
    <s v="XL"/>
    <n v="3587.72"/>
    <n v="76.33446808510638"/>
    <x v="2"/>
    <n v="89.3"/>
    <n v="3677.02"/>
    <x v="3"/>
    <s v="QC"/>
    <s v="Consumer"/>
    <n v="4"/>
    <s v="Furniture"/>
    <s v="Tables"/>
    <s v="Jumbo Box"/>
    <s v="11/13/2011"/>
  </r>
  <r>
    <n v="51783"/>
    <d v="2011-11-11T00:00:00"/>
    <s v="Medium"/>
    <n v="13"/>
    <s v="S"/>
    <n v="646.54999999999995"/>
    <n v="49.734615384615381"/>
    <x v="0"/>
    <n v="5.79"/>
    <n v="652.33999999999992"/>
    <x v="4"/>
    <s v="ON"/>
    <s v="Consumer"/>
    <n v="4"/>
    <s v="Office Supplies"/>
    <s v="Paper"/>
    <s v="Small Box"/>
    <s v="11/13/2011"/>
  </r>
  <r>
    <n v="51783"/>
    <d v="2011-11-11T00:00:00"/>
    <s v="Medium"/>
    <n v="10"/>
    <s v="S"/>
    <n v="1875.18"/>
    <n v="187.518"/>
    <x v="2"/>
    <n v="29.21"/>
    <n v="1904.39"/>
    <x v="8"/>
    <s v="NS"/>
    <s v="Consumer"/>
    <n v="4"/>
    <s v="Furniture"/>
    <s v="Tables"/>
    <s v="Jumbo Box"/>
    <s v="11/13/2011"/>
  </r>
  <r>
    <n v="33126"/>
    <d v="2011-11-12T00:00:00"/>
    <s v="Critical"/>
    <n v="46"/>
    <s v="XL"/>
    <n v="5979.84"/>
    <n v="129.99652173913043"/>
    <x v="1"/>
    <n v="12.65"/>
    <n v="5992.49"/>
    <x v="2"/>
    <s v="BC"/>
    <s v="Small Business"/>
    <n v="2"/>
    <s v="Furniture"/>
    <s v="Chairs &amp; Chairmats"/>
    <s v="Medium Box"/>
    <s v="11/13/2011"/>
  </r>
  <r>
    <n v="5925"/>
    <d v="2011-11-12T00:00:00"/>
    <s v="Low"/>
    <n v="44"/>
    <s v="XL"/>
    <n v="3922.42"/>
    <n v="89.145909090909086"/>
    <x v="0"/>
    <n v="39.61"/>
    <n v="3962.03"/>
    <x v="0"/>
    <s v="NU"/>
    <s v="Home Office"/>
    <n v="3"/>
    <s v="Furniture"/>
    <s v="Office Furnishings"/>
    <s v="Medium Box"/>
    <s v="11/19/2011"/>
  </r>
  <r>
    <n v="35239"/>
    <d v="2011-11-12T00:00:00"/>
    <s v="Critical"/>
    <n v="38"/>
    <s v="L"/>
    <n v="2257.88"/>
    <n v="59.417894736842108"/>
    <x v="0"/>
    <n v="9.7100000000000009"/>
    <n v="2267.59"/>
    <x v="2"/>
    <s v="BC"/>
    <s v="Small Business"/>
    <n v="2"/>
    <s v="Office Supplies"/>
    <s v="Storage &amp; Organization"/>
    <s v="Small Box"/>
    <s v="11/14/2011"/>
  </r>
  <r>
    <n v="57700"/>
    <d v="2011-11-12T00:00:00"/>
    <s v="Medium"/>
    <n v="38"/>
    <s v="L"/>
    <n v="1806.43"/>
    <n v="47.537631578947369"/>
    <x v="0"/>
    <n v="3.61"/>
    <n v="1810.04"/>
    <x v="8"/>
    <s v="NS"/>
    <s v="Corporate"/>
    <n v="1"/>
    <s v="Technology"/>
    <s v="Computer Peripherals"/>
    <s v="Small Pack"/>
    <d v="2011-12-11T00:00:00"/>
  </r>
  <r>
    <n v="33126"/>
    <d v="2011-11-12T00:00:00"/>
    <s v="Critical"/>
    <n v="28"/>
    <s v="M"/>
    <n v="175.76"/>
    <n v="6.2771428571428567"/>
    <x v="0"/>
    <n v="0.5"/>
    <n v="176.26"/>
    <x v="2"/>
    <s v="BC"/>
    <s v="Small Business"/>
    <n v="2"/>
    <s v="Office Supplies"/>
    <s v="Labels"/>
    <s v="Small Box"/>
    <s v="11/14/2011"/>
  </r>
  <r>
    <n v="5925"/>
    <d v="2011-11-12T00:00:00"/>
    <s v="Low"/>
    <n v="25"/>
    <s v="M"/>
    <n v="1733.3625"/>
    <n v="69.334499999999991"/>
    <x v="0"/>
    <n v="0.99"/>
    <n v="1734.3525"/>
    <x v="0"/>
    <s v="NU"/>
    <s v="Home Office"/>
    <n v="3"/>
    <s v="Technology"/>
    <s v="Telephones and Communication"/>
    <s v="Wrap Bag"/>
    <s v="11/19/2011"/>
  </r>
  <r>
    <n v="35239"/>
    <d v="2011-11-12T00:00:00"/>
    <s v="Critical"/>
    <n v="21"/>
    <s v="M"/>
    <n v="109.29"/>
    <n v="5.2042857142857146"/>
    <x v="0"/>
    <n v="6.26"/>
    <n v="115.55000000000001"/>
    <x v="2"/>
    <s v="BC"/>
    <s v="Small Business"/>
    <n v="2"/>
    <s v="Office Supplies"/>
    <s v="Paper"/>
    <s v="Small Box"/>
    <s v="11/13/2011"/>
  </r>
  <r>
    <n v="10944"/>
    <d v="2011-11-12T00:00:00"/>
    <s v="High"/>
    <n v="9"/>
    <s v="XS"/>
    <n v="181.66"/>
    <n v="20.184444444444445"/>
    <x v="0"/>
    <n v="8.51"/>
    <n v="190.17"/>
    <x v="2"/>
    <s v="BC"/>
    <s v="Small Business"/>
    <n v="2"/>
    <s v="Technology"/>
    <s v="Office Machines"/>
    <s v="Medium Box"/>
    <s v="11/14/2011"/>
  </r>
  <r>
    <n v="16260"/>
    <d v="2011-11-13T00:00:00"/>
    <s v="High"/>
    <n v="47"/>
    <s v="XL"/>
    <n v="14960.096"/>
    <n v="318.29991489361703"/>
    <x v="2"/>
    <n v="42.52"/>
    <n v="15002.616"/>
    <x v="4"/>
    <s v="ON"/>
    <s v="Corporate"/>
    <n v="1"/>
    <s v="Furniture"/>
    <s v="Tables"/>
    <s v="Jumbo Box"/>
    <s v="11/14/2011"/>
  </r>
  <r>
    <n v="40934"/>
    <d v="2011-11-13T00:00:00"/>
    <s v="Not Specified"/>
    <n v="28"/>
    <s v="M"/>
    <n v="49.49"/>
    <n v="1.7675000000000001"/>
    <x v="0"/>
    <n v="0.7"/>
    <n v="50.190000000000005"/>
    <x v="3"/>
    <s v="QC"/>
    <s v="Home Office"/>
    <n v="3"/>
    <s v="Office Supplies"/>
    <s v="Pens &amp; Art Supplies"/>
    <s v="Wrap Bag"/>
    <s v="11/14/2011"/>
  </r>
  <r>
    <n v="40934"/>
    <d v="2011-11-13T00:00:00"/>
    <s v="Not Specified"/>
    <n v="11"/>
    <s v="S"/>
    <n v="404.14949999999999"/>
    <n v="36.740863636363635"/>
    <x v="0"/>
    <n v="4.99"/>
    <n v="409.1395"/>
    <x v="3"/>
    <s v="QC"/>
    <s v="Home Office"/>
    <n v="3"/>
    <s v="Technology"/>
    <s v="Telephones and Communication"/>
    <s v="Small Box"/>
    <s v="11/15/2011"/>
  </r>
  <r>
    <n v="3235"/>
    <d v="2011-11-14T00:00:00"/>
    <s v="Low"/>
    <n v="31"/>
    <s v="L"/>
    <n v="142.97"/>
    <n v="4.6119354838709681"/>
    <x v="1"/>
    <n v="0.7"/>
    <n v="143.66999999999999"/>
    <x v="4"/>
    <s v="ON"/>
    <s v="Corporate"/>
    <n v="1"/>
    <s v="Office Supplies"/>
    <s v="Rubber Bands"/>
    <s v="Wrap Bag"/>
    <s v="11/16/2011"/>
  </r>
  <r>
    <n v="871"/>
    <d v="2011-11-14T00:00:00"/>
    <s v="Low"/>
    <n v="17"/>
    <s v="S"/>
    <n v="104.94"/>
    <n v="6.1729411764705882"/>
    <x v="0"/>
    <n v="5.22"/>
    <n v="110.16"/>
    <x v="10"/>
    <s v="YT"/>
    <s v="Home Office"/>
    <n v="3"/>
    <s v="Furniture"/>
    <s v="Office Furnishings"/>
    <s v="Small Box"/>
    <s v="11/14/2011"/>
  </r>
  <r>
    <n v="59554"/>
    <d v="2011-11-15T00:00:00"/>
    <s v="Critical"/>
    <n v="40"/>
    <s v="XL"/>
    <n v="718.6"/>
    <n v="17.965"/>
    <x v="0"/>
    <n v="4"/>
    <n v="722.6"/>
    <x v="4"/>
    <s v="ON"/>
    <s v="Consumer"/>
    <n v="4"/>
    <s v="Technology"/>
    <s v="Computer Peripherals"/>
    <s v="Small Box"/>
    <s v="11/16/2011"/>
  </r>
  <r>
    <n v="38272"/>
    <d v="2011-11-15T00:00:00"/>
    <s v="Critical"/>
    <n v="39"/>
    <s v="L"/>
    <n v="71.040000000000006"/>
    <n v="1.8215384615384618"/>
    <x v="0"/>
    <n v="1.49"/>
    <n v="72.53"/>
    <x v="2"/>
    <s v="BC"/>
    <s v="Corporate"/>
    <n v="1"/>
    <s v="Office Supplies"/>
    <s v="Binders and Binder Accessories"/>
    <s v="Small Box"/>
    <s v="11/17/2011"/>
  </r>
  <r>
    <n v="59973"/>
    <d v="2011-11-15T00:00:00"/>
    <s v="Low"/>
    <n v="30"/>
    <s v="L"/>
    <n v="4982.9440000000004"/>
    <n v="166.09813333333335"/>
    <x v="2"/>
    <n v="29.1"/>
    <n v="5012.0440000000008"/>
    <x v="6"/>
    <s v="SK"/>
    <s v="Small Business"/>
    <n v="2"/>
    <s v="Furniture"/>
    <s v="Tables"/>
    <s v="Jumbo Box"/>
    <s v="11/19/2011"/>
  </r>
  <r>
    <n v="59973"/>
    <d v="2011-11-15T00:00:00"/>
    <s v="Low"/>
    <n v="29"/>
    <s v="M"/>
    <n v="11039.75"/>
    <n v="380.68103448275861"/>
    <x v="2"/>
    <n v="14.7"/>
    <n v="11054.45"/>
    <x v="6"/>
    <s v="SK"/>
    <s v="Small Business"/>
    <n v="2"/>
    <s v="Technology"/>
    <s v="Office Machines"/>
    <s v="Jumbo Drum"/>
    <s v="11/15/2011"/>
  </r>
  <r>
    <n v="14662"/>
    <d v="2011-11-16T00:00:00"/>
    <s v="High"/>
    <n v="48"/>
    <s v="XL"/>
    <n v="257.75"/>
    <n v="5.369791666666667"/>
    <x v="0"/>
    <n v="4.75"/>
    <n v="262.5"/>
    <x v="8"/>
    <s v="NS"/>
    <s v="Corporate"/>
    <n v="1"/>
    <s v="Office Supplies"/>
    <s v="Paper"/>
    <s v="Small Box"/>
    <s v="11/17/2011"/>
  </r>
  <r>
    <n v="14662"/>
    <d v="2011-11-16T00:00:00"/>
    <s v="High"/>
    <n v="48"/>
    <s v="XL"/>
    <n v="5139.8819999999996"/>
    <n v="107.08087499999999"/>
    <x v="0"/>
    <n v="8.99"/>
    <n v="5148.8719999999994"/>
    <x v="8"/>
    <s v="NS"/>
    <s v="Corporate"/>
    <n v="1"/>
    <s v="Technology"/>
    <s v="Telephones and Communication"/>
    <s v="Small Box"/>
    <s v="11/17/2011"/>
  </r>
  <r>
    <n v="41413"/>
    <d v="2011-11-16T00:00:00"/>
    <s v="Low"/>
    <n v="46"/>
    <s v="XL"/>
    <n v="1765.64"/>
    <n v="38.383478260869566"/>
    <x v="0"/>
    <n v="14.45"/>
    <n v="1780.0900000000001"/>
    <x v="2"/>
    <s v="BC"/>
    <s v="Corporate"/>
    <n v="1"/>
    <s v="Furniture"/>
    <s v="Office Furnishings"/>
    <s v="Large Box"/>
    <s v="11/18/2011"/>
  </r>
  <r>
    <n v="57121"/>
    <d v="2011-11-16T00:00:00"/>
    <s v="Not Specified"/>
    <n v="42"/>
    <s v="XL"/>
    <n v="199.24"/>
    <n v="4.7438095238095244"/>
    <x v="0"/>
    <n v="4.72"/>
    <n v="203.96"/>
    <x v="5"/>
    <s v="AB"/>
    <s v="Consumer"/>
    <n v="4"/>
    <s v="Office Supplies"/>
    <s v="Paper"/>
    <s v="Small Box"/>
    <s v="11/18/2011"/>
  </r>
  <r>
    <n v="6982"/>
    <d v="2011-11-16T00:00:00"/>
    <s v="Not Specified"/>
    <n v="41"/>
    <s v="XL"/>
    <n v="844.09"/>
    <n v="20.587560975609758"/>
    <x v="0"/>
    <n v="10.49"/>
    <n v="854.58"/>
    <x v="0"/>
    <s v="NU"/>
    <s v="Corporate"/>
    <n v="1"/>
    <s v="Furniture"/>
    <s v="Office Furnishings"/>
    <s v="Small Box"/>
    <s v="11/18/2011"/>
  </r>
  <r>
    <n v="6982"/>
    <d v="2011-11-16T00:00:00"/>
    <s v="Not Specified"/>
    <n v="32"/>
    <s v="L"/>
    <n v="1311.25"/>
    <n v="40.9765625"/>
    <x v="1"/>
    <n v="1.99"/>
    <n v="1313.24"/>
    <x v="0"/>
    <s v="NU"/>
    <s v="Corporate"/>
    <n v="1"/>
    <s v="Technology"/>
    <s v="Computer Peripherals"/>
    <s v="Small Pack"/>
    <s v="11/18/2011"/>
  </r>
  <r>
    <n v="14662"/>
    <d v="2011-11-16T00:00:00"/>
    <s v="High"/>
    <n v="24"/>
    <s v="M"/>
    <n v="39.69"/>
    <n v="1.6537499999999998"/>
    <x v="0"/>
    <n v="1"/>
    <n v="40.69"/>
    <x v="12"/>
    <s v="NL"/>
    <s v="Corporate"/>
    <n v="1"/>
    <s v="Office Supplies"/>
    <s v="Pens &amp; Art Supplies"/>
    <s v="Wrap Bag"/>
    <s v="11/17/2011"/>
  </r>
  <r>
    <n v="41413"/>
    <d v="2011-11-16T00:00:00"/>
    <s v="Low"/>
    <n v="23"/>
    <s v="M"/>
    <n v="156.5"/>
    <n v="6.8043478260869561"/>
    <x v="0"/>
    <n v="6"/>
    <n v="162.5"/>
    <x v="2"/>
    <s v="BC"/>
    <s v="Corporate"/>
    <n v="1"/>
    <s v="Office Supplies"/>
    <s v="Paper"/>
    <s v="Small Box"/>
    <s v="11/20/2011"/>
  </r>
  <r>
    <n v="41413"/>
    <d v="2011-11-16T00:00:00"/>
    <s v="Low"/>
    <n v="17"/>
    <s v="S"/>
    <n v="10134.549999999999"/>
    <n v="596.15"/>
    <x v="0"/>
    <n v="24.49"/>
    <n v="10159.039999999999"/>
    <x v="2"/>
    <s v="BC"/>
    <s v="Corporate"/>
    <n v="1"/>
    <s v="Technology"/>
    <s v="Copiers and Fax"/>
    <s v="Large Box"/>
    <s v="11/23/2011"/>
  </r>
  <r>
    <n v="16993"/>
    <d v="2011-11-16T00:00:00"/>
    <s v="Medium"/>
    <n v="8"/>
    <s v="XS"/>
    <n v="1383.9190000000001"/>
    <n v="172.98987500000001"/>
    <x v="0"/>
    <n v="2.5"/>
    <n v="1386.4190000000001"/>
    <x v="11"/>
    <s v="NB"/>
    <s v="Small Business"/>
    <n v="2"/>
    <s v="Technology"/>
    <s v="Telephones and Communication"/>
    <s v="Small Box"/>
    <s v="11/16/2011"/>
  </r>
  <r>
    <n v="6982"/>
    <d v="2011-11-16T00:00:00"/>
    <s v="Not Specified"/>
    <n v="5"/>
    <s v="XS"/>
    <n v="544.41"/>
    <n v="108.88199999999999"/>
    <x v="2"/>
    <n v="57.38"/>
    <n v="601.79"/>
    <x v="0"/>
    <s v="NU"/>
    <s v="Corporate"/>
    <n v="1"/>
    <s v="Furniture"/>
    <s v="Bookcases"/>
    <s v="Jumbo Box"/>
    <s v="11/18/2011"/>
  </r>
  <r>
    <n v="57121"/>
    <d v="2011-11-16T00:00:00"/>
    <s v="Not Specified"/>
    <n v="3"/>
    <s v="XS"/>
    <n v="504.6705"/>
    <n v="168.2235"/>
    <x v="0"/>
    <n v="4.2"/>
    <n v="508.87049999999999"/>
    <x v="5"/>
    <s v="AB"/>
    <s v="Consumer"/>
    <n v="4"/>
    <s v="Technology"/>
    <s v="Telephones and Communication"/>
    <s v="Small Box"/>
    <s v="11/18/2011"/>
  </r>
  <r>
    <n v="44003"/>
    <d v="2011-11-17T00:00:00"/>
    <s v="Low"/>
    <n v="38"/>
    <s v="L"/>
    <n v="202.42"/>
    <n v="5.3268421052631574"/>
    <x v="0"/>
    <n v="2.99"/>
    <n v="205.41"/>
    <x v="2"/>
    <s v="BC"/>
    <s v="Home Office"/>
    <n v="3"/>
    <s v="Office Supplies"/>
    <s v="Binders and Binder Accessories"/>
    <s v="Small Box"/>
    <s v="11/21/2011"/>
  </r>
  <r>
    <n v="46951"/>
    <d v="2011-11-17T00:00:00"/>
    <s v="Critical"/>
    <n v="26"/>
    <s v="M"/>
    <n v="2379.3285000000001"/>
    <n v="91.512634615384613"/>
    <x v="0"/>
    <n v="5.92"/>
    <n v="2385.2485000000001"/>
    <x v="1"/>
    <s v="MB"/>
    <s v="Corporate"/>
    <n v="1"/>
    <s v="Technology"/>
    <s v="Telephones and Communication"/>
    <s v="Small Box"/>
    <s v="11/18/2011"/>
  </r>
  <r>
    <n v="15264"/>
    <d v="2011-11-17T00:00:00"/>
    <s v="Medium"/>
    <n v="13"/>
    <s v="S"/>
    <n v="90.15"/>
    <n v="6.9346153846153848"/>
    <x v="0"/>
    <n v="0.49"/>
    <n v="90.64"/>
    <x v="3"/>
    <s v="QC"/>
    <s v="Home Office"/>
    <n v="3"/>
    <s v="Office Supplies"/>
    <s v="Labels"/>
    <s v="Small Box"/>
    <s v="11/17/2011"/>
  </r>
  <r>
    <n v="15264"/>
    <d v="2011-11-17T00:00:00"/>
    <s v="Medium"/>
    <n v="3"/>
    <s v="XS"/>
    <n v="3581.52"/>
    <n v="1193.8399999999999"/>
    <x v="0"/>
    <n v="19.989999999999998"/>
    <n v="3601.5099999999998"/>
    <x v="3"/>
    <s v="QC"/>
    <s v="Home Office"/>
    <n v="3"/>
    <s v="Office Supplies"/>
    <s v="Binders and Binder Accessories"/>
    <s v="Small Box"/>
    <s v="11/19/2011"/>
  </r>
  <r>
    <n v="35687"/>
    <d v="2011-11-18T00:00:00"/>
    <s v="Not Specified"/>
    <n v="48"/>
    <s v="XL"/>
    <n v="620.23"/>
    <n v="12.921458333333334"/>
    <x v="1"/>
    <n v="4.9800000000000004"/>
    <n v="625.21"/>
    <x v="1"/>
    <s v="MB"/>
    <s v="Home Office"/>
    <n v="3"/>
    <s v="Furniture"/>
    <s v="Office Furnishings"/>
    <s v="Small Pack"/>
    <s v="11/19/2011"/>
  </r>
  <r>
    <n v="21859"/>
    <d v="2011-11-18T00:00:00"/>
    <s v="High"/>
    <n v="42"/>
    <s v="XL"/>
    <n v="401.37"/>
    <n v="9.5564285714285724"/>
    <x v="0"/>
    <n v="5.71"/>
    <n v="407.08"/>
    <x v="4"/>
    <s v="ON"/>
    <s v="Corporate"/>
    <n v="1"/>
    <s v="Furniture"/>
    <s v="Office Furnishings"/>
    <s v="Small Box"/>
    <s v="11/19/2011"/>
  </r>
  <r>
    <n v="32647"/>
    <d v="2011-11-18T00:00:00"/>
    <s v="High"/>
    <n v="32"/>
    <s v="L"/>
    <n v="671.75"/>
    <n v="20.9921875"/>
    <x v="0"/>
    <n v="4"/>
    <n v="675.75"/>
    <x v="1"/>
    <s v="MB"/>
    <s v="Consumer"/>
    <n v="4"/>
    <s v="Technology"/>
    <s v="Computer Peripherals"/>
    <s v="Small Box"/>
    <s v="11/20/2011"/>
  </r>
  <r>
    <n v="29383"/>
    <d v="2011-11-18T00:00:00"/>
    <s v="Medium"/>
    <n v="30"/>
    <s v="L"/>
    <n v="217.42"/>
    <n v="7.2473333333333327"/>
    <x v="0"/>
    <n v="4"/>
    <n v="221.42"/>
    <x v="4"/>
    <s v="ON"/>
    <s v="Corporate"/>
    <n v="1"/>
    <s v="Furniture"/>
    <s v="Office Furnishings"/>
    <s v="Wrap Bag"/>
    <s v="11/19/2011"/>
  </r>
  <r>
    <n v="51200"/>
    <d v="2011-11-18T00:00:00"/>
    <s v="Medium"/>
    <n v="29"/>
    <s v="M"/>
    <n v="1617.88"/>
    <n v="55.78896551724138"/>
    <x v="0"/>
    <n v="5.5"/>
    <n v="1623.38"/>
    <x v="5"/>
    <s v="AB"/>
    <s v="Small Business"/>
    <n v="2"/>
    <s v="Technology"/>
    <s v="Computer Peripherals"/>
    <s v="Small Box"/>
    <s v="11/21/2011"/>
  </r>
  <r>
    <n v="29383"/>
    <d v="2011-11-18T00:00:00"/>
    <s v="Medium"/>
    <n v="29"/>
    <s v="M"/>
    <n v="2738.7849999999999"/>
    <n v="94.440862068965515"/>
    <x v="0"/>
    <n v="2.5"/>
    <n v="2741.2849999999999"/>
    <x v="4"/>
    <s v="ON"/>
    <s v="Corporate"/>
    <n v="1"/>
    <s v="Technology"/>
    <s v="Telephones and Communication"/>
    <s v="Small Box"/>
    <s v="11/20/2011"/>
  </r>
  <r>
    <n v="29383"/>
    <d v="2011-11-18T00:00:00"/>
    <s v="Medium"/>
    <n v="28"/>
    <s v="M"/>
    <n v="195.11"/>
    <n v="6.9682142857142866"/>
    <x v="0"/>
    <n v="8.73"/>
    <n v="203.84"/>
    <x v="4"/>
    <s v="ON"/>
    <s v="Corporate"/>
    <n v="1"/>
    <s v="Office Supplies"/>
    <s v="Paper"/>
    <s v="Small Box"/>
    <s v="11/19/2011"/>
  </r>
  <r>
    <n v="32647"/>
    <d v="2011-11-18T00:00:00"/>
    <s v="High"/>
    <n v="27"/>
    <s v="M"/>
    <n v="9541.0400000000009"/>
    <n v="353.37185185185189"/>
    <x v="2"/>
    <n v="84.84"/>
    <n v="9625.880000000001"/>
    <x v="1"/>
    <s v="MB"/>
    <s v="Consumer"/>
    <n v="4"/>
    <s v="Furniture"/>
    <s v="Tables"/>
    <s v="Jumbo Box"/>
    <s v="11/20/2011"/>
  </r>
  <r>
    <n v="29383"/>
    <d v="2011-11-18T00:00:00"/>
    <s v="Medium"/>
    <n v="20"/>
    <s v="M"/>
    <n v="157.13"/>
    <n v="7.8564999999999996"/>
    <x v="0"/>
    <n v="2.38"/>
    <n v="159.51"/>
    <x v="4"/>
    <s v="ON"/>
    <s v="Corporate"/>
    <n v="1"/>
    <s v="Technology"/>
    <s v="Computer Peripherals"/>
    <s v="Small Pack"/>
    <s v="11/20/2011"/>
  </r>
  <r>
    <n v="20960"/>
    <d v="2011-11-18T00:00:00"/>
    <s v="Low"/>
    <n v="19"/>
    <s v="S"/>
    <n v="195.96"/>
    <n v="10.313684210526317"/>
    <x v="0"/>
    <n v="6.5"/>
    <n v="202.46"/>
    <x v="2"/>
    <s v="BC"/>
    <s v="Corporate"/>
    <n v="1"/>
    <s v="Technology"/>
    <s v="Computer Peripherals"/>
    <s v="Small Box"/>
    <s v="11/23/2011"/>
  </r>
  <r>
    <n v="59009"/>
    <d v="2011-11-18T00:00:00"/>
    <s v="Critical"/>
    <n v="19"/>
    <s v="S"/>
    <n v="614.91"/>
    <n v="32.363684210526316"/>
    <x v="1"/>
    <n v="17.079999999999998"/>
    <n v="631.99"/>
    <x v="4"/>
    <s v="ON"/>
    <s v="Consumer"/>
    <n v="4"/>
    <s v="Office Supplies"/>
    <s v="Paper"/>
    <s v="Small Box"/>
    <s v="11/20/2011"/>
  </r>
  <r>
    <n v="36640"/>
    <d v="2011-11-18T00:00:00"/>
    <s v="Not Specified"/>
    <n v="18"/>
    <s v="S"/>
    <n v="416.39"/>
    <n v="23.132777777777775"/>
    <x v="1"/>
    <n v="1.99"/>
    <n v="418.38"/>
    <x v="10"/>
    <s v="YT"/>
    <s v="Corporate"/>
    <n v="1"/>
    <s v="Technology"/>
    <s v="Computer Peripherals"/>
    <s v="Small Pack"/>
    <s v="11/20/2011"/>
  </r>
  <r>
    <n v="37252"/>
    <d v="2011-11-19T00:00:00"/>
    <s v="Low"/>
    <n v="50"/>
    <s v="XXL"/>
    <n v="2337.0300000000002"/>
    <n v="46.740600000000001"/>
    <x v="0"/>
    <n v="19.989999999999998"/>
    <n v="2357.02"/>
    <x v="1"/>
    <s v="MB"/>
    <s v="Corporate"/>
    <n v="1"/>
    <s v="Technology"/>
    <s v="Computer Peripherals"/>
    <s v="Small Box"/>
    <s v="11/21/2011"/>
  </r>
  <r>
    <n v="44256"/>
    <d v="2011-11-19T00:00:00"/>
    <s v="Low"/>
    <n v="49"/>
    <s v="XL"/>
    <n v="1889.04"/>
    <n v="38.551836734693879"/>
    <x v="1"/>
    <n v="8.99"/>
    <n v="1898.03"/>
    <x v="2"/>
    <s v="BC"/>
    <s v="Corporate"/>
    <n v="1"/>
    <s v="Office Supplies"/>
    <s v="Pens &amp; Art Supplies"/>
    <s v="Small Pack"/>
    <s v="11/26/2011"/>
  </r>
  <r>
    <n v="55873"/>
    <d v="2011-11-19T00:00:00"/>
    <s v="Low"/>
    <n v="48"/>
    <s v="XL"/>
    <n v="15602.93"/>
    <n v="325.06104166666665"/>
    <x v="2"/>
    <n v="26.53"/>
    <n v="15629.460000000001"/>
    <x v="1"/>
    <s v="MB"/>
    <s v="Corporate"/>
    <n v="1"/>
    <s v="Technology"/>
    <s v="Office Machines"/>
    <s v="Jumbo Drum"/>
    <s v="11/26/2011"/>
  </r>
  <r>
    <n v="27298"/>
    <d v="2011-11-19T00:00:00"/>
    <s v="Low"/>
    <n v="40"/>
    <s v="XL"/>
    <n v="7813.7"/>
    <n v="195.3425"/>
    <x v="0"/>
    <n v="24.49"/>
    <n v="7838.19"/>
    <x v="2"/>
    <s v="BC"/>
    <s v="Small Business"/>
    <n v="2"/>
    <s v="Technology"/>
    <s v="Copiers and Fax"/>
    <s v="Large Box"/>
    <s v="11/23/2011"/>
  </r>
  <r>
    <n v="44256"/>
    <d v="2011-11-19T00:00:00"/>
    <s v="Low"/>
    <n v="39"/>
    <s v="L"/>
    <n v="301.36"/>
    <n v="7.7271794871794874"/>
    <x v="0"/>
    <n v="2.87"/>
    <n v="304.23"/>
    <x v="2"/>
    <s v="BC"/>
    <s v="Corporate"/>
    <n v="1"/>
    <s v="Office Supplies"/>
    <s v="Paper"/>
    <s v="Wrap Bag"/>
    <s v="11/28/2011"/>
  </r>
  <r>
    <n v="37252"/>
    <d v="2011-11-19T00:00:00"/>
    <s v="Low"/>
    <n v="34"/>
    <s v="L"/>
    <n v="29345.27"/>
    <n v="863.09617647058826"/>
    <x v="2"/>
    <n v="44.55"/>
    <n v="29389.82"/>
    <x v="1"/>
    <s v="MB"/>
    <s v="Corporate"/>
    <n v="1"/>
    <s v="Furniture"/>
    <s v="Bookcases"/>
    <s v="Jumbo Box"/>
    <s v="11/24/2011"/>
  </r>
  <r>
    <n v="27298"/>
    <d v="2011-11-19T00:00:00"/>
    <s v="Low"/>
    <n v="31"/>
    <s v="L"/>
    <n v="164.92"/>
    <n v="5.3199999999999994"/>
    <x v="0"/>
    <n v="4.8600000000000003"/>
    <n v="169.78"/>
    <x v="2"/>
    <s v="BC"/>
    <s v="Small Business"/>
    <n v="2"/>
    <s v="Office Supplies"/>
    <s v="Paper"/>
    <s v="Small Box"/>
    <s v="11/24/2011"/>
  </r>
  <r>
    <n v="26176"/>
    <d v="2011-11-19T00:00:00"/>
    <s v="High"/>
    <n v="30"/>
    <s v="L"/>
    <n v="554.42949999999996"/>
    <n v="18.480983333333331"/>
    <x v="0"/>
    <n v="4.8099999999999996"/>
    <n v="559.23949999999991"/>
    <x v="1"/>
    <s v="MB"/>
    <s v="Home Office"/>
    <n v="3"/>
    <s v="Technology"/>
    <s v="Telephones and Communication"/>
    <s v="Medium Box"/>
    <s v="11/20/2011"/>
  </r>
  <r>
    <n v="25318"/>
    <d v="2011-11-19T00:00:00"/>
    <s v="Critical"/>
    <n v="22"/>
    <s v="M"/>
    <n v="440.92"/>
    <n v="20.041818181818183"/>
    <x v="1"/>
    <n v="10.49"/>
    <n v="451.41"/>
    <x v="7"/>
    <s v="NT"/>
    <s v="Small Business"/>
    <n v="2"/>
    <s v="Furniture"/>
    <s v="Office Furnishings"/>
    <s v="Small Box"/>
    <s v="11/21/2011"/>
  </r>
  <r>
    <n v="37252"/>
    <d v="2011-11-19T00:00:00"/>
    <s v="Low"/>
    <n v="21"/>
    <s v="M"/>
    <n v="1503.49"/>
    <n v="71.59476190476191"/>
    <x v="0"/>
    <n v="3.5"/>
    <n v="1506.99"/>
    <x v="1"/>
    <s v="MB"/>
    <s v="Corporate"/>
    <n v="1"/>
    <s v="Office Supplies"/>
    <s v="Appliances"/>
    <s v="Small Box"/>
    <s v="11/21/2011"/>
  </r>
  <r>
    <n v="32069"/>
    <d v="2011-11-19T00:00:00"/>
    <s v="Not Specified"/>
    <n v="17"/>
    <s v="S"/>
    <n v="114.94"/>
    <n v="6.7611764705882349"/>
    <x v="0"/>
    <n v="9.68"/>
    <n v="124.62"/>
    <x v="1"/>
    <s v="MB"/>
    <s v="Consumer"/>
    <n v="4"/>
    <s v="Office Supplies"/>
    <s v="Paper"/>
    <s v="Small Box"/>
    <s v="11/21/2011"/>
  </r>
  <r>
    <n v="44256"/>
    <d v="2011-11-19T00:00:00"/>
    <s v="Low"/>
    <n v="17"/>
    <s v="S"/>
    <n v="114.28"/>
    <n v="6.7223529411764709"/>
    <x v="0"/>
    <n v="5.84"/>
    <n v="120.12"/>
    <x v="2"/>
    <s v="BC"/>
    <s v="Corporate"/>
    <n v="1"/>
    <s v="Office Supplies"/>
    <s v="Paper"/>
    <s v="Small Box"/>
    <s v="11/24/2011"/>
  </r>
  <r>
    <n v="26176"/>
    <d v="2011-11-19T00:00:00"/>
    <s v="High"/>
    <n v="14"/>
    <s v="S"/>
    <n v="94.32"/>
    <n v="6.7371428571428567"/>
    <x v="0"/>
    <n v="8.19"/>
    <n v="102.50999999999999"/>
    <x v="1"/>
    <s v="MB"/>
    <s v="Home Office"/>
    <n v="3"/>
    <s v="Office Supplies"/>
    <s v="Paper"/>
    <s v="Small Box"/>
    <s v="11/21/2011"/>
  </r>
  <r>
    <n v="49952"/>
    <d v="2011-11-19T00:00:00"/>
    <s v="High"/>
    <n v="12"/>
    <s v="S"/>
    <n v="1323.67"/>
    <n v="110.30583333333334"/>
    <x v="1"/>
    <n v="5.81"/>
    <n v="1329.48"/>
    <x v="7"/>
    <s v="NT"/>
    <s v="Corporate"/>
    <n v="1"/>
    <s v="Furniture"/>
    <s v="Office Furnishings"/>
    <s v="Medium Box"/>
    <s v="11/20/2011"/>
  </r>
  <r>
    <n v="32069"/>
    <d v="2011-11-19T00:00:00"/>
    <s v="Not Specified"/>
    <n v="8"/>
    <s v="XS"/>
    <n v="1100"/>
    <n v="137.5"/>
    <x v="2"/>
    <n v="17.850000000000001"/>
    <n v="1117.8499999999999"/>
    <x v="3"/>
    <s v="QC"/>
    <s v="Consumer"/>
    <n v="4"/>
    <s v="Technology"/>
    <s v="Office Machines"/>
    <s v="Jumbo Drum"/>
    <s v="11/19/2011"/>
  </r>
  <r>
    <n v="37252"/>
    <d v="2011-11-19T00:00:00"/>
    <s v="Low"/>
    <n v="1"/>
    <s v="XS"/>
    <n v="10.62"/>
    <n v="10.62"/>
    <x v="0"/>
    <n v="2.38"/>
    <n v="13"/>
    <x v="1"/>
    <s v="MB"/>
    <s v="Corporate"/>
    <n v="1"/>
    <s v="Technology"/>
    <s v="Computer Peripherals"/>
    <s v="Small Pack"/>
    <s v="11/23/2011"/>
  </r>
  <r>
    <n v="25318"/>
    <d v="2011-11-19T00:00:00"/>
    <s v="Critical"/>
    <n v="1"/>
    <s v="XS"/>
    <n v="3.2"/>
    <n v="3.2"/>
    <x v="0"/>
    <n v="1.49"/>
    <n v="4.6900000000000004"/>
    <x v="5"/>
    <s v="AB"/>
    <s v="Small Business"/>
    <n v="2"/>
    <s v="Office Supplies"/>
    <s v="Binders and Binder Accessories"/>
    <s v="Small Box"/>
    <s v="11/21/2011"/>
  </r>
  <r>
    <n v="26214"/>
    <d v="2011-11-20T00:00:00"/>
    <s v="Medium"/>
    <n v="41"/>
    <s v="XL"/>
    <n v="1901.29"/>
    <n v="46.372926829268295"/>
    <x v="0"/>
    <n v="6.77"/>
    <n v="1908.06"/>
    <x v="6"/>
    <s v="SK"/>
    <s v="Small Business"/>
    <n v="2"/>
    <s v="Furniture"/>
    <s v="Office Furnishings"/>
    <s v="Small Box"/>
    <s v="11/21/2011"/>
  </r>
  <r>
    <n v="26214"/>
    <d v="2011-11-20T00:00:00"/>
    <s v="Medium"/>
    <n v="19"/>
    <s v="S"/>
    <n v="305.68"/>
    <n v="16.088421052631578"/>
    <x v="1"/>
    <n v="1.39"/>
    <n v="307.07"/>
    <x v="6"/>
    <s v="SK"/>
    <s v="Small Business"/>
    <n v="2"/>
    <s v="Office Supplies"/>
    <s v="Envelopes"/>
    <s v="Small Box"/>
    <s v="11/21/2011"/>
  </r>
  <r>
    <n v="47747"/>
    <d v="2011-11-21T00:00:00"/>
    <s v="High"/>
    <n v="40"/>
    <s v="XL"/>
    <n v="102.15"/>
    <n v="2.55375"/>
    <x v="1"/>
    <n v="5.33"/>
    <n v="107.48"/>
    <x v="11"/>
    <s v="NB"/>
    <s v="Consumer"/>
    <n v="4"/>
    <s v="Furniture"/>
    <s v="Office Furnishings"/>
    <s v="Small Box"/>
    <s v="11/23/2011"/>
  </r>
  <r>
    <n v="42370"/>
    <d v="2011-11-21T00:00:00"/>
    <s v="High"/>
    <n v="33"/>
    <s v="L"/>
    <n v="125.27"/>
    <n v="3.7960606060606059"/>
    <x v="0"/>
    <n v="4.83"/>
    <n v="130.1"/>
    <x v="5"/>
    <s v="AB"/>
    <s v="Home Office"/>
    <n v="3"/>
    <s v="Office Supplies"/>
    <s v="Binders and Binder Accessories"/>
    <s v="Small Box"/>
    <s v="11/23/2011"/>
  </r>
  <r>
    <n v="56484"/>
    <d v="2011-11-21T00:00:00"/>
    <s v="Not Specified"/>
    <n v="15"/>
    <s v="S"/>
    <n v="1121.8399999999999"/>
    <n v="74.789333333333332"/>
    <x v="0"/>
    <n v="12.14"/>
    <n v="1133.98"/>
    <x v="2"/>
    <s v="BC"/>
    <s v="Small Business"/>
    <n v="2"/>
    <s v="Technology"/>
    <s v="Computer Peripherals"/>
    <s v="Small Box"/>
    <s v="11/22/2011"/>
  </r>
  <r>
    <n v="56484"/>
    <d v="2011-11-21T00:00:00"/>
    <s v="Not Specified"/>
    <n v="6"/>
    <s v="XS"/>
    <n v="176.58"/>
    <n v="29.430000000000003"/>
    <x v="0"/>
    <n v="2.99"/>
    <n v="179.57000000000002"/>
    <x v="2"/>
    <s v="BC"/>
    <s v="Small Business"/>
    <n v="2"/>
    <s v="Office Supplies"/>
    <s v="Binders and Binder Accessories"/>
    <s v="Small Box"/>
    <s v="11/22/2011"/>
  </r>
  <r>
    <n v="10342"/>
    <d v="2011-11-22T00:00:00"/>
    <s v="Medium"/>
    <n v="45"/>
    <s v="XL"/>
    <n v="5181.08"/>
    <n v="115.13511111111112"/>
    <x v="2"/>
    <n v="58.72"/>
    <n v="5239.8"/>
    <x v="4"/>
    <s v="ON"/>
    <s v="Consumer"/>
    <n v="4"/>
    <s v="Furniture"/>
    <s v="Bookcases"/>
    <s v="Jumbo Box"/>
    <s v="11/24/2011"/>
  </r>
  <r>
    <n v="6433"/>
    <d v="2011-11-22T00:00:00"/>
    <s v="Medium"/>
    <n v="41"/>
    <s v="XL"/>
    <n v="159.26"/>
    <n v="3.8843902439024389"/>
    <x v="0"/>
    <n v="0.5"/>
    <n v="159.76"/>
    <x v="3"/>
    <s v="QC"/>
    <s v="Home Office"/>
    <n v="3"/>
    <s v="Office Supplies"/>
    <s v="Labels"/>
    <s v="Small Box"/>
    <s v="11/23/2011"/>
  </r>
  <r>
    <n v="10342"/>
    <d v="2011-11-22T00:00:00"/>
    <s v="Medium"/>
    <n v="38"/>
    <s v="L"/>
    <n v="1679.04"/>
    <n v="44.185263157894738"/>
    <x v="0"/>
    <n v="14.45"/>
    <n v="1693.49"/>
    <x v="4"/>
    <s v="ON"/>
    <s v="Consumer"/>
    <n v="4"/>
    <s v="Furniture"/>
    <s v="Office Furnishings"/>
    <s v="Large Box"/>
    <s v="11/24/2011"/>
  </r>
  <r>
    <n v="26948"/>
    <d v="2011-11-22T00:00:00"/>
    <s v="High"/>
    <n v="38"/>
    <s v="L"/>
    <n v="273.89"/>
    <n v="7.2076315789473684"/>
    <x v="0"/>
    <n v="7.72"/>
    <n v="281.61"/>
    <x v="6"/>
    <s v="SK"/>
    <s v="Home Office"/>
    <n v="3"/>
    <s v="Office Supplies"/>
    <s v="Binders and Binder Accessories"/>
    <s v="Small Box"/>
    <s v="11/23/2011"/>
  </r>
  <r>
    <n v="10342"/>
    <d v="2011-11-22T00:00:00"/>
    <s v="Medium"/>
    <n v="38"/>
    <s v="L"/>
    <n v="10567.45"/>
    <n v="278.09078947368425"/>
    <x v="0"/>
    <n v="11.64"/>
    <n v="10579.09"/>
    <x v="4"/>
    <s v="ON"/>
    <s v="Consumer"/>
    <n v="4"/>
    <s v="Technology"/>
    <s v="Copiers and Fax"/>
    <s v="Large Box"/>
    <s v="11/23/2011"/>
  </r>
  <r>
    <n v="26948"/>
    <d v="2011-11-22T00:00:00"/>
    <s v="High"/>
    <n v="21"/>
    <s v="M"/>
    <n v="203.55"/>
    <n v="9.6928571428571431"/>
    <x v="1"/>
    <n v="2.25"/>
    <n v="205.8"/>
    <x v="3"/>
    <s v="QC"/>
    <s v="Home Office"/>
    <n v="3"/>
    <s v="Office Supplies"/>
    <s v="Pens &amp; Art Supplies"/>
    <s v="Wrap Bag"/>
    <s v="11/23/2011"/>
  </r>
  <r>
    <n v="34913"/>
    <d v="2011-11-22T00:00:00"/>
    <s v="Medium"/>
    <n v="15"/>
    <s v="S"/>
    <n v="107.63"/>
    <n v="7.1753333333333327"/>
    <x v="0"/>
    <n v="5.48"/>
    <n v="113.11"/>
    <x v="6"/>
    <s v="SK"/>
    <s v="Home Office"/>
    <n v="3"/>
    <s v="Office Supplies"/>
    <s v="Binders and Binder Accessories"/>
    <s v="Small Box"/>
    <s v="11/24/2011"/>
  </r>
  <r>
    <n v="10342"/>
    <d v="2011-11-22T00:00:00"/>
    <s v="Medium"/>
    <n v="2"/>
    <s v="XS"/>
    <n v="2055.9699999999998"/>
    <n v="1027.9849999999999"/>
    <x v="1"/>
    <n v="13.99"/>
    <n v="2069.9599999999996"/>
    <x v="4"/>
    <s v="ON"/>
    <s v="Consumer"/>
    <n v="4"/>
    <s v="Technology"/>
    <s v="Office Machines"/>
    <s v="Medium Box"/>
    <s v="11/24/2011"/>
  </r>
  <r>
    <n v="36359"/>
    <d v="2011-11-23T00:00:00"/>
    <s v="High"/>
    <n v="2"/>
    <s v="XS"/>
    <n v="68.66"/>
    <n v="34.33"/>
    <x v="0"/>
    <n v="5.76"/>
    <n v="74.42"/>
    <x v="2"/>
    <s v="BC"/>
    <s v="Corporate"/>
    <n v="1"/>
    <s v="Office Supplies"/>
    <s v="Paper"/>
    <s v="Small Box"/>
    <s v="11/24/2011"/>
  </r>
  <r>
    <n v="12930"/>
    <d v="2011-11-24T00:00:00"/>
    <s v="High"/>
    <n v="49"/>
    <s v="XL"/>
    <n v="1147.6400000000001"/>
    <n v="23.421224489795922"/>
    <x v="0"/>
    <n v="4.5"/>
    <n v="1152.1400000000001"/>
    <x v="10"/>
    <s v="YT"/>
    <s v="Corporate"/>
    <n v="1"/>
    <s v="Office Supplies"/>
    <s v="Appliances"/>
    <s v="Small Box"/>
    <s v="11/25/2011"/>
  </r>
  <r>
    <n v="37893"/>
    <d v="2011-11-24T00:00:00"/>
    <s v="Not Specified"/>
    <n v="14"/>
    <s v="S"/>
    <n v="436.78"/>
    <n v="31.198571428571427"/>
    <x v="0"/>
    <n v="5.5"/>
    <n v="442.28"/>
    <x v="3"/>
    <s v="QC"/>
    <s v="Corporate"/>
    <n v="1"/>
    <s v="Technology"/>
    <s v="Computer Peripherals"/>
    <s v="Small Box"/>
    <s v="11/25/2011"/>
  </r>
  <r>
    <n v="29795"/>
    <d v="2011-11-25T00:00:00"/>
    <s v="High"/>
    <n v="49"/>
    <s v="XL"/>
    <n v="19325.2"/>
    <n v="394.39183673469387"/>
    <x v="0"/>
    <n v="19.989999999999998"/>
    <n v="19345.190000000002"/>
    <x v="7"/>
    <s v="NT"/>
    <s v="Small Business"/>
    <n v="2"/>
    <s v="Office Supplies"/>
    <s v="Binders and Binder Accessories"/>
    <s v="Small Box"/>
    <s v="11/26/2011"/>
  </r>
  <r>
    <n v="29795"/>
    <d v="2011-11-25T00:00:00"/>
    <s v="High"/>
    <n v="48"/>
    <s v="XL"/>
    <n v="8380.2199999999993"/>
    <n v="174.58791666666664"/>
    <x v="2"/>
    <n v="35.020000000000003"/>
    <n v="8415.24"/>
    <x v="7"/>
    <s v="NT"/>
    <s v="Small Business"/>
    <n v="2"/>
    <s v="Furniture"/>
    <s v="Bookcases"/>
    <s v="Jumbo Box"/>
    <s v="11/26/2011"/>
  </r>
  <r>
    <n v="22304"/>
    <d v="2011-11-25T00:00:00"/>
    <s v="Low"/>
    <n v="24"/>
    <s v="M"/>
    <n v="40.24"/>
    <n v="1.6766666666666667"/>
    <x v="0"/>
    <n v="0.7"/>
    <n v="40.940000000000005"/>
    <x v="1"/>
    <s v="MB"/>
    <s v="Consumer"/>
    <n v="4"/>
    <s v="Office Supplies"/>
    <s v="Pens &amp; Art Supplies"/>
    <s v="Wrap Bag"/>
    <s v="11/29/2011"/>
  </r>
  <r>
    <n v="56039"/>
    <d v="2011-11-25T00:00:00"/>
    <s v="Low"/>
    <n v="23"/>
    <s v="M"/>
    <n v="156.66"/>
    <n v="6.8113043478260868"/>
    <x v="0"/>
    <n v="5.2"/>
    <n v="161.85999999999999"/>
    <x v="4"/>
    <s v="ON"/>
    <s v="Small Business"/>
    <n v="2"/>
    <s v="Office Supplies"/>
    <s v="Paper"/>
    <s v="Small Box"/>
    <s v="11/30/2011"/>
  </r>
  <r>
    <n v="30532"/>
    <d v="2011-11-26T00:00:00"/>
    <s v="High"/>
    <n v="45"/>
    <s v="XL"/>
    <n v="514.03"/>
    <n v="11.422888888888888"/>
    <x v="0"/>
    <n v="5.01"/>
    <n v="519.04"/>
    <x v="4"/>
    <s v="ON"/>
    <s v="Home Office"/>
    <n v="3"/>
    <s v="Office Supplies"/>
    <s v="Paper"/>
    <s v="Small Box"/>
    <s v="11/28/2011"/>
  </r>
  <r>
    <n v="30532"/>
    <d v="2011-11-26T00:00:00"/>
    <s v="High"/>
    <n v="28"/>
    <s v="M"/>
    <n v="431.37"/>
    <n v="15.406071428571428"/>
    <x v="0"/>
    <n v="9.73"/>
    <n v="441.1"/>
    <x v="4"/>
    <s v="ON"/>
    <s v="Home Office"/>
    <n v="3"/>
    <s v="Office Supplies"/>
    <s v="Binders and Binder Accessories"/>
    <s v="Small Box"/>
    <s v="11/27/2011"/>
  </r>
  <r>
    <n v="21731"/>
    <d v="2011-11-26T00:00:00"/>
    <s v="Low"/>
    <n v="26"/>
    <s v="M"/>
    <n v="1580.57"/>
    <n v="60.791153846153847"/>
    <x v="0"/>
    <n v="49"/>
    <n v="1629.57"/>
    <x v="11"/>
    <s v="NB"/>
    <s v="Corporate"/>
    <n v="1"/>
    <s v="Office Supplies"/>
    <s v="Appliances"/>
    <s v="Large Box"/>
    <s v="11/26/2011"/>
  </r>
  <r>
    <n v="30532"/>
    <d v="2011-11-26T00:00:00"/>
    <s v="High"/>
    <n v="23"/>
    <s v="M"/>
    <n v="262.31"/>
    <n v="11.404782608695653"/>
    <x v="1"/>
    <n v="5.25"/>
    <n v="267.56"/>
    <x v="4"/>
    <s v="ON"/>
    <s v="Home Office"/>
    <n v="3"/>
    <s v="Office Supplies"/>
    <s v="Envelopes"/>
    <s v="Small Box"/>
    <s v="11/27/2011"/>
  </r>
  <r>
    <n v="56900"/>
    <d v="2011-11-26T00:00:00"/>
    <s v="Not Specified"/>
    <n v="16"/>
    <s v="S"/>
    <n v="54.32"/>
    <n v="3.395"/>
    <x v="0"/>
    <n v="0.7"/>
    <n v="55.02"/>
    <x v="8"/>
    <s v="NS"/>
    <s v="Small Business"/>
    <n v="2"/>
    <s v="Office Supplies"/>
    <s v="Rubber Bands"/>
    <s v="Wrap Bag"/>
    <s v="11/28/2011"/>
  </r>
  <r>
    <n v="3622"/>
    <d v="2011-11-26T00:00:00"/>
    <s v="Low"/>
    <n v="16"/>
    <s v="S"/>
    <n v="76.599999999999994"/>
    <n v="4.7874999999999996"/>
    <x v="0"/>
    <n v="5.41"/>
    <n v="82.009999999999991"/>
    <x v="1"/>
    <s v="MB"/>
    <s v="Consumer"/>
    <n v="4"/>
    <s v="Office Supplies"/>
    <s v="Binders and Binder Accessories"/>
    <s v="Small Box"/>
    <d v="2011-01-12T00:00:00"/>
  </r>
  <r>
    <n v="20804"/>
    <d v="2011-11-26T00:00:00"/>
    <s v="Low"/>
    <n v="13"/>
    <s v="S"/>
    <n v="4393.75"/>
    <n v="337.98076923076923"/>
    <x v="2"/>
    <n v="14.7"/>
    <n v="4408.45"/>
    <x v="4"/>
    <s v="ON"/>
    <s v="Small Business"/>
    <n v="2"/>
    <s v="Technology"/>
    <s v="Office Machines"/>
    <s v="Jumbo Drum"/>
    <d v="2011-03-12T00:00:00"/>
  </r>
  <r>
    <n v="30532"/>
    <d v="2011-11-26T00:00:00"/>
    <s v="High"/>
    <n v="9"/>
    <s v="XS"/>
    <n v="1696.7"/>
    <n v="188.52222222222224"/>
    <x v="2"/>
    <n v="23.58"/>
    <n v="1720.28"/>
    <x v="4"/>
    <s v="ON"/>
    <s v="Home Office"/>
    <n v="3"/>
    <s v="Furniture"/>
    <s v="Bookcases"/>
    <s v="Jumbo Box"/>
    <s v="11/28/2011"/>
  </r>
  <r>
    <n v="51553"/>
    <d v="2011-11-27T00:00:00"/>
    <s v="Not Specified"/>
    <n v="34"/>
    <s v="L"/>
    <n v="320.04000000000002"/>
    <n v="9.4129411764705893"/>
    <x v="1"/>
    <n v="4.3899999999999997"/>
    <n v="324.43"/>
    <x v="5"/>
    <s v="AB"/>
    <s v="Small Business"/>
    <n v="2"/>
    <s v="Office Supplies"/>
    <s v="Paper"/>
    <s v="Wrap Bag"/>
    <s v="11/29/2011"/>
  </r>
  <r>
    <n v="52071"/>
    <d v="2011-11-27T00:00:00"/>
    <s v="Not Specified"/>
    <n v="14"/>
    <s v="S"/>
    <n v="136.85"/>
    <n v="9.7750000000000004"/>
    <x v="0"/>
    <n v="5.6"/>
    <n v="142.44999999999999"/>
    <x v="4"/>
    <s v="ON"/>
    <s v="Consumer"/>
    <n v="4"/>
    <s v="Office Supplies"/>
    <s v="Binders and Binder Accessories"/>
    <s v="Small Box"/>
    <s v="11/29/2011"/>
  </r>
  <r>
    <n v="51553"/>
    <d v="2011-11-27T00:00:00"/>
    <s v="Not Specified"/>
    <n v="13"/>
    <s v="S"/>
    <n v="73.97"/>
    <n v="5.6899999999999995"/>
    <x v="0"/>
    <n v="5.67"/>
    <n v="79.64"/>
    <x v="5"/>
    <s v="AB"/>
    <s v="Small Business"/>
    <n v="2"/>
    <s v="Office Supplies"/>
    <s v="Paper"/>
    <s v="Small Box"/>
    <s v="11/30/2011"/>
  </r>
  <r>
    <n v="51553"/>
    <d v="2011-11-27T00:00:00"/>
    <s v="Not Specified"/>
    <n v="12"/>
    <s v="S"/>
    <n v="88.57"/>
    <n v="7.3808333333333325"/>
    <x v="0"/>
    <n v="6.15"/>
    <n v="94.72"/>
    <x v="5"/>
    <s v="AB"/>
    <s v="Small Business"/>
    <n v="2"/>
    <s v="Office Supplies"/>
    <s v="Paper"/>
    <s v="Small Box"/>
    <s v="11/29/2011"/>
  </r>
  <r>
    <n v="51553"/>
    <d v="2011-11-27T00:00:00"/>
    <s v="Not Specified"/>
    <n v="3"/>
    <s v="XS"/>
    <n v="21366.51"/>
    <n v="7122.1699999999992"/>
    <x v="0"/>
    <n v="24.49"/>
    <n v="21391"/>
    <x v="5"/>
    <s v="AB"/>
    <s v="Small Business"/>
    <n v="2"/>
    <s v="Technology"/>
    <s v="Office Machines"/>
    <s v="Large Box"/>
    <s v="11/28/2011"/>
  </r>
  <r>
    <n v="52071"/>
    <d v="2011-11-27T00:00:00"/>
    <s v="Not Specified"/>
    <n v="1"/>
    <s v="XS"/>
    <n v="12.74"/>
    <n v="12.74"/>
    <x v="0"/>
    <n v="4.95"/>
    <n v="17.690000000000001"/>
    <x v="4"/>
    <s v="ON"/>
    <s v="Consumer"/>
    <n v="4"/>
    <s v="Furniture"/>
    <s v="Office Furnishings"/>
    <s v="Small Box"/>
    <s v="11/29/2011"/>
  </r>
  <r>
    <n v="26437"/>
    <d v="2011-11-28T00:00:00"/>
    <s v="Critical"/>
    <n v="48"/>
    <s v="XL"/>
    <n v="254.51"/>
    <n v="5.3022916666666662"/>
    <x v="0"/>
    <n v="0.7"/>
    <n v="255.20999999999998"/>
    <x v="10"/>
    <s v="YT"/>
    <s v="Corporate"/>
    <n v="1"/>
    <s v="Office Supplies"/>
    <s v="Pens &amp; Art Supplies"/>
    <s v="Wrap Bag"/>
    <s v="11/30/2011"/>
  </r>
  <r>
    <n v="31520"/>
    <d v="2011-11-28T00:00:00"/>
    <s v="High"/>
    <n v="23"/>
    <s v="M"/>
    <n v="138.71"/>
    <n v="6.030869565217392"/>
    <x v="0"/>
    <n v="5.57"/>
    <n v="144.28"/>
    <x v="6"/>
    <s v="SK"/>
    <s v="Consumer"/>
    <n v="4"/>
    <s v="Furniture"/>
    <s v="Office Furnishings"/>
    <s v="Small Box"/>
    <s v="11/29/2011"/>
  </r>
  <r>
    <n v="51842"/>
    <d v="2011-11-28T00:00:00"/>
    <s v="Low"/>
    <n v="4"/>
    <s v="XS"/>
    <n v="431.11"/>
    <n v="107.7775"/>
    <x v="0"/>
    <n v="35"/>
    <n v="466.11"/>
    <x v="5"/>
    <s v="AB"/>
    <s v="Corporate"/>
    <n v="1"/>
    <s v="Office Supplies"/>
    <s v="Storage &amp; Organization"/>
    <s v="Large Box"/>
    <d v="2011-02-12T00:00:00"/>
  </r>
  <r>
    <n v="26437"/>
    <d v="2011-11-28T00:00:00"/>
    <s v="Critical"/>
    <n v="4"/>
    <s v="XS"/>
    <n v="52.43"/>
    <n v="13.1075"/>
    <x v="1"/>
    <n v="6.22"/>
    <n v="58.65"/>
    <x v="10"/>
    <s v="YT"/>
    <s v="Corporate"/>
    <n v="1"/>
    <s v="Furniture"/>
    <s v="Office Furnishings"/>
    <s v="Small Box"/>
    <s v="11/29/2011"/>
  </r>
  <r>
    <n v="51842"/>
    <d v="2011-11-28T00:00:00"/>
    <s v="Low"/>
    <n v="1"/>
    <s v="XS"/>
    <n v="54.22"/>
    <n v="54.22"/>
    <x v="0"/>
    <n v="5.81"/>
    <n v="60.03"/>
    <x v="5"/>
    <s v="AB"/>
    <s v="Corporate"/>
    <n v="1"/>
    <s v="Office Supplies"/>
    <s v="Paper"/>
    <s v="Small Box"/>
    <d v="2011-03-12T00:00:00"/>
  </r>
  <r>
    <n v="53411"/>
    <d v="2011-11-29T00:00:00"/>
    <s v="Critical"/>
    <n v="25"/>
    <s v="M"/>
    <n v="667.64"/>
    <n v="26.7056"/>
    <x v="0"/>
    <n v="4"/>
    <n v="671.64"/>
    <x v="3"/>
    <s v="QC"/>
    <s v="Small Business"/>
    <n v="2"/>
    <s v="Technology"/>
    <s v="Computer Peripherals"/>
    <s v="Small Box"/>
    <s v="11/30/2011"/>
  </r>
  <r>
    <n v="56130"/>
    <d v="2011-11-29T00:00:00"/>
    <s v="Medium"/>
    <n v="25"/>
    <s v="M"/>
    <n v="41.87"/>
    <n v="1.6747999999999998"/>
    <x v="0"/>
    <n v="1.57"/>
    <n v="43.44"/>
    <x v="2"/>
    <s v="BC"/>
    <s v="Corporate"/>
    <n v="1"/>
    <s v="Office Supplies"/>
    <s v="Pens &amp; Art Supplies"/>
    <s v="Wrap Bag"/>
    <d v="2011-01-12T00:00:00"/>
  </r>
  <r>
    <n v="3046"/>
    <d v="2011-11-29T00:00:00"/>
    <s v="High"/>
    <n v="24"/>
    <s v="M"/>
    <n v="10094.43"/>
    <n v="420.60124999999999"/>
    <x v="0"/>
    <n v="19.989999999999998"/>
    <n v="10114.42"/>
    <x v="5"/>
    <s v="AB"/>
    <s v="Small Business"/>
    <n v="2"/>
    <s v="Office Supplies"/>
    <s v="Binders and Binder Accessories"/>
    <s v="Small Box"/>
    <d v="2011-01-12T00:00:00"/>
  </r>
  <r>
    <n v="56130"/>
    <d v="2011-11-29T00:00:00"/>
    <s v="Medium"/>
    <n v="13"/>
    <s v="S"/>
    <n v="246.06"/>
    <n v="18.927692307692308"/>
    <x v="0"/>
    <n v="8.99"/>
    <n v="255.05"/>
    <x v="2"/>
    <s v="BC"/>
    <s v="Corporate"/>
    <n v="1"/>
    <s v="Furniture"/>
    <s v="Office Furnishings"/>
    <s v="Small Pack"/>
    <d v="2011-01-12T00:00:00"/>
  </r>
  <r>
    <n v="49477"/>
    <d v="2011-11-29T00:00:00"/>
    <s v="Medium"/>
    <n v="9"/>
    <s v="XS"/>
    <n v="75.94"/>
    <n v="8.4377777777777769"/>
    <x v="0"/>
    <n v="5.83"/>
    <n v="81.77"/>
    <x v="4"/>
    <s v="ON"/>
    <s v="Corporate"/>
    <n v="1"/>
    <s v="Office Supplies"/>
    <s v="Paper"/>
    <s v="Wrap Bag"/>
    <s v="11/29/2011"/>
  </r>
  <r>
    <n v="19523"/>
    <d v="2011-11-30T00:00:00"/>
    <s v="High"/>
    <n v="44"/>
    <s v="XL"/>
    <n v="155.78"/>
    <n v="3.5404545454545455"/>
    <x v="0"/>
    <n v="2.2000000000000002"/>
    <n v="157.97999999999999"/>
    <x v="4"/>
    <s v="ON"/>
    <s v="Corporate"/>
    <n v="1"/>
    <s v="Office Supplies"/>
    <s v="Paper"/>
    <s v="Wrap Bag"/>
    <d v="2011-01-12T00:00:00"/>
  </r>
  <r>
    <n v="4579"/>
    <d v="2011-11-30T00:00:00"/>
    <s v="High"/>
    <n v="40"/>
    <s v="XL"/>
    <n v="1765.05"/>
    <n v="44.126249999999999"/>
    <x v="0"/>
    <n v="2.99"/>
    <n v="1768.04"/>
    <x v="8"/>
    <s v="NS"/>
    <s v="Small Business"/>
    <n v="2"/>
    <s v="Office Supplies"/>
    <s v="Binders and Binder Accessories"/>
    <s v="Small Box"/>
    <d v="2011-01-12T00:00:00"/>
  </r>
  <r>
    <n v="33253"/>
    <d v="2011-11-30T00:00:00"/>
    <s v="Not Specified"/>
    <n v="17"/>
    <s v="S"/>
    <n v="524.21199999999999"/>
    <n v="30.835999999999999"/>
    <x v="0"/>
    <n v="3.3"/>
    <n v="527.51199999999994"/>
    <x v="8"/>
    <s v="NS"/>
    <s v="Home Office"/>
    <n v="3"/>
    <s v="Technology"/>
    <s v="Telephones and Communication"/>
    <s v="Small Pack"/>
    <d v="2011-02-12T00:00:00"/>
  </r>
  <r>
    <n v="33253"/>
    <d v="2011-11-30T00:00:00"/>
    <s v="Not Specified"/>
    <n v="6"/>
    <s v="XS"/>
    <n v="24.2"/>
    <n v="4.0333333333333332"/>
    <x v="0"/>
    <n v="1.17"/>
    <n v="25.369999999999997"/>
    <x v="3"/>
    <s v="QC"/>
    <s v="Home Office"/>
    <n v="3"/>
    <s v="Office Supplies"/>
    <s v="Pens &amp; Art Supplies"/>
    <s v="Wrap Bag"/>
    <d v="2011-02-12T00:00:00"/>
  </r>
  <r>
    <n v="27106"/>
    <d v="2011-12-01T00:00:00"/>
    <s v="High"/>
    <n v="50"/>
    <s v="XXL"/>
    <n v="531.48"/>
    <n v="10.6296"/>
    <x v="0"/>
    <n v="1.39"/>
    <n v="532.87"/>
    <x v="4"/>
    <s v="ON"/>
    <s v="Home Office"/>
    <n v="3"/>
    <s v="Office Supplies"/>
    <s v="Envelopes"/>
    <s v="Small Box"/>
    <d v="2011-01-12T00:00:00"/>
  </r>
  <r>
    <n v="27106"/>
    <d v="2011-12-01T00:00:00"/>
    <s v="High"/>
    <n v="42"/>
    <s v="XL"/>
    <n v="890.61"/>
    <n v="21.205000000000002"/>
    <x v="0"/>
    <n v="3.63"/>
    <n v="894.24"/>
    <x v="4"/>
    <s v="ON"/>
    <s v="Home Office"/>
    <n v="3"/>
    <s v="Furniture"/>
    <s v="Office Furnishings"/>
    <s v="Small Pack"/>
    <d v="2011-03-12T00:00:00"/>
  </r>
  <r>
    <n v="25248"/>
    <d v="2011-12-01T00:00:00"/>
    <s v="Medium"/>
    <n v="33"/>
    <s v="L"/>
    <n v="271.14"/>
    <n v="8.2163636363636368"/>
    <x v="1"/>
    <n v="1.99"/>
    <n v="273.13"/>
    <x v="2"/>
    <s v="BC"/>
    <s v="Small Business"/>
    <n v="2"/>
    <s v="Technology"/>
    <s v="Computer Peripherals"/>
    <s v="Small Pack"/>
    <d v="2011-03-12T00:00:00"/>
  </r>
  <r>
    <n v="27106"/>
    <d v="2011-12-01T00:00:00"/>
    <s v="High"/>
    <n v="29"/>
    <s v="M"/>
    <n v="3524.55"/>
    <n v="121.53620689655173"/>
    <x v="2"/>
    <n v="30"/>
    <n v="3554.55"/>
    <x v="4"/>
    <s v="ON"/>
    <s v="Home Office"/>
    <n v="3"/>
    <s v="Furniture"/>
    <s v="Chairs &amp; Chairmats"/>
    <s v="Jumbo Drum"/>
    <d v="2011-03-12T00:00:00"/>
  </r>
  <r>
    <n v="25248"/>
    <d v="2011-12-01T00:00:00"/>
    <s v="Medium"/>
    <n v="26"/>
    <s v="M"/>
    <n v="1150.3"/>
    <n v="44.242307692307691"/>
    <x v="0"/>
    <n v="5.81"/>
    <n v="1156.1099999999999"/>
    <x v="2"/>
    <s v="BC"/>
    <s v="Small Business"/>
    <n v="2"/>
    <s v="Office Supplies"/>
    <s v="Paper"/>
    <s v="Small Box"/>
    <d v="2011-02-12T00:00:00"/>
  </r>
  <r>
    <n v="27106"/>
    <d v="2011-12-01T00:00:00"/>
    <s v="High"/>
    <n v="10"/>
    <s v="S"/>
    <n v="64.19"/>
    <n v="6.4189999999999996"/>
    <x v="0"/>
    <n v="1.5"/>
    <n v="65.69"/>
    <x v="4"/>
    <s v="ON"/>
    <s v="Home Office"/>
    <n v="3"/>
    <s v="Office Supplies"/>
    <s v="Pens &amp; Art Supplies"/>
    <s v="Wrap Bag"/>
    <d v="2011-03-12T00:00:00"/>
  </r>
  <r>
    <n v="27106"/>
    <d v="2011-12-01T00:00:00"/>
    <s v="High"/>
    <n v="1"/>
    <s v="XS"/>
    <n v="13.96"/>
    <n v="13.96"/>
    <x v="0"/>
    <n v="2.99"/>
    <n v="16.950000000000003"/>
    <x v="4"/>
    <s v="ON"/>
    <s v="Home Office"/>
    <n v="3"/>
    <s v="Office Supplies"/>
    <s v="Binders and Binder Accessories"/>
    <s v="Small Box"/>
    <d v="2011-03-12T00:00:00"/>
  </r>
  <r>
    <n v="33510"/>
    <d v="2011-12-02T00:00:00"/>
    <s v="High"/>
    <n v="42"/>
    <s v="XL"/>
    <n v="267.06"/>
    <n v="6.3585714285714285"/>
    <x v="0"/>
    <n v="5.22"/>
    <n v="272.28000000000003"/>
    <x v="4"/>
    <s v="ON"/>
    <s v="Corporate"/>
    <n v="1"/>
    <s v="Furniture"/>
    <s v="Office Furnishings"/>
    <s v="Small Box"/>
    <d v="2011-03-12T00:00:00"/>
  </r>
  <r>
    <n v="37667"/>
    <d v="2011-12-02T00:00:00"/>
    <s v="High"/>
    <n v="31"/>
    <s v="L"/>
    <n v="472.35"/>
    <n v="15.237096774193549"/>
    <x v="0"/>
    <n v="6.46"/>
    <n v="478.81"/>
    <x v="6"/>
    <s v="SK"/>
    <s v="Consumer"/>
    <n v="4"/>
    <s v="Office Supplies"/>
    <s v="Binders and Binder Accessories"/>
    <s v="Small Box"/>
    <d v="2011-03-12T00:00:00"/>
  </r>
  <r>
    <n v="14563"/>
    <d v="2011-12-02T00:00:00"/>
    <s v="Critical"/>
    <n v="31"/>
    <s v="L"/>
    <n v="953.04549999999995"/>
    <n v="30.74340322580645"/>
    <x v="0"/>
    <n v="5.99"/>
    <n v="959.03549999999996"/>
    <x v="5"/>
    <s v="AB"/>
    <s v="Corporate"/>
    <n v="1"/>
    <s v="Technology"/>
    <s v="Telephones and Communication"/>
    <s v="Wrap Bag"/>
    <d v="2011-03-12T00:00:00"/>
  </r>
  <r>
    <n v="32065"/>
    <d v="2011-12-02T00:00:00"/>
    <s v="Medium"/>
    <n v="25"/>
    <s v="M"/>
    <n v="450.28"/>
    <n v="18.011199999999999"/>
    <x v="0"/>
    <n v="8.51"/>
    <n v="458.78999999999996"/>
    <x v="3"/>
    <s v="QC"/>
    <s v="Corporate"/>
    <n v="1"/>
    <s v="Technology"/>
    <s v="Office Machines"/>
    <s v="Medium Box"/>
    <d v="2011-03-12T00:00:00"/>
  </r>
  <r>
    <n v="45376"/>
    <d v="2011-12-02T00:00:00"/>
    <s v="Critical"/>
    <n v="19"/>
    <s v="S"/>
    <n v="6648.58"/>
    <n v="349.92526315789473"/>
    <x v="2"/>
    <n v="99"/>
    <n v="6747.58"/>
    <x v="3"/>
    <s v="QC"/>
    <s v="Consumer"/>
    <n v="4"/>
    <s v="Office Supplies"/>
    <s v="Storage &amp; Organization"/>
    <s v="Jumbo Drum"/>
    <d v="2011-03-12T00:00:00"/>
  </r>
  <r>
    <n v="33510"/>
    <d v="2011-12-02T00:00:00"/>
    <s v="High"/>
    <n v="11"/>
    <s v="S"/>
    <n v="449.79"/>
    <n v="40.89"/>
    <x v="0"/>
    <n v="17.48"/>
    <n v="467.27000000000004"/>
    <x v="4"/>
    <s v="ON"/>
    <s v="Corporate"/>
    <n v="1"/>
    <s v="Office Supplies"/>
    <s v="Paper"/>
    <s v="Small Box"/>
    <d v="2011-02-12T00:00:00"/>
  </r>
  <r>
    <n v="56868"/>
    <d v="2011-12-03T00:00:00"/>
    <s v="Low"/>
    <n v="34"/>
    <s v="L"/>
    <n v="1947.4265"/>
    <n v="57.277250000000002"/>
    <x v="0"/>
    <n v="5.92"/>
    <n v="1953.3465000000001"/>
    <x v="2"/>
    <s v="BC"/>
    <s v="Corporate"/>
    <n v="1"/>
    <s v="Technology"/>
    <s v="Telephones and Communication"/>
    <s v="Small Box"/>
    <d v="2011-10-12T00:00:00"/>
  </r>
  <r>
    <n v="58755"/>
    <d v="2011-12-03T00:00:00"/>
    <s v="Low"/>
    <n v="18"/>
    <s v="S"/>
    <n v="47.11"/>
    <n v="2.6172222222222223"/>
    <x v="0"/>
    <n v="7.09"/>
    <n v="54.2"/>
    <x v="6"/>
    <s v="SK"/>
    <s v="Home Office"/>
    <n v="3"/>
    <s v="Office Supplies"/>
    <s v="Paper"/>
    <s v="Wrap Bag"/>
    <d v="2011-12-12T00:00:00"/>
  </r>
  <r>
    <n v="774"/>
    <d v="2011-12-03T00:00:00"/>
    <s v="Critical"/>
    <n v="17"/>
    <s v="S"/>
    <n v="126.57"/>
    <n v="7.4452941176470588"/>
    <x v="0"/>
    <n v="49"/>
    <n v="175.57"/>
    <x v="5"/>
    <s v="AB"/>
    <s v="Small Business"/>
    <n v="2"/>
    <s v="Office Supplies"/>
    <s v="Appliances"/>
    <s v="Large Box"/>
    <d v="2011-05-12T00:00:00"/>
  </r>
  <r>
    <n v="29255"/>
    <d v="2011-12-03T00:00:00"/>
    <s v="Low"/>
    <n v="11"/>
    <s v="S"/>
    <n v="617.21900000000005"/>
    <n v="56.110818181818189"/>
    <x v="1"/>
    <n v="8.99"/>
    <n v="626.20900000000006"/>
    <x v="4"/>
    <s v="ON"/>
    <s v="Consumer"/>
    <n v="4"/>
    <s v="Technology"/>
    <s v="Telephones and Communication"/>
    <s v="Small Box"/>
    <d v="2011-07-12T00:00:00"/>
  </r>
  <r>
    <n v="58755"/>
    <d v="2011-12-03T00:00:00"/>
    <s v="Low"/>
    <n v="7"/>
    <s v="XS"/>
    <n v="15.61"/>
    <n v="2.23"/>
    <x v="0"/>
    <n v="1.49"/>
    <n v="17.099999999999998"/>
    <x v="6"/>
    <s v="SK"/>
    <s v="Home Office"/>
    <n v="3"/>
    <s v="Office Supplies"/>
    <s v="Binders and Binder Accessories"/>
    <s v="Small Box"/>
    <d v="2011-05-12T00:00:00"/>
  </r>
  <r>
    <n v="17376"/>
    <d v="2011-12-04T00:00:00"/>
    <s v="High"/>
    <n v="44"/>
    <s v="XL"/>
    <n v="1127.81"/>
    <n v="25.632045454545452"/>
    <x v="0"/>
    <n v="1.99"/>
    <n v="1129.8"/>
    <x v="9"/>
    <s v="PE"/>
    <s v="Corporate"/>
    <n v="1"/>
    <s v="Technology"/>
    <s v="Computer Peripherals"/>
    <s v="Small Pack"/>
    <d v="2011-06-12T00:00:00"/>
  </r>
  <r>
    <n v="41664"/>
    <d v="2011-12-04T00:00:00"/>
    <s v="Critical"/>
    <n v="40"/>
    <s v="XL"/>
    <n v="1038.19"/>
    <n v="25.954750000000001"/>
    <x v="0"/>
    <n v="4.08"/>
    <n v="1042.27"/>
    <x v="4"/>
    <s v="ON"/>
    <s v="Corporate"/>
    <n v="1"/>
    <s v="Office Supplies"/>
    <s v="Pens &amp; Art Supplies"/>
    <s v="Small Pack"/>
    <d v="2011-06-12T00:00:00"/>
  </r>
  <r>
    <n v="28963"/>
    <d v="2011-12-04T00:00:00"/>
    <s v="Not Specified"/>
    <n v="37"/>
    <s v="L"/>
    <n v="6072.1875"/>
    <n v="164.11317567567568"/>
    <x v="0"/>
    <n v="2.5"/>
    <n v="6074.6875"/>
    <x v="6"/>
    <s v="SK"/>
    <s v="Home Office"/>
    <n v="3"/>
    <s v="Technology"/>
    <s v="Telephones and Communication"/>
    <s v="Small Box"/>
    <d v="2011-06-12T00:00:00"/>
  </r>
  <r>
    <n v="54401"/>
    <d v="2011-12-04T00:00:00"/>
    <s v="High"/>
    <n v="34"/>
    <s v="L"/>
    <n v="670.02"/>
    <n v="19.706470588235295"/>
    <x v="0"/>
    <n v="1.49"/>
    <n v="671.51"/>
    <x v="4"/>
    <s v="ON"/>
    <s v="Home Office"/>
    <n v="3"/>
    <s v="Office Supplies"/>
    <s v="Binders and Binder Accessories"/>
    <s v="Small Box"/>
    <d v="2011-06-12T00:00:00"/>
  </r>
  <r>
    <n v="41664"/>
    <d v="2011-12-04T00:00:00"/>
    <s v="Critical"/>
    <n v="5"/>
    <s v="XS"/>
    <n v="54.8"/>
    <n v="10.959999999999999"/>
    <x v="0"/>
    <n v="1.99"/>
    <n v="56.79"/>
    <x v="4"/>
    <s v="ON"/>
    <s v="Corporate"/>
    <n v="1"/>
    <s v="Technology"/>
    <s v="Computer Peripherals"/>
    <s v="Small Pack"/>
    <d v="2011-04-12T00:00:00"/>
  </r>
  <r>
    <n v="47303"/>
    <d v="2011-12-05T00:00:00"/>
    <s v="Medium"/>
    <n v="47"/>
    <s v="XL"/>
    <n v="1413.82"/>
    <n v="30.081276595744679"/>
    <x v="0"/>
    <n v="11.63"/>
    <n v="1425.45"/>
    <x v="4"/>
    <s v="ON"/>
    <s v="Corporate"/>
    <n v="1"/>
    <s v="Office Supplies"/>
    <s v="Binders and Binder Accessories"/>
    <s v="Small Box"/>
    <d v="2011-06-12T00:00:00"/>
  </r>
  <r>
    <n v="47303"/>
    <d v="2011-12-05T00:00:00"/>
    <s v="Medium"/>
    <n v="45"/>
    <s v="XL"/>
    <n v="308.92"/>
    <n v="6.8648888888888893"/>
    <x v="1"/>
    <n v="7.37"/>
    <n v="316.29000000000002"/>
    <x v="4"/>
    <s v="ON"/>
    <s v="Corporate"/>
    <n v="1"/>
    <s v="Office Supplies"/>
    <s v="Paper"/>
    <s v="Small Box"/>
    <d v="2011-07-12T00:00:00"/>
  </r>
  <r>
    <n v="38531"/>
    <d v="2011-12-05T00:00:00"/>
    <s v="Low"/>
    <n v="26"/>
    <s v="M"/>
    <n v="118.43"/>
    <n v="4.5550000000000006"/>
    <x v="1"/>
    <n v="2.2599999999999998"/>
    <n v="120.69000000000001"/>
    <x v="11"/>
    <s v="NB"/>
    <s v="Home Office"/>
    <n v="3"/>
    <s v="Office Supplies"/>
    <s v="Paper"/>
    <s v="Wrap Bag"/>
    <d v="2011-12-12T00:00:00"/>
  </r>
  <r>
    <n v="48641"/>
    <d v="2011-12-05T00:00:00"/>
    <s v="High"/>
    <n v="13"/>
    <s v="S"/>
    <n v="66.83"/>
    <n v="5.140769230769231"/>
    <x v="0"/>
    <n v="0.8"/>
    <n v="67.63"/>
    <x v="2"/>
    <s v="BC"/>
    <s v="Small Business"/>
    <n v="2"/>
    <s v="Office Supplies"/>
    <s v="Paper"/>
    <s v="Wrap Bag"/>
    <d v="2011-06-12T00:00:00"/>
  </r>
  <r>
    <n v="47303"/>
    <d v="2011-12-05T00:00:00"/>
    <s v="Medium"/>
    <n v="7"/>
    <s v="XS"/>
    <n v="56.9"/>
    <n v="8.1285714285714281"/>
    <x v="0"/>
    <n v="1.39"/>
    <n v="58.29"/>
    <x v="4"/>
    <s v="ON"/>
    <s v="Corporate"/>
    <n v="1"/>
    <s v="Office Supplies"/>
    <s v="Envelopes"/>
    <s v="Small Box"/>
    <d v="2011-06-12T00:00:00"/>
  </r>
  <r>
    <n v="9344"/>
    <d v="2011-12-06T00:00:00"/>
    <s v="Low"/>
    <n v="31"/>
    <s v="L"/>
    <n v="3448.6455000000001"/>
    <n v="111.24662903225807"/>
    <x v="0"/>
    <n v="8.99"/>
    <n v="3457.6354999999999"/>
    <x v="10"/>
    <s v="YT"/>
    <s v="Consumer"/>
    <n v="4"/>
    <s v="Technology"/>
    <s v="Telephones and Communication"/>
    <s v="Small Box"/>
    <d v="2011-06-12T00:00:00"/>
  </r>
  <r>
    <n v="18400"/>
    <d v="2011-12-06T00:00:00"/>
    <s v="Not Specified"/>
    <n v="29"/>
    <s v="M"/>
    <n v="598.49"/>
    <n v="20.63758620689655"/>
    <x v="0"/>
    <n v="4"/>
    <n v="602.49"/>
    <x v="3"/>
    <s v="QC"/>
    <s v="Consumer"/>
    <n v="4"/>
    <s v="Technology"/>
    <s v="Computer Peripherals"/>
    <s v="Small Box"/>
    <d v="2011-07-12T00:00:00"/>
  </r>
  <r>
    <n v="20864"/>
    <d v="2011-12-06T00:00:00"/>
    <s v="High"/>
    <n v="19"/>
    <s v="S"/>
    <n v="251.45"/>
    <n v="13.234210526315788"/>
    <x v="0"/>
    <n v="4.95"/>
    <n v="256.39999999999998"/>
    <x v="10"/>
    <s v="YT"/>
    <s v="Corporate"/>
    <n v="1"/>
    <s v="Furniture"/>
    <s v="Office Furnishings"/>
    <s v="Small Pack"/>
    <d v="2011-08-12T00:00:00"/>
  </r>
  <r>
    <n v="9344"/>
    <d v="2011-12-06T00:00:00"/>
    <s v="Low"/>
    <n v="18"/>
    <s v="S"/>
    <n v="1733.1"/>
    <n v="96.283333333333331"/>
    <x v="0"/>
    <n v="35"/>
    <n v="1768.1"/>
    <x v="10"/>
    <s v="YT"/>
    <s v="Consumer"/>
    <n v="4"/>
    <s v="Office Supplies"/>
    <s v="Storage &amp; Organization"/>
    <s v="Large Box"/>
    <d v="2011-08-12T00:00:00"/>
  </r>
  <r>
    <n v="40480"/>
    <d v="2011-12-07T00:00:00"/>
    <s v="Critical"/>
    <n v="50"/>
    <s v="XXL"/>
    <n v="1270.03"/>
    <n v="25.400600000000001"/>
    <x v="0"/>
    <n v="6.93"/>
    <n v="1276.96"/>
    <x v="9"/>
    <s v="PE"/>
    <s v="Home Office"/>
    <n v="3"/>
    <s v="Furniture"/>
    <s v="Office Furnishings"/>
    <s v="Small Box"/>
    <d v="2011-09-12T00:00:00"/>
  </r>
  <r>
    <n v="38146"/>
    <d v="2011-12-07T00:00:00"/>
    <s v="Low"/>
    <n v="45"/>
    <s v="XL"/>
    <n v="341.39"/>
    <n v="7.5864444444444441"/>
    <x v="0"/>
    <n v="6.16"/>
    <n v="347.55"/>
    <x v="5"/>
    <s v="AB"/>
    <s v="Small Business"/>
    <n v="2"/>
    <s v="Office Supplies"/>
    <s v="Binders and Binder Accessories"/>
    <s v="Small Box"/>
    <d v="2011-11-12T00:00:00"/>
  </r>
  <r>
    <n v="38146"/>
    <d v="2011-12-07T00:00:00"/>
    <s v="Low"/>
    <n v="41"/>
    <s v="XL"/>
    <n v="782.05"/>
    <n v="19.074390243902439"/>
    <x v="0"/>
    <n v="14.87"/>
    <n v="796.92"/>
    <x v="4"/>
    <s v="ON"/>
    <s v="Small Business"/>
    <n v="2"/>
    <s v="Furniture"/>
    <s v="Office Furnishings"/>
    <s v="Large Box"/>
    <d v="2011-07-12T00:00:00"/>
  </r>
  <r>
    <n v="43875"/>
    <d v="2011-12-07T00:00:00"/>
    <s v="Critical"/>
    <n v="40"/>
    <s v="XL"/>
    <n v="727.64"/>
    <n v="18.190999999999999"/>
    <x v="0"/>
    <n v="8.51"/>
    <n v="736.15"/>
    <x v="4"/>
    <s v="ON"/>
    <s v="Corporate"/>
    <n v="1"/>
    <s v="Technology"/>
    <s v="Office Machines"/>
    <s v="Medium Box"/>
    <d v="2011-09-12T00:00:00"/>
  </r>
  <r>
    <n v="30279"/>
    <d v="2011-12-07T00:00:00"/>
    <s v="Critical"/>
    <n v="39"/>
    <s v="L"/>
    <n v="19539.939999999999"/>
    <n v="501.02410256410252"/>
    <x v="2"/>
    <n v="16.63"/>
    <n v="19556.57"/>
    <x v="3"/>
    <s v="QC"/>
    <s v="Corporate"/>
    <n v="1"/>
    <s v="Technology"/>
    <s v="Office Machines"/>
    <s v="Jumbo Box"/>
    <d v="2011-08-12T00:00:00"/>
  </r>
  <r>
    <n v="28581"/>
    <d v="2011-12-07T00:00:00"/>
    <s v="Medium"/>
    <n v="36"/>
    <s v="L"/>
    <n v="176.35"/>
    <n v="4.8986111111111112"/>
    <x v="0"/>
    <n v="0.8"/>
    <n v="177.15"/>
    <x v="3"/>
    <s v="QC"/>
    <s v="Home Office"/>
    <n v="3"/>
    <s v="Office Supplies"/>
    <s v="Paper"/>
    <s v="Wrap Bag"/>
    <d v="2011-09-12T00:00:00"/>
  </r>
  <r>
    <n v="43875"/>
    <d v="2011-12-07T00:00:00"/>
    <s v="Critical"/>
    <n v="25"/>
    <s v="M"/>
    <n v="2564.5774999999999"/>
    <n v="102.5831"/>
    <x v="0"/>
    <n v="7.69"/>
    <n v="2572.2674999999999"/>
    <x v="4"/>
    <s v="ON"/>
    <s v="Corporate"/>
    <n v="1"/>
    <s v="Technology"/>
    <s v="Telephones and Communication"/>
    <s v="Small Box"/>
    <d v="2011-09-12T00:00:00"/>
  </r>
  <r>
    <n v="30279"/>
    <d v="2011-12-07T00:00:00"/>
    <s v="Critical"/>
    <n v="25"/>
    <s v="M"/>
    <n v="1412.98"/>
    <n v="56.519199999999998"/>
    <x v="0"/>
    <n v="4.5"/>
    <n v="1417.48"/>
    <x v="3"/>
    <s v="QC"/>
    <s v="Corporate"/>
    <n v="1"/>
    <s v="Office Supplies"/>
    <s v="Appliances"/>
    <s v="Small Box"/>
    <d v="2011-07-12T00:00:00"/>
  </r>
  <r>
    <n v="43875"/>
    <d v="2011-12-07T00:00:00"/>
    <s v="Critical"/>
    <n v="24"/>
    <s v="M"/>
    <n v="382.19"/>
    <n v="15.924583333333333"/>
    <x v="1"/>
    <n v="6.75"/>
    <n v="388.94"/>
    <x v="4"/>
    <s v="ON"/>
    <s v="Corporate"/>
    <n v="1"/>
    <s v="Office Supplies"/>
    <s v="Appliances"/>
    <s v="Medium Box"/>
    <d v="2011-10-12T00:00:00"/>
  </r>
  <r>
    <n v="40480"/>
    <d v="2011-12-07T00:00:00"/>
    <s v="Critical"/>
    <n v="19"/>
    <s v="S"/>
    <n v="7608.88"/>
    <n v="400.46736842105264"/>
    <x v="1"/>
    <n v="19.989999999999998"/>
    <n v="7628.87"/>
    <x v="9"/>
    <s v="PE"/>
    <s v="Home Office"/>
    <n v="3"/>
    <s v="Office Supplies"/>
    <s v="Binders and Binder Accessories"/>
    <s v="Small Box"/>
    <d v="2011-07-12T00:00:00"/>
  </r>
  <r>
    <n v="43875"/>
    <d v="2011-12-07T00:00:00"/>
    <s v="Critical"/>
    <n v="17"/>
    <s v="S"/>
    <n v="2573.92"/>
    <n v="151.40705882352941"/>
    <x v="2"/>
    <n v="143.71"/>
    <n v="2717.63"/>
    <x v="4"/>
    <s v="ON"/>
    <s v="Corporate"/>
    <n v="1"/>
    <s v="Furniture"/>
    <s v="Chairs &amp; Chairmats"/>
    <s v="Jumbo Drum"/>
    <d v="2011-09-12T00:00:00"/>
  </r>
  <r>
    <n v="43875"/>
    <d v="2011-12-07T00:00:00"/>
    <s v="Critical"/>
    <n v="16"/>
    <s v="S"/>
    <n v="2795.0039999999999"/>
    <n v="174.68774999999999"/>
    <x v="0"/>
    <n v="8.99"/>
    <n v="2803.9939999999997"/>
    <x v="4"/>
    <s v="ON"/>
    <s v="Corporate"/>
    <n v="1"/>
    <s v="Technology"/>
    <s v="Telephones and Communication"/>
    <s v="Small Box"/>
    <d v="2011-08-12T00:00:00"/>
  </r>
  <r>
    <n v="28581"/>
    <d v="2011-12-07T00:00:00"/>
    <s v="Medium"/>
    <n v="1"/>
    <s v="XS"/>
    <n v="36.4"/>
    <n v="36.4"/>
    <x v="0"/>
    <n v="12.98"/>
    <n v="49.379999999999995"/>
    <x v="3"/>
    <s v="QC"/>
    <s v="Home Office"/>
    <n v="3"/>
    <s v="Office Supplies"/>
    <s v="Binders and Binder Accessories"/>
    <s v="Small Box"/>
    <d v="2011-09-12T00:00:00"/>
  </r>
  <r>
    <n v="55042"/>
    <d v="2011-12-08T00:00:00"/>
    <s v="High"/>
    <n v="38"/>
    <s v="L"/>
    <n v="1978.4345000000001"/>
    <n v="52.064065789473688"/>
    <x v="0"/>
    <n v="2.5"/>
    <n v="1980.9345000000001"/>
    <x v="1"/>
    <s v="MB"/>
    <s v="Home Office"/>
    <n v="3"/>
    <s v="Technology"/>
    <s v="Telephones and Communication"/>
    <s v="Small Box"/>
    <d v="2011-09-12T00:00:00"/>
  </r>
  <r>
    <n v="55042"/>
    <d v="2011-12-08T00:00:00"/>
    <s v="High"/>
    <n v="28"/>
    <s v="M"/>
    <n v="1717.88"/>
    <n v="61.352857142857147"/>
    <x v="1"/>
    <n v="4.5"/>
    <n v="1722.38"/>
    <x v="1"/>
    <s v="MB"/>
    <s v="Home Office"/>
    <n v="3"/>
    <s v="Office Supplies"/>
    <s v="Appliances"/>
    <s v="Small Box"/>
    <d v="2011-10-12T00:00:00"/>
  </r>
  <r>
    <n v="9829"/>
    <d v="2011-12-08T00:00:00"/>
    <s v="Critical"/>
    <n v="23"/>
    <s v="M"/>
    <n v="750.39"/>
    <n v="32.625652173913046"/>
    <x v="0"/>
    <n v="11.63"/>
    <n v="762.02"/>
    <x v="6"/>
    <s v="SK"/>
    <s v="Consumer"/>
    <n v="4"/>
    <s v="Office Supplies"/>
    <s v="Binders and Binder Accessories"/>
    <s v="Small Box"/>
    <d v="2011-09-12T00:00:00"/>
  </r>
  <r>
    <n v="20098"/>
    <d v="2011-12-08T00:00:00"/>
    <s v="Medium"/>
    <n v="11"/>
    <s v="S"/>
    <n v="183.32"/>
    <n v="16.665454545454544"/>
    <x v="0"/>
    <n v="9.4"/>
    <n v="192.72"/>
    <x v="8"/>
    <s v="NS"/>
    <s v="Consumer"/>
    <n v="4"/>
    <s v="Technology"/>
    <s v="Office Machines"/>
    <s v="Small Box"/>
    <d v="2011-10-12T00:00:00"/>
  </r>
  <r>
    <n v="20098"/>
    <d v="2011-12-08T00:00:00"/>
    <s v="Medium"/>
    <n v="8"/>
    <s v="XS"/>
    <n v="194.11"/>
    <n v="24.263750000000002"/>
    <x v="0"/>
    <n v="8.99"/>
    <n v="203.10000000000002"/>
    <x v="8"/>
    <s v="NS"/>
    <s v="Consumer"/>
    <n v="4"/>
    <s v="Furniture"/>
    <s v="Office Furnishings"/>
    <s v="Small Pack"/>
    <d v="2011-08-12T00:00:00"/>
  </r>
  <r>
    <n v="9829"/>
    <d v="2011-12-08T00:00:00"/>
    <s v="Critical"/>
    <n v="4"/>
    <s v="XS"/>
    <n v="18.46"/>
    <n v="4.6150000000000002"/>
    <x v="0"/>
    <n v="0.5"/>
    <n v="18.96"/>
    <x v="6"/>
    <s v="SK"/>
    <s v="Consumer"/>
    <n v="4"/>
    <s v="Office Supplies"/>
    <s v="Labels"/>
    <s v="Small Box"/>
    <d v="2011-10-12T00:00:00"/>
  </r>
  <r>
    <n v="44452"/>
    <d v="2011-12-09T00:00:00"/>
    <s v="Not Specified"/>
    <n v="50"/>
    <s v="XXL"/>
    <n v="330.27"/>
    <n v="6.6053999999999995"/>
    <x v="0"/>
    <n v="7.86"/>
    <n v="338.13"/>
    <x v="6"/>
    <s v="SK"/>
    <s v="Home Office"/>
    <n v="3"/>
    <s v="Office Supplies"/>
    <s v="Paper"/>
    <s v="Small Box"/>
    <d v="2011-11-12T00:00:00"/>
  </r>
  <r>
    <n v="12130"/>
    <d v="2011-12-09T00:00:00"/>
    <s v="Not Specified"/>
    <n v="42"/>
    <s v="XL"/>
    <n v="1274.5155"/>
    <n v="30.345607142857141"/>
    <x v="0"/>
    <n v="5.99"/>
    <n v="1280.5055"/>
    <x v="4"/>
    <s v="ON"/>
    <s v="Consumer"/>
    <n v="4"/>
    <s v="Technology"/>
    <s v="Telephones and Communication"/>
    <s v="Wrap Bag"/>
    <d v="2011-12-12T00:00:00"/>
  </r>
  <r>
    <n v="12130"/>
    <d v="2011-12-09T00:00:00"/>
    <s v="Not Specified"/>
    <n v="37"/>
    <s v="L"/>
    <n v="686.2"/>
    <n v="18.545945945945949"/>
    <x v="0"/>
    <n v="3.62"/>
    <n v="689.82"/>
    <x v="4"/>
    <s v="ON"/>
    <s v="Consumer"/>
    <n v="4"/>
    <s v="Furniture"/>
    <s v="Office Furnishings"/>
    <s v="Wrap Bag"/>
    <d v="2011-12-12T00:00:00"/>
  </r>
  <r>
    <n v="9093"/>
    <d v="2011-12-09T00:00:00"/>
    <s v="Medium"/>
    <n v="36"/>
    <s v="L"/>
    <n v="268.55"/>
    <n v="7.4597222222222221"/>
    <x v="0"/>
    <n v="2.83"/>
    <n v="271.38"/>
    <x v="10"/>
    <s v="YT"/>
    <s v="Consumer"/>
    <n v="4"/>
    <s v="Technology"/>
    <s v="Computer Peripherals"/>
    <s v="Small Pack"/>
    <d v="2011-09-12T00:00:00"/>
  </r>
  <r>
    <n v="59200"/>
    <d v="2011-12-09T00:00:00"/>
    <s v="Medium"/>
    <n v="28"/>
    <s v="M"/>
    <n v="350.42"/>
    <n v="12.515000000000001"/>
    <x v="0"/>
    <n v="5.81"/>
    <n v="356.23"/>
    <x v="4"/>
    <s v="ON"/>
    <s v="Home Office"/>
    <n v="3"/>
    <s v="Office Supplies"/>
    <s v="Pens &amp; Art Supplies"/>
    <s v="Small Pack"/>
    <d v="2011-11-12T00:00:00"/>
  </r>
  <r>
    <n v="59200"/>
    <d v="2011-12-09T00:00:00"/>
    <s v="Medium"/>
    <n v="4"/>
    <s v="XS"/>
    <n v="170.45"/>
    <n v="42.612499999999997"/>
    <x v="0"/>
    <n v="4.62"/>
    <n v="175.07"/>
    <x v="4"/>
    <s v="ON"/>
    <s v="Home Office"/>
    <n v="3"/>
    <s v="Office Supplies"/>
    <s v="Appliances"/>
    <s v="Small Box"/>
    <d v="2011-09-12T00:00:00"/>
  </r>
  <r>
    <n v="22848"/>
    <d v="2011-12-10T00:00:00"/>
    <s v="Not Specified"/>
    <n v="45"/>
    <s v="XL"/>
    <n v="5921.74"/>
    <n v="131.59422222222221"/>
    <x v="2"/>
    <n v="30"/>
    <n v="5951.74"/>
    <x v="10"/>
    <s v="YT"/>
    <s v="Home Office"/>
    <n v="3"/>
    <s v="Furniture"/>
    <s v="Chairs &amp; Chairmats"/>
    <s v="Jumbo Drum"/>
    <d v="2011-12-12T00:00:00"/>
  </r>
  <r>
    <n v="12262"/>
    <d v="2011-12-10T00:00:00"/>
    <s v="Low"/>
    <n v="45"/>
    <s v="XL"/>
    <n v="1212.9280000000001"/>
    <n v="26.953955555555559"/>
    <x v="2"/>
    <n v="45.51"/>
    <n v="1258.4380000000001"/>
    <x v="10"/>
    <s v="YT"/>
    <s v="Home Office"/>
    <n v="3"/>
    <s v="Furniture"/>
    <s v="Tables"/>
    <s v="Jumbo Box"/>
    <s v="12/15/2011"/>
  </r>
  <r>
    <n v="33219"/>
    <d v="2011-12-10T00:00:00"/>
    <s v="High"/>
    <n v="32"/>
    <s v="L"/>
    <n v="7341.96"/>
    <n v="229.43625"/>
    <x v="2"/>
    <n v="64.2"/>
    <n v="7406.16"/>
    <x v="4"/>
    <s v="ON"/>
    <s v="Consumer"/>
    <n v="4"/>
    <s v="Furniture"/>
    <s v="Chairs &amp; Chairmats"/>
    <s v="Jumbo Drum"/>
    <d v="2011-11-12T00:00:00"/>
  </r>
  <r>
    <n v="47265"/>
    <d v="2011-12-10T00:00:00"/>
    <s v="Critical"/>
    <n v="31"/>
    <s v="L"/>
    <n v="187.13"/>
    <n v="6.0364516129032255"/>
    <x v="0"/>
    <n v="5.46"/>
    <n v="192.59"/>
    <x v="3"/>
    <s v="QC"/>
    <s v="Home Office"/>
    <n v="3"/>
    <s v="Office Supplies"/>
    <s v="Paper"/>
    <s v="Small Box"/>
    <d v="2011-11-12T00:00:00"/>
  </r>
  <r>
    <n v="21927"/>
    <d v="2011-12-10T00:00:00"/>
    <s v="High"/>
    <n v="23"/>
    <s v="M"/>
    <n v="8225.24"/>
    <n v="357.61913043478262"/>
    <x v="2"/>
    <n v="30"/>
    <n v="8255.24"/>
    <x v="10"/>
    <s v="YT"/>
    <s v="Home Office"/>
    <n v="3"/>
    <s v="Furniture"/>
    <s v="Chairs &amp; Chairmats"/>
    <s v="Jumbo Drum"/>
    <d v="2011-11-12T00:00:00"/>
  </r>
  <r>
    <n v="22848"/>
    <d v="2011-12-10T00:00:00"/>
    <s v="Not Specified"/>
    <n v="20"/>
    <s v="M"/>
    <n v="140.37"/>
    <n v="7.0185000000000004"/>
    <x v="0"/>
    <n v="49"/>
    <n v="189.37"/>
    <x v="10"/>
    <s v="YT"/>
    <s v="Home Office"/>
    <n v="3"/>
    <s v="Office Supplies"/>
    <s v="Appliances"/>
    <s v="Large Box"/>
    <d v="2011-11-12T00:00:00"/>
  </r>
  <r>
    <n v="15941"/>
    <d v="2011-12-10T00:00:00"/>
    <s v="Not Specified"/>
    <n v="15"/>
    <s v="S"/>
    <n v="951.09"/>
    <n v="63.405999999999999"/>
    <x v="2"/>
    <n v="36.61"/>
    <n v="987.7"/>
    <x v="3"/>
    <s v="QC"/>
    <s v="Consumer"/>
    <n v="4"/>
    <s v="Furniture"/>
    <s v="Bookcases"/>
    <s v="Jumbo Box"/>
    <d v="2011-12-12T00:00:00"/>
  </r>
  <r>
    <n v="6912"/>
    <d v="2011-12-10T00:00:00"/>
    <s v="Not Specified"/>
    <n v="14"/>
    <s v="S"/>
    <n v="294.52"/>
    <n v="21.037142857142857"/>
    <x v="0"/>
    <n v="5.94"/>
    <n v="300.45999999999998"/>
    <x v="3"/>
    <s v="QC"/>
    <s v="Small Business"/>
    <n v="2"/>
    <s v="Office Supplies"/>
    <s v="Appliances"/>
    <s v="Medium Box"/>
    <d v="2011-12-12T00:00:00"/>
  </r>
  <r>
    <n v="57510"/>
    <d v="2011-12-10T00:00:00"/>
    <s v="Not Specified"/>
    <n v="6"/>
    <s v="XS"/>
    <n v="48.05"/>
    <n v="8.0083333333333329"/>
    <x v="0"/>
    <n v="5.2"/>
    <n v="53.25"/>
    <x v="6"/>
    <s v="SK"/>
    <s v="Corporate"/>
    <n v="1"/>
    <s v="Office Supplies"/>
    <s v="Paper"/>
    <s v="Small Box"/>
    <d v="2011-10-12T00:00:00"/>
  </r>
  <r>
    <n v="22848"/>
    <d v="2011-12-10T00:00:00"/>
    <s v="Not Specified"/>
    <n v="4"/>
    <s v="XS"/>
    <n v="68.16"/>
    <n v="17.04"/>
    <x v="0"/>
    <n v="6.5"/>
    <n v="74.66"/>
    <x v="10"/>
    <s v="YT"/>
    <s v="Home Office"/>
    <n v="3"/>
    <s v="Technology"/>
    <s v="Computer Peripherals"/>
    <s v="Small Box"/>
    <d v="2011-12-12T00:00:00"/>
  </r>
  <r>
    <n v="40870"/>
    <d v="2011-12-11T00:00:00"/>
    <s v="Critical"/>
    <n v="43"/>
    <s v="XL"/>
    <n v="12858.88"/>
    <n v="299.04372093023255"/>
    <x v="0"/>
    <n v="7.18"/>
    <n v="12866.06"/>
    <x v="3"/>
    <s v="QC"/>
    <s v="Corporate"/>
    <n v="1"/>
    <s v="Technology"/>
    <s v="Computer Peripherals"/>
    <s v="Small Box"/>
    <d v="2011-11-12T00:00:00"/>
  </r>
  <r>
    <n v="42083"/>
    <d v="2011-12-11T00:00:00"/>
    <s v="Critical"/>
    <n v="38"/>
    <s v="L"/>
    <n v="5526.16"/>
    <n v="145.42526315789473"/>
    <x v="0"/>
    <n v="24.49"/>
    <n v="5550.65"/>
    <x v="5"/>
    <s v="AB"/>
    <s v="Consumer"/>
    <n v="4"/>
    <s v="Furniture"/>
    <s v="Chairs &amp; Chairmats"/>
    <s v="Large Box"/>
    <s v="12/13/2011"/>
  </r>
  <r>
    <n v="42083"/>
    <d v="2011-12-11T00:00:00"/>
    <s v="Critical"/>
    <n v="36"/>
    <s v="L"/>
    <n v="236.89"/>
    <n v="6.580277777777777"/>
    <x v="0"/>
    <n v="6.22"/>
    <n v="243.10999999999999"/>
    <x v="5"/>
    <s v="AB"/>
    <s v="Consumer"/>
    <n v="4"/>
    <s v="Office Supplies"/>
    <s v="Paper"/>
    <s v="Small Box"/>
    <s v="12/13/2011"/>
  </r>
  <r>
    <n v="42083"/>
    <d v="2011-12-11T00:00:00"/>
    <s v="Critical"/>
    <n v="33"/>
    <s v="L"/>
    <n v="68.42"/>
    <n v="2.0733333333333333"/>
    <x v="0"/>
    <n v="2.56"/>
    <n v="70.98"/>
    <x v="5"/>
    <s v="AB"/>
    <s v="Consumer"/>
    <n v="4"/>
    <s v="Office Supplies"/>
    <s v="Scissors, Rulers and Trimmers"/>
    <s v="Small Pack"/>
    <d v="2011-11-12T00:00:00"/>
  </r>
  <r>
    <n v="40870"/>
    <d v="2011-12-11T00:00:00"/>
    <s v="Critical"/>
    <n v="28"/>
    <s v="M"/>
    <n v="146.69"/>
    <n v="5.2389285714285716"/>
    <x v="0"/>
    <n v="5.32"/>
    <n v="152.01"/>
    <x v="3"/>
    <s v="QC"/>
    <s v="Corporate"/>
    <n v="1"/>
    <s v="Furniture"/>
    <s v="Office Furnishings"/>
    <s v="Small Box"/>
    <s v="12/13/2011"/>
  </r>
  <r>
    <n v="26464"/>
    <d v="2011-12-11T00:00:00"/>
    <s v="High"/>
    <n v="26"/>
    <s v="M"/>
    <n v="1280.6500000000001"/>
    <n v="49.255769230769232"/>
    <x v="0"/>
    <n v="22.24"/>
    <n v="1302.8900000000001"/>
    <x v="10"/>
    <s v="YT"/>
    <s v="Corporate"/>
    <n v="1"/>
    <s v="Furniture"/>
    <s v="Office Furnishings"/>
    <s v="Large Box"/>
    <d v="2011-12-12T00:00:00"/>
  </r>
  <r>
    <n v="26464"/>
    <d v="2011-12-11T00:00:00"/>
    <s v="High"/>
    <n v="25"/>
    <s v="M"/>
    <n v="268.58"/>
    <n v="10.7432"/>
    <x v="0"/>
    <n v="4.5"/>
    <n v="273.08"/>
    <x v="10"/>
    <s v="YT"/>
    <s v="Corporate"/>
    <n v="1"/>
    <s v="Office Supplies"/>
    <s v="Appliances"/>
    <s v="Small Box"/>
    <d v="2011-11-12T00:00:00"/>
  </r>
  <r>
    <n v="41956"/>
    <d v="2011-12-12T00:00:00"/>
    <s v="Medium"/>
    <n v="22"/>
    <s v="M"/>
    <n v="364.69"/>
    <n v="16.576818181818183"/>
    <x v="1"/>
    <n v="6.25"/>
    <n v="370.94"/>
    <x v="6"/>
    <s v="SK"/>
    <s v="Home Office"/>
    <n v="3"/>
    <s v="Office Supplies"/>
    <s v="Storage &amp; Organization"/>
    <s v="Small Box"/>
    <s v="12/13/2011"/>
  </r>
  <r>
    <n v="41956"/>
    <d v="2011-12-12T00:00:00"/>
    <s v="Medium"/>
    <n v="16"/>
    <s v="S"/>
    <n v="86.3"/>
    <n v="5.3937499999999998"/>
    <x v="0"/>
    <n v="4.93"/>
    <n v="91.22999999999999"/>
    <x v="6"/>
    <s v="SK"/>
    <s v="Home Office"/>
    <n v="3"/>
    <s v="Technology"/>
    <s v="Computer Peripherals"/>
    <s v="Small Pack"/>
    <s v="12/14/2011"/>
  </r>
  <r>
    <n v="2595"/>
    <d v="2011-12-13T00:00:00"/>
    <s v="Not Specified"/>
    <n v="29"/>
    <s v="M"/>
    <n v="208.47"/>
    <n v="7.1886206896551723"/>
    <x v="1"/>
    <n v="8.74"/>
    <n v="217.21"/>
    <x v="2"/>
    <s v="BC"/>
    <s v="Corporate"/>
    <n v="1"/>
    <s v="Office Supplies"/>
    <s v="Paper"/>
    <s v="Small Box"/>
    <s v="12/15/2011"/>
  </r>
  <r>
    <n v="2595"/>
    <d v="2011-12-13T00:00:00"/>
    <s v="Not Specified"/>
    <n v="13"/>
    <s v="S"/>
    <n v="11764.25"/>
    <n v="904.94230769230774"/>
    <x v="2"/>
    <n v="44.55"/>
    <n v="11808.8"/>
    <x v="2"/>
    <s v="BC"/>
    <s v="Corporate"/>
    <n v="1"/>
    <s v="Furniture"/>
    <s v="Bookcases"/>
    <s v="Jumbo Box"/>
    <s v="12/14/2011"/>
  </r>
  <r>
    <n v="2595"/>
    <d v="2011-12-13T00:00:00"/>
    <s v="Not Specified"/>
    <n v="4"/>
    <s v="XS"/>
    <n v="25.17"/>
    <n v="6.2925000000000004"/>
    <x v="0"/>
    <n v="5.26"/>
    <n v="30.43"/>
    <x v="2"/>
    <s v="BC"/>
    <s v="Corporate"/>
    <n v="1"/>
    <s v="Furniture"/>
    <s v="Office Furnishings"/>
    <s v="Small Pack"/>
    <s v="12/15/2011"/>
  </r>
  <r>
    <n v="12199"/>
    <d v="2011-12-14T00:00:00"/>
    <s v="Low"/>
    <n v="50"/>
    <s v="XXL"/>
    <n v="8289.51"/>
    <n v="165.7902"/>
    <x v="0"/>
    <n v="7.07"/>
    <n v="8296.58"/>
    <x v="2"/>
    <s v="BC"/>
    <s v="Corporate"/>
    <n v="1"/>
    <s v="Office Supplies"/>
    <s v="Storage &amp; Organization"/>
    <s v="Small Box"/>
    <s v="12/18/2011"/>
  </r>
  <r>
    <n v="13089"/>
    <d v="2011-12-14T00:00:00"/>
    <s v="Not Specified"/>
    <n v="34"/>
    <s v="L"/>
    <n v="3577.11"/>
    <n v="105.20911764705883"/>
    <x v="2"/>
    <n v="58.72"/>
    <n v="3635.83"/>
    <x v="3"/>
    <s v="QC"/>
    <s v="Corporate"/>
    <n v="1"/>
    <s v="Furniture"/>
    <s v="Bookcases"/>
    <s v="Jumbo Box"/>
    <s v="12/17/2011"/>
  </r>
  <r>
    <n v="12199"/>
    <d v="2011-12-14T00:00:00"/>
    <s v="Low"/>
    <n v="2"/>
    <s v="XS"/>
    <n v="19"/>
    <n v="9.5"/>
    <x v="0"/>
    <n v="5.27"/>
    <n v="24.27"/>
    <x v="2"/>
    <s v="BC"/>
    <s v="Corporate"/>
    <n v="1"/>
    <s v="Office Supplies"/>
    <s v="Binders and Binder Accessories"/>
    <s v="Small Box"/>
    <s v="12/19/2011"/>
  </r>
  <r>
    <n v="20743"/>
    <d v="2011-12-15T00:00:00"/>
    <s v="High"/>
    <n v="39"/>
    <s v="L"/>
    <n v="231.21"/>
    <n v="5.9284615384615389"/>
    <x v="1"/>
    <n v="8.16"/>
    <n v="239.37"/>
    <x v="5"/>
    <s v="AB"/>
    <s v="Consumer"/>
    <n v="4"/>
    <s v="Office Supplies"/>
    <s v="Paper"/>
    <s v="Small Box"/>
    <s v="12/16/2011"/>
  </r>
  <r>
    <n v="22086"/>
    <d v="2011-12-15T00:00:00"/>
    <s v="Medium"/>
    <n v="21"/>
    <s v="M"/>
    <n v="2039.33"/>
    <n v="97.110952380952384"/>
    <x v="2"/>
    <n v="74.349999999999994"/>
    <n v="2113.6799999999998"/>
    <x v="1"/>
    <s v="MB"/>
    <s v="Small Business"/>
    <n v="2"/>
    <s v="Furniture"/>
    <s v="Chairs &amp; Chairmats"/>
    <s v="Jumbo Drum"/>
    <s v="12/16/2011"/>
  </r>
  <r>
    <n v="50688"/>
    <d v="2011-12-16T00:00:00"/>
    <s v="Critical"/>
    <n v="50"/>
    <s v="XXL"/>
    <n v="600.22"/>
    <n v="12.0044"/>
    <x v="0"/>
    <n v="3.14"/>
    <n v="603.36"/>
    <x v="7"/>
    <s v="NT"/>
    <s v="Home Office"/>
    <n v="3"/>
    <s v="Office Supplies"/>
    <s v="Scissors, Rulers and Trimmers"/>
    <s v="Small Pack"/>
    <s v="12/17/2011"/>
  </r>
  <r>
    <n v="32803"/>
    <d v="2011-12-16T00:00:00"/>
    <s v="Medium"/>
    <n v="49"/>
    <s v="XL"/>
    <n v="371.95"/>
    <n v="7.5908163265306117"/>
    <x v="1"/>
    <n v="4.71"/>
    <n v="376.65999999999997"/>
    <x v="4"/>
    <s v="ON"/>
    <s v="Corporate"/>
    <n v="1"/>
    <s v="Office Supplies"/>
    <s v="Binders and Binder Accessories"/>
    <s v="Small Box"/>
    <s v="12/17/2011"/>
  </r>
  <r>
    <n v="51201"/>
    <d v="2011-12-16T00:00:00"/>
    <s v="High"/>
    <n v="42"/>
    <s v="XL"/>
    <n v="312.05"/>
    <n v="7.4297619047619055"/>
    <x v="0"/>
    <n v="11.51"/>
    <n v="323.56"/>
    <x v="6"/>
    <s v="SK"/>
    <s v="Corporate"/>
    <n v="1"/>
    <s v="Office Supplies"/>
    <s v="Binders and Binder Accessories"/>
    <s v="Small Box"/>
    <s v="12/16/2011"/>
  </r>
  <r>
    <n v="32613"/>
    <d v="2011-12-16T00:00:00"/>
    <s v="Low"/>
    <n v="41"/>
    <s v="XL"/>
    <n v="7174.9435000000003"/>
    <n v="174.99862195121952"/>
    <x v="1"/>
    <n v="3.99"/>
    <n v="7178.9335000000001"/>
    <x v="3"/>
    <s v="QC"/>
    <s v="Consumer"/>
    <n v="4"/>
    <s v="Technology"/>
    <s v="Telephones and Communication"/>
    <s v="Small Box"/>
    <s v="12/18/2011"/>
  </r>
  <r>
    <n v="32613"/>
    <d v="2011-12-16T00:00:00"/>
    <s v="Low"/>
    <n v="38"/>
    <s v="L"/>
    <n v="5228.2"/>
    <n v="137.58421052631579"/>
    <x v="0"/>
    <n v="35"/>
    <n v="5263.2"/>
    <x v="3"/>
    <s v="QC"/>
    <s v="Consumer"/>
    <n v="4"/>
    <s v="Office Supplies"/>
    <s v="Storage &amp; Organization"/>
    <s v="Large Box"/>
    <s v="12/18/2011"/>
  </r>
  <r>
    <n v="47079"/>
    <d v="2011-12-16T00:00:00"/>
    <s v="Critical"/>
    <n v="34"/>
    <s v="L"/>
    <n v="1069.8499999999999"/>
    <n v="31.466176470588234"/>
    <x v="2"/>
    <n v="45.51"/>
    <n v="1115.3599999999999"/>
    <x v="1"/>
    <s v="MB"/>
    <s v="Home Office"/>
    <n v="3"/>
    <s v="Furniture"/>
    <s v="Tables"/>
    <s v="Jumbo Box"/>
    <s v="12/18/2011"/>
  </r>
  <r>
    <n v="32613"/>
    <d v="2011-12-16T00:00:00"/>
    <s v="Low"/>
    <n v="31"/>
    <s v="L"/>
    <n v="1359.74"/>
    <n v="43.862580645161287"/>
    <x v="1"/>
    <n v="8.99"/>
    <n v="1368.73"/>
    <x v="3"/>
    <s v="QC"/>
    <s v="Consumer"/>
    <n v="4"/>
    <s v="Office Supplies"/>
    <s v="Pens &amp; Art Supplies"/>
    <s v="Small Pack"/>
    <s v="12/23/2011"/>
  </r>
  <r>
    <n v="32803"/>
    <d v="2011-12-16T00:00:00"/>
    <s v="Medium"/>
    <n v="22"/>
    <s v="M"/>
    <n v="96.07"/>
    <n v="4.3668181818181813"/>
    <x v="0"/>
    <n v="2.5"/>
    <n v="98.57"/>
    <x v="4"/>
    <s v="ON"/>
    <s v="Corporate"/>
    <n v="1"/>
    <s v="Office Supplies"/>
    <s v="Envelopes"/>
    <s v="Small Box"/>
    <s v="12/18/2011"/>
  </r>
  <r>
    <n v="41349"/>
    <d v="2011-12-17T00:00:00"/>
    <s v="Critical"/>
    <n v="44"/>
    <s v="XL"/>
    <n v="346.2"/>
    <n v="7.8681818181818182"/>
    <x v="1"/>
    <n v="11.51"/>
    <n v="357.71"/>
    <x v="2"/>
    <s v="BC"/>
    <s v="Home Office"/>
    <n v="3"/>
    <s v="Office Supplies"/>
    <s v="Binders and Binder Accessories"/>
    <s v="Small Box"/>
    <s v="12/18/2011"/>
  </r>
  <r>
    <n v="50854"/>
    <d v="2011-12-17T00:00:00"/>
    <s v="Critical"/>
    <n v="42"/>
    <s v="XL"/>
    <n v="452.15"/>
    <n v="10.765476190476189"/>
    <x v="1"/>
    <n v="3.37"/>
    <n v="455.52"/>
    <x v="4"/>
    <s v="ON"/>
    <s v="Corporate"/>
    <n v="1"/>
    <s v="Office Supplies"/>
    <s v="Scissors, Rulers and Trimmers"/>
    <s v="Small Pack"/>
    <s v="12/17/2011"/>
  </r>
  <r>
    <n v="41349"/>
    <d v="2011-12-17T00:00:00"/>
    <s v="Critical"/>
    <n v="39"/>
    <s v="L"/>
    <n v="475.52"/>
    <n v="12.192820512820512"/>
    <x v="0"/>
    <n v="6.27"/>
    <n v="481.78999999999996"/>
    <x v="2"/>
    <s v="BC"/>
    <s v="Home Office"/>
    <n v="3"/>
    <s v="Office Supplies"/>
    <s v="Storage &amp; Organization"/>
    <s v="Medium Box"/>
    <s v="12/19/2011"/>
  </r>
  <r>
    <n v="47717"/>
    <d v="2011-12-17T00:00:00"/>
    <s v="Not Specified"/>
    <n v="35"/>
    <s v="L"/>
    <n v="173.22"/>
    <n v="4.9491428571428573"/>
    <x v="0"/>
    <n v="0.5"/>
    <n v="173.72"/>
    <x v="6"/>
    <s v="SK"/>
    <s v="Consumer"/>
    <n v="4"/>
    <s v="Office Supplies"/>
    <s v="Labels"/>
    <s v="Small Box"/>
    <s v="12/18/2011"/>
  </r>
  <r>
    <n v="24966"/>
    <d v="2011-12-17T00:00:00"/>
    <s v="Medium"/>
    <n v="34"/>
    <s v="L"/>
    <n v="4152.12"/>
    <n v="122.12117647058824"/>
    <x v="0"/>
    <n v="19.989999999999998"/>
    <n v="4172.1099999999997"/>
    <x v="1"/>
    <s v="MB"/>
    <s v="Corporate"/>
    <n v="1"/>
    <s v="Office Supplies"/>
    <s v="Storage &amp; Organization"/>
    <s v="Small Box"/>
    <s v="12/18/2011"/>
  </r>
  <r>
    <n v="39617"/>
    <d v="2011-12-17T00:00:00"/>
    <s v="Not Specified"/>
    <n v="33"/>
    <s v="L"/>
    <n v="1283.68"/>
    <n v="38.899393939393939"/>
    <x v="0"/>
    <n v="9.1999999999999993"/>
    <n v="1292.8800000000001"/>
    <x v="2"/>
    <s v="BC"/>
    <s v="Small Business"/>
    <n v="2"/>
    <s v="Furniture"/>
    <s v="Office Furnishings"/>
    <s v="Wrap Bag"/>
    <s v="12/19/2011"/>
  </r>
  <r>
    <n v="39617"/>
    <d v="2011-12-17T00:00:00"/>
    <s v="Not Specified"/>
    <n v="28"/>
    <s v="M"/>
    <n v="169.46"/>
    <n v="6.052142857142857"/>
    <x v="0"/>
    <n v="1.2"/>
    <n v="170.66"/>
    <x v="2"/>
    <s v="BC"/>
    <s v="Small Business"/>
    <n v="2"/>
    <s v="Office Supplies"/>
    <s v="Pens &amp; Art Supplies"/>
    <s v="Wrap Bag"/>
    <s v="12/19/2011"/>
  </r>
  <r>
    <n v="50854"/>
    <d v="2011-12-17T00:00:00"/>
    <s v="Critical"/>
    <n v="27"/>
    <s v="M"/>
    <n v="137.5"/>
    <n v="5.0925925925925926"/>
    <x v="0"/>
    <n v="4.95"/>
    <n v="142.44999999999999"/>
    <x v="4"/>
    <s v="ON"/>
    <s v="Corporate"/>
    <n v="1"/>
    <s v="Office Supplies"/>
    <s v="Binders and Binder Accessories"/>
    <s v="Small Box"/>
    <s v="12/17/2011"/>
  </r>
  <r>
    <n v="30081"/>
    <d v="2011-12-17T00:00:00"/>
    <s v="High"/>
    <n v="26"/>
    <s v="M"/>
    <n v="213.49"/>
    <n v="8.2111538461538469"/>
    <x v="0"/>
    <n v="8.94"/>
    <n v="222.43"/>
    <x v="1"/>
    <s v="MB"/>
    <s v="Home Office"/>
    <n v="3"/>
    <s v="Office Supplies"/>
    <s v="Binders and Binder Accessories"/>
    <s v="Small Box"/>
    <s v="12/19/2011"/>
  </r>
  <r>
    <n v="50854"/>
    <d v="2011-12-17T00:00:00"/>
    <s v="Critical"/>
    <n v="12"/>
    <s v="S"/>
    <n v="5744.24"/>
    <n v="478.68666666666667"/>
    <x v="2"/>
    <n v="28.14"/>
    <n v="5772.38"/>
    <x v="4"/>
    <s v="ON"/>
    <s v="Corporate"/>
    <n v="1"/>
    <s v="Technology"/>
    <s v="Office Machines"/>
    <s v="Jumbo Drum"/>
    <s v="12/19/2011"/>
  </r>
  <r>
    <n v="51463"/>
    <d v="2011-12-17T00:00:00"/>
    <s v="Low"/>
    <n v="7"/>
    <s v="XS"/>
    <n v="405.33949999999999"/>
    <n v="57.905642857142858"/>
    <x v="1"/>
    <n v="3.9"/>
    <n v="409.23949999999996"/>
    <x v="3"/>
    <s v="QC"/>
    <s v="Corporate"/>
    <n v="1"/>
    <s v="Technology"/>
    <s v="Telephones and Communication"/>
    <s v="Small Box"/>
    <s v="12/17/2011"/>
  </r>
  <r>
    <n v="41349"/>
    <d v="2011-12-17T00:00:00"/>
    <s v="Critical"/>
    <n v="4"/>
    <s v="XS"/>
    <n v="85.96"/>
    <n v="21.49"/>
    <x v="1"/>
    <n v="8.99"/>
    <n v="94.949999999999989"/>
    <x v="2"/>
    <s v="BC"/>
    <s v="Home Office"/>
    <n v="3"/>
    <s v="Furniture"/>
    <s v="Office Furnishings"/>
    <s v="Small Pack"/>
    <s v="12/19/2011"/>
  </r>
  <r>
    <n v="51463"/>
    <d v="2011-12-17T00:00:00"/>
    <s v="Low"/>
    <n v="4"/>
    <s v="XS"/>
    <n v="28.34"/>
    <n v="7.085"/>
    <x v="0"/>
    <n v="7.44"/>
    <n v="35.78"/>
    <x v="3"/>
    <s v="QC"/>
    <s v="Corporate"/>
    <n v="1"/>
    <s v="Office Supplies"/>
    <s v="Paper"/>
    <s v="Small Box"/>
    <s v="12/26/2011"/>
  </r>
  <r>
    <n v="50657"/>
    <d v="2011-12-18T00:00:00"/>
    <s v="High"/>
    <n v="49"/>
    <s v="XL"/>
    <n v="7413.29"/>
    <n v="151.29163265306121"/>
    <x v="2"/>
    <n v="16.010000000000002"/>
    <n v="7429.3"/>
    <x v="11"/>
    <s v="NB"/>
    <s v="Corporate"/>
    <n v="1"/>
    <s v="Furniture"/>
    <s v="Tables"/>
    <s v="Jumbo Box"/>
    <s v="12/20/2011"/>
  </r>
  <r>
    <n v="25378"/>
    <d v="2011-12-18T00:00:00"/>
    <s v="Not Specified"/>
    <n v="48"/>
    <s v="XL"/>
    <n v="3713.0124999999998"/>
    <n v="77.354427083333334"/>
    <x v="0"/>
    <n v="7.69"/>
    <n v="3720.7024999999999"/>
    <x v="10"/>
    <s v="YT"/>
    <s v="Corporate"/>
    <n v="1"/>
    <s v="Technology"/>
    <s v="Telephones and Communication"/>
    <s v="Small Box"/>
    <s v="12/20/2011"/>
  </r>
  <r>
    <n v="31878"/>
    <d v="2011-12-18T00:00:00"/>
    <s v="Medium"/>
    <n v="42"/>
    <s v="XL"/>
    <n v="5678.5524999999998"/>
    <n v="135.20363095238093"/>
    <x v="0"/>
    <n v="8.99"/>
    <n v="5687.5424999999996"/>
    <x v="5"/>
    <s v="AB"/>
    <s v="Home Office"/>
    <n v="3"/>
    <s v="Technology"/>
    <s v="Telephones and Communication"/>
    <s v="Small Box"/>
    <s v="12/19/2011"/>
  </r>
  <r>
    <n v="50657"/>
    <d v="2011-12-18T00:00:00"/>
    <s v="High"/>
    <n v="40"/>
    <s v="XL"/>
    <n v="315.45"/>
    <n v="7.8862499999999995"/>
    <x v="0"/>
    <n v="11.51"/>
    <n v="326.95999999999998"/>
    <x v="11"/>
    <s v="NB"/>
    <s v="Corporate"/>
    <n v="1"/>
    <s v="Office Supplies"/>
    <s v="Binders and Binder Accessories"/>
    <s v="Small Box"/>
    <s v="12/19/2011"/>
  </r>
  <r>
    <n v="41991"/>
    <d v="2011-12-18T00:00:00"/>
    <s v="Low"/>
    <n v="36"/>
    <s v="L"/>
    <n v="1773.86"/>
    <n v="49.273888888888884"/>
    <x v="2"/>
    <n v="14.19"/>
    <n v="1788.05"/>
    <x v="9"/>
    <s v="PE"/>
    <s v="Corporate"/>
    <n v="1"/>
    <s v="Furniture"/>
    <s v="Chairs &amp; Chairmats"/>
    <s v="Jumbo Drum"/>
    <s v="12/23/2011"/>
  </r>
  <r>
    <n v="41991"/>
    <d v="2011-12-18T00:00:00"/>
    <s v="Low"/>
    <n v="35"/>
    <s v="L"/>
    <n v="543.22"/>
    <n v="15.520571428571429"/>
    <x v="0"/>
    <n v="7.4"/>
    <n v="550.62"/>
    <x v="9"/>
    <s v="PE"/>
    <s v="Corporate"/>
    <n v="1"/>
    <s v="Furniture"/>
    <s v="Office Furnishings"/>
    <s v="Small Box"/>
    <s v="12/22/2011"/>
  </r>
  <r>
    <n v="54533"/>
    <d v="2011-12-18T00:00:00"/>
    <s v="Medium"/>
    <n v="21"/>
    <s v="M"/>
    <n v="162.25"/>
    <n v="7.7261904761904763"/>
    <x v="0"/>
    <n v="6.05"/>
    <n v="168.3"/>
    <x v="8"/>
    <s v="NS"/>
    <s v="Corporate"/>
    <n v="1"/>
    <s v="Office Supplies"/>
    <s v="Binders and Binder Accessories"/>
    <s v="Small Box"/>
    <s v="12/19/2011"/>
  </r>
  <r>
    <n v="25061"/>
    <d v="2011-12-18T00:00:00"/>
    <s v="Medium"/>
    <n v="20"/>
    <s v="M"/>
    <n v="941.13"/>
    <n v="47.0565"/>
    <x v="0"/>
    <n v="7.23"/>
    <n v="948.36"/>
    <x v="4"/>
    <s v="ON"/>
    <s v="Home Office"/>
    <n v="3"/>
    <s v="Office Supplies"/>
    <s v="Paper"/>
    <s v="Small Box"/>
    <s v="12/20/2011"/>
  </r>
  <r>
    <n v="41991"/>
    <d v="2011-12-18T00:00:00"/>
    <s v="Low"/>
    <n v="18"/>
    <s v="S"/>
    <n v="813.9"/>
    <n v="45.216666666666669"/>
    <x v="0"/>
    <n v="4.8"/>
    <n v="818.69999999999993"/>
    <x v="9"/>
    <s v="PE"/>
    <s v="Corporate"/>
    <n v="1"/>
    <s v="Furniture"/>
    <s v="Office Furnishings"/>
    <s v="Wrap Bag"/>
    <s v="12/22/2011"/>
  </r>
  <r>
    <n v="50657"/>
    <d v="2011-12-18T00:00:00"/>
    <s v="High"/>
    <n v="16"/>
    <s v="S"/>
    <n v="60.02"/>
    <n v="3.7512500000000002"/>
    <x v="1"/>
    <n v="1.93"/>
    <n v="61.95"/>
    <x v="11"/>
    <s v="NB"/>
    <s v="Corporate"/>
    <n v="1"/>
    <s v="Office Supplies"/>
    <s v="Paper"/>
    <s v="Wrap Bag"/>
    <s v="12/20/2011"/>
  </r>
  <r>
    <n v="42082"/>
    <d v="2011-12-18T00:00:00"/>
    <s v="Critical"/>
    <n v="15"/>
    <s v="S"/>
    <n v="76.42"/>
    <n v="5.0946666666666669"/>
    <x v="0"/>
    <n v="3.01"/>
    <n v="79.430000000000007"/>
    <x v="4"/>
    <s v="ON"/>
    <s v="Small Business"/>
    <n v="2"/>
    <s v="Office Supplies"/>
    <s v="Paper"/>
    <s v="Wrap Bag"/>
    <s v="12/20/2011"/>
  </r>
  <r>
    <n v="31878"/>
    <d v="2011-12-18T00:00:00"/>
    <s v="Medium"/>
    <n v="14"/>
    <s v="S"/>
    <n v="138.94999999999999"/>
    <n v="9.9249999999999989"/>
    <x v="0"/>
    <n v="4.3899999999999997"/>
    <n v="143.33999999999997"/>
    <x v="5"/>
    <s v="AB"/>
    <s v="Home Office"/>
    <n v="3"/>
    <s v="Office Supplies"/>
    <s v="Paper"/>
    <s v="Wrap Bag"/>
    <s v="12/18/2011"/>
  </r>
  <r>
    <n v="21894"/>
    <d v="2011-12-18T00:00:00"/>
    <s v="Critical"/>
    <n v="6"/>
    <s v="XS"/>
    <n v="54.3"/>
    <n v="9.0499999999999989"/>
    <x v="0"/>
    <n v="2.0299999999999998"/>
    <n v="56.33"/>
    <x v="1"/>
    <s v="MB"/>
    <s v="Consumer"/>
    <n v="4"/>
    <s v="Office Supplies"/>
    <s v="Paper"/>
    <s v="Wrap Bag"/>
    <s v="12/20/2011"/>
  </r>
  <r>
    <n v="59911"/>
    <d v="2011-12-18T00:00:00"/>
    <s v="Not Specified"/>
    <n v="1"/>
    <s v="XS"/>
    <n v="10.59"/>
    <n v="10.59"/>
    <x v="0"/>
    <n v="2.15"/>
    <n v="12.74"/>
    <x v="6"/>
    <s v="SK"/>
    <s v="Corporate"/>
    <n v="1"/>
    <s v="Office Supplies"/>
    <s v="Paper"/>
    <s v="Wrap Bag"/>
    <s v="12/19/2011"/>
  </r>
  <r>
    <n v="32450"/>
    <d v="2011-12-19T00:00:00"/>
    <s v="Medium"/>
    <n v="37"/>
    <s v="L"/>
    <n v="2638.79"/>
    <n v="71.318648648648647"/>
    <x v="2"/>
    <n v="89.3"/>
    <n v="2728.09"/>
    <x v="3"/>
    <s v="QC"/>
    <s v="Small Business"/>
    <n v="2"/>
    <s v="Furniture"/>
    <s v="Tables"/>
    <s v="Jumbo Box"/>
    <s v="12/19/2011"/>
  </r>
  <r>
    <n v="56032"/>
    <d v="2011-12-19T00:00:00"/>
    <s v="Not Specified"/>
    <n v="31"/>
    <s v="L"/>
    <n v="2893.31"/>
    <n v="93.332580645161286"/>
    <x v="0"/>
    <n v="13.99"/>
    <n v="2907.2999999999997"/>
    <x v="6"/>
    <s v="SK"/>
    <s v="Corporate"/>
    <n v="1"/>
    <s v="Technology"/>
    <s v="Office Machines"/>
    <s v="Medium Box"/>
    <s v="12/19/2011"/>
  </r>
  <r>
    <n v="56032"/>
    <d v="2011-12-19T00:00:00"/>
    <s v="Not Specified"/>
    <n v="25"/>
    <s v="M"/>
    <n v="3923.27"/>
    <n v="156.9308"/>
    <x v="2"/>
    <n v="60"/>
    <n v="3983.27"/>
    <x v="6"/>
    <s v="SK"/>
    <s v="Corporate"/>
    <n v="1"/>
    <s v="Furniture"/>
    <s v="Tables"/>
    <s v="Jumbo Drum"/>
    <s v="12/21/2011"/>
  </r>
  <r>
    <n v="19040"/>
    <d v="2011-12-19T00:00:00"/>
    <s v="High"/>
    <n v="10"/>
    <s v="S"/>
    <n v="211.97"/>
    <n v="21.196999999999999"/>
    <x v="0"/>
    <n v="8.99"/>
    <n v="220.96"/>
    <x v="10"/>
    <s v="YT"/>
    <s v="Corporate"/>
    <n v="1"/>
    <s v="Office Supplies"/>
    <s v="Pens &amp; Art Supplies"/>
    <s v="Small Pack"/>
    <s v="12/20/2011"/>
  </r>
  <r>
    <n v="48515"/>
    <d v="2011-12-20T00:00:00"/>
    <s v="Critical"/>
    <n v="47"/>
    <s v="XL"/>
    <n v="725.8"/>
    <n v="15.442553191489361"/>
    <x v="1"/>
    <n v="1.97"/>
    <n v="727.77"/>
    <x v="3"/>
    <s v="QC"/>
    <s v="Consumer"/>
    <n v="4"/>
    <s v="Office Supplies"/>
    <s v="Paper"/>
    <s v="Wrap Bag"/>
    <s v="12/20/2011"/>
  </r>
  <r>
    <n v="42692"/>
    <d v="2011-12-20T00:00:00"/>
    <s v="Medium"/>
    <n v="42"/>
    <s v="XL"/>
    <n v="278.01"/>
    <n v="6.6192857142857138"/>
    <x v="0"/>
    <n v="8.73"/>
    <n v="286.74"/>
    <x v="2"/>
    <s v="BC"/>
    <s v="Small Business"/>
    <n v="2"/>
    <s v="Office Supplies"/>
    <s v="Paper"/>
    <s v="Small Box"/>
    <s v="12/21/2011"/>
  </r>
  <r>
    <n v="42692"/>
    <d v="2011-12-20T00:00:00"/>
    <s v="Medium"/>
    <n v="41"/>
    <s v="XL"/>
    <n v="248.86"/>
    <n v="6.0697560975609761"/>
    <x v="0"/>
    <n v="7.5"/>
    <n v="256.36"/>
    <x v="2"/>
    <s v="BC"/>
    <s v="Small Business"/>
    <n v="2"/>
    <s v="Office Supplies"/>
    <s v="Paper"/>
    <s v="Small Box"/>
    <s v="12/22/2011"/>
  </r>
  <r>
    <n v="18562"/>
    <d v="2011-12-20T00:00:00"/>
    <s v="Critical"/>
    <n v="41"/>
    <s v="XL"/>
    <n v="160.11000000000001"/>
    <n v="3.9051219512195123"/>
    <x v="0"/>
    <n v="2.97"/>
    <n v="163.08000000000001"/>
    <x v="3"/>
    <s v="QC"/>
    <s v="Home Office"/>
    <n v="3"/>
    <s v="Office Supplies"/>
    <s v="Paper"/>
    <s v="Wrap Bag"/>
    <s v="12/22/2011"/>
  </r>
  <r>
    <n v="38528"/>
    <d v="2011-12-20T00:00:00"/>
    <s v="Critical"/>
    <n v="36"/>
    <s v="L"/>
    <n v="2544.9850000000001"/>
    <n v="70.694027777777777"/>
    <x v="0"/>
    <n v="0.99"/>
    <n v="2545.9749999999999"/>
    <x v="4"/>
    <s v="ON"/>
    <s v="Small Business"/>
    <n v="2"/>
    <s v="Technology"/>
    <s v="Telephones and Communication"/>
    <s v="Wrap Bag"/>
    <s v="12/21/2011"/>
  </r>
  <r>
    <n v="12320"/>
    <d v="2011-12-20T00:00:00"/>
    <s v="Critical"/>
    <n v="35"/>
    <s v="L"/>
    <n v="539.21"/>
    <n v="15.406000000000001"/>
    <x v="2"/>
    <n v="27.75"/>
    <n v="566.96"/>
    <x v="4"/>
    <s v="ON"/>
    <s v="Corporate"/>
    <n v="1"/>
    <s v="Furniture"/>
    <s v="Tables"/>
    <s v="Jumbo Box"/>
    <s v="12/22/2011"/>
  </r>
  <r>
    <n v="52327"/>
    <d v="2011-12-20T00:00:00"/>
    <s v="Medium"/>
    <n v="27"/>
    <s v="M"/>
    <n v="3853.47"/>
    <n v="142.7211111111111"/>
    <x v="0"/>
    <n v="6.5"/>
    <n v="3859.97"/>
    <x v="4"/>
    <s v="ON"/>
    <s v="Home Office"/>
    <n v="3"/>
    <s v="Technology"/>
    <s v="Computer Peripherals"/>
    <s v="Small Box"/>
    <s v="12/21/2011"/>
  </r>
  <r>
    <n v="38528"/>
    <d v="2011-12-20T00:00:00"/>
    <s v="Critical"/>
    <n v="10"/>
    <s v="S"/>
    <n v="70.02"/>
    <n v="7.0019999999999998"/>
    <x v="0"/>
    <n v="0.5"/>
    <n v="70.52"/>
    <x v="1"/>
    <s v="MB"/>
    <s v="Small Business"/>
    <n v="2"/>
    <s v="Office Supplies"/>
    <s v="Labels"/>
    <s v="Small Box"/>
    <s v="12/22/2011"/>
  </r>
  <r>
    <n v="52327"/>
    <d v="2011-12-20T00:00:00"/>
    <s v="Medium"/>
    <n v="5"/>
    <s v="XS"/>
    <n v="28.23"/>
    <n v="5.6459999999999999"/>
    <x v="0"/>
    <n v="4.7"/>
    <n v="32.93"/>
    <x v="4"/>
    <s v="ON"/>
    <s v="Home Office"/>
    <n v="3"/>
    <s v="Office Supplies"/>
    <s v="Paper"/>
    <s v="Small Box"/>
    <s v="12/22/2011"/>
  </r>
  <r>
    <n v="51203"/>
    <d v="2011-12-21T00:00:00"/>
    <s v="High"/>
    <n v="49"/>
    <s v="XL"/>
    <n v="26622.55"/>
    <n v="543.31734693877547"/>
    <x v="2"/>
    <n v="45.7"/>
    <n v="26668.25"/>
    <x v="8"/>
    <s v="NS"/>
    <s v="Home Office"/>
    <n v="3"/>
    <s v="Furniture"/>
    <s v="Tables"/>
    <s v="Jumbo Box"/>
    <s v="12/22/2011"/>
  </r>
  <r>
    <n v="15009"/>
    <d v="2011-12-21T00:00:00"/>
    <s v="Not Specified"/>
    <n v="46"/>
    <s v="XL"/>
    <n v="1200.1300000000001"/>
    <n v="26.089782608695653"/>
    <x v="1"/>
    <n v="8.99"/>
    <n v="1209.1200000000001"/>
    <x v="3"/>
    <s v="QC"/>
    <s v="Small Business"/>
    <n v="2"/>
    <s v="Office Supplies"/>
    <s v="Pens &amp; Art Supplies"/>
    <s v="Small Pack"/>
    <s v="12/23/2011"/>
  </r>
  <r>
    <n v="3525"/>
    <d v="2011-12-21T00:00:00"/>
    <s v="Not Specified"/>
    <n v="38"/>
    <s v="L"/>
    <n v="115.43"/>
    <n v="3.0376315789473685"/>
    <x v="0"/>
    <n v="1.34"/>
    <n v="116.77000000000001"/>
    <x v="10"/>
    <s v="YT"/>
    <s v="Home Office"/>
    <n v="3"/>
    <s v="Office Supplies"/>
    <s v="Pens &amp; Art Supplies"/>
    <s v="Wrap Bag"/>
    <s v="12/23/2011"/>
  </r>
  <r>
    <n v="22950"/>
    <d v="2011-12-21T00:00:00"/>
    <s v="Low"/>
    <n v="29"/>
    <s v="M"/>
    <n v="1756.11"/>
    <n v="60.555517241379306"/>
    <x v="0"/>
    <n v="35"/>
    <n v="1791.11"/>
    <x v="4"/>
    <s v="ON"/>
    <s v="Corporate"/>
    <n v="1"/>
    <s v="Office Supplies"/>
    <s v="Storage &amp; Organization"/>
    <s v="Large Box"/>
    <s v="12/28/2011"/>
  </r>
  <r>
    <n v="15009"/>
    <d v="2011-12-21T00:00:00"/>
    <s v="Not Specified"/>
    <n v="28"/>
    <s v="M"/>
    <n v="229.43"/>
    <n v="8.1939285714285717"/>
    <x v="1"/>
    <n v="2.5"/>
    <n v="231.93"/>
    <x v="8"/>
    <s v="NS"/>
    <s v="Small Business"/>
    <n v="2"/>
    <s v="Office Supplies"/>
    <s v="Envelopes"/>
    <s v="Small Box"/>
    <s v="12/22/2011"/>
  </r>
  <r>
    <n v="7077"/>
    <d v="2011-12-21T00:00:00"/>
    <s v="High"/>
    <n v="14"/>
    <s v="S"/>
    <n v="304.52"/>
    <n v="21.751428571428569"/>
    <x v="0"/>
    <n v="5.94"/>
    <n v="310.45999999999998"/>
    <x v="5"/>
    <s v="AB"/>
    <s v="Consumer"/>
    <n v="4"/>
    <s v="Office Supplies"/>
    <s v="Appliances"/>
    <s v="Medium Box"/>
    <s v="12/23/2011"/>
  </r>
  <r>
    <n v="4773"/>
    <d v="2011-12-22T00:00:00"/>
    <s v="Critical"/>
    <n v="48"/>
    <s v="XL"/>
    <n v="6746.3119999999999"/>
    <n v="140.54816666666667"/>
    <x v="2"/>
    <n v="29.21"/>
    <n v="6775.5219999999999"/>
    <x v="4"/>
    <s v="ON"/>
    <s v="Home Office"/>
    <n v="3"/>
    <s v="Furniture"/>
    <s v="Tables"/>
    <s v="Jumbo Box"/>
    <s v="12/24/2011"/>
  </r>
  <r>
    <n v="19616"/>
    <d v="2011-12-22T00:00:00"/>
    <s v="High"/>
    <n v="42"/>
    <s v="XL"/>
    <n v="116.94"/>
    <n v="2.7842857142857143"/>
    <x v="1"/>
    <n v="1.25"/>
    <n v="118.19"/>
    <x v="4"/>
    <s v="ON"/>
    <s v="Corporate"/>
    <n v="1"/>
    <s v="Office Supplies"/>
    <s v="Pens &amp; Art Supplies"/>
    <s v="Wrap Bag"/>
    <s v="12/23/2011"/>
  </r>
  <r>
    <n v="4773"/>
    <d v="2011-12-22T00:00:00"/>
    <s v="Critical"/>
    <n v="26"/>
    <s v="M"/>
    <n v="311.38"/>
    <n v="11.976153846153846"/>
    <x v="0"/>
    <n v="5.72"/>
    <n v="317.10000000000002"/>
    <x v="8"/>
    <s v="NS"/>
    <s v="Home Office"/>
    <n v="3"/>
    <s v="Office Supplies"/>
    <s v="Envelopes"/>
    <s v="Small Box"/>
    <s v="12/23/2011"/>
  </r>
  <r>
    <n v="26658"/>
    <d v="2011-12-22T00:00:00"/>
    <s v="High"/>
    <n v="17"/>
    <s v="S"/>
    <n v="72.75"/>
    <n v="4.2794117647058822"/>
    <x v="0"/>
    <n v="5.26"/>
    <n v="78.010000000000005"/>
    <x v="3"/>
    <s v="QC"/>
    <s v="Small Business"/>
    <n v="2"/>
    <s v="Office Supplies"/>
    <s v="Binders and Binder Accessories"/>
    <s v="Small Box"/>
    <s v="12/22/2011"/>
  </r>
  <r>
    <n v="19616"/>
    <d v="2011-12-22T00:00:00"/>
    <s v="High"/>
    <n v="3"/>
    <s v="XS"/>
    <n v="92.31"/>
    <n v="30.77"/>
    <x v="0"/>
    <n v="6.17"/>
    <n v="98.48"/>
    <x v="4"/>
    <s v="ON"/>
    <s v="Corporate"/>
    <n v="1"/>
    <s v="Office Supplies"/>
    <s v="Pens &amp; Art Supplies"/>
    <s v="Small Pack"/>
    <s v="12/23/2011"/>
  </r>
  <r>
    <n v="6148"/>
    <d v="2011-12-24T00:00:00"/>
    <s v="Medium"/>
    <n v="50"/>
    <s v="XXL"/>
    <n v="510.56"/>
    <n v="10.2112"/>
    <x v="0"/>
    <n v="5.16"/>
    <n v="515.72"/>
    <x v="3"/>
    <s v="QC"/>
    <s v="Small Business"/>
    <n v="2"/>
    <s v="Furniture"/>
    <s v="Office Furnishings"/>
    <s v="Small Box"/>
    <s v="12/25/2011"/>
  </r>
  <r>
    <n v="12289"/>
    <d v="2011-12-24T00:00:00"/>
    <s v="Low"/>
    <n v="25"/>
    <s v="M"/>
    <n v="3019.41"/>
    <n v="120.7764"/>
    <x v="0"/>
    <n v="7.11"/>
    <n v="3026.52"/>
    <x v="7"/>
    <s v="NT"/>
    <s v="Corporate"/>
    <n v="1"/>
    <s v="Technology"/>
    <s v="Office Machines"/>
    <s v="Medium Box"/>
    <s v="12/28/2011"/>
  </r>
  <r>
    <n v="12806"/>
    <d v="2011-12-24T00:00:00"/>
    <s v="Not Specified"/>
    <n v="20"/>
    <s v="M"/>
    <n v="761.23"/>
    <n v="38.061500000000002"/>
    <x v="0"/>
    <n v="14.72"/>
    <n v="775.95"/>
    <x v="2"/>
    <s v="BC"/>
    <s v="Small Business"/>
    <n v="2"/>
    <s v="Office Supplies"/>
    <s v="Envelopes"/>
    <s v="Small Box"/>
    <s v="12/25/2011"/>
  </r>
  <r>
    <n v="6148"/>
    <d v="2011-12-24T00:00:00"/>
    <s v="Medium"/>
    <n v="18"/>
    <s v="S"/>
    <n v="389.52"/>
    <n v="21.64"/>
    <x v="1"/>
    <n v="6.68"/>
    <n v="396.2"/>
    <x v="3"/>
    <s v="QC"/>
    <s v="Small Business"/>
    <n v="2"/>
    <s v="Furniture"/>
    <s v="Office Furnishings"/>
    <s v="Small Box"/>
    <s v="12/25/2011"/>
  </r>
  <r>
    <n v="10243"/>
    <d v="2011-12-24T00:00:00"/>
    <s v="High"/>
    <n v="12"/>
    <s v="S"/>
    <n v="28.41"/>
    <n v="2.3675000000000002"/>
    <x v="0"/>
    <n v="4.7699999999999996"/>
    <n v="33.18"/>
    <x v="11"/>
    <s v="NB"/>
    <s v="Consumer"/>
    <n v="4"/>
    <s v="Office Supplies"/>
    <s v="Binders and Binder Accessories"/>
    <s v="Small Box"/>
    <s v="12/25/2011"/>
  </r>
  <r>
    <n v="14852"/>
    <d v="2011-12-24T00:00:00"/>
    <s v="Medium"/>
    <n v="9"/>
    <s v="XS"/>
    <n v="3800.4"/>
    <n v="422.26666666666665"/>
    <x v="1"/>
    <n v="19.989999999999998"/>
    <n v="3820.39"/>
    <x v="2"/>
    <s v="BC"/>
    <s v="Consumer"/>
    <n v="4"/>
    <s v="Office Supplies"/>
    <s v="Binders and Binder Accessories"/>
    <s v="Small Box"/>
    <s v="12/24/2011"/>
  </r>
  <r>
    <n v="52833"/>
    <d v="2011-12-24T00:00:00"/>
    <s v="Medium"/>
    <n v="8"/>
    <s v="XS"/>
    <n v="317.82"/>
    <n v="39.727499999999999"/>
    <x v="0"/>
    <n v="12.9"/>
    <n v="330.71999999999997"/>
    <x v="4"/>
    <s v="ON"/>
    <s v="Consumer"/>
    <n v="4"/>
    <s v="Office Supplies"/>
    <s v="Storage &amp; Organization"/>
    <s v="Small Box"/>
    <s v="12/25/2011"/>
  </r>
  <r>
    <n v="36356"/>
    <d v="2011-12-25T00:00:00"/>
    <s v="Medium"/>
    <n v="45"/>
    <s v="XL"/>
    <n v="4768.59"/>
    <n v="105.96866666666666"/>
    <x v="2"/>
    <n v="45"/>
    <n v="4813.59"/>
    <x v="2"/>
    <s v="BC"/>
    <s v="Consumer"/>
    <n v="4"/>
    <s v="Furniture"/>
    <s v="Chairs &amp; Chairmats"/>
    <s v="Jumbo Drum"/>
    <s v="12/27/2011"/>
  </r>
  <r>
    <n v="56423"/>
    <d v="2011-12-25T00:00:00"/>
    <s v="Not Specified"/>
    <n v="41"/>
    <s v="XL"/>
    <n v="170.82"/>
    <n v="4.1663414634146338"/>
    <x v="1"/>
    <n v="0.5"/>
    <n v="171.32"/>
    <x v="6"/>
    <s v="SK"/>
    <s v="Corporate"/>
    <n v="1"/>
    <s v="Office Supplies"/>
    <s v="Labels"/>
    <s v="Small Box"/>
    <s v="12/26/2011"/>
  </r>
  <r>
    <n v="36356"/>
    <d v="2011-12-25T00:00:00"/>
    <s v="Medium"/>
    <n v="33"/>
    <s v="L"/>
    <n v="117.77"/>
    <n v="3.5687878787878788"/>
    <x v="0"/>
    <n v="0.5"/>
    <n v="118.27"/>
    <x v="2"/>
    <s v="BC"/>
    <s v="Consumer"/>
    <n v="4"/>
    <s v="Office Supplies"/>
    <s v="Labels"/>
    <s v="Small Box"/>
    <s v="12/27/2011"/>
  </r>
  <r>
    <n v="11687"/>
    <d v="2011-12-25T00:00:00"/>
    <s v="High"/>
    <n v="26"/>
    <s v="M"/>
    <n v="188.93"/>
    <n v="7.2665384615384614"/>
    <x v="0"/>
    <n v="1.77"/>
    <n v="190.70000000000002"/>
    <x v="3"/>
    <s v="QC"/>
    <s v="Home Office"/>
    <n v="3"/>
    <s v="Office Supplies"/>
    <s v="Paper"/>
    <s v="Wrap Bag"/>
    <s v="12/25/2011"/>
  </r>
  <r>
    <n v="20737"/>
    <d v="2011-12-25T00:00:00"/>
    <s v="Medium"/>
    <n v="15"/>
    <s v="S"/>
    <n v="3364.248"/>
    <n v="224.28319999999999"/>
    <x v="2"/>
    <n v="61.76"/>
    <n v="3426.0080000000003"/>
    <x v="3"/>
    <s v="QC"/>
    <s v="Home Office"/>
    <n v="3"/>
    <s v="Furniture"/>
    <s v="Tables"/>
    <s v="Jumbo Box"/>
    <s v="12/27/2011"/>
  </r>
  <r>
    <n v="20737"/>
    <d v="2011-12-25T00:00:00"/>
    <s v="Medium"/>
    <n v="10"/>
    <s v="S"/>
    <n v="1410.93"/>
    <n v="141.09300000000002"/>
    <x v="2"/>
    <n v="36.090000000000003"/>
    <n v="1447.02"/>
    <x v="3"/>
    <s v="QC"/>
    <s v="Home Office"/>
    <n v="3"/>
    <s v="Furniture"/>
    <s v="Bookcases"/>
    <s v="Jumbo Box"/>
    <s v="12/26/2011"/>
  </r>
  <r>
    <n v="56423"/>
    <d v="2011-12-25T00:00:00"/>
    <s v="Not Specified"/>
    <n v="4"/>
    <s v="XS"/>
    <n v="1609.69"/>
    <n v="402.42250000000001"/>
    <x v="0"/>
    <n v="19.989999999999998"/>
    <n v="1629.68"/>
    <x v="6"/>
    <s v="SK"/>
    <s v="Corporate"/>
    <n v="1"/>
    <s v="Office Supplies"/>
    <s v="Storage &amp; Organization"/>
    <s v="Small Box"/>
    <s v="12/26/2011"/>
  </r>
  <r>
    <n v="454"/>
    <d v="2011-12-26T00:00:00"/>
    <s v="Low"/>
    <n v="42"/>
    <s v="XL"/>
    <n v="234.2"/>
    <n v="5.5761904761904759"/>
    <x v="0"/>
    <n v="1.82"/>
    <n v="236.01999999999998"/>
    <x v="4"/>
    <s v="ON"/>
    <s v="Small Business"/>
    <n v="2"/>
    <s v="Office Supplies"/>
    <s v="Rubber Bands"/>
    <s v="Wrap Bag"/>
    <s v="12/28/2011"/>
  </r>
  <r>
    <n v="45506"/>
    <d v="2011-12-26T00:00:00"/>
    <s v="Low"/>
    <n v="3"/>
    <s v="XS"/>
    <n v="448.36649999999997"/>
    <n v="149.4555"/>
    <x v="0"/>
    <n v="8.99"/>
    <n v="457.35649999999998"/>
    <x v="6"/>
    <s v="SK"/>
    <s v="Consumer"/>
    <n v="4"/>
    <s v="Technology"/>
    <s v="Telephones and Communication"/>
    <s v="Small Box"/>
    <s v="12/31/2011"/>
  </r>
  <r>
    <n v="10820"/>
    <d v="2011-12-27T00:00:00"/>
    <s v="Not Specified"/>
    <n v="49"/>
    <s v="XL"/>
    <n v="2072.12"/>
    <n v="42.288163265306117"/>
    <x v="1"/>
    <n v="8.99"/>
    <n v="2081.1099999999997"/>
    <x v="5"/>
    <s v="AB"/>
    <s v="Small Business"/>
    <n v="2"/>
    <s v="Office Supplies"/>
    <s v="Pens &amp; Art Supplies"/>
    <s v="Small Pack"/>
    <s v="12/28/2011"/>
  </r>
  <r>
    <n v="10820"/>
    <d v="2011-12-27T00:00:00"/>
    <s v="Not Specified"/>
    <n v="33"/>
    <s v="L"/>
    <n v="151.19"/>
    <n v="4.5815151515151511"/>
    <x v="0"/>
    <n v="0.7"/>
    <n v="151.88999999999999"/>
    <x v="5"/>
    <s v="AB"/>
    <s v="Small Business"/>
    <n v="2"/>
    <s v="Office Supplies"/>
    <s v="Rubber Bands"/>
    <s v="Wrap Bag"/>
    <s v="12/27/2011"/>
  </r>
  <r>
    <n v="37861"/>
    <d v="2011-12-28T00:00:00"/>
    <s v="Not Specified"/>
    <n v="32"/>
    <s v="L"/>
    <n v="980.07"/>
    <n v="30.627187500000002"/>
    <x v="0"/>
    <n v="5.76"/>
    <n v="985.83"/>
    <x v="6"/>
    <s v="SK"/>
    <s v="Corporate"/>
    <n v="1"/>
    <s v="Office Supplies"/>
    <s v="Paper"/>
    <s v="Small Box"/>
    <s v="12/30/2011"/>
  </r>
  <r>
    <n v="37792"/>
    <d v="2011-12-29T00:00:00"/>
    <s v="High"/>
    <n v="49"/>
    <s v="XL"/>
    <n v="183.08"/>
    <n v="3.7363265306122453"/>
    <x v="0"/>
    <n v="0.5"/>
    <n v="183.58"/>
    <x v="8"/>
    <s v="NS"/>
    <s v="Corporate"/>
    <n v="1"/>
    <s v="Office Supplies"/>
    <s v="Labels"/>
    <s v="Small Box"/>
    <s v="12/31/2011"/>
  </r>
  <r>
    <n v="46662"/>
    <d v="2011-12-29T00:00:00"/>
    <s v="Critical"/>
    <n v="48"/>
    <s v="XL"/>
    <n v="3410.1574999999998"/>
    <n v="71.044947916666658"/>
    <x v="0"/>
    <n v="0.99"/>
    <n v="3411.1474999999996"/>
    <x v="2"/>
    <s v="BC"/>
    <s v="Home Office"/>
    <n v="3"/>
    <s v="Technology"/>
    <s v="Telephones and Communication"/>
    <s v="Wrap Bag"/>
    <s v="12/31/2011"/>
  </r>
  <r>
    <n v="46662"/>
    <d v="2011-12-29T00:00:00"/>
    <s v="Critical"/>
    <n v="33"/>
    <s v="L"/>
    <n v="162"/>
    <n v="4.9090909090909092"/>
    <x v="0"/>
    <n v="0.71"/>
    <n v="162.71"/>
    <x v="2"/>
    <s v="BC"/>
    <s v="Home Office"/>
    <n v="3"/>
    <s v="Office Supplies"/>
    <s v="Pens &amp; Art Supplies"/>
    <s v="Wrap Bag"/>
    <s v="12/31/2011"/>
  </r>
  <r>
    <n v="39585"/>
    <d v="2011-12-29T00:00:00"/>
    <s v="Not Specified"/>
    <n v="32"/>
    <s v="L"/>
    <n v="166.17"/>
    <n v="5.1928124999999996"/>
    <x v="0"/>
    <n v="3.63"/>
    <n v="169.79999999999998"/>
    <x v="5"/>
    <s v="AB"/>
    <s v="Corporate"/>
    <n v="1"/>
    <s v="Furniture"/>
    <s v="Office Furnishings"/>
    <s v="Wrap Bag"/>
    <s v="12/30/2011"/>
  </r>
  <r>
    <n v="24422"/>
    <d v="2011-12-29T00:00:00"/>
    <s v="Critical"/>
    <n v="20"/>
    <s v="M"/>
    <n v="3467.28"/>
    <n v="173.364"/>
    <x v="2"/>
    <n v="29.21"/>
    <n v="3496.4900000000002"/>
    <x v="8"/>
    <s v="NS"/>
    <s v="Corporate"/>
    <n v="1"/>
    <s v="Furniture"/>
    <s v="Tables"/>
    <s v="Jumbo Box"/>
    <s v="12/31/2011"/>
  </r>
  <r>
    <n v="37792"/>
    <d v="2011-12-29T00:00:00"/>
    <s v="High"/>
    <n v="14"/>
    <s v="S"/>
    <n v="36.74"/>
    <n v="2.6242857142857146"/>
    <x v="0"/>
    <n v="0.97"/>
    <n v="37.71"/>
    <x v="3"/>
    <s v="QC"/>
    <s v="Corporate"/>
    <n v="1"/>
    <s v="Office Supplies"/>
    <s v="Pens &amp; Art Supplies"/>
    <s v="Wrap Bag"/>
    <s v="12/30/2011"/>
  </r>
  <r>
    <n v="46662"/>
    <d v="2011-12-29T00:00:00"/>
    <s v="Critical"/>
    <n v="8"/>
    <s v="XS"/>
    <n v="57.22"/>
    <n v="7.1524999999999999"/>
    <x v="0"/>
    <n v="6.6"/>
    <n v="63.82"/>
    <x v="2"/>
    <s v="BC"/>
    <s v="Home Office"/>
    <n v="3"/>
    <s v="Office Supplies"/>
    <s v="Paper"/>
    <s v="Small Box"/>
    <s v="12/31/2011"/>
  </r>
  <r>
    <n v="57959"/>
    <d v="2011-12-30T00:00:00"/>
    <s v="Medium"/>
    <n v="48"/>
    <s v="XL"/>
    <n v="1269.79"/>
    <n v="26.453958333333333"/>
    <x v="1"/>
    <n v="5.89"/>
    <n v="1275.68"/>
    <x v="2"/>
    <s v="BC"/>
    <s v="Consumer"/>
    <n v="4"/>
    <s v="Technology"/>
    <s v="Computer Peripherals"/>
    <s v="Small Box"/>
    <s v="12/31/2011"/>
  </r>
  <r>
    <n v="29666"/>
    <d v="2011-12-30T00:00:00"/>
    <s v="Not Specified"/>
    <n v="44"/>
    <s v="XL"/>
    <n v="362.75"/>
    <n v="8.2443181818181817"/>
    <x v="0"/>
    <n v="2.38"/>
    <n v="365.13"/>
    <x v="4"/>
    <s v="ON"/>
    <s v="Small Business"/>
    <n v="2"/>
    <s v="Technology"/>
    <s v="Computer Peripherals"/>
    <s v="Small Pack"/>
    <d v="2012-01-01T00:00:00"/>
  </r>
  <r>
    <n v="57959"/>
    <d v="2011-12-30T00:00:00"/>
    <s v="Medium"/>
    <n v="40"/>
    <s v="XL"/>
    <n v="239.86"/>
    <n v="5.9965000000000002"/>
    <x v="0"/>
    <n v="3.37"/>
    <n v="243.23000000000002"/>
    <x v="2"/>
    <s v="BC"/>
    <s v="Consumer"/>
    <n v="4"/>
    <s v="Office Supplies"/>
    <s v="Rubber Bands"/>
    <s v="Wrap Bag"/>
    <s v="12/31/2011"/>
  </r>
  <r>
    <n v="22051"/>
    <d v="2011-12-30T00:00:00"/>
    <s v="Not Specified"/>
    <n v="39"/>
    <s v="L"/>
    <n v="209.33"/>
    <n v="5.3674358974358976"/>
    <x v="0"/>
    <n v="7.44"/>
    <n v="216.77"/>
    <x v="1"/>
    <s v="MB"/>
    <s v="Corporate"/>
    <n v="1"/>
    <s v="Office Supplies"/>
    <s v="Paper"/>
    <s v="Small Box"/>
    <d v="2012-01-01T00:00:00"/>
  </r>
  <r>
    <n v="18534"/>
    <d v="2011-12-30T00:00:00"/>
    <s v="Low"/>
    <n v="36"/>
    <s v="L"/>
    <n v="282.58"/>
    <n v="7.849444444444444"/>
    <x v="1"/>
    <n v="1.99"/>
    <n v="284.57"/>
    <x v="8"/>
    <s v="NS"/>
    <s v="Corporate"/>
    <n v="1"/>
    <s v="Technology"/>
    <s v="Computer Peripherals"/>
    <s v="Small Pack"/>
    <s v="12/30/2011"/>
  </r>
  <r>
    <n v="16805"/>
    <d v="2011-12-30T00:00:00"/>
    <s v="Low"/>
    <n v="29"/>
    <s v="M"/>
    <n v="852.75"/>
    <n v="29.405172413793103"/>
    <x v="0"/>
    <n v="1.49"/>
    <n v="854.24"/>
    <x v="5"/>
    <s v="AB"/>
    <s v="Corporate"/>
    <n v="1"/>
    <s v="Office Supplies"/>
    <s v="Binders and Binder Accessories"/>
    <s v="Small Box"/>
    <d v="2012-01-01T00:00:00"/>
  </r>
  <r>
    <n v="29666"/>
    <d v="2011-12-30T00:00:00"/>
    <s v="Not Specified"/>
    <n v="29"/>
    <s v="M"/>
    <n v="155.86000000000001"/>
    <n v="5.3744827586206902"/>
    <x v="0"/>
    <n v="8.16"/>
    <n v="164.02"/>
    <x v="3"/>
    <s v="QC"/>
    <s v="Small Business"/>
    <n v="2"/>
    <s v="Office Supplies"/>
    <s v="Paper"/>
    <s v="Small Box"/>
    <s v="12/31/2011"/>
  </r>
  <r>
    <n v="16805"/>
    <d v="2011-12-30T00:00:00"/>
    <s v="Low"/>
    <n v="26"/>
    <s v="M"/>
    <n v="172.33"/>
    <n v="6.6280769230769234"/>
    <x v="0"/>
    <n v="5.74"/>
    <n v="178.07000000000002"/>
    <x v="5"/>
    <s v="AB"/>
    <s v="Corporate"/>
    <n v="1"/>
    <s v="Office Supplies"/>
    <s v="Paper"/>
    <s v="Small Box"/>
    <d v="2012-01-01T00:00:00"/>
  </r>
  <r>
    <n v="58626"/>
    <d v="2011-12-30T00:00:00"/>
    <s v="High"/>
    <n v="23"/>
    <s v="M"/>
    <n v="6641.14"/>
    <n v="288.74521739130438"/>
    <x v="2"/>
    <n v="64.73"/>
    <n v="6705.87"/>
    <x v="9"/>
    <s v="PE"/>
    <s v="Small Business"/>
    <n v="2"/>
    <s v="Furniture"/>
    <s v="Chairs &amp; Chairmats"/>
    <s v="Jumbo Drum"/>
    <d v="2012-01-01T00:00:00"/>
  </r>
  <r>
    <n v="58626"/>
    <d v="2011-12-30T00:00:00"/>
    <s v="High"/>
    <n v="21"/>
    <s v="M"/>
    <n v="10469.030000000001"/>
    <n v="498.52523809523814"/>
    <x v="2"/>
    <n v="26"/>
    <n v="10495.03"/>
    <x v="9"/>
    <s v="PE"/>
    <s v="Small Business"/>
    <n v="2"/>
    <s v="Furniture"/>
    <s v="Chairs &amp; Chairmats"/>
    <s v="Jumbo Drum"/>
    <d v="2012-02-01T00:00:00"/>
  </r>
  <r>
    <n v="58626"/>
    <d v="2011-12-30T00:00:00"/>
    <s v="High"/>
    <n v="18"/>
    <s v="S"/>
    <n v="835.55"/>
    <n v="46.419444444444444"/>
    <x v="0"/>
    <n v="1.99"/>
    <n v="837.54"/>
    <x v="9"/>
    <s v="PE"/>
    <s v="Small Business"/>
    <n v="2"/>
    <s v="Technology"/>
    <s v="Computer Peripherals"/>
    <s v="Small Pack"/>
    <s v="12/31/2011"/>
  </r>
  <r>
    <n v="3271"/>
    <d v="2011-12-31T00:00:00"/>
    <s v="Critical"/>
    <n v="45"/>
    <s v="XL"/>
    <n v="11532.99"/>
    <n v="256.28866666666664"/>
    <x v="2"/>
    <n v="17.86"/>
    <n v="11550.85"/>
    <x v="4"/>
    <s v="ON"/>
    <s v="Home Office"/>
    <n v="3"/>
    <s v="Technology"/>
    <s v="Office Machines"/>
    <s v="Jumbo Drum"/>
    <s v="12/31/2011"/>
  </r>
  <r>
    <n v="27015"/>
    <d v="2011-12-31T00:00:00"/>
    <s v="Low"/>
    <n v="24"/>
    <s v="M"/>
    <n v="1339.25"/>
    <n v="55.802083333333336"/>
    <x v="0"/>
    <n v="13.22"/>
    <n v="1352.47"/>
    <x v="4"/>
    <s v="ON"/>
    <s v="Home Office"/>
    <n v="3"/>
    <s v="Office Supplies"/>
    <s v="Appliances"/>
    <s v="Small Box"/>
    <s v="12/31/2011"/>
  </r>
  <r>
    <n v="3271"/>
    <d v="2011-12-31T00:00:00"/>
    <s v="Critical"/>
    <n v="18"/>
    <s v="S"/>
    <n v="146.1"/>
    <n v="8.1166666666666671"/>
    <x v="1"/>
    <n v="1.43"/>
    <n v="147.53"/>
    <x v="4"/>
    <s v="ON"/>
    <s v="Home Office"/>
    <n v="3"/>
    <s v="Office Supplies"/>
    <s v="Paper"/>
    <s v="Wrap Bag"/>
    <d v="2012-01-01T00:00:00"/>
  </r>
  <r>
    <n v="5607"/>
    <d v="2011-12-31T00:00:00"/>
    <s v="Not Specified"/>
    <n v="8"/>
    <s v="XS"/>
    <n v="61.871499999999997"/>
    <n v="7.7339374999999997"/>
    <x v="0"/>
    <n v="5.03"/>
    <n v="66.901499999999999"/>
    <x v="0"/>
    <s v="NU"/>
    <s v="Home Office"/>
    <n v="3"/>
    <s v="Technology"/>
    <s v="Telephones and Communication"/>
    <s v="Medium Box"/>
    <d v="2012-03-01T00:00:00"/>
  </r>
  <r>
    <n v="37543"/>
    <d v="2011-12-31T00:00:00"/>
    <s v="Medium"/>
    <n v="6"/>
    <s v="XS"/>
    <n v="241.85"/>
    <n v="40.30833333333333"/>
    <x v="0"/>
    <n v="13.89"/>
    <n v="255.74"/>
    <x v="10"/>
    <s v="YT"/>
    <s v="Home Office"/>
    <n v="3"/>
    <s v="Office Supplies"/>
    <s v="Pens &amp; Art Supplies"/>
    <s v="Wrap Bag"/>
    <d v="2012-01-01T00:00:00"/>
  </r>
  <r>
    <n v="27137"/>
    <d v="2011-12-31T00:00:00"/>
    <s v="High"/>
    <n v="2"/>
    <s v="XS"/>
    <n v="60.5625"/>
    <n v="30.28125"/>
    <x v="0"/>
    <n v="1.1000000000000001"/>
    <n v="61.662500000000001"/>
    <x v="8"/>
    <s v="NS"/>
    <s v="Small Business"/>
    <n v="2"/>
    <s v="Technology"/>
    <s v="Telephones and Communication"/>
    <s v="Small Box"/>
    <d v="2012-02-01T00:00: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3">
  <r>
    <n v="2277"/>
    <d v="2011-01-01T00:00:00"/>
    <s v="Jan"/>
    <x v="0"/>
    <s v="Not Specified"/>
    <n v="21"/>
    <s v="M"/>
    <n v="845.32"/>
    <n v="40.253333333333337"/>
    <s v="Regular Air"/>
    <n v="19.989999999999998"/>
    <n v="865.31000000000006"/>
    <s v="Nunavut"/>
    <s v="NU"/>
    <s v="Home Office"/>
    <n v="3"/>
    <s v="Office Supplies"/>
    <s v="Paper"/>
    <s v="Small Box"/>
    <d v="2011-03-01T00:00:00"/>
  </r>
  <r>
    <n v="52640"/>
    <d v="2011-01-01T00:00:00"/>
    <s v="Jan"/>
    <x v="0"/>
    <s v="Medium"/>
    <n v="18"/>
    <s v="S"/>
    <n v="1163.75"/>
    <n v="64.652777777777771"/>
    <s v="Express Air"/>
    <n v="19.989999999999998"/>
    <n v="1183.74"/>
    <s v="Manitoba"/>
    <s v="MB"/>
    <s v="Consumer"/>
    <n v="4"/>
    <s v="Office Supplies"/>
    <s v="Binders and Binder Accessories"/>
    <s v="Small Box"/>
    <d v="2011-04-01T00:00:00"/>
  </r>
  <r>
    <n v="17058"/>
    <d v="2011-01-01T00:00:00"/>
    <s v="Jan"/>
    <x v="0"/>
    <s v="High"/>
    <n v="15"/>
    <s v="S"/>
    <n v="72.67"/>
    <n v="4.8446666666666669"/>
    <s v="Regular Air"/>
    <n v="6.72"/>
    <n v="79.39"/>
    <s v="Manitoba"/>
    <s v="MB"/>
    <s v="Home Office"/>
    <n v="3"/>
    <s v="Office Supplies"/>
    <s v="Paper"/>
    <s v="Small Box"/>
    <d v="2011-02-01T00:00:00"/>
  </r>
  <r>
    <n v="16262"/>
    <d v="2011-01-01T00:00:00"/>
    <s v="Jan"/>
    <x v="0"/>
    <s v="Low"/>
    <n v="11"/>
    <s v="S"/>
    <n v="62.84"/>
    <n v="5.7127272727272729"/>
    <s v="Express Air"/>
    <n v="2.04"/>
    <n v="64.88000000000001"/>
    <s v="Manitoba"/>
    <s v="MB"/>
    <s v="Consumer"/>
    <n v="4"/>
    <s v="Office Supplies"/>
    <s v="Paper"/>
    <s v="Wrap Bag"/>
    <d v="2011-08-01T00:00:00"/>
  </r>
  <r>
    <n v="2277"/>
    <d v="2011-01-01T00:00:00"/>
    <s v="Jan"/>
    <x v="0"/>
    <s v="Not Specified"/>
    <n v="10"/>
    <s v="S"/>
    <n v="66.540000000000006"/>
    <n v="6.6540000000000008"/>
    <s v="Regular Air"/>
    <n v="4.38"/>
    <n v="70.92"/>
    <s v="Nunavut"/>
    <s v="NU"/>
    <s v="Home Office"/>
    <n v="3"/>
    <s v="Technology"/>
    <s v="Computer Peripherals"/>
    <s v="Small Pack"/>
    <d v="2011-02-01T00:00:00"/>
  </r>
  <r>
    <n v="24033"/>
    <d v="2011-01-02T00:00:00"/>
    <s v="Jan"/>
    <x v="0"/>
    <s v="High"/>
    <n v="50"/>
    <s v="XXL"/>
    <n v="1227.18"/>
    <n v="24.543600000000001"/>
    <s v="Delivery Truck"/>
    <n v="15.68"/>
    <n v="1242.8600000000001"/>
    <s v="Manitoba"/>
    <s v="MB"/>
    <s v="Consumer"/>
    <n v="4"/>
    <s v="Furniture"/>
    <s v="Office Furnishings"/>
    <s v="Jumbo Drum"/>
    <d v="2011-04-01T00:00:00"/>
  </r>
  <r>
    <n v="10144"/>
    <d v="2011-01-02T00:00:00"/>
    <s v="Jan"/>
    <x v="0"/>
    <s v="Critical"/>
    <n v="24"/>
    <s v="M"/>
    <n v="6408.3"/>
    <n v="267.01249999999999"/>
    <s v="Delivery Truck"/>
    <n v="35.67"/>
    <n v="6443.97"/>
    <s v="British Columbia"/>
    <s v="BC"/>
    <s v="Corporate"/>
    <n v="1"/>
    <s v="Furniture"/>
    <s v="Tables"/>
    <s v="Jumbo Box"/>
    <d v="2011-02-01T00:00:00"/>
  </r>
  <r>
    <n v="10436"/>
    <d v="2011-01-02T00:00:00"/>
    <s v="Jan"/>
    <x v="0"/>
    <s v="Low"/>
    <n v="24"/>
    <s v="M"/>
    <n v="138.75"/>
    <n v="5.78125"/>
    <s v="Regular Air"/>
    <n v="1"/>
    <n v="139.75"/>
    <s v="Quebec"/>
    <s v="QC"/>
    <s v="Corporate"/>
    <n v="1"/>
    <s v="Office Supplies"/>
    <s v="Pens &amp; Art Supplies"/>
    <s v="Wrap Bag"/>
    <d v="2011-09-01T00:00:00"/>
  </r>
  <r>
    <n v="10144"/>
    <d v="2011-01-02T00:00:00"/>
    <s v="Jan"/>
    <x v="0"/>
    <s v="Critical"/>
    <n v="16"/>
    <s v="S"/>
    <n v="5403.75"/>
    <n v="337.734375"/>
    <s v="Delivery Truck"/>
    <n v="58.92"/>
    <n v="5462.67"/>
    <s v="British Columbia"/>
    <s v="BC"/>
    <s v="Corporate"/>
    <n v="1"/>
    <s v="Furniture"/>
    <s v="Chairs &amp; Chairmats"/>
    <s v="Jumbo Drum"/>
    <d v="2011-04-01T00:00:00"/>
  </r>
  <r>
    <n v="10144"/>
    <d v="2011-01-02T00:00:00"/>
    <s v="Jan"/>
    <x v="0"/>
    <s v="Critical"/>
    <n v="1"/>
    <s v="XS"/>
    <n v="192.49"/>
    <n v="192.49"/>
    <s v="Delivery Truck"/>
    <n v="30"/>
    <n v="222.49"/>
    <s v="British Columbia"/>
    <s v="BC"/>
    <s v="Corporate"/>
    <n v="1"/>
    <s v="Furniture"/>
    <s v="Chairs &amp; Chairmats"/>
    <s v="Jumbo Drum"/>
    <d v="2011-04-01T00:00:00"/>
  </r>
  <r>
    <n v="4006"/>
    <d v="2011-01-03T00:00:00"/>
    <s v="Jan"/>
    <x v="0"/>
    <s v="Medium"/>
    <n v="38"/>
    <s v="L"/>
    <n v="1441.61"/>
    <n v="37.937105263157889"/>
    <s v="Regular Air"/>
    <n v="5.08"/>
    <n v="1446.6899999999998"/>
    <s v="Ontario"/>
    <s v="ON"/>
    <s v="Corporate"/>
    <n v="1"/>
    <s v="Office Supplies"/>
    <s v="Paper"/>
    <s v="Wrap Bag"/>
    <d v="2011-04-01T00:00:00"/>
  </r>
  <r>
    <n v="9221"/>
    <d v="2011-01-03T00:00:00"/>
    <s v="Jan"/>
    <x v="0"/>
    <s v="Low"/>
    <n v="25"/>
    <s v="M"/>
    <n v="1527.42"/>
    <n v="61.096800000000002"/>
    <s v="Regular Air"/>
    <n v="19.989999999999998"/>
    <n v="1547.41"/>
    <s v="Alberta"/>
    <s v="AB"/>
    <s v="Consumer"/>
    <n v="4"/>
    <s v="Office Supplies"/>
    <s v="Envelopes"/>
    <s v="Small Box"/>
    <d v="2011-07-01T00:00:00"/>
  </r>
  <r>
    <n v="25188"/>
    <d v="2011-01-03T00:00:00"/>
    <s v="Jan"/>
    <x v="0"/>
    <s v="Medium"/>
    <n v="20"/>
    <s v="M"/>
    <n v="1564.1614999999999"/>
    <n v="78.208074999999994"/>
    <s v="Regular Air"/>
    <n v="2.5"/>
    <n v="1566.6614999999999"/>
    <s v="Quebec"/>
    <s v="QC"/>
    <s v="Home Office"/>
    <n v="3"/>
    <s v="Technology"/>
    <s v="Telephones and Communication"/>
    <s v="Small Box"/>
    <d v="2011-05-01T00:00:00"/>
  </r>
  <r>
    <n v="9221"/>
    <d v="2011-01-03T00:00:00"/>
    <s v="Jan"/>
    <x v="0"/>
    <s v="Low"/>
    <n v="9"/>
    <s v="XS"/>
    <n v="79.64"/>
    <n v="8.8488888888888884"/>
    <s v="Regular Air"/>
    <n v="49"/>
    <n v="128.63999999999999"/>
    <s v="Alberta"/>
    <s v="AB"/>
    <s v="Consumer"/>
    <n v="4"/>
    <s v="Office Supplies"/>
    <s v="Appliances"/>
    <s v="Large Box"/>
    <d v="2011-07-01T00:00:00"/>
  </r>
  <r>
    <n v="33473"/>
    <d v="2011-01-04T00:00:00"/>
    <s v="Jan"/>
    <x v="0"/>
    <s v="Low"/>
    <n v="50"/>
    <s v="XXL"/>
    <n v="600.22"/>
    <n v="12.0044"/>
    <s v="Regular Air"/>
    <n v="3.14"/>
    <n v="603.36"/>
    <s v="Saskachewan"/>
    <s v="SK"/>
    <s v="Corporate"/>
    <n v="1"/>
    <s v="Office Supplies"/>
    <s v="Scissors, Rulers and Trimmers"/>
    <s v="Small Pack"/>
    <d v="2011-04-01T00:00:00"/>
  </r>
  <r>
    <n v="52486"/>
    <d v="2011-01-04T00:00:00"/>
    <s v="Jan"/>
    <x v="0"/>
    <s v="Not Specified"/>
    <n v="41"/>
    <s v="XL"/>
    <n v="11883.2"/>
    <n v="289.83414634146345"/>
    <s v="Regular Air"/>
    <n v="7.18"/>
    <n v="11890.380000000001"/>
    <s v="Quebec"/>
    <s v="QC"/>
    <s v="Home Office"/>
    <n v="3"/>
    <s v="Technology"/>
    <s v="Computer Peripherals"/>
    <s v="Small Box"/>
    <d v="2011-05-01T00:00:00"/>
  </r>
  <r>
    <n v="6560"/>
    <d v="2011-01-04T00:00:00"/>
    <s v="Jan"/>
    <x v="0"/>
    <s v="Low"/>
    <n v="37"/>
    <s v="L"/>
    <n v="8252.3919999999998"/>
    <n v="223.03762162162161"/>
    <s v="Delivery Truck"/>
    <n v="35.67"/>
    <n v="8288.0619999999999"/>
    <s v="Saskachewan"/>
    <s v="SK"/>
    <s v="Corporate"/>
    <n v="1"/>
    <s v="Furniture"/>
    <s v="Tables"/>
    <s v="Jumbo Box"/>
    <d v="2011-09-01T00:00:00"/>
  </r>
  <r>
    <n v="44198"/>
    <d v="2011-01-04T00:00:00"/>
    <s v="Jan"/>
    <x v="0"/>
    <s v="Critical"/>
    <n v="35"/>
    <s v="L"/>
    <n v="625.94849999999997"/>
    <n v="17.884242857142855"/>
    <s v="Express Air"/>
    <n v="3.3"/>
    <n v="629.24849999999992"/>
    <s v="British Columbia"/>
    <s v="BC"/>
    <s v="Home Office"/>
    <n v="3"/>
    <s v="Technology"/>
    <s v="Telephones and Communication"/>
    <s v="Small Pack"/>
    <d v="2011-04-01T00:00:00"/>
  </r>
  <r>
    <n v="802"/>
    <d v="2011-01-04T00:00:00"/>
    <s v="Jan"/>
    <x v="0"/>
    <s v="Critical"/>
    <n v="33"/>
    <s v="L"/>
    <n v="378.6"/>
    <n v="11.472727272727273"/>
    <s v="Regular Air"/>
    <n v="5.63"/>
    <n v="384.23"/>
    <s v="Ontario"/>
    <s v="ON"/>
    <s v="Corporate"/>
    <n v="1"/>
    <s v="Office Supplies"/>
    <s v="Binders and Binder Accessories"/>
    <s v="Small Box"/>
    <d v="2011-06-01T00:00:00"/>
  </r>
  <r>
    <n v="58054"/>
    <d v="2011-01-04T00:00:00"/>
    <s v="Jan"/>
    <x v="0"/>
    <s v="High"/>
    <n v="26"/>
    <s v="M"/>
    <n v="61.4"/>
    <n v="2.3615384615384616"/>
    <s v="Regular Air"/>
    <n v="5.33"/>
    <n v="66.73"/>
    <s v="Ontario"/>
    <s v="ON"/>
    <s v="Consumer"/>
    <n v="4"/>
    <s v="Furniture"/>
    <s v="Office Furnishings"/>
    <s v="Small Box"/>
    <d v="2011-04-01T00:00:00"/>
  </r>
  <r>
    <n v="6560"/>
    <d v="2011-01-04T00:00:00"/>
    <s v="Jan"/>
    <x v="0"/>
    <s v="Low"/>
    <n v="20"/>
    <s v="M"/>
    <n v="169.18"/>
    <n v="8.4589999999999996"/>
    <s v="Regular Air"/>
    <n v="3.5"/>
    <n v="172.68"/>
    <s v="Saskachewan"/>
    <s v="SK"/>
    <s v="Corporate"/>
    <n v="1"/>
    <s v="Office Supplies"/>
    <s v="Appliances"/>
    <s v="Small Box"/>
    <d v="2011-08-01T00:00:00"/>
  </r>
  <r>
    <n v="54528"/>
    <d v="2011-01-04T00:00:00"/>
    <s v="Jan"/>
    <x v="0"/>
    <s v="Medium"/>
    <n v="17"/>
    <s v="S"/>
    <n v="207.19"/>
    <n v="12.187647058823529"/>
    <s v="Regular Air"/>
    <n v="8.99"/>
    <n v="216.18"/>
    <s v="Northwest Territories"/>
    <s v="NT"/>
    <s v="Consumer"/>
    <n v="4"/>
    <s v="Office Supplies"/>
    <s v="Pens &amp; Art Supplies"/>
    <s v="Small Pack"/>
    <d v="2011-06-01T00:00:00"/>
  </r>
  <r>
    <n v="54528"/>
    <d v="2011-01-04T00:00:00"/>
    <s v="Jan"/>
    <x v="0"/>
    <s v="Medium"/>
    <n v="15"/>
    <s v="S"/>
    <n v="92.03"/>
    <n v="6.1353333333333335"/>
    <s v="Regular Air"/>
    <n v="0.91"/>
    <n v="92.94"/>
    <s v="Quebec"/>
    <s v="QC"/>
    <s v="Consumer"/>
    <n v="4"/>
    <s v="Office Supplies"/>
    <s v="Pens &amp; Art Supplies"/>
    <s v="Wrap Bag"/>
    <d v="2011-05-01T00:00:00"/>
  </r>
  <r>
    <n v="54528"/>
    <d v="2011-01-04T00:00:00"/>
    <s v="Jan"/>
    <x v="0"/>
    <s v="Medium"/>
    <n v="8"/>
    <s v="XS"/>
    <n v="88"/>
    <n v="11"/>
    <s v="Regular Air"/>
    <n v="2.89"/>
    <n v="90.89"/>
    <s v="Northwest Territories"/>
    <s v="NT"/>
    <s v="Consumer"/>
    <n v="4"/>
    <s v="Office Supplies"/>
    <s v="Pens &amp; Art Supplies"/>
    <s v="Small Pack"/>
    <d v="2011-06-01T00:00:00"/>
  </r>
  <r>
    <n v="802"/>
    <d v="2011-01-04T00:00:00"/>
    <s v="Jan"/>
    <x v="0"/>
    <s v="Critical"/>
    <n v="2"/>
    <s v="XS"/>
    <n v="38.5"/>
    <n v="19.25"/>
    <s v="Regular Air"/>
    <n v="9.4"/>
    <n v="47.9"/>
    <s v="Ontario"/>
    <s v="ON"/>
    <s v="Corporate"/>
    <n v="1"/>
    <s v="Technology"/>
    <s v="Office Machines"/>
    <s v="Small Box"/>
    <d v="2011-04-01T00:00:00"/>
  </r>
  <r>
    <n v="25028"/>
    <d v="2011-01-05T00:00:00"/>
    <s v="Jan"/>
    <x v="0"/>
    <s v="Critical"/>
    <n v="14"/>
    <s v="S"/>
    <n v="552.08000000000004"/>
    <n v="39.434285714285714"/>
    <s v="Express Air"/>
    <n v="5.08"/>
    <n v="557.16000000000008"/>
    <s v="Alberta"/>
    <s v="AB"/>
    <s v="Home Office"/>
    <n v="3"/>
    <s v="Office Supplies"/>
    <s v="Paper"/>
    <s v="Wrap Bag"/>
    <d v="2011-07-01T00:00:00"/>
  </r>
  <r>
    <n v="25028"/>
    <d v="2011-01-05T00:00:00"/>
    <s v="Jan"/>
    <x v="0"/>
    <s v="Critical"/>
    <n v="5"/>
    <s v="XS"/>
    <n v="477.39"/>
    <n v="95.477999999999994"/>
    <s v="Delivery Truck"/>
    <n v="55.81"/>
    <n v="533.20000000000005"/>
    <s v="Alberta"/>
    <s v="AB"/>
    <s v="Home Office"/>
    <n v="3"/>
    <s v="Furniture"/>
    <s v="Bookcases"/>
    <s v="Jumbo Box"/>
    <d v="2011-06-01T00:00:00"/>
  </r>
  <r>
    <n v="29958"/>
    <d v="2011-01-06T00:00:00"/>
    <s v="Jan"/>
    <x v="0"/>
    <s v="High"/>
    <n v="47"/>
    <s v="XL"/>
    <n v="307.57"/>
    <n v="6.5440425531914892"/>
    <s v="Regular Air"/>
    <n v="5.19"/>
    <n v="312.76"/>
    <s v="Quebec"/>
    <s v="QC"/>
    <s v="Consumer"/>
    <n v="4"/>
    <s v="Office Supplies"/>
    <s v="Binders and Binder Accessories"/>
    <s v="Small Box"/>
    <d v="2011-07-01T00:00:00"/>
  </r>
  <r>
    <n v="29958"/>
    <d v="2011-01-06T00:00:00"/>
    <s v="Jan"/>
    <x v="0"/>
    <s v="High"/>
    <n v="32"/>
    <s v="L"/>
    <n v="14861.07"/>
    <n v="464.40843749999999"/>
    <s v="Delivery Truck"/>
    <n v="26"/>
    <n v="14887.07"/>
    <s v="Quebec"/>
    <s v="QC"/>
    <s v="Consumer"/>
    <n v="4"/>
    <s v="Furniture"/>
    <s v="Chairs &amp; Chairmats"/>
    <s v="Jumbo Drum"/>
    <d v="2011-08-01T00:00:00"/>
  </r>
  <r>
    <n v="8195"/>
    <d v="2011-01-06T00:00:00"/>
    <s v="Jan"/>
    <x v="0"/>
    <s v="Medium"/>
    <n v="26"/>
    <s v="M"/>
    <n v="87.52"/>
    <n v="3.3661538461538458"/>
    <s v="Regular Air"/>
    <n v="3.97"/>
    <n v="91.49"/>
    <s v="Quebec"/>
    <s v="QC"/>
    <s v="Consumer"/>
    <n v="4"/>
    <s v="Office Supplies"/>
    <s v="Pens &amp; Art Supplies"/>
    <s v="Wrap Bag"/>
    <d v="2011-07-01T00:00:00"/>
  </r>
  <r>
    <n v="43808"/>
    <d v="2011-01-06T00:00:00"/>
    <s v="Jan"/>
    <x v="0"/>
    <s v="Low"/>
    <n v="16"/>
    <s v="S"/>
    <n v="108.73"/>
    <n v="6.7956250000000002"/>
    <s v="Regular Air"/>
    <n v="5.22"/>
    <n v="113.95"/>
    <s v="Ontario"/>
    <s v="ON"/>
    <s v="Small Business"/>
    <n v="2"/>
    <s v="Furniture"/>
    <s v="Office Furnishings"/>
    <s v="Small Box"/>
    <s v="1/13/2011"/>
  </r>
  <r>
    <n v="35845"/>
    <d v="2011-01-06T00:00:00"/>
    <s v="Jan"/>
    <x v="0"/>
    <s v="High"/>
    <n v="15"/>
    <s v="S"/>
    <n v="5713.48"/>
    <n v="380.89866666666666"/>
    <s v="Delivery Truck"/>
    <n v="85.63"/>
    <n v="5799.11"/>
    <s v="Quebec"/>
    <s v="QC"/>
    <s v="Corporate"/>
    <n v="1"/>
    <s v="Furniture"/>
    <s v="Tables"/>
    <s v="Jumbo Box"/>
    <d v="2011-08-01T00:00:00"/>
  </r>
  <r>
    <n v="8195"/>
    <d v="2011-01-06T00:00:00"/>
    <s v="Jan"/>
    <x v="0"/>
    <s v="Medium"/>
    <n v="5"/>
    <s v="XS"/>
    <n v="51.3"/>
    <n v="10.26"/>
    <s v="Express Air"/>
    <n v="11.15"/>
    <n v="62.449999999999996"/>
    <s v="Quebec"/>
    <s v="QC"/>
    <s v="Consumer"/>
    <n v="4"/>
    <s v="Office Supplies"/>
    <s v="Paper"/>
    <s v="Small Box"/>
    <d v="2011-07-01T00:00:00"/>
  </r>
  <r>
    <n v="8195"/>
    <d v="2011-01-06T00:00:00"/>
    <s v="Jan"/>
    <x v="0"/>
    <s v="Medium"/>
    <n v="1"/>
    <s v="XS"/>
    <n v="8.48"/>
    <n v="8.48"/>
    <s v="Regular Air"/>
    <n v="3.63"/>
    <n v="12.11"/>
    <s v="Quebec"/>
    <s v="QC"/>
    <s v="Consumer"/>
    <n v="4"/>
    <s v="Furniture"/>
    <s v="Office Furnishings"/>
    <s v="Wrap Bag"/>
    <d v="2011-08-01T00:00:00"/>
  </r>
  <r>
    <n v="3488"/>
    <d v="2011-01-07T00:00:00"/>
    <s v="Jan"/>
    <x v="0"/>
    <s v="Medium"/>
    <n v="39"/>
    <s v="L"/>
    <n v="4669.1899999999996"/>
    <n v="119.7228205128205"/>
    <s v="Delivery Truck"/>
    <n v="70.2"/>
    <n v="4739.3899999999994"/>
    <s v="Manitoba"/>
    <s v="MB"/>
    <s v="Home Office"/>
    <n v="3"/>
    <s v="Furniture"/>
    <s v="Chairs &amp; Chairmats"/>
    <s v="Jumbo Drum"/>
    <d v="2011-10-01T00:00:00"/>
  </r>
  <r>
    <n v="50945"/>
    <d v="2011-01-07T00:00:00"/>
    <s v="Jan"/>
    <x v="0"/>
    <s v="Critical"/>
    <n v="27"/>
    <s v="M"/>
    <n v="834.0625"/>
    <n v="30.891203703703702"/>
    <s v="Regular Air"/>
    <n v="1.25"/>
    <n v="835.3125"/>
    <s v="Nova Scotia"/>
    <s v="NS"/>
    <s v="Home Office"/>
    <n v="3"/>
    <s v="Technology"/>
    <s v="Telephones and Communication"/>
    <s v="Small Pack"/>
    <d v="2011-09-01T00:00:00"/>
  </r>
  <r>
    <n v="3488"/>
    <d v="2011-01-07T00:00:00"/>
    <s v="Jan"/>
    <x v="0"/>
    <s v="Medium"/>
    <n v="6"/>
    <s v="XS"/>
    <n v="133.4"/>
    <n v="22.233333333333334"/>
    <s v="Regular Air"/>
    <n v="2.87"/>
    <n v="136.27000000000001"/>
    <s v="Manitoba"/>
    <s v="MB"/>
    <s v="Home Office"/>
    <n v="3"/>
    <s v="Office Supplies"/>
    <s v="Pens &amp; Art Supplies"/>
    <s v="Small Pack"/>
    <d v="2011-08-01T00:00:00"/>
  </r>
  <r>
    <n v="58340"/>
    <d v="2011-01-08T00:00:00"/>
    <s v="Jan"/>
    <x v="0"/>
    <s v="Medium"/>
    <n v="36"/>
    <s v="L"/>
    <n v="1936.3"/>
    <n v="53.786111111111111"/>
    <s v="Regular Air"/>
    <n v="13.66"/>
    <n v="1949.96"/>
    <s v="Prince Edward Island"/>
    <s v="PE"/>
    <s v="Home Office"/>
    <n v="3"/>
    <s v="Office Supplies"/>
    <s v="Appliances"/>
    <s v="Small Box"/>
    <d v="2011-09-01T00:00:00"/>
  </r>
  <r>
    <n v="7840"/>
    <d v="2011-01-08T00:00:00"/>
    <s v="Jan"/>
    <x v="0"/>
    <s v="Low"/>
    <n v="34"/>
    <s v="L"/>
    <n v="157.56"/>
    <n v="4.6341176470588232"/>
    <s v="Regular Air"/>
    <n v="4.93"/>
    <n v="162.49"/>
    <s v="Yukon"/>
    <s v="YT"/>
    <s v="Consumer"/>
    <n v="4"/>
    <s v="Technology"/>
    <s v="Computer Peripherals"/>
    <s v="Small Pack"/>
    <d v="2011-12-01T00:00:00"/>
  </r>
  <r>
    <n v="52672"/>
    <d v="2011-01-08T00:00:00"/>
    <s v="Jan"/>
    <x v="0"/>
    <s v="Low"/>
    <n v="29"/>
    <s v="M"/>
    <n v="1499.5274999999999"/>
    <n v="51.707844827586207"/>
    <s v="Regular Air"/>
    <n v="5.26"/>
    <n v="1504.7874999999999"/>
    <s v="Saskachewan"/>
    <s v="SK"/>
    <s v="Home Office"/>
    <n v="3"/>
    <s v="Technology"/>
    <s v="Telephones and Communication"/>
    <s v="Small Box"/>
    <s v="1/13/2011"/>
  </r>
  <r>
    <n v="46402"/>
    <d v="2011-01-08T00:00:00"/>
    <s v="Jan"/>
    <x v="0"/>
    <s v="Medium"/>
    <n v="29"/>
    <s v="M"/>
    <n v="1777.4690000000001"/>
    <n v="61.292034482758623"/>
    <s v="Regular Air"/>
    <n v="13.99"/>
    <n v="1791.4590000000001"/>
    <s v="Ontario"/>
    <s v="ON"/>
    <s v="Consumer"/>
    <n v="4"/>
    <s v="Technology"/>
    <s v="Telephones and Communication"/>
    <s v="Medium Box"/>
    <d v="2011-09-01T00:00:00"/>
  </r>
  <r>
    <n v="46402"/>
    <d v="2011-01-08T00:00:00"/>
    <s v="Jan"/>
    <x v="0"/>
    <s v="Medium"/>
    <n v="27"/>
    <s v="M"/>
    <n v="826.27"/>
    <n v="30.602592592592593"/>
    <s v="Regular Air"/>
    <n v="8.5500000000000007"/>
    <n v="834.81999999999994"/>
    <s v="Ontario"/>
    <s v="ON"/>
    <s v="Consumer"/>
    <n v="4"/>
    <s v="Furniture"/>
    <s v="Office Furnishings"/>
    <s v="Small Box"/>
    <d v="2011-10-01T00:00:00"/>
  </r>
  <r>
    <n v="46402"/>
    <d v="2011-01-08T00:00:00"/>
    <s v="Jan"/>
    <x v="0"/>
    <s v="Medium"/>
    <n v="12"/>
    <s v="S"/>
    <n v="1219.1465000000001"/>
    <n v="101.59554166666668"/>
    <s v="Express Air"/>
    <n v="2.5"/>
    <n v="1221.6465000000001"/>
    <s v="Ontario"/>
    <s v="ON"/>
    <s v="Consumer"/>
    <n v="4"/>
    <s v="Technology"/>
    <s v="Telephones and Communication"/>
    <s v="Small Box"/>
    <d v="2011-09-01T00:00:00"/>
  </r>
  <r>
    <n v="40225"/>
    <d v="2011-01-09T00:00:00"/>
    <s v="Jan"/>
    <x v="0"/>
    <s v="Low"/>
    <n v="50"/>
    <s v="XXL"/>
    <n v="839.07"/>
    <n v="16.781400000000001"/>
    <s v="Regular Air"/>
    <n v="5.08"/>
    <n v="844.15000000000009"/>
    <s v="Saskachewan"/>
    <s v="SK"/>
    <s v="Small Business"/>
    <n v="2"/>
    <s v="Office Supplies"/>
    <s v="Binders and Binder Accessories"/>
    <s v="Small Box"/>
    <s v="1/16/2011"/>
  </r>
  <r>
    <n v="43814"/>
    <d v="2011-01-09T00:00:00"/>
    <s v="Jan"/>
    <x v="0"/>
    <s v="Medium"/>
    <n v="47"/>
    <s v="XL"/>
    <n v="199.48"/>
    <n v="4.2442553191489356"/>
    <s v="Regular Air"/>
    <n v="2.2599999999999998"/>
    <n v="201.73999999999998"/>
    <s v="British Columbia"/>
    <s v="BC"/>
    <s v="Corporate"/>
    <n v="1"/>
    <s v="Office Supplies"/>
    <s v="Paper"/>
    <s v="Wrap Bag"/>
    <d v="2011-10-01T00:00:00"/>
  </r>
  <r>
    <n v="40225"/>
    <d v="2011-01-09T00:00:00"/>
    <s v="Jan"/>
    <x v="0"/>
    <s v="Low"/>
    <n v="45"/>
    <s v="XL"/>
    <n v="5643.49"/>
    <n v="125.41088888888888"/>
    <s v="Delivery Truck"/>
    <n v="70.2"/>
    <n v="5713.69"/>
    <s v="Saskachewan"/>
    <s v="SK"/>
    <s v="Small Business"/>
    <n v="2"/>
    <s v="Furniture"/>
    <s v="Chairs &amp; Chairmats"/>
    <s v="Jumbo Drum"/>
    <d v="2011-11-01T00:00:00"/>
  </r>
  <r>
    <n v="43814"/>
    <d v="2011-01-09T00:00:00"/>
    <s v="Jan"/>
    <x v="0"/>
    <s v="Medium"/>
    <n v="40"/>
    <s v="XL"/>
    <n v="197.1"/>
    <n v="4.9275000000000002"/>
    <s v="Regular Air"/>
    <n v="2.99"/>
    <n v="200.09"/>
    <s v="British Columbia"/>
    <s v="BC"/>
    <s v="Corporate"/>
    <n v="1"/>
    <s v="Office Supplies"/>
    <s v="Binders and Binder Accessories"/>
    <s v="Small Box"/>
    <d v="2011-10-01T00:00:00"/>
  </r>
  <r>
    <n v="14693"/>
    <d v="2011-01-09T00:00:00"/>
    <s v="Jan"/>
    <x v="0"/>
    <s v="Critical"/>
    <n v="39"/>
    <s v="L"/>
    <n v="268.94"/>
    <n v="6.8958974358974361"/>
    <s v="Regular Air"/>
    <n v="6.41"/>
    <n v="275.35000000000002"/>
    <s v="Ontario"/>
    <s v="ON"/>
    <s v="Corporate"/>
    <n v="1"/>
    <s v="Office Supplies"/>
    <s v="Paper"/>
    <s v="Small Box"/>
    <d v="2011-11-01T00:00:00"/>
  </r>
  <r>
    <n v="14693"/>
    <d v="2011-01-09T00:00:00"/>
    <s v="Jan"/>
    <x v="0"/>
    <s v="Critical"/>
    <n v="38"/>
    <s v="L"/>
    <n v="847.82"/>
    <n v="22.311052631578949"/>
    <s v="Delivery Truck"/>
    <n v="45"/>
    <n v="892.82"/>
    <s v="Ontario"/>
    <s v="ON"/>
    <s v="Corporate"/>
    <n v="1"/>
    <s v="Office Supplies"/>
    <s v="Storage &amp; Organization"/>
    <s v="Jumbo Drum"/>
    <d v="2011-11-01T00:00:00"/>
  </r>
  <r>
    <n v="23556"/>
    <d v="2011-01-09T00:00:00"/>
    <s v="Jan"/>
    <x v="0"/>
    <s v="Medium"/>
    <n v="34"/>
    <s v="L"/>
    <n v="11747.97"/>
    <n v="345.52852941176468"/>
    <s v="Express Air"/>
    <n v="19.989999999999998"/>
    <n v="11767.96"/>
    <s v="New Brunswick"/>
    <s v="NB"/>
    <s v="Consumer"/>
    <n v="4"/>
    <s v="Office Supplies"/>
    <s v="Appliances"/>
    <s v="Small Box"/>
    <d v="2011-10-01T00:00:00"/>
  </r>
  <r>
    <n v="1445"/>
    <d v="2011-01-09T00:00:00"/>
    <s v="Jan"/>
    <x v="0"/>
    <s v="Medium"/>
    <n v="30"/>
    <s v="L"/>
    <n v="339.49"/>
    <n v="11.316333333333334"/>
    <s v="Regular Air"/>
    <n v="5.81"/>
    <n v="345.3"/>
    <s v="British Columbia"/>
    <s v="BC"/>
    <s v="Corporate"/>
    <n v="1"/>
    <s v="Office Supplies"/>
    <s v="Pens &amp; Art Supplies"/>
    <s v="Small Pack"/>
    <d v="2011-11-01T00:00:00"/>
  </r>
  <r>
    <n v="19654"/>
    <d v="2011-01-09T00:00:00"/>
    <s v="Jan"/>
    <x v="0"/>
    <s v="High"/>
    <n v="8"/>
    <s v="XS"/>
    <n v="381.69"/>
    <n v="47.71125"/>
    <s v="Regular Air"/>
    <n v="6.77"/>
    <n v="388.46"/>
    <s v="Saskachewan"/>
    <s v="SK"/>
    <s v="Home Office"/>
    <n v="3"/>
    <s v="Furniture"/>
    <s v="Office Furnishings"/>
    <s v="Small Box"/>
    <d v="2011-09-01T00:00:00"/>
  </r>
  <r>
    <n v="1445"/>
    <d v="2011-01-09T00:00:00"/>
    <s v="Jan"/>
    <x v="0"/>
    <s v="Medium"/>
    <n v="3"/>
    <s v="XS"/>
    <n v="1326.09"/>
    <n v="442.03"/>
    <s v="Regular Air"/>
    <n v="19.989999999999998"/>
    <n v="1346.08"/>
    <s v="British Columbia"/>
    <s v="BC"/>
    <s v="Corporate"/>
    <n v="1"/>
    <s v="Office Supplies"/>
    <s v="Binders and Binder Accessories"/>
    <s v="Small Box"/>
    <d v="2011-12-01T00:00:00"/>
  </r>
  <r>
    <n v="40420"/>
    <d v="2011-01-10T00:00:00"/>
    <s v="Jan"/>
    <x v="0"/>
    <s v="High"/>
    <n v="50"/>
    <s v="XXL"/>
    <n v="886.36300000000006"/>
    <n v="17.727260000000001"/>
    <s v="Regular Air"/>
    <n v="0.99"/>
    <n v="887.35300000000007"/>
    <s v="British Columbia"/>
    <s v="BC"/>
    <s v="Corporate"/>
    <n v="1"/>
    <s v="Technology"/>
    <s v="Telephones and Communication"/>
    <s v="Wrap Bag"/>
    <d v="2011-12-01T00:00:00"/>
  </r>
  <r>
    <n v="35266"/>
    <d v="2011-01-10T00:00:00"/>
    <s v="Jan"/>
    <x v="0"/>
    <s v="Not Specified"/>
    <n v="39"/>
    <s v="L"/>
    <n v="217.25"/>
    <n v="5.5705128205128203"/>
    <s v="Regular Air"/>
    <n v="1.2"/>
    <n v="218.45"/>
    <s v="Northwest Territories"/>
    <s v="NT"/>
    <s v="Corporate"/>
    <n v="1"/>
    <s v="Office Supplies"/>
    <s v="Pens &amp; Art Supplies"/>
    <s v="Wrap Bag"/>
    <d v="2011-10-01T00:00:00"/>
  </r>
  <r>
    <n v="42081"/>
    <d v="2011-01-10T00:00:00"/>
    <s v="Jan"/>
    <x v="0"/>
    <s v="Low"/>
    <n v="36"/>
    <s v="L"/>
    <n v="188.34"/>
    <n v="5.2316666666666665"/>
    <s v="Regular Air"/>
    <n v="5.74"/>
    <n v="194.08"/>
    <s v="Ontario"/>
    <s v="ON"/>
    <s v="Small Business"/>
    <n v="2"/>
    <s v="Office Supplies"/>
    <s v="Binders and Binder Accessories"/>
    <s v="Small Box"/>
    <s v="1/15/2011"/>
  </r>
  <r>
    <n v="20805"/>
    <d v="2011-01-10T00:00:00"/>
    <s v="Jan"/>
    <x v="0"/>
    <s v="High"/>
    <n v="35"/>
    <s v="L"/>
    <n v="418.34"/>
    <n v="11.952571428571428"/>
    <s v="Regular Air"/>
    <n v="5.16"/>
    <n v="423.5"/>
    <s v="Ontario"/>
    <s v="ON"/>
    <s v="Home Office"/>
    <n v="3"/>
    <s v="Furniture"/>
    <s v="Office Furnishings"/>
    <s v="Small Box"/>
    <d v="2011-12-01T00:00:00"/>
  </r>
  <r>
    <n v="35266"/>
    <d v="2011-01-10T00:00:00"/>
    <s v="Jan"/>
    <x v="0"/>
    <s v="Not Specified"/>
    <n v="28"/>
    <s v="M"/>
    <n v="5993.74"/>
    <n v="214.06214285714285"/>
    <s v="Delivery Truck"/>
    <n v="69.64"/>
    <n v="6063.38"/>
    <s v="Northwest Territories"/>
    <s v="NT"/>
    <s v="Corporate"/>
    <n v="1"/>
    <s v="Furniture"/>
    <s v="Tables"/>
    <s v="Jumbo Box"/>
    <d v="2011-12-01T00:00:00"/>
  </r>
  <r>
    <n v="42081"/>
    <d v="2011-01-10T00:00:00"/>
    <s v="Jan"/>
    <x v="0"/>
    <s v="Low"/>
    <n v="26"/>
    <s v="M"/>
    <n v="1493.8579999999999"/>
    <n v="57.456076923076921"/>
    <s v="Regular Air"/>
    <n v="8.8000000000000007"/>
    <n v="1502.6579999999999"/>
    <s v="Ontario"/>
    <s v="ON"/>
    <s v="Small Business"/>
    <n v="2"/>
    <s v="Technology"/>
    <s v="Telephones and Communication"/>
    <s v="Small Box"/>
    <s v="1/15/2011"/>
  </r>
  <r>
    <n v="40420"/>
    <d v="2011-01-10T00:00:00"/>
    <s v="Jan"/>
    <x v="0"/>
    <s v="High"/>
    <n v="22"/>
    <s v="M"/>
    <n v="59.08"/>
    <n v="2.6854545454545455"/>
    <s v="Regular Air"/>
    <n v="1.49"/>
    <n v="60.57"/>
    <s v="British Columbia"/>
    <s v="BC"/>
    <s v="Corporate"/>
    <n v="1"/>
    <s v="Office Supplies"/>
    <s v="Binders and Binder Accessories"/>
    <s v="Small Box"/>
    <d v="2011-12-01T00:00:00"/>
  </r>
  <r>
    <n v="41254"/>
    <d v="2011-01-10T00:00:00"/>
    <s v="Jan"/>
    <x v="0"/>
    <s v="Critical"/>
    <n v="17"/>
    <s v="S"/>
    <n v="1782.68"/>
    <n v="104.86352941176472"/>
    <s v="Regular Air"/>
    <n v="5.81"/>
    <n v="1788.49"/>
    <s v="Quebec"/>
    <s v="QC"/>
    <s v="Corporate"/>
    <n v="1"/>
    <s v="Furniture"/>
    <s v="Office Furnishings"/>
    <s v="Medium Box"/>
    <d v="2011-12-01T00:00:00"/>
  </r>
  <r>
    <n v="32901"/>
    <d v="2011-01-10T00:00:00"/>
    <s v="Jan"/>
    <x v="0"/>
    <s v="Critical"/>
    <n v="13"/>
    <s v="S"/>
    <n v="49.74"/>
    <n v="3.8261538461538462"/>
    <s v="Regular Air"/>
    <n v="0.5"/>
    <n v="50.24"/>
    <s v="British Columbia"/>
    <s v="BC"/>
    <s v="Corporate"/>
    <n v="1"/>
    <s v="Office Supplies"/>
    <s v="Labels"/>
    <s v="Small Box"/>
    <d v="2011-11-01T00:00:00"/>
  </r>
  <r>
    <n v="20805"/>
    <d v="2011-01-10T00:00:00"/>
    <s v="Jan"/>
    <x v="0"/>
    <s v="High"/>
    <n v="12"/>
    <s v="S"/>
    <n v="69.98"/>
    <n v="5.831666666666667"/>
    <s v="Regular Air"/>
    <n v="6.98"/>
    <n v="76.960000000000008"/>
    <s v="Ontario"/>
    <s v="ON"/>
    <s v="Home Office"/>
    <n v="3"/>
    <s v="Office Supplies"/>
    <s v="Binders and Binder Accessories"/>
    <s v="Small Box"/>
    <s v="1/13/2011"/>
  </r>
  <r>
    <n v="20805"/>
    <d v="2011-01-10T00:00:00"/>
    <s v="Jan"/>
    <x v="0"/>
    <s v="High"/>
    <n v="12"/>
    <s v="S"/>
    <n v="45.61"/>
    <n v="3.8008333333333333"/>
    <s v="Regular Air"/>
    <n v="0.7"/>
    <n v="46.31"/>
    <s v="Ontario"/>
    <s v="ON"/>
    <s v="Home Office"/>
    <n v="3"/>
    <s v="Office Supplies"/>
    <s v="Pens &amp; Art Supplies"/>
    <s v="Wrap Bag"/>
    <d v="2011-11-01T00:00:00"/>
  </r>
  <r>
    <n v="41895"/>
    <d v="2011-01-10T00:00:00"/>
    <s v="Jan"/>
    <x v="0"/>
    <s v="Critical"/>
    <n v="8"/>
    <s v="XS"/>
    <n v="27663.919999999998"/>
    <n v="3457.99"/>
    <s v="Regular Air"/>
    <n v="24.49"/>
    <n v="27688.41"/>
    <s v="British Columbia"/>
    <s v="BC"/>
    <s v="Consumer"/>
    <n v="4"/>
    <s v="Technology"/>
    <s v="Copiers and Fax"/>
    <s v="Large Box"/>
    <d v="2011-12-01T00:00:00"/>
  </r>
  <r>
    <n v="42081"/>
    <d v="2011-01-10T00:00:00"/>
    <s v="Jan"/>
    <x v="0"/>
    <s v="Low"/>
    <n v="3"/>
    <s v="XS"/>
    <n v="32.49"/>
    <n v="10.83"/>
    <s v="Regular Air"/>
    <n v="1.39"/>
    <n v="33.880000000000003"/>
    <s v="Ontario"/>
    <s v="ON"/>
    <s v="Small Business"/>
    <n v="2"/>
    <s v="Office Supplies"/>
    <s v="Envelopes"/>
    <s v="Small Box"/>
    <d v="2011-12-01T00:00:00"/>
  </r>
  <r>
    <n v="20805"/>
    <d v="2011-01-10T00:00:00"/>
    <s v="Jan"/>
    <x v="0"/>
    <s v="High"/>
    <n v="3"/>
    <s v="XS"/>
    <n v="17.7"/>
    <n v="5.8999999999999995"/>
    <s v="Regular Air"/>
    <n v="4.79"/>
    <n v="22.49"/>
    <s v="Ontario"/>
    <s v="ON"/>
    <s v="Home Office"/>
    <n v="3"/>
    <s v="Office Supplies"/>
    <s v="Paper"/>
    <s v="Small Box"/>
    <d v="2011-11-01T00:00:00"/>
  </r>
  <r>
    <n v="4134"/>
    <d v="2011-01-11T00:00:00"/>
    <s v="Jan"/>
    <x v="0"/>
    <s v="Critical"/>
    <n v="48"/>
    <s v="XL"/>
    <n v="6403.39"/>
    <n v="133.40395833333335"/>
    <s v="Delivery Truck"/>
    <n v="54.74"/>
    <n v="6458.13"/>
    <s v="Yukon"/>
    <s v="YT"/>
    <s v="Small Business"/>
    <n v="2"/>
    <s v="Furniture"/>
    <s v="Bookcases"/>
    <s v="Jumbo Box"/>
    <s v="1/13/2011"/>
  </r>
  <r>
    <n v="46468"/>
    <d v="2011-01-11T00:00:00"/>
    <s v="Jan"/>
    <x v="0"/>
    <s v="Critical"/>
    <n v="46"/>
    <s v="XL"/>
    <n v="7535.96"/>
    <n v="163.82521739130434"/>
    <s v="Regular Air"/>
    <n v="19.989999999999998"/>
    <n v="7555.95"/>
    <s v="Ontario"/>
    <s v="ON"/>
    <s v="Home Office"/>
    <n v="3"/>
    <s v="Office Supplies"/>
    <s v="Binders and Binder Accessories"/>
    <s v="Small Box"/>
    <d v="2011-12-01T00:00:00"/>
  </r>
  <r>
    <n v="46468"/>
    <d v="2011-01-11T00:00:00"/>
    <s v="Jan"/>
    <x v="0"/>
    <s v="Critical"/>
    <n v="41"/>
    <s v="XL"/>
    <n v="1618.31"/>
    <n v="39.470975609756096"/>
    <s v="Express Air"/>
    <n v="1.99"/>
    <n v="1620.3"/>
    <s v="Ontario"/>
    <s v="ON"/>
    <s v="Home Office"/>
    <n v="3"/>
    <s v="Technology"/>
    <s v="Computer Peripherals"/>
    <s v="Small Pack"/>
    <s v="1/13/2011"/>
  </r>
  <r>
    <n v="21670"/>
    <d v="2011-01-11T00:00:00"/>
    <s v="Jan"/>
    <x v="0"/>
    <s v="High"/>
    <n v="24"/>
    <s v="M"/>
    <n v="1965.21"/>
    <n v="81.883750000000006"/>
    <s v="Regular Air"/>
    <n v="19.989999999999998"/>
    <n v="1985.2"/>
    <s v="Ontario"/>
    <s v="ON"/>
    <s v="Home Office"/>
    <n v="3"/>
    <s v="Furniture"/>
    <s v="Office Furnishings"/>
    <s v="Small Box"/>
    <d v="2011-12-01T00:00:00"/>
  </r>
  <r>
    <n v="4134"/>
    <d v="2011-01-11T00:00:00"/>
    <s v="Jan"/>
    <x v="0"/>
    <s v="Critical"/>
    <n v="23"/>
    <s v="M"/>
    <n v="757.91"/>
    <n v="32.952608695652174"/>
    <s v="Regular Air"/>
    <n v="4"/>
    <n v="761.91"/>
    <s v="Yukon"/>
    <s v="YT"/>
    <s v="Small Business"/>
    <n v="2"/>
    <s v="Technology"/>
    <s v="Computer Peripherals"/>
    <s v="Small Box"/>
    <d v="2011-11-01T00:00:00"/>
  </r>
  <r>
    <n v="12773"/>
    <d v="2011-01-11T00:00:00"/>
    <s v="Jan"/>
    <x v="0"/>
    <s v="Low"/>
    <n v="21"/>
    <s v="M"/>
    <n v="77.62"/>
    <n v="3.6961904761904765"/>
    <s v="Regular Air"/>
    <n v="3.97"/>
    <n v="81.59"/>
    <s v="Prince Edward Island"/>
    <s v="PE"/>
    <s v="Corporate"/>
    <n v="1"/>
    <s v="Office Supplies"/>
    <s v="Pens &amp; Art Supplies"/>
    <s v="Wrap Bag"/>
    <s v="1/16/2011"/>
  </r>
  <r>
    <n v="12773"/>
    <d v="2011-01-11T00:00:00"/>
    <s v="Jan"/>
    <x v="0"/>
    <s v="Low"/>
    <n v="19"/>
    <s v="S"/>
    <n v="130.66999999999999"/>
    <n v="6.8773684210526307"/>
    <s v="Regular Air"/>
    <n v="7.86"/>
    <n v="138.53"/>
    <s v="Prince Edward Island"/>
    <s v="PE"/>
    <s v="Corporate"/>
    <n v="1"/>
    <s v="Office Supplies"/>
    <s v="Paper"/>
    <s v="Small Box"/>
    <s v="1/16/2011"/>
  </r>
  <r>
    <n v="12773"/>
    <d v="2011-01-11T00:00:00"/>
    <s v="Jan"/>
    <x v="0"/>
    <s v="Low"/>
    <n v="15"/>
    <s v="S"/>
    <n v="67.41"/>
    <n v="4.4939999999999998"/>
    <s v="Regular Air"/>
    <n v="6.6"/>
    <n v="74.009999999999991"/>
    <s v="Prince Edward Island"/>
    <s v="PE"/>
    <s v="Corporate"/>
    <n v="1"/>
    <s v="Furniture"/>
    <s v="Office Furnishings"/>
    <s v="Small Box"/>
    <s v="1/20/2011"/>
  </r>
  <r>
    <n v="12773"/>
    <d v="2011-01-11T00:00:00"/>
    <s v="Jan"/>
    <x v="0"/>
    <s v="Low"/>
    <n v="6"/>
    <s v="XS"/>
    <n v="17"/>
    <n v="2.8333333333333335"/>
    <s v="Regular Air"/>
    <n v="1.49"/>
    <n v="18.489999999999998"/>
    <s v="Prince Edward Island"/>
    <s v="PE"/>
    <s v="Corporate"/>
    <n v="1"/>
    <s v="Office Supplies"/>
    <s v="Binders and Binder Accessories"/>
    <s v="Small Box"/>
    <s v="1/13/2011"/>
  </r>
  <r>
    <n v="46468"/>
    <d v="2011-01-11T00:00:00"/>
    <s v="Jan"/>
    <x v="0"/>
    <s v="Critical"/>
    <n v="1"/>
    <s v="XS"/>
    <n v="11.87"/>
    <n v="11.87"/>
    <s v="Regular Air"/>
    <n v="5.4"/>
    <n v="17.27"/>
    <s v="Ontario"/>
    <s v="ON"/>
    <s v="Home Office"/>
    <n v="3"/>
    <s v="Office Supplies"/>
    <s v="Paper"/>
    <s v="Small Box"/>
    <s v="1/13/2011"/>
  </r>
  <r>
    <n v="18370"/>
    <d v="2011-01-13T00:00:00"/>
    <s v="Jan"/>
    <x v="0"/>
    <s v="Low"/>
    <n v="41"/>
    <s v="XL"/>
    <n v="1271.0474999999999"/>
    <n v="31.001158536585365"/>
    <s v="Regular Air"/>
    <n v="5"/>
    <n v="1276.0474999999999"/>
    <s v="Saskachewan"/>
    <s v="SK"/>
    <s v="Consumer"/>
    <n v="4"/>
    <s v="Technology"/>
    <s v="Telephones and Communication"/>
    <s v="Small Box"/>
    <s v="1/17/2011"/>
  </r>
  <r>
    <n v="55815"/>
    <d v="2011-01-13T00:00:00"/>
    <s v="Jan"/>
    <x v="0"/>
    <s v="High"/>
    <n v="28"/>
    <s v="M"/>
    <n v="2860.19"/>
    <n v="102.14964285714287"/>
    <s v="Express Air"/>
    <n v="10.119999999999999"/>
    <n v="2870.31"/>
    <s v="Newfoundland"/>
    <s v="NL"/>
    <s v="Corporate"/>
    <n v="1"/>
    <s v="Furniture"/>
    <s v="Office Furnishings"/>
    <s v="Large Box"/>
    <s v="1/14/2011"/>
  </r>
  <r>
    <n v="29409"/>
    <d v="2011-01-13T00:00:00"/>
    <s v="Jan"/>
    <x v="0"/>
    <s v="High"/>
    <n v="23"/>
    <s v="M"/>
    <n v="38.99"/>
    <n v="1.695217391304348"/>
    <s v="Regular Air"/>
    <n v="1.99"/>
    <n v="40.980000000000004"/>
    <s v="British Columbia"/>
    <s v="BC"/>
    <s v="Home Office"/>
    <n v="3"/>
    <s v="Technology"/>
    <s v="Computer Peripherals"/>
    <s v="Small Pack"/>
    <s v="1/15/2011"/>
  </r>
  <r>
    <n v="21379"/>
    <d v="2011-01-14T00:00:00"/>
    <s v="Jan"/>
    <x v="0"/>
    <s v="High"/>
    <n v="35"/>
    <s v="L"/>
    <n v="5428.49"/>
    <n v="155.09971428571427"/>
    <s v="Delivery Truck"/>
    <n v="60.2"/>
    <n v="5488.69"/>
    <s v="Nova Scotia"/>
    <s v="NS"/>
    <s v="Corporate"/>
    <n v="1"/>
    <s v="Furniture"/>
    <s v="Chairs &amp; Chairmats"/>
    <s v="Jumbo Drum"/>
    <s v="1/16/2011"/>
  </r>
  <r>
    <n v="46147"/>
    <d v="2011-01-15T00:00:00"/>
    <s v="Jan"/>
    <x v="0"/>
    <s v="Critical"/>
    <n v="39"/>
    <s v="L"/>
    <n v="282.48"/>
    <n v="7.2430769230769236"/>
    <s v="Express Air"/>
    <n v="6.05"/>
    <n v="288.53000000000003"/>
    <s v="Manitoba"/>
    <s v="MB"/>
    <s v="Corporate"/>
    <n v="1"/>
    <s v="Office Supplies"/>
    <s v="Binders and Binder Accessories"/>
    <s v="Small Box"/>
    <s v="1/17/2011"/>
  </r>
  <r>
    <n v="46147"/>
    <d v="2011-01-15T00:00:00"/>
    <s v="Jan"/>
    <x v="0"/>
    <s v="Critical"/>
    <n v="37"/>
    <s v="L"/>
    <n v="925.8"/>
    <n v="25.02162162162162"/>
    <s v="Regular Air"/>
    <n v="12.98"/>
    <n v="938.78"/>
    <s v="Manitoba"/>
    <s v="MB"/>
    <s v="Corporate"/>
    <n v="1"/>
    <s v="Office Supplies"/>
    <s v="Binders and Binder Accessories"/>
    <s v="Small Box"/>
    <s v="1/17/2011"/>
  </r>
  <r>
    <n v="49189"/>
    <d v="2011-01-15T00:00:00"/>
    <s v="Jan"/>
    <x v="0"/>
    <s v="Critical"/>
    <n v="32"/>
    <s v="L"/>
    <n v="249.59"/>
    <n v="7.7996875000000001"/>
    <s v="Regular Air"/>
    <n v="1.39"/>
    <n v="250.98"/>
    <s v="Ontario"/>
    <s v="ON"/>
    <s v="Home Office"/>
    <n v="3"/>
    <s v="Office Supplies"/>
    <s v="Envelopes"/>
    <s v="Small Box"/>
    <s v="1/18/2011"/>
  </r>
  <r>
    <n v="46147"/>
    <d v="2011-01-15T00:00:00"/>
    <s v="Jan"/>
    <x v="0"/>
    <s v="Critical"/>
    <n v="12"/>
    <s v="S"/>
    <n v="6502.46"/>
    <n v="541.87166666666667"/>
    <s v="Delivery Truck"/>
    <n v="64.59"/>
    <n v="6567.05"/>
    <s v="Manitoba"/>
    <s v="MB"/>
    <s v="Corporate"/>
    <n v="1"/>
    <s v="Furniture"/>
    <s v="Tables"/>
    <s v="Jumbo Box"/>
    <s v="1/17/2011"/>
  </r>
  <r>
    <n v="19365"/>
    <d v="2011-01-16T00:00:00"/>
    <s v="Jan"/>
    <x v="0"/>
    <s v="Medium"/>
    <n v="29"/>
    <s v="M"/>
    <n v="181.83"/>
    <n v="6.2700000000000005"/>
    <s v="Regular Air"/>
    <n v="5.2"/>
    <n v="187.03"/>
    <s v="Prince Edward Island"/>
    <s v="PE"/>
    <s v="Small Business"/>
    <n v="2"/>
    <s v="Office Supplies"/>
    <s v="Paper"/>
    <s v="Small Box"/>
    <s v="1/17/2011"/>
  </r>
  <r>
    <n v="25669"/>
    <d v="2011-01-16T00:00:00"/>
    <s v="Jan"/>
    <x v="0"/>
    <s v="Critical"/>
    <n v="12"/>
    <s v="S"/>
    <n v="45.63"/>
    <n v="3.8025000000000002"/>
    <s v="Regular Air"/>
    <n v="0.5"/>
    <n v="46.13"/>
    <s v="Nova Scotia"/>
    <s v="NS"/>
    <s v="Small Business"/>
    <n v="2"/>
    <s v="Office Supplies"/>
    <s v="Labels"/>
    <s v="Small Box"/>
    <s v="1/16/2011"/>
  </r>
  <r>
    <n v="46980"/>
    <d v="2011-01-17T00:00:00"/>
    <s v="Jan"/>
    <x v="0"/>
    <s v="Critical"/>
    <n v="34"/>
    <s v="L"/>
    <n v="216.3"/>
    <n v="6.3617647058823534"/>
    <s v="Regular Air"/>
    <n v="0.5"/>
    <n v="216.8"/>
    <s v="Northwest Territories"/>
    <s v="NT"/>
    <s v="Corporate"/>
    <n v="1"/>
    <s v="Office Supplies"/>
    <s v="Labels"/>
    <s v="Small Box"/>
    <s v="1/17/2011"/>
  </r>
  <r>
    <n v="11111"/>
    <d v="2011-01-17T00:00:00"/>
    <s v="Jan"/>
    <x v="0"/>
    <s v="Medium"/>
    <n v="29"/>
    <s v="M"/>
    <n v="176.5"/>
    <n v="6.0862068965517242"/>
    <s v="Regular Air"/>
    <n v="7.37"/>
    <n v="183.87"/>
    <s v="Ontario"/>
    <s v="ON"/>
    <s v="Corporate"/>
    <n v="1"/>
    <s v="Office Supplies"/>
    <s v="Paper"/>
    <s v="Small Box"/>
    <s v="1/19/2011"/>
  </r>
  <r>
    <n v="11111"/>
    <d v="2011-01-17T00:00:00"/>
    <s v="Jan"/>
    <x v="0"/>
    <s v="Medium"/>
    <n v="7"/>
    <s v="XS"/>
    <n v="308.52"/>
    <n v="44.074285714285715"/>
    <s v="Regular Air"/>
    <n v="34.200000000000003"/>
    <n v="342.71999999999997"/>
    <s v="Ontario"/>
    <s v="ON"/>
    <s v="Corporate"/>
    <n v="1"/>
    <s v="Furniture"/>
    <s v="Office Furnishings"/>
    <s v="Wrap Bag"/>
    <s v="1/19/2011"/>
  </r>
  <r>
    <n v="35780"/>
    <d v="2011-01-17T00:00:00"/>
    <s v="Jan"/>
    <x v="0"/>
    <s v="Medium"/>
    <n v="6"/>
    <s v="XS"/>
    <n v="28.55"/>
    <n v="4.7583333333333337"/>
    <s v="Regular Air"/>
    <n v="1.6"/>
    <n v="30.150000000000002"/>
    <s v="British Columbia"/>
    <s v="BC"/>
    <s v="Consumer"/>
    <n v="4"/>
    <s v="Office Supplies"/>
    <s v="Pens &amp; Art Supplies"/>
    <s v="Wrap Bag"/>
    <s v="1/19/2011"/>
  </r>
  <r>
    <n v="28642"/>
    <d v="2011-01-18T00:00:00"/>
    <s v="Jan"/>
    <x v="0"/>
    <s v="High"/>
    <n v="41"/>
    <s v="XL"/>
    <n v="230.29"/>
    <n v="5.6168292682926824"/>
    <s v="Regular Air"/>
    <n v="2.99"/>
    <n v="233.28"/>
    <s v="Ontario"/>
    <s v="ON"/>
    <s v="Corporate"/>
    <n v="1"/>
    <s v="Office Supplies"/>
    <s v="Binders and Binder Accessories"/>
    <s v="Small Box"/>
    <s v="1/20/2011"/>
  </r>
  <r>
    <n v="28642"/>
    <d v="2011-01-18T00:00:00"/>
    <s v="Jan"/>
    <x v="0"/>
    <s v="High"/>
    <n v="27"/>
    <s v="M"/>
    <n v="1592.0415"/>
    <n v="58.964500000000001"/>
    <s v="Regular Air"/>
    <n v="19.989999999999998"/>
    <n v="1612.0315000000001"/>
    <s v="Ontario"/>
    <s v="ON"/>
    <s v="Corporate"/>
    <n v="1"/>
    <s v="Technology"/>
    <s v="Telephones and Communication"/>
    <s v="Small Box"/>
    <s v="1/20/2011"/>
  </r>
  <r>
    <n v="15719"/>
    <d v="2011-01-18T00:00:00"/>
    <s v="Jan"/>
    <x v="0"/>
    <s v="Critical"/>
    <n v="18"/>
    <s v="S"/>
    <n v="5405.44"/>
    <n v="300.30222222222221"/>
    <s v="Delivery Truck"/>
    <n v="64.73"/>
    <n v="5470.1699999999992"/>
    <s v="Ontario"/>
    <s v="ON"/>
    <s v="Home Office"/>
    <n v="3"/>
    <s v="Furniture"/>
    <s v="Chairs &amp; Chairmats"/>
    <s v="Jumbo Drum"/>
    <s v="1/19/2011"/>
  </r>
  <r>
    <n v="36931"/>
    <d v="2011-01-19T00:00:00"/>
    <s v="Jan"/>
    <x v="0"/>
    <s v="Not Specified"/>
    <n v="46"/>
    <s v="XL"/>
    <n v="180.56"/>
    <n v="3.925217391304348"/>
    <s v="Regular Air"/>
    <n v="1.6"/>
    <n v="182.16"/>
    <s v="Yukon"/>
    <s v="YT"/>
    <s v="Home Office"/>
    <n v="3"/>
    <s v="Office Supplies"/>
    <s v="Pens &amp; Art Supplies"/>
    <s v="Wrap Bag"/>
    <s v="1/19/2011"/>
  </r>
  <r>
    <n v="49987"/>
    <d v="2011-01-19T00:00:00"/>
    <s v="Jan"/>
    <x v="0"/>
    <s v="High"/>
    <n v="15"/>
    <s v="S"/>
    <n v="1795.49"/>
    <n v="119.69933333333333"/>
    <s v="Delivery Truck"/>
    <n v="58.72"/>
    <n v="1854.21"/>
    <s v="Nova Scotia"/>
    <s v="NS"/>
    <s v="Consumer"/>
    <n v="4"/>
    <s v="Furniture"/>
    <s v="Bookcases"/>
    <s v="Jumbo Box"/>
    <s v="1/22/2011"/>
  </r>
  <r>
    <n v="49987"/>
    <d v="2011-01-19T00:00:00"/>
    <s v="Jan"/>
    <x v="0"/>
    <s v="High"/>
    <n v="14"/>
    <s v="S"/>
    <n v="242.28399999999999"/>
    <n v="17.306000000000001"/>
    <s v="Regular Air"/>
    <n v="0.99"/>
    <n v="243.274"/>
    <s v="Manitoba"/>
    <s v="MB"/>
    <s v="Consumer"/>
    <n v="4"/>
    <s v="Technology"/>
    <s v="Telephones and Communication"/>
    <s v="Wrap Bag"/>
    <s v="1/21/2011"/>
  </r>
  <r>
    <n v="16096"/>
    <d v="2011-01-19T00:00:00"/>
    <s v="Jan"/>
    <x v="0"/>
    <s v="High"/>
    <n v="9"/>
    <s v="XS"/>
    <n v="42.21"/>
    <n v="4.6900000000000004"/>
    <s v="Express Air"/>
    <n v="0.99"/>
    <n v="43.2"/>
    <s v="Ontario"/>
    <s v="ON"/>
    <s v="Consumer"/>
    <n v="4"/>
    <s v="Office Supplies"/>
    <s v="Labels"/>
    <s v="Small Box"/>
    <s v="1/20/2011"/>
  </r>
  <r>
    <n v="10722"/>
    <d v="2011-01-19T00:00:00"/>
    <s v="Jan"/>
    <x v="0"/>
    <s v="Not Specified"/>
    <n v="8"/>
    <s v="XS"/>
    <n v="40.26"/>
    <n v="5.0324999999999998"/>
    <s v="Regular Air"/>
    <n v="5.68"/>
    <n v="45.94"/>
    <s v="Quebec"/>
    <s v="QC"/>
    <s v="Home Office"/>
    <n v="3"/>
    <s v="Office Supplies"/>
    <s v="Paper"/>
    <s v="Small Box"/>
    <s v="1/21/2011"/>
  </r>
  <r>
    <n v="49987"/>
    <d v="2011-01-19T00:00:00"/>
    <s v="Jan"/>
    <x v="0"/>
    <s v="High"/>
    <n v="4"/>
    <s v="XS"/>
    <n v="926.58"/>
    <n v="231.64500000000001"/>
    <s v="Delivery Truck"/>
    <n v="52.2"/>
    <n v="978.78000000000009"/>
    <s v="Nova Scotia"/>
    <s v="NS"/>
    <s v="Consumer"/>
    <n v="4"/>
    <s v="Furniture"/>
    <s v="Tables"/>
    <s v="Jumbo Box"/>
    <s v="1/22/2011"/>
  </r>
  <r>
    <n v="22561"/>
    <d v="2011-01-20T00:00:00"/>
    <s v="Jan"/>
    <x v="0"/>
    <s v="Critical"/>
    <n v="50"/>
    <s v="XXL"/>
    <n v="424"/>
    <n v="8.48"/>
    <s v="Regular Air"/>
    <n v="3.5"/>
    <n v="427.5"/>
    <s v="Nova Scotia"/>
    <s v="NS"/>
    <s v="Consumer"/>
    <n v="4"/>
    <s v="Office Supplies"/>
    <s v="Appliances"/>
    <s v="Small Box"/>
    <s v="1/22/2011"/>
  </r>
  <r>
    <n v="22561"/>
    <d v="2011-01-20T00:00:00"/>
    <s v="Jan"/>
    <x v="0"/>
    <s v="Critical"/>
    <n v="7"/>
    <s v="XS"/>
    <n v="128.62"/>
    <n v="18.374285714285715"/>
    <s v="Regular Air"/>
    <n v="8.99"/>
    <n v="137.61000000000001"/>
    <s v="Nova Scotia"/>
    <s v="NS"/>
    <s v="Consumer"/>
    <n v="4"/>
    <s v="Furniture"/>
    <s v="Office Furnishings"/>
    <s v="Small Pack"/>
    <s v="1/22/2011"/>
  </r>
  <r>
    <n v="22561"/>
    <d v="2011-01-20T00:00:00"/>
    <s v="Jan"/>
    <x v="0"/>
    <s v="Critical"/>
    <n v="5"/>
    <s v="XS"/>
    <n v="504.79"/>
    <n v="100.958"/>
    <s v="Express Air"/>
    <n v="19.989999999999998"/>
    <n v="524.78"/>
    <s v="Nova Scotia"/>
    <s v="NS"/>
    <s v="Consumer"/>
    <n v="4"/>
    <s v="Technology"/>
    <s v="Computer Peripherals"/>
    <s v="Small Box"/>
    <s v="1/22/2011"/>
  </r>
  <r>
    <n v="35399"/>
    <d v="2011-01-21T00:00:00"/>
    <s v="Jan"/>
    <x v="0"/>
    <s v="Low"/>
    <n v="38"/>
    <s v="L"/>
    <n v="188.38"/>
    <n v="4.9573684210526316"/>
    <s v="Regular Air"/>
    <n v="5.68"/>
    <n v="194.06"/>
    <s v="Saskachewan"/>
    <s v="SK"/>
    <s v="Corporate"/>
    <n v="1"/>
    <s v="Office Supplies"/>
    <s v="Binders and Binder Accessories"/>
    <s v="Small Box"/>
    <s v="1/23/2011"/>
  </r>
  <r>
    <n v="57217"/>
    <d v="2011-01-21T00:00:00"/>
    <s v="Jan"/>
    <x v="0"/>
    <s v="Medium"/>
    <n v="35"/>
    <s v="L"/>
    <n v="422.25"/>
    <n v="12.064285714285715"/>
    <s v="Regular Air"/>
    <n v="7.95"/>
    <n v="430.2"/>
    <s v="Quebec"/>
    <s v="QC"/>
    <s v="Consumer"/>
    <n v="4"/>
    <s v="Office Supplies"/>
    <s v="Pens &amp; Art Supplies"/>
    <s v="Small Pack"/>
    <s v="1/23/2011"/>
  </r>
  <r>
    <n v="6564"/>
    <d v="2011-01-21T00:00:00"/>
    <s v="Jan"/>
    <x v="0"/>
    <s v="Low"/>
    <n v="26"/>
    <s v="M"/>
    <n v="448.23"/>
    <n v="17.239615384615384"/>
    <s v="Regular Air"/>
    <n v="4"/>
    <n v="452.23"/>
    <s v="Yukon"/>
    <s v="YT"/>
    <s v="Consumer"/>
    <n v="4"/>
    <s v="Technology"/>
    <s v="Computer Peripherals"/>
    <s v="Small Box"/>
    <s v="1/21/2011"/>
  </r>
  <r>
    <n v="16837"/>
    <d v="2011-01-21T00:00:00"/>
    <s v="Jan"/>
    <x v="0"/>
    <s v="Not Specified"/>
    <n v="4"/>
    <s v="XS"/>
    <n v="997"/>
    <n v="249.25"/>
    <s v="Delivery Truck"/>
    <n v="54.31"/>
    <n v="1051.31"/>
    <s v="Manitoba"/>
    <s v="MB"/>
    <s v="Consumer"/>
    <n v="4"/>
    <s v="Furniture"/>
    <s v="Chairs &amp; Chairmats"/>
    <s v="Jumbo Drum"/>
    <s v="1/22/2011"/>
  </r>
  <r>
    <n v="21606"/>
    <d v="2011-01-22T00:00:00"/>
    <s v="Jan"/>
    <x v="0"/>
    <s v="Not Specified"/>
    <n v="43"/>
    <s v="XL"/>
    <n v="1374.7"/>
    <n v="31.969767441860466"/>
    <s v="Express Air"/>
    <n v="5.5"/>
    <n v="1380.2"/>
    <s v="Ontario"/>
    <s v="ON"/>
    <s v="Small Business"/>
    <n v="2"/>
    <s v="Technology"/>
    <s v="Computer Peripherals"/>
    <s v="Small Box"/>
    <s v="1/23/2011"/>
  </r>
  <r>
    <n v="9824"/>
    <d v="2011-01-22T00:00:00"/>
    <s v="Jan"/>
    <x v="0"/>
    <s v="Critical"/>
    <n v="43"/>
    <s v="XL"/>
    <n v="115.81"/>
    <n v="2.6932558139534883"/>
    <s v="Regular Air"/>
    <n v="1.01"/>
    <n v="116.82000000000001"/>
    <s v="Yukon"/>
    <s v="YT"/>
    <s v="Consumer"/>
    <n v="4"/>
    <s v="Office Supplies"/>
    <s v="Pens &amp; Art Supplies"/>
    <s v="Wrap Bag"/>
    <s v="1/24/2011"/>
  </r>
  <r>
    <n v="9824"/>
    <d v="2011-01-22T00:00:00"/>
    <s v="Jan"/>
    <x v="0"/>
    <s v="Critical"/>
    <n v="39"/>
    <s v="L"/>
    <n v="1939.66"/>
    <n v="49.7348717948718"/>
    <s v="Express Air"/>
    <n v="4.5"/>
    <n v="1944.16"/>
    <s v="Yukon"/>
    <s v="YT"/>
    <s v="Consumer"/>
    <n v="4"/>
    <s v="Office Supplies"/>
    <s v="Appliances"/>
    <s v="Small Box"/>
    <s v="1/24/2011"/>
  </r>
  <r>
    <n v="2883"/>
    <d v="2011-01-22T00:00:00"/>
    <s v="Jan"/>
    <x v="0"/>
    <s v="Low"/>
    <n v="34"/>
    <s v="L"/>
    <n v="2154.34"/>
    <n v="63.362941176470592"/>
    <s v="Regular Air"/>
    <n v="6.88"/>
    <n v="2161.2200000000003"/>
    <s v="British Columbia"/>
    <s v="BC"/>
    <s v="Consumer"/>
    <n v="4"/>
    <s v="Office Supplies"/>
    <s v="Storage &amp; Organization"/>
    <s v="Small Box"/>
    <s v="1/24/2011"/>
  </r>
  <r>
    <n v="21606"/>
    <d v="2011-01-22T00:00:00"/>
    <s v="Jan"/>
    <x v="0"/>
    <s v="Not Specified"/>
    <n v="29"/>
    <s v="M"/>
    <n v="516.62"/>
    <n v="17.814482758620692"/>
    <s v="Regular Air"/>
    <n v="1.99"/>
    <n v="518.61"/>
    <s v="Quebec"/>
    <s v="QC"/>
    <s v="Small Business"/>
    <n v="2"/>
    <s v="Technology"/>
    <s v="Computer Peripherals"/>
    <s v="Small Pack"/>
    <s v="1/23/2011"/>
  </r>
  <r>
    <n v="9824"/>
    <d v="2011-01-22T00:00:00"/>
    <s v="Jan"/>
    <x v="0"/>
    <s v="Critical"/>
    <n v="5"/>
    <s v="XS"/>
    <n v="21.56"/>
    <n v="4.3119999999999994"/>
    <s v="Regular Air"/>
    <n v="0.5"/>
    <n v="22.06"/>
    <s v="Yukon"/>
    <s v="YT"/>
    <s v="Consumer"/>
    <n v="4"/>
    <s v="Office Supplies"/>
    <s v="Labels"/>
    <s v="Small Box"/>
    <s v="1/24/2011"/>
  </r>
  <r>
    <n v="50208"/>
    <d v="2011-01-22T00:00:00"/>
    <s v="Jan"/>
    <x v="0"/>
    <s v="Medium"/>
    <n v="4"/>
    <s v="XS"/>
    <n v="38.76"/>
    <n v="9.69"/>
    <s v="Express Air"/>
    <n v="6.97"/>
    <n v="45.73"/>
    <s v="Nova Scotia"/>
    <s v="NS"/>
    <s v="Corporate"/>
    <n v="1"/>
    <s v="Office Supplies"/>
    <s v="Binders and Binder Accessories"/>
    <s v="Small Box"/>
    <s v="1/23/2011"/>
  </r>
  <r>
    <n v="49443"/>
    <d v="2011-01-23T00:00:00"/>
    <s v="Jan"/>
    <x v="0"/>
    <s v="High"/>
    <n v="41"/>
    <s v="XL"/>
    <n v="396.15"/>
    <n v="9.6621951219512194"/>
    <s v="Regular Air"/>
    <n v="4.82"/>
    <n v="400.96999999999997"/>
    <s v="Quebec"/>
    <s v="QC"/>
    <s v="Home Office"/>
    <n v="3"/>
    <s v="Office Supplies"/>
    <s v="Pens &amp; Art Supplies"/>
    <s v="Wrap Bag"/>
    <s v="1/24/2011"/>
  </r>
  <r>
    <n v="49761"/>
    <d v="2011-01-24T00:00:00"/>
    <s v="Jan"/>
    <x v="0"/>
    <s v="Not Specified"/>
    <n v="45"/>
    <s v="XL"/>
    <n v="1090.5999999999999"/>
    <n v="24.235555555555553"/>
    <s v="Regular Air"/>
    <n v="6.3"/>
    <n v="1096.8999999999999"/>
    <s v="British Columbia"/>
    <s v="BC"/>
    <s v="Corporate"/>
    <n v="1"/>
    <s v="Technology"/>
    <s v="Office Machines"/>
    <s v="Medium Box"/>
    <s v="1/25/2011"/>
  </r>
  <r>
    <n v="21890"/>
    <d v="2011-01-24T00:00:00"/>
    <s v="Jan"/>
    <x v="0"/>
    <s v="Not Specified"/>
    <n v="44"/>
    <s v="XL"/>
    <n v="495.5"/>
    <n v="11.261363636363637"/>
    <s v="Regular Air"/>
    <n v="6.97"/>
    <n v="502.47"/>
    <s v="Yukon"/>
    <s v="YT"/>
    <s v="Small Business"/>
    <n v="2"/>
    <s v="Office Supplies"/>
    <s v="Envelopes"/>
    <s v="Small Box"/>
    <s v="1/26/2011"/>
  </r>
  <r>
    <n v="21890"/>
    <d v="2011-01-24T00:00:00"/>
    <s v="Jan"/>
    <x v="0"/>
    <s v="Not Specified"/>
    <n v="27"/>
    <s v="M"/>
    <n v="81.900000000000006"/>
    <n v="3.0333333333333337"/>
    <s v="Regular Air"/>
    <n v="0.96"/>
    <n v="82.86"/>
    <s v="Newfoundland"/>
    <s v="NL"/>
    <s v="Small Business"/>
    <n v="2"/>
    <s v="Office Supplies"/>
    <s v="Pens &amp; Art Supplies"/>
    <s v="Wrap Bag"/>
    <s v="1/26/2011"/>
  </r>
  <r>
    <n v="47136"/>
    <d v="2011-01-24T00:00:00"/>
    <s v="Jan"/>
    <x v="0"/>
    <s v="Medium"/>
    <n v="18"/>
    <s v="S"/>
    <n v="89.99"/>
    <n v="4.9994444444444444"/>
    <s v="Regular Air"/>
    <n v="1.49"/>
    <n v="91.47999999999999"/>
    <s v="Nova Scotia"/>
    <s v="NS"/>
    <s v="Small Business"/>
    <n v="2"/>
    <s v="Office Supplies"/>
    <s v="Binders and Binder Accessories"/>
    <s v="Small Box"/>
    <s v="1/26/2011"/>
  </r>
  <r>
    <n v="386"/>
    <d v="2011-01-24T00:00:00"/>
    <s v="Jan"/>
    <x v="0"/>
    <s v="High"/>
    <n v="4"/>
    <s v="XS"/>
    <n v="15.69"/>
    <n v="3.9224999999999999"/>
    <s v="Regular Air"/>
    <n v="0.7"/>
    <n v="16.39"/>
    <s v="Ontario"/>
    <s v="ON"/>
    <s v="Corporate"/>
    <n v="1"/>
    <s v="Office Supplies"/>
    <s v="Pens &amp; Art Supplies"/>
    <s v="Wrap Bag"/>
    <s v="1/26/2011"/>
  </r>
  <r>
    <n v="386"/>
    <d v="2011-01-24T00:00:00"/>
    <s v="Jan"/>
    <x v="0"/>
    <s v="High"/>
    <n v="4"/>
    <s v="XS"/>
    <n v="14.96"/>
    <n v="3.74"/>
    <s v="Regular Air"/>
    <n v="0.5"/>
    <n v="15.46"/>
    <s v="Ontario"/>
    <s v="ON"/>
    <s v="Corporate"/>
    <n v="1"/>
    <s v="Office Supplies"/>
    <s v="Labels"/>
    <s v="Small Box"/>
    <s v="1/26/2011"/>
  </r>
  <r>
    <n v="25095"/>
    <d v="2011-01-25T00:00:00"/>
    <s v="Jan"/>
    <x v="0"/>
    <s v="Low"/>
    <n v="41"/>
    <s v="XL"/>
    <n v="4475.03"/>
    <n v="109.1470731707317"/>
    <s v="Delivery Truck"/>
    <n v="56.14"/>
    <n v="4531.17"/>
    <s v="Ontario"/>
    <s v="ON"/>
    <s v="Consumer"/>
    <n v="4"/>
    <s v="Technology"/>
    <s v="Office Machines"/>
    <s v="Jumbo Drum"/>
    <s v="1/25/2011"/>
  </r>
  <r>
    <n v="33091"/>
    <d v="2011-01-25T00:00:00"/>
    <s v="Jan"/>
    <x v="0"/>
    <s v="High"/>
    <n v="24"/>
    <s v="M"/>
    <n v="265.35000000000002"/>
    <n v="11.05625"/>
    <s v="Regular Air"/>
    <n v="11.59"/>
    <n v="276.94"/>
    <s v="Ontario"/>
    <s v="ON"/>
    <s v="Home Office"/>
    <n v="3"/>
    <s v="Office Supplies"/>
    <s v="Paper"/>
    <s v="Small Box"/>
    <s v="1/27/2011"/>
  </r>
  <r>
    <n v="25095"/>
    <d v="2011-01-25T00:00:00"/>
    <s v="Jan"/>
    <x v="0"/>
    <s v="Low"/>
    <n v="18"/>
    <s v="S"/>
    <n v="693.06"/>
    <n v="38.50333333333333"/>
    <s v="Regular Air"/>
    <n v="9.83"/>
    <n v="702.89"/>
    <s v="Ontario"/>
    <s v="ON"/>
    <s v="Consumer"/>
    <n v="4"/>
    <s v="Office Supplies"/>
    <s v="Envelopes"/>
    <s v="Small Box"/>
    <s v="1/30/2011"/>
  </r>
  <r>
    <n v="52199"/>
    <d v="2011-01-26T00:00:00"/>
    <s v="Jan"/>
    <x v="0"/>
    <s v="Medium"/>
    <n v="19"/>
    <s v="S"/>
    <n v="92.24"/>
    <n v="4.8547368421052628"/>
    <s v="Regular Air"/>
    <n v="5.24"/>
    <n v="97.47999999999999"/>
    <s v="Alberta"/>
    <s v="AB"/>
    <s v="Corporate"/>
    <n v="1"/>
    <s v="Office Supplies"/>
    <s v="Binders and Binder Accessories"/>
    <s v="Small Box"/>
    <s v="1/27/2011"/>
  </r>
  <r>
    <n v="24388"/>
    <d v="2011-01-26T00:00:00"/>
    <s v="Jan"/>
    <x v="0"/>
    <s v="Critical"/>
    <n v="15"/>
    <s v="S"/>
    <n v="8662.34"/>
    <n v="577.48933333333332"/>
    <s v="Delivery Truck"/>
    <n v="49"/>
    <n v="8711.34"/>
    <s v="Prince Edward Island"/>
    <s v="PE"/>
    <s v="Corporate"/>
    <n v="1"/>
    <s v="Technology"/>
    <s v="Copiers and Fax"/>
    <s v="Jumbo Drum"/>
    <s v="1/27/2011"/>
  </r>
  <r>
    <n v="49601"/>
    <d v="2011-01-26T00:00:00"/>
    <s v="Jan"/>
    <x v="0"/>
    <s v="Low"/>
    <n v="15"/>
    <s v="S"/>
    <n v="1756.46"/>
    <n v="117.09733333333334"/>
    <s v="Delivery Truck"/>
    <n v="30"/>
    <n v="1786.46"/>
    <s v="Manitoba"/>
    <s v="MB"/>
    <s v="Home Office"/>
    <n v="3"/>
    <s v="Furniture"/>
    <s v="Chairs &amp; Chairmats"/>
    <s v="Jumbo Drum"/>
    <d v="2011-02-02T00:00:00"/>
  </r>
  <r>
    <n v="51974"/>
    <d v="2011-01-26T00:00:00"/>
    <s v="Jan"/>
    <x v="0"/>
    <s v="High"/>
    <n v="10"/>
    <s v="S"/>
    <n v="1290.3699999999999"/>
    <n v="129.03699999999998"/>
    <s v="Regular Air"/>
    <n v="24.49"/>
    <n v="1314.86"/>
    <s v="Saskachewan"/>
    <s v="SK"/>
    <s v="Small Business"/>
    <n v="2"/>
    <s v="Office Supplies"/>
    <s v="Appliances"/>
    <s v="Large Box"/>
    <s v="1/27/2011"/>
  </r>
  <r>
    <n v="51974"/>
    <d v="2011-01-26T00:00:00"/>
    <s v="Jan"/>
    <x v="0"/>
    <s v="High"/>
    <n v="2"/>
    <s v="XS"/>
    <n v="23.18"/>
    <n v="11.59"/>
    <s v="Regular Air"/>
    <n v="6.19"/>
    <n v="29.37"/>
    <s v="Saskachewan"/>
    <s v="SK"/>
    <s v="Small Business"/>
    <n v="2"/>
    <s v="Office Supplies"/>
    <s v="Binders and Binder Accessories"/>
    <s v="Small Box"/>
    <s v="1/27/2011"/>
  </r>
  <r>
    <n v="24960"/>
    <d v="2011-01-27T00:00:00"/>
    <s v="Jan"/>
    <x v="0"/>
    <s v="High"/>
    <n v="48"/>
    <s v="XL"/>
    <n v="1760.35"/>
    <n v="36.673958333333331"/>
    <s v="Express Air"/>
    <n v="7.53"/>
    <n v="1767.8799999999999"/>
    <s v="Ontario"/>
    <s v="ON"/>
    <s v="Small Business"/>
    <n v="2"/>
    <s v="Technology"/>
    <s v="Computer Peripherals"/>
    <s v="Small Box"/>
    <s v="1/28/2011"/>
  </r>
  <r>
    <n v="15106"/>
    <d v="2011-01-27T00:00:00"/>
    <s v="Jan"/>
    <x v="0"/>
    <s v="Not Specified"/>
    <n v="42"/>
    <s v="XL"/>
    <n v="283.58"/>
    <n v="6.7519047619047612"/>
    <s v="Regular Air"/>
    <n v="4.95"/>
    <n v="288.52999999999997"/>
    <s v="Northwest Territories"/>
    <s v="NT"/>
    <s v="Home Office"/>
    <n v="3"/>
    <s v="Furniture"/>
    <s v="Office Furnishings"/>
    <s v="Small Pack"/>
    <s v="1/29/2011"/>
  </r>
  <r>
    <n v="15106"/>
    <d v="2011-01-27T00:00:00"/>
    <s v="Jan"/>
    <x v="0"/>
    <s v="Not Specified"/>
    <n v="39"/>
    <s v="L"/>
    <n v="5403.37"/>
    <n v="138.54794871794871"/>
    <s v="Delivery Truck"/>
    <n v="17.850000000000001"/>
    <n v="5421.22"/>
    <s v="Northwest Territories"/>
    <s v="NT"/>
    <s v="Home Office"/>
    <n v="3"/>
    <s v="Technology"/>
    <s v="Office Machines"/>
    <s v="Jumbo Drum"/>
    <s v="1/27/2011"/>
  </r>
  <r>
    <n v="24960"/>
    <d v="2011-01-27T00:00:00"/>
    <s v="Jan"/>
    <x v="0"/>
    <s v="High"/>
    <n v="37"/>
    <s v="L"/>
    <n v="1436.94"/>
    <n v="38.836216216216215"/>
    <s v="Regular Air"/>
    <n v="5.08"/>
    <n v="1442.02"/>
    <s v="Ontario"/>
    <s v="ON"/>
    <s v="Small Business"/>
    <n v="2"/>
    <s v="Office Supplies"/>
    <s v="Paper"/>
    <s v="Wrap Bag"/>
    <s v="1/28/2011"/>
  </r>
  <r>
    <n v="24960"/>
    <d v="2011-01-27T00:00:00"/>
    <s v="Jan"/>
    <x v="0"/>
    <s v="High"/>
    <n v="35"/>
    <s v="L"/>
    <n v="5797.68"/>
    <n v="165.648"/>
    <s v="Regular Air"/>
    <n v="4.2"/>
    <n v="5801.88"/>
    <s v="Ontario"/>
    <s v="ON"/>
    <s v="Small Business"/>
    <n v="2"/>
    <s v="Technology"/>
    <s v="Telephones and Communication"/>
    <s v="Small Box"/>
    <s v="1/28/2011"/>
  </r>
  <r>
    <n v="15106"/>
    <d v="2011-01-27T00:00:00"/>
    <s v="Jan"/>
    <x v="0"/>
    <s v="Not Specified"/>
    <n v="35"/>
    <s v="L"/>
    <n v="82.15"/>
    <n v="2.3471428571428574"/>
    <s v="Regular Air"/>
    <n v="1.1200000000000001"/>
    <n v="83.27000000000001"/>
    <s v="Northwest Territories"/>
    <s v="NT"/>
    <s v="Home Office"/>
    <n v="3"/>
    <s v="Office Supplies"/>
    <s v="Pens &amp; Art Supplies"/>
    <s v="Wrap Bag"/>
    <s v="1/29/2011"/>
  </r>
  <r>
    <n v="24960"/>
    <d v="2011-01-27T00:00:00"/>
    <s v="Jan"/>
    <x v="0"/>
    <s v="High"/>
    <n v="18"/>
    <s v="S"/>
    <n v="125.8"/>
    <n v="6.9888888888888889"/>
    <s v="Regular Air"/>
    <n v="5.87"/>
    <n v="131.66999999999999"/>
    <s v="Ontario"/>
    <s v="ON"/>
    <s v="Small Business"/>
    <n v="2"/>
    <s v="Office Supplies"/>
    <s v="Paper"/>
    <s v="Small Box"/>
    <s v="1/29/2011"/>
  </r>
  <r>
    <n v="59652"/>
    <d v="2011-01-27T00:00:00"/>
    <s v="Jan"/>
    <x v="0"/>
    <s v="Medium"/>
    <n v="17"/>
    <s v="S"/>
    <n v="312.03500000000003"/>
    <n v="18.355"/>
    <s v="Regular Air"/>
    <n v="0.99"/>
    <n v="313.02500000000003"/>
    <s v="Yukon"/>
    <s v="YT"/>
    <s v="Home Office"/>
    <n v="3"/>
    <s v="Technology"/>
    <s v="Telephones and Communication"/>
    <s v="Small Pack"/>
    <s v="1/29/2011"/>
  </r>
  <r>
    <n v="26529"/>
    <d v="2011-01-28T00:00:00"/>
    <s v="Jan"/>
    <x v="0"/>
    <s v="Low"/>
    <n v="41"/>
    <s v="XL"/>
    <n v="12125.14"/>
    <n v="295.73512195121953"/>
    <s v="Delivery Truck"/>
    <n v="14.7"/>
    <n v="12139.84"/>
    <s v="Saskachewan"/>
    <s v="SK"/>
    <s v="Consumer"/>
    <n v="4"/>
    <s v="Technology"/>
    <s v="Office Machines"/>
    <s v="Jumbo Drum"/>
    <d v="2011-01-02T00:00:00"/>
  </r>
  <r>
    <n v="59047"/>
    <d v="2011-01-28T00:00:00"/>
    <s v="Jan"/>
    <x v="0"/>
    <s v="Not Specified"/>
    <n v="26"/>
    <s v="M"/>
    <n v="113.85"/>
    <n v="4.3788461538461538"/>
    <s v="Regular Air"/>
    <n v="6.6"/>
    <n v="120.44999999999999"/>
    <s v="Prince Edward Island"/>
    <s v="PE"/>
    <s v="Corporate"/>
    <n v="1"/>
    <s v="Furniture"/>
    <s v="Office Furnishings"/>
    <s v="Small Box"/>
    <s v="1/30/2011"/>
  </r>
  <r>
    <n v="26529"/>
    <d v="2011-01-28T00:00:00"/>
    <s v="Jan"/>
    <x v="0"/>
    <s v="Low"/>
    <n v="17"/>
    <s v="S"/>
    <n v="201.72"/>
    <n v="11.865882352941176"/>
    <s v="Regular Air"/>
    <n v="11.25"/>
    <n v="212.97"/>
    <s v="Alberta"/>
    <s v="AB"/>
    <s v="Consumer"/>
    <n v="4"/>
    <s v="Office Supplies"/>
    <s v="Paper"/>
    <s v="Small Box"/>
    <d v="2011-01-02T00:00:00"/>
  </r>
  <r>
    <n v="59047"/>
    <d v="2011-01-28T00:00:00"/>
    <s v="Jan"/>
    <x v="0"/>
    <s v="Not Specified"/>
    <n v="10"/>
    <s v="S"/>
    <n v="266.94"/>
    <n v="26.693999999999999"/>
    <s v="Regular Air"/>
    <n v="1.99"/>
    <n v="268.93"/>
    <s v="Prince Edward Island"/>
    <s v="PE"/>
    <s v="Corporate"/>
    <n v="1"/>
    <s v="Technology"/>
    <s v="Computer Peripherals"/>
    <s v="Small Pack"/>
    <s v="1/28/2011"/>
  </r>
  <r>
    <n v="59139"/>
    <d v="2011-01-29T00:00:00"/>
    <s v="Jan"/>
    <x v="0"/>
    <s v="Critical"/>
    <n v="38"/>
    <s v="L"/>
    <n v="189.49"/>
    <n v="4.9865789473684217"/>
    <s v="Regular Air"/>
    <n v="2.99"/>
    <n v="192.48000000000002"/>
    <s v="Alberta"/>
    <s v="AB"/>
    <s v="Home Office"/>
    <n v="3"/>
    <s v="Office Supplies"/>
    <s v="Binders and Binder Accessories"/>
    <s v="Small Box"/>
    <s v="1/30/2011"/>
  </r>
  <r>
    <n v="30151"/>
    <d v="2011-01-29T00:00:00"/>
    <s v="Jan"/>
    <x v="0"/>
    <s v="Not Specified"/>
    <n v="31"/>
    <s v="L"/>
    <n v="792.76"/>
    <n v="25.572903225806453"/>
    <s v="Regular Air"/>
    <n v="12.98"/>
    <n v="805.74"/>
    <s v="Quebec"/>
    <s v="QC"/>
    <s v="Home Office"/>
    <n v="3"/>
    <s v="Office Supplies"/>
    <s v="Binders and Binder Accessories"/>
    <s v="Small Box"/>
    <s v="1/31/2011"/>
  </r>
  <r>
    <n v="59139"/>
    <d v="2011-01-29T00:00:00"/>
    <s v="Jan"/>
    <x v="0"/>
    <s v="Critical"/>
    <n v="12"/>
    <s v="S"/>
    <n v="849.51"/>
    <n v="70.792500000000004"/>
    <s v="Regular Air"/>
    <n v="3.5"/>
    <n v="853.01"/>
    <s v="Alberta"/>
    <s v="AB"/>
    <s v="Home Office"/>
    <n v="3"/>
    <s v="Office Supplies"/>
    <s v="Appliances"/>
    <s v="Small Box"/>
    <s v="1/30/2011"/>
  </r>
  <r>
    <n v="24640"/>
    <d v="2011-01-29T00:00:00"/>
    <s v="Jan"/>
    <x v="0"/>
    <s v="Medium"/>
    <n v="12"/>
    <s v="S"/>
    <n v="1379.98"/>
    <n v="114.99833333333333"/>
    <s v="Delivery Truck"/>
    <n v="30"/>
    <n v="1409.98"/>
    <s v="Ontario"/>
    <s v="ON"/>
    <s v="Home Office"/>
    <n v="3"/>
    <s v="Furniture"/>
    <s v="Chairs &amp; Chairmats"/>
    <s v="Jumbo Drum"/>
    <s v="1/30/2011"/>
  </r>
  <r>
    <n v="8480"/>
    <d v="2011-01-29T00:00:00"/>
    <s v="Jan"/>
    <x v="0"/>
    <s v="High"/>
    <n v="11"/>
    <s v="S"/>
    <n v="76.36"/>
    <n v="6.9418181818181814"/>
    <s v="Regular Air"/>
    <n v="8.74"/>
    <n v="85.1"/>
    <s v="Ontario"/>
    <s v="ON"/>
    <s v="Corporate"/>
    <n v="1"/>
    <s v="Office Supplies"/>
    <s v="Paper"/>
    <s v="Small Box"/>
    <s v="1/31/2011"/>
  </r>
  <r>
    <n v="8480"/>
    <d v="2011-01-29T00:00:00"/>
    <s v="Jan"/>
    <x v="0"/>
    <s v="High"/>
    <n v="3"/>
    <s v="XS"/>
    <n v="309.9015"/>
    <n v="103.3005"/>
    <s v="Regular Air"/>
    <n v="7.69"/>
    <n v="317.5915"/>
    <s v="Ontario"/>
    <s v="ON"/>
    <s v="Corporate"/>
    <n v="1"/>
    <s v="Technology"/>
    <s v="Telephones and Communication"/>
    <s v="Small Box"/>
    <s v="1/31/2011"/>
  </r>
  <r>
    <n v="21760"/>
    <d v="2011-01-30T00:00:00"/>
    <s v="Jan"/>
    <x v="0"/>
    <s v="Not Specified"/>
    <n v="9"/>
    <s v="XS"/>
    <n v="71.2"/>
    <n v="7.9111111111111114"/>
    <s v="Regular Air"/>
    <n v="5.21"/>
    <n v="76.41"/>
    <s v="Yukon"/>
    <s v="YT"/>
    <s v="Home Office"/>
    <n v="3"/>
    <s v="Furniture"/>
    <s v="Office Furnishings"/>
    <s v="Small Box"/>
    <s v="1/31/2011"/>
  </r>
  <r>
    <n v="52482"/>
    <d v="2011-01-31T00:00:00"/>
    <s v="Jan"/>
    <x v="0"/>
    <s v="Critical"/>
    <n v="30"/>
    <s v="L"/>
    <n v="717.21"/>
    <n v="23.907"/>
    <s v="Regular Air"/>
    <n v="3.63"/>
    <n v="720.84"/>
    <s v="Manitoba"/>
    <s v="MB"/>
    <s v="Corporate"/>
    <n v="1"/>
    <s v="Furniture"/>
    <s v="Office Furnishings"/>
    <s v="Small Pack"/>
    <d v="2011-02-02T00:00:00"/>
  </r>
  <r>
    <n v="58981"/>
    <d v="2011-01-31T00:00:00"/>
    <s v="Jan"/>
    <x v="0"/>
    <s v="High"/>
    <n v="28"/>
    <s v="M"/>
    <n v="1262.75"/>
    <n v="45.098214285714285"/>
    <s v="Regular Air"/>
    <n v="5.0999999999999996"/>
    <n v="1267.8499999999999"/>
    <s v="Alberta"/>
    <s v="AB"/>
    <s v="Corporate"/>
    <n v="1"/>
    <s v="Office Supplies"/>
    <s v="Appliances"/>
    <s v="Medium Box"/>
    <d v="2011-02-02T00:00:00"/>
  </r>
  <r>
    <n v="52482"/>
    <d v="2011-01-31T00:00:00"/>
    <s v="Jan"/>
    <x v="0"/>
    <s v="Critical"/>
    <n v="21"/>
    <s v="M"/>
    <n v="848.2"/>
    <n v="40.390476190476193"/>
    <s v="Express Air"/>
    <n v="5.33"/>
    <n v="853.53000000000009"/>
    <s v="Manitoba"/>
    <s v="MB"/>
    <s v="Corporate"/>
    <n v="1"/>
    <s v="Office Supplies"/>
    <s v="Appliances"/>
    <s v="Small Box"/>
    <s v="1/31/2011"/>
  </r>
  <r>
    <n v="8802"/>
    <d v="2011-01-31T00:00:00"/>
    <s v="Jan"/>
    <x v="0"/>
    <s v="Medium"/>
    <n v="15"/>
    <s v="S"/>
    <n v="1866.12"/>
    <n v="124.40799999999999"/>
    <s v="Regular Air"/>
    <n v="24.49"/>
    <n v="1890.61"/>
    <s v="Saskachewan"/>
    <s v="SK"/>
    <s v="Small Business"/>
    <n v="2"/>
    <s v="Office Supplies"/>
    <s v="Appliances"/>
    <s v="Large Box"/>
    <d v="2011-02-02T00:00:00"/>
  </r>
  <r>
    <n v="27430"/>
    <d v="2011-01-31T00:00:00"/>
    <s v="Jan"/>
    <x v="0"/>
    <s v="High"/>
    <n v="12"/>
    <s v="S"/>
    <n v="82.64"/>
    <n v="6.8866666666666667"/>
    <s v="Regular Air"/>
    <n v="2.35"/>
    <n v="84.99"/>
    <s v="Quebec"/>
    <s v="QC"/>
    <s v="Small Business"/>
    <n v="2"/>
    <s v="Office Supplies"/>
    <s v="Pens &amp; Art Supplies"/>
    <s v="Wrap Bag"/>
    <d v="2011-01-02T00:00:00"/>
  </r>
  <r>
    <n v="27430"/>
    <d v="2011-01-31T00:00:00"/>
    <s v="Jan"/>
    <x v="0"/>
    <s v="High"/>
    <n v="3"/>
    <s v="XS"/>
    <n v="315.27"/>
    <n v="105.08999999999999"/>
    <s v="Regular Air"/>
    <n v="13.99"/>
    <n v="329.26"/>
    <s v="Nova Scotia"/>
    <s v="NS"/>
    <s v="Small Business"/>
    <n v="2"/>
    <s v="Furniture"/>
    <s v="Office Furnishings"/>
    <s v="Medium Box"/>
    <d v="2011-01-02T00:00:00"/>
  </r>
  <r>
    <n v="24160"/>
    <d v="2011-02-01T00:00:00"/>
    <s v="Feb"/>
    <x v="1"/>
    <s v="Medium"/>
    <n v="44"/>
    <s v="XL"/>
    <n v="3644.596"/>
    <n v="82.831727272727278"/>
    <s v="Regular Air"/>
    <n v="4.9000000000000004"/>
    <n v="3649.4960000000001"/>
    <s v="Saskachewan"/>
    <s v="SK"/>
    <s v="Home Office"/>
    <n v="3"/>
    <s v="Technology"/>
    <s v="Telephones and Communication"/>
    <s v="Small Box"/>
    <d v="2011-02-02T00:00:00"/>
  </r>
  <r>
    <n v="55075"/>
    <d v="2011-02-01T00:00:00"/>
    <s v="Feb"/>
    <x v="1"/>
    <s v="Critical"/>
    <n v="21"/>
    <s v="M"/>
    <n v="556.45000000000005"/>
    <n v="26.49761904761905"/>
    <s v="Delivery Truck"/>
    <n v="14.36"/>
    <n v="570.81000000000006"/>
    <s v="Nova Scotia"/>
    <s v="NS"/>
    <s v="Home Office"/>
    <n v="3"/>
    <s v="Furniture"/>
    <s v="Chairs &amp; Chairmats"/>
    <s v="Jumbo Drum"/>
    <d v="2011-04-02T00:00:00"/>
  </r>
  <r>
    <n v="6791"/>
    <d v="2011-02-01T00:00:00"/>
    <s v="Feb"/>
    <x v="1"/>
    <s v="Medium"/>
    <n v="14"/>
    <s v="S"/>
    <n v="730.33"/>
    <n v="52.166428571428575"/>
    <s v="Express Air"/>
    <n v="10.17"/>
    <n v="740.5"/>
    <s v="Alberta"/>
    <s v="AB"/>
    <s v="Small Business"/>
    <n v="2"/>
    <s v="Technology"/>
    <s v="Office Machines"/>
    <s v="Medium Box"/>
    <d v="2011-03-02T00:00:00"/>
  </r>
  <r>
    <n v="31140"/>
    <d v="2011-02-01T00:00:00"/>
    <s v="Feb"/>
    <x v="1"/>
    <s v="Critical"/>
    <n v="4"/>
    <s v="XS"/>
    <n v="13.42"/>
    <n v="3.355"/>
    <s v="Regular Air"/>
    <n v="0.99"/>
    <n v="14.41"/>
    <s v="Saskachewan"/>
    <s v="SK"/>
    <s v="Home Office"/>
    <n v="3"/>
    <s v="Office Supplies"/>
    <s v="Labels"/>
    <s v="Small Box"/>
    <d v="2011-02-02T00:00:00"/>
  </r>
  <r>
    <n v="21956"/>
    <d v="2011-02-01T00:00:00"/>
    <s v="Feb"/>
    <x v="1"/>
    <s v="High"/>
    <n v="2"/>
    <s v="XS"/>
    <n v="125.273"/>
    <n v="62.636499999999998"/>
    <s v="Regular Air"/>
    <n v="8.99"/>
    <n v="134.26300000000001"/>
    <s v="Manitoba"/>
    <s v="MB"/>
    <s v="Consumer"/>
    <n v="4"/>
    <s v="Technology"/>
    <s v="Telephones and Communication"/>
    <s v="Small Box"/>
    <d v="2011-03-02T00:00:00"/>
  </r>
  <r>
    <n v="21639"/>
    <d v="2011-02-02T00:00:00"/>
    <s v="Feb"/>
    <x v="1"/>
    <s v="Not Specified"/>
    <n v="38"/>
    <s v="L"/>
    <n v="7814.59"/>
    <n v="205.6471052631579"/>
    <s v="Regular Air"/>
    <n v="11.54"/>
    <n v="7826.13"/>
    <s v="Yukon"/>
    <s v="YT"/>
    <s v="Home Office"/>
    <n v="3"/>
    <s v="Furniture"/>
    <s v="Office Furnishings"/>
    <s v="Large Box"/>
    <d v="2011-02-02T00:00:00"/>
  </r>
  <r>
    <n v="33958"/>
    <d v="2011-02-02T00:00:00"/>
    <s v="Feb"/>
    <x v="1"/>
    <s v="Critical"/>
    <n v="27"/>
    <s v="M"/>
    <n v="462.36599999999999"/>
    <n v="17.124666666666666"/>
    <s v="Regular Air"/>
    <n v="3.3"/>
    <n v="465.666"/>
    <s v="Nova Scotia"/>
    <s v="NS"/>
    <s v="Small Business"/>
    <n v="2"/>
    <s v="Technology"/>
    <s v="Telephones and Communication"/>
    <s v="Small Pack"/>
    <d v="2011-04-02T00:00:00"/>
  </r>
  <r>
    <n v="21639"/>
    <d v="2011-02-02T00:00:00"/>
    <s v="Feb"/>
    <x v="1"/>
    <s v="Not Specified"/>
    <n v="24"/>
    <s v="M"/>
    <n v="145.15"/>
    <n v="6.0479166666666666"/>
    <s v="Regular Air"/>
    <n v="9.92"/>
    <n v="155.07"/>
    <s v="Yukon"/>
    <s v="YT"/>
    <s v="Home Office"/>
    <n v="3"/>
    <s v="Office Supplies"/>
    <s v="Binders and Binder Accessories"/>
    <s v="Small Box"/>
    <d v="2011-04-02T00:00:00"/>
  </r>
  <r>
    <n v="21639"/>
    <d v="2011-02-02T00:00:00"/>
    <s v="Feb"/>
    <x v="1"/>
    <s v="Not Specified"/>
    <n v="23"/>
    <s v="M"/>
    <n v="158.99"/>
    <n v="6.9126086956521746"/>
    <s v="Regular Air"/>
    <n v="9.69"/>
    <n v="168.68"/>
    <s v="Yukon"/>
    <s v="YT"/>
    <s v="Home Office"/>
    <n v="3"/>
    <s v="Office Supplies"/>
    <s v="Storage &amp; Organization"/>
    <s v="Small Box"/>
    <d v="2011-02-02T00:00:00"/>
  </r>
  <r>
    <n v="45543"/>
    <d v="2011-02-02T00:00:00"/>
    <s v="Feb"/>
    <x v="1"/>
    <s v="Low"/>
    <n v="16"/>
    <s v="S"/>
    <n v="1223.43"/>
    <n v="76.464375000000004"/>
    <s v="Delivery Truck"/>
    <n v="89.3"/>
    <n v="1312.73"/>
    <s v="Ontario"/>
    <s v="ON"/>
    <s v="Corporate"/>
    <n v="1"/>
    <s v="Furniture"/>
    <s v="Tables"/>
    <s v="Jumbo Box"/>
    <d v="2011-06-02T00:00:00"/>
  </r>
  <r>
    <n v="33958"/>
    <d v="2011-02-02T00:00:00"/>
    <s v="Feb"/>
    <x v="1"/>
    <s v="Critical"/>
    <n v="14"/>
    <s v="S"/>
    <n v="336.48"/>
    <n v="24.034285714285716"/>
    <s v="Regular Air"/>
    <n v="5.37"/>
    <n v="341.85"/>
    <s v="Nova Scotia"/>
    <s v="NS"/>
    <s v="Small Business"/>
    <n v="2"/>
    <s v="Office Supplies"/>
    <s v="Pens &amp; Art Supplies"/>
    <s v="Small Box"/>
    <d v="2011-04-02T00:00:00"/>
  </r>
  <r>
    <n v="12326"/>
    <d v="2011-02-02T00:00:00"/>
    <s v="Feb"/>
    <x v="1"/>
    <s v="Critical"/>
    <n v="4"/>
    <s v="XS"/>
    <n v="123.82"/>
    <n v="30.954999999999998"/>
    <s v="Regular Air"/>
    <n v="57.87"/>
    <n v="181.69"/>
    <s v="Ontario"/>
    <s v="ON"/>
    <s v="Small Business"/>
    <n v="2"/>
    <s v="Furniture"/>
    <s v="Office Furnishings"/>
    <s v="Small Box"/>
    <d v="2011-04-02T00:00:00"/>
  </r>
  <r>
    <n v="21639"/>
    <d v="2011-02-02T00:00:00"/>
    <s v="Feb"/>
    <x v="1"/>
    <s v="Not Specified"/>
    <n v="3"/>
    <s v="XS"/>
    <n v="131.5"/>
    <n v="43.833333333333336"/>
    <s v="Regular Air"/>
    <n v="9.1999999999999993"/>
    <n v="140.69999999999999"/>
    <s v="Yukon"/>
    <s v="YT"/>
    <s v="Home Office"/>
    <n v="3"/>
    <s v="Furniture"/>
    <s v="Office Furnishings"/>
    <s v="Wrap Bag"/>
    <d v="2011-03-02T00:00:00"/>
  </r>
  <r>
    <n v="38784"/>
    <d v="2011-02-03T00:00:00"/>
    <s v="Feb"/>
    <x v="1"/>
    <s v="Medium"/>
    <n v="50"/>
    <s v="XXL"/>
    <n v="298.12"/>
    <n v="5.9623999999999997"/>
    <s v="Regular Air"/>
    <n v="0.5"/>
    <n v="298.62"/>
    <s v="British Columbia"/>
    <s v="BC"/>
    <s v="Home Office"/>
    <n v="3"/>
    <s v="Office Supplies"/>
    <s v="Labels"/>
    <s v="Small Box"/>
    <d v="2011-05-02T00:00:00"/>
  </r>
  <r>
    <n v="40102"/>
    <d v="2011-02-03T00:00:00"/>
    <s v="Feb"/>
    <x v="1"/>
    <s v="Medium"/>
    <n v="46"/>
    <s v="XL"/>
    <n v="412.37"/>
    <n v="8.9645652173913053"/>
    <s v="Express Air"/>
    <n v="3.5"/>
    <n v="415.87"/>
    <s v="Alberta"/>
    <s v="AB"/>
    <s v="Corporate"/>
    <n v="1"/>
    <s v="Office Supplies"/>
    <s v="Appliances"/>
    <s v="Small Box"/>
    <d v="2011-05-02T00:00:00"/>
  </r>
  <r>
    <n v="45059"/>
    <d v="2011-02-03T00:00:00"/>
    <s v="Feb"/>
    <x v="1"/>
    <s v="Not Specified"/>
    <n v="39"/>
    <s v="L"/>
    <n v="3401.8"/>
    <n v="87.225641025641025"/>
    <s v="Express Air"/>
    <n v="19.989999999999998"/>
    <n v="3421.79"/>
    <s v="Nova Scotia"/>
    <s v="NS"/>
    <s v="Consumer"/>
    <n v="4"/>
    <s v="Office Supplies"/>
    <s v="Storage &amp; Organization"/>
    <s v="Small Box"/>
    <d v="2011-05-02T00:00:00"/>
  </r>
  <r>
    <n v="45059"/>
    <d v="2011-02-03T00:00:00"/>
    <s v="Feb"/>
    <x v="1"/>
    <s v="Not Specified"/>
    <n v="35"/>
    <s v="L"/>
    <n v="1327.59"/>
    <n v="37.931142857142852"/>
    <s v="Express Air"/>
    <n v="2.9"/>
    <n v="1330.49"/>
    <s v="Nova Scotia"/>
    <s v="NS"/>
    <s v="Consumer"/>
    <n v="4"/>
    <s v="Office Supplies"/>
    <s v="Pens &amp; Art Supplies"/>
    <s v="Small Pack"/>
    <d v="2011-04-02T00:00:00"/>
  </r>
  <r>
    <n v="21057"/>
    <d v="2011-02-03T00:00:00"/>
    <s v="Feb"/>
    <x v="1"/>
    <s v="Low"/>
    <n v="28"/>
    <s v="M"/>
    <n v="1103.67"/>
    <n v="39.416785714285716"/>
    <s v="Regular Air"/>
    <n v="1.99"/>
    <n v="1105.6600000000001"/>
    <s v="Quebec"/>
    <s v="QC"/>
    <s v="Corporate"/>
    <n v="1"/>
    <s v="Technology"/>
    <s v="Computer Peripherals"/>
    <s v="Small Pack"/>
    <d v="2011-10-02T00:00:00"/>
  </r>
  <r>
    <n v="45059"/>
    <d v="2011-02-03T00:00:00"/>
    <s v="Feb"/>
    <x v="1"/>
    <s v="Not Specified"/>
    <n v="4"/>
    <s v="XS"/>
    <n v="130.13999999999999"/>
    <n v="32.534999999999997"/>
    <s v="Regular Air"/>
    <n v="8.65"/>
    <n v="138.79"/>
    <s v="Ontario"/>
    <s v="ON"/>
    <s v="Consumer"/>
    <n v="4"/>
    <s v="Technology"/>
    <s v="Computer Peripherals"/>
    <s v="Small Box"/>
    <d v="2011-05-02T00:00:00"/>
  </r>
  <r>
    <n v="34978"/>
    <d v="2011-02-04T00:00:00"/>
    <s v="Feb"/>
    <x v="1"/>
    <s v="High"/>
    <n v="49"/>
    <s v="XL"/>
    <n v="165.51"/>
    <n v="3.3777551020408163"/>
    <s v="Regular Air"/>
    <n v="6.83"/>
    <n v="172.34"/>
    <s v="Prince Edward Island"/>
    <s v="PE"/>
    <s v="Consumer"/>
    <n v="4"/>
    <s v="Office Supplies"/>
    <s v="Binders and Binder Accessories"/>
    <s v="Small Box"/>
    <d v="2011-06-02T00:00:00"/>
  </r>
  <r>
    <n v="50949"/>
    <d v="2011-02-04T00:00:00"/>
    <s v="Feb"/>
    <x v="1"/>
    <s v="Medium"/>
    <n v="46"/>
    <s v="XL"/>
    <n v="4804.0384999999997"/>
    <n v="104.43561956521738"/>
    <s v="Regular Air"/>
    <n v="8.8000000000000007"/>
    <n v="4812.8384999999998"/>
    <s v="Ontario"/>
    <s v="ON"/>
    <s v="Corporate"/>
    <n v="1"/>
    <s v="Technology"/>
    <s v="Telephones and Communication"/>
    <s v="Small Box"/>
    <d v="2011-06-02T00:00:00"/>
  </r>
  <r>
    <n v="50949"/>
    <d v="2011-02-04T00:00:00"/>
    <s v="Feb"/>
    <x v="1"/>
    <s v="Medium"/>
    <n v="32"/>
    <s v="L"/>
    <n v="73.55"/>
    <n v="2.2984374999999999"/>
    <s v="Express Air"/>
    <n v="0.78"/>
    <n v="74.33"/>
    <s v="Ontario"/>
    <s v="ON"/>
    <s v="Corporate"/>
    <n v="1"/>
    <s v="Office Supplies"/>
    <s v="Rubber Bands"/>
    <s v="Wrap Bag"/>
    <d v="2011-05-02T00:00:00"/>
  </r>
  <r>
    <n v="32484"/>
    <d v="2011-02-04T00:00:00"/>
    <s v="Feb"/>
    <x v="1"/>
    <s v="Not Specified"/>
    <n v="9"/>
    <s v="XS"/>
    <n v="2502.67"/>
    <n v="278.07444444444445"/>
    <s v="Delivery Truck"/>
    <n v="64.73"/>
    <n v="2567.4"/>
    <s v="Saskachewan"/>
    <s v="SK"/>
    <s v="Corporate"/>
    <n v="1"/>
    <s v="Furniture"/>
    <s v="Chairs &amp; Chairmats"/>
    <s v="Jumbo Drum"/>
    <d v="2011-05-02T00:00:00"/>
  </r>
  <r>
    <n v="29767"/>
    <d v="2011-02-05T00:00:00"/>
    <s v="Feb"/>
    <x v="1"/>
    <s v="High"/>
    <n v="48"/>
    <s v="XL"/>
    <n v="4153.0600000000004"/>
    <n v="86.522083333333342"/>
    <s v="Regular Air"/>
    <n v="0.99"/>
    <n v="4154.05"/>
    <s v="British Columbia"/>
    <s v="BC"/>
    <s v="Home Office"/>
    <n v="3"/>
    <s v="Office Supplies"/>
    <s v="Appliances"/>
    <s v="Small Box"/>
    <d v="2011-06-02T00:00:00"/>
  </r>
  <r>
    <n v="41926"/>
    <d v="2011-02-05T00:00:00"/>
    <s v="Feb"/>
    <x v="1"/>
    <s v="High"/>
    <n v="43"/>
    <s v="XL"/>
    <n v="1562.69"/>
    <n v="36.341627906976747"/>
    <s v="Regular Air"/>
    <n v="8.2200000000000006"/>
    <n v="1570.91"/>
    <s v="Ontario"/>
    <s v="ON"/>
    <s v="Small Business"/>
    <n v="2"/>
    <s v="Office Supplies"/>
    <s v="Storage &amp; Organization"/>
    <s v="Small Box"/>
    <d v="2011-05-02T00:00:00"/>
  </r>
  <r>
    <n v="29028"/>
    <d v="2011-02-05T00:00:00"/>
    <s v="Feb"/>
    <x v="1"/>
    <s v="Critical"/>
    <n v="43"/>
    <s v="XL"/>
    <n v="17131.36"/>
    <n v="398.40372093023257"/>
    <s v="Delivery Truck"/>
    <n v="14.7"/>
    <n v="17146.060000000001"/>
    <s v="Manitoba"/>
    <s v="MB"/>
    <s v="Corporate"/>
    <n v="1"/>
    <s v="Technology"/>
    <s v="Office Machines"/>
    <s v="Jumbo Drum"/>
    <d v="2011-07-02T00:00:00"/>
  </r>
  <r>
    <n v="32007"/>
    <d v="2011-02-05T00:00:00"/>
    <s v="Feb"/>
    <x v="1"/>
    <s v="Low"/>
    <n v="41"/>
    <s v="XL"/>
    <n v="17448.75"/>
    <n v="425.57926829268291"/>
    <s v="Delivery Truck"/>
    <n v="75.23"/>
    <n v="17523.98"/>
    <s v="Alberta"/>
    <s v="AB"/>
    <s v="Consumer"/>
    <n v="4"/>
    <s v="Furniture"/>
    <s v="Tables"/>
    <s v="Jumbo Box"/>
    <d v="2011-09-02T00:00:00"/>
  </r>
  <r>
    <n v="11719"/>
    <d v="2011-02-05T00:00:00"/>
    <s v="Feb"/>
    <x v="1"/>
    <s v="Not Specified"/>
    <n v="30"/>
    <s v="L"/>
    <n v="616.01"/>
    <n v="20.533666666666665"/>
    <s v="Regular Air"/>
    <n v="8.99"/>
    <n v="625"/>
    <s v="Manitoba"/>
    <s v="MB"/>
    <s v="Home Office"/>
    <n v="3"/>
    <s v="Office Supplies"/>
    <s v="Pens &amp; Art Supplies"/>
    <s v="Small Pack"/>
    <d v="2011-05-02T00:00:00"/>
  </r>
  <r>
    <n v="41926"/>
    <d v="2011-02-05T00:00:00"/>
    <s v="Feb"/>
    <x v="1"/>
    <s v="High"/>
    <n v="17"/>
    <s v="S"/>
    <n v="112.57"/>
    <n v="6.6217647058823523"/>
    <s v="Regular Air"/>
    <n v="5.14"/>
    <n v="117.71"/>
    <s v="Ontario"/>
    <s v="ON"/>
    <s v="Small Business"/>
    <n v="2"/>
    <s v="Office Supplies"/>
    <s v="Paper"/>
    <s v="Small Box"/>
    <d v="2011-06-02T00:00:00"/>
  </r>
  <r>
    <n v="11719"/>
    <d v="2011-02-05T00:00:00"/>
    <s v="Feb"/>
    <x v="1"/>
    <s v="Not Specified"/>
    <n v="17"/>
    <s v="S"/>
    <n v="438.60849999999999"/>
    <n v="25.8005"/>
    <s v="Regular Air"/>
    <n v="8.59"/>
    <n v="447.19849999999997"/>
    <s v="Manitoba"/>
    <s v="MB"/>
    <s v="Home Office"/>
    <n v="3"/>
    <s v="Technology"/>
    <s v="Telephones and Communication"/>
    <s v="Medium Box"/>
    <d v="2011-05-02T00:00:00"/>
  </r>
  <r>
    <n v="14503"/>
    <d v="2011-02-05T00:00:00"/>
    <s v="Feb"/>
    <x v="1"/>
    <s v="Not Specified"/>
    <n v="14"/>
    <s v="S"/>
    <n v="438.47"/>
    <n v="31.319285714285716"/>
    <s v="Express Air"/>
    <n v="2.99"/>
    <n v="441.46000000000004"/>
    <s v="Manitoba"/>
    <s v="MB"/>
    <s v="Corporate"/>
    <n v="1"/>
    <s v="Office Supplies"/>
    <s v="Binders and Binder Accessories"/>
    <s v="Small Box"/>
    <d v="2011-06-02T00:00:00"/>
  </r>
  <r>
    <n v="21155"/>
    <d v="2011-02-05T00:00:00"/>
    <s v="Feb"/>
    <x v="1"/>
    <s v="High"/>
    <n v="4"/>
    <s v="XS"/>
    <n v="81.78"/>
    <n v="20.445"/>
    <s v="Regular Air"/>
    <n v="5.97"/>
    <n v="87.75"/>
    <s v="New Brunswick"/>
    <s v="NB"/>
    <s v="Consumer"/>
    <n v="4"/>
    <s v="Office Supplies"/>
    <s v="Paper"/>
    <s v="Small Box"/>
    <d v="2011-06-02T00:00:00"/>
  </r>
  <r>
    <n v="11719"/>
    <d v="2011-02-05T00:00:00"/>
    <s v="Feb"/>
    <x v="1"/>
    <s v="Not Specified"/>
    <n v="3"/>
    <s v="XS"/>
    <n v="1566.8"/>
    <n v="522.26666666666665"/>
    <s v="Delivery Truck"/>
    <n v="69.3"/>
    <n v="1636.1"/>
    <s v="Manitoba"/>
    <s v="MB"/>
    <s v="Home Office"/>
    <n v="3"/>
    <s v="Technology"/>
    <s v="Office Machines"/>
    <s v="Jumbo Drum"/>
    <d v="2011-06-02T00:00:00"/>
  </r>
  <r>
    <n v="2053"/>
    <d v="2011-02-06T00:00:00"/>
    <s v="Feb"/>
    <x v="1"/>
    <s v="Critical"/>
    <n v="39"/>
    <s v="L"/>
    <n v="19342.84"/>
    <n v="495.97025641025641"/>
    <s v="Delivery Truck"/>
    <n v="126"/>
    <n v="19468.84"/>
    <s v="Ontario"/>
    <s v="ON"/>
    <s v="Consumer"/>
    <n v="4"/>
    <s v="Furniture"/>
    <s v="Chairs &amp; Chairmats"/>
    <s v="Jumbo Drum"/>
    <d v="2011-07-02T00:00:00"/>
  </r>
  <r>
    <n v="30497"/>
    <d v="2011-02-06T00:00:00"/>
    <s v="Feb"/>
    <x v="1"/>
    <s v="Critical"/>
    <n v="34"/>
    <s v="L"/>
    <n v="706.91"/>
    <n v="20.791470588235292"/>
    <s v="Express Air"/>
    <n v="8.83"/>
    <n v="715.74"/>
    <s v="Manitoba"/>
    <s v="MB"/>
    <s v="Corporate"/>
    <n v="1"/>
    <s v="Office Supplies"/>
    <s v="Binders and Binder Accessories"/>
    <s v="Small Box"/>
    <d v="2011-08-02T00:00:00"/>
  </r>
  <r>
    <n v="46307"/>
    <d v="2011-02-06T00:00:00"/>
    <s v="Feb"/>
    <x v="1"/>
    <s v="Medium"/>
    <n v="32"/>
    <s v="L"/>
    <n v="643.53"/>
    <n v="20.110312499999999"/>
    <s v="Regular Air"/>
    <n v="5.77"/>
    <n v="649.29999999999995"/>
    <s v="Ontario"/>
    <s v="ON"/>
    <s v="Consumer"/>
    <n v="4"/>
    <s v="Office Supplies"/>
    <s v="Paper"/>
    <s v="Small Box"/>
    <d v="2011-06-02T00:00:00"/>
  </r>
  <r>
    <n v="30497"/>
    <d v="2011-02-06T00:00:00"/>
    <s v="Feb"/>
    <x v="1"/>
    <s v="Critical"/>
    <n v="31"/>
    <s v="L"/>
    <n v="190.06"/>
    <n v="6.1309677419354838"/>
    <s v="Regular Air"/>
    <n v="5.35"/>
    <n v="195.41"/>
    <s v="Manitoba"/>
    <s v="MB"/>
    <s v="Corporate"/>
    <n v="1"/>
    <s v="Office Supplies"/>
    <s v="Paper"/>
    <s v="Small Box"/>
    <d v="2011-08-02T00:00:00"/>
  </r>
  <r>
    <n v="46307"/>
    <d v="2011-02-06T00:00:00"/>
    <s v="Feb"/>
    <x v="1"/>
    <s v="Medium"/>
    <n v="27"/>
    <s v="M"/>
    <n v="1217.77"/>
    <n v="45.102592592592593"/>
    <s v="Regular Air"/>
    <n v="6.22"/>
    <n v="1223.99"/>
    <s v="Ontario"/>
    <s v="ON"/>
    <s v="Consumer"/>
    <n v="4"/>
    <s v="Office Supplies"/>
    <s v="Storage &amp; Organization"/>
    <s v="Small Box"/>
    <d v="2011-09-02T00:00:00"/>
  </r>
  <r>
    <n v="12066"/>
    <d v="2011-02-06T00:00:00"/>
    <s v="Feb"/>
    <x v="1"/>
    <s v="Medium"/>
    <n v="27"/>
    <s v="M"/>
    <n v="4442.049"/>
    <n v="164.52033333333333"/>
    <s v="Regular Air"/>
    <n v="8.08"/>
    <n v="4450.1289999999999"/>
    <s v="Yukon"/>
    <s v="YT"/>
    <s v="Small Business"/>
    <n v="2"/>
    <s v="Technology"/>
    <s v="Telephones and Communication"/>
    <s v="Small Box"/>
    <d v="2011-07-02T00:00:00"/>
  </r>
  <r>
    <n v="56711"/>
    <d v="2011-02-06T00:00:00"/>
    <s v="Feb"/>
    <x v="1"/>
    <s v="Low"/>
    <n v="25"/>
    <s v="M"/>
    <n v="1279.45"/>
    <n v="51.178000000000004"/>
    <s v="Regular Air"/>
    <n v="7.23"/>
    <n v="1286.68"/>
    <s v="Yukon"/>
    <s v="YT"/>
    <s v="Consumer"/>
    <n v="4"/>
    <s v="Office Supplies"/>
    <s v="Paper"/>
    <s v="Small Box"/>
    <d v="2011-11-02T00:00:00"/>
  </r>
  <r>
    <n v="54882"/>
    <d v="2011-02-06T00:00:00"/>
    <s v="Feb"/>
    <x v="1"/>
    <s v="Critical"/>
    <n v="17"/>
    <s v="S"/>
    <n v="86.29"/>
    <n v="5.0758823529411767"/>
    <s v="Regular Air"/>
    <n v="0.49"/>
    <n v="86.78"/>
    <s v="Manitoba"/>
    <s v="MB"/>
    <s v="Consumer"/>
    <n v="4"/>
    <s v="Office Supplies"/>
    <s v="Labels"/>
    <s v="Small Box"/>
    <d v="2011-09-02T00:00:00"/>
  </r>
  <r>
    <n v="57633"/>
    <d v="2011-02-06T00:00:00"/>
    <s v="Feb"/>
    <x v="1"/>
    <s v="High"/>
    <n v="12"/>
    <s v="S"/>
    <n v="351.12"/>
    <n v="29.26"/>
    <s v="Express Air"/>
    <n v="3.92"/>
    <n v="355.04"/>
    <s v="British Columbia"/>
    <s v="BC"/>
    <s v="Corporate"/>
    <n v="1"/>
    <s v="Furniture"/>
    <s v="Office Furnishings"/>
    <s v="Small Pack"/>
    <d v="2011-07-02T00:00:00"/>
  </r>
  <r>
    <n v="39270"/>
    <d v="2011-02-06T00:00:00"/>
    <s v="Feb"/>
    <x v="1"/>
    <s v="High"/>
    <n v="11"/>
    <s v="S"/>
    <n v="65.78"/>
    <n v="5.98"/>
    <s v="Regular Air"/>
    <n v="3.37"/>
    <n v="69.150000000000006"/>
    <s v="British Columbia"/>
    <s v="BC"/>
    <s v="Home Office"/>
    <n v="3"/>
    <s v="Office Supplies"/>
    <s v="Rubber Bands"/>
    <s v="Wrap Bag"/>
    <d v="2011-06-02T00:00:00"/>
  </r>
  <r>
    <n v="2053"/>
    <d v="2011-02-06T00:00:00"/>
    <s v="Feb"/>
    <x v="1"/>
    <s v="Critical"/>
    <n v="7"/>
    <s v="XS"/>
    <n v="771.78300000000002"/>
    <n v="110.25471428571429"/>
    <s v="Regular Air"/>
    <n v="4.2"/>
    <n v="775.98300000000006"/>
    <s v="Ontario"/>
    <s v="ON"/>
    <s v="Consumer"/>
    <n v="4"/>
    <s v="Technology"/>
    <s v="Telephones and Communication"/>
    <s v="Small Box"/>
    <d v="2011-08-02T00:00:00"/>
  </r>
  <r>
    <n v="27622"/>
    <d v="2011-02-06T00:00:00"/>
    <s v="Feb"/>
    <x v="1"/>
    <s v="Medium"/>
    <n v="4"/>
    <s v="XS"/>
    <n v="1280.73"/>
    <n v="320.1825"/>
    <s v="Delivery Truck"/>
    <n v="43.57"/>
    <n v="1324.3"/>
    <s v="Quebec"/>
    <s v="QC"/>
    <s v="Consumer"/>
    <n v="4"/>
    <s v="Furniture"/>
    <s v="Tables"/>
    <s v="Jumbo Box"/>
    <d v="2011-07-02T00:00:00"/>
  </r>
  <r>
    <n v="43110"/>
    <d v="2011-02-06T00:00:00"/>
    <s v="Feb"/>
    <x v="1"/>
    <s v="High"/>
    <n v="3"/>
    <s v="XS"/>
    <n v="21.01"/>
    <n v="7.0033333333333339"/>
    <s v="Regular Air"/>
    <n v="5.0199999999999996"/>
    <n v="26.03"/>
    <s v="Saskachewan"/>
    <s v="SK"/>
    <s v="Corporate"/>
    <n v="1"/>
    <s v="Office Supplies"/>
    <s v="Paper"/>
    <s v="Small Box"/>
    <d v="2011-06-02T00:00:00"/>
  </r>
  <r>
    <n v="54882"/>
    <d v="2011-02-06T00:00:00"/>
    <s v="Feb"/>
    <x v="1"/>
    <s v="Critical"/>
    <n v="2"/>
    <s v="XS"/>
    <n v="86.92"/>
    <n v="43.46"/>
    <s v="Regular Air"/>
    <n v="13.89"/>
    <n v="100.81"/>
    <s v="Manitoba"/>
    <s v="MB"/>
    <s v="Consumer"/>
    <n v="4"/>
    <s v="Office Supplies"/>
    <s v="Pens &amp; Art Supplies"/>
    <s v="Wrap Bag"/>
    <d v="2011-08-02T00:00:00"/>
  </r>
  <r>
    <n v="43110"/>
    <d v="2011-02-06T00:00:00"/>
    <s v="Feb"/>
    <x v="1"/>
    <s v="High"/>
    <n v="1"/>
    <s v="XS"/>
    <n v="3457.99"/>
    <n v="3457.99"/>
    <s v="Regular Air"/>
    <n v="24.49"/>
    <n v="3482.4799999999996"/>
    <s v="Saskachewan"/>
    <s v="SK"/>
    <s v="Corporate"/>
    <n v="1"/>
    <s v="Technology"/>
    <s v="Copiers and Fax"/>
    <s v="Large Box"/>
    <d v="2011-08-02T00:00:00"/>
  </r>
  <r>
    <n v="1637"/>
    <d v="2011-02-07T00:00:00"/>
    <s v="Feb"/>
    <x v="1"/>
    <s v="Not Specified"/>
    <n v="47"/>
    <s v="XL"/>
    <n v="1348.57"/>
    <n v="28.692978723404256"/>
    <s v="Regular Air"/>
    <n v="8.99"/>
    <n v="1357.56"/>
    <s v="Yukon"/>
    <s v="YT"/>
    <s v="Corporate"/>
    <n v="1"/>
    <s v="Office Supplies"/>
    <s v="Pens &amp; Art Supplies"/>
    <s v="Small Pack"/>
    <d v="2011-09-02T00:00:00"/>
  </r>
  <r>
    <n v="29953"/>
    <d v="2011-02-07T00:00:00"/>
    <s v="Feb"/>
    <x v="1"/>
    <s v="Critical"/>
    <n v="42"/>
    <s v="XL"/>
    <n v="619.77"/>
    <n v="14.756428571428572"/>
    <s v="Regular Air"/>
    <n v="7.17"/>
    <n v="626.93999999999994"/>
    <s v="Ontario"/>
    <s v="ON"/>
    <s v="Home Office"/>
    <n v="3"/>
    <s v="Office Supplies"/>
    <s v="Binders and Binder Accessories"/>
    <s v="Small Box"/>
    <d v="2011-10-02T00:00:00"/>
  </r>
  <r>
    <n v="31046"/>
    <d v="2011-02-07T00:00:00"/>
    <s v="Feb"/>
    <x v="1"/>
    <s v="Critical"/>
    <n v="42"/>
    <s v="XL"/>
    <n v="3900.5309999999999"/>
    <n v="92.869785714285712"/>
    <s v="Regular Air"/>
    <n v="2.5"/>
    <n v="3903.0309999999999"/>
    <s v="Ontario"/>
    <s v="ON"/>
    <s v="Corporate"/>
    <n v="1"/>
    <s v="Technology"/>
    <s v="Telephones and Communication"/>
    <s v="Small Box"/>
    <d v="2011-08-02T00:00:00"/>
  </r>
  <r>
    <n v="21824"/>
    <d v="2011-02-07T00:00:00"/>
    <s v="Feb"/>
    <x v="1"/>
    <s v="Low"/>
    <n v="37"/>
    <s v="L"/>
    <n v="3351.55"/>
    <n v="90.582432432432441"/>
    <s v="Express Air"/>
    <n v="56.2"/>
    <n v="3407.75"/>
    <s v="Ontario"/>
    <s v="ON"/>
    <s v="Home Office"/>
    <n v="3"/>
    <s v="Furniture"/>
    <s v="Office Furnishings"/>
    <s v="Medium Box"/>
    <s v="2/14/2011"/>
  </r>
  <r>
    <n v="34881"/>
    <d v="2011-02-07T00:00:00"/>
    <s v="Feb"/>
    <x v="1"/>
    <s v="Medium"/>
    <n v="37"/>
    <s v="L"/>
    <n v="187.37"/>
    <n v="5.0640540540540542"/>
    <s v="Regular Air"/>
    <n v="4.95"/>
    <n v="192.32"/>
    <s v="Quebec"/>
    <s v="QC"/>
    <s v="Corporate"/>
    <n v="1"/>
    <s v="Office Supplies"/>
    <s v="Binders and Binder Accessories"/>
    <s v="Small Box"/>
    <d v="2011-09-02T00:00:00"/>
  </r>
  <r>
    <n v="1637"/>
    <d v="2011-02-07T00:00:00"/>
    <s v="Feb"/>
    <x v="1"/>
    <s v="Not Specified"/>
    <n v="36"/>
    <s v="L"/>
    <n v="1225.52"/>
    <n v="34.042222222222222"/>
    <s v="Express Air"/>
    <n v="35"/>
    <n v="1260.52"/>
    <s v="Yukon"/>
    <s v="YT"/>
    <s v="Corporate"/>
    <n v="1"/>
    <s v="Office Supplies"/>
    <s v="Storage &amp; Organization"/>
    <s v="Large Box"/>
    <d v="2011-07-02T00:00:00"/>
  </r>
  <r>
    <n v="31046"/>
    <d v="2011-02-07T00:00:00"/>
    <s v="Feb"/>
    <x v="1"/>
    <s v="Critical"/>
    <n v="35"/>
    <s v="L"/>
    <n v="248.42"/>
    <n v="7.097714285714285"/>
    <s v="Regular Air"/>
    <n v="4.42"/>
    <n v="252.83999999999997"/>
    <s v="Ontario"/>
    <s v="ON"/>
    <s v="Corporate"/>
    <n v="1"/>
    <s v="Office Supplies"/>
    <s v="Scissors, Rulers and Trimmers"/>
    <s v="Small Pack"/>
    <d v="2011-10-02T00:00:00"/>
  </r>
  <r>
    <n v="1637"/>
    <d v="2011-02-07T00:00:00"/>
    <s v="Feb"/>
    <x v="1"/>
    <s v="Not Specified"/>
    <n v="10"/>
    <s v="S"/>
    <n v="1024.29"/>
    <n v="102.429"/>
    <s v="Regular Air"/>
    <n v="19.989999999999998"/>
    <n v="1044.28"/>
    <s v="Yukon"/>
    <s v="YT"/>
    <s v="Corporate"/>
    <n v="1"/>
    <s v="Technology"/>
    <s v="Computer Peripherals"/>
    <s v="Small Box"/>
    <d v="2011-07-02T00:00:00"/>
  </r>
  <r>
    <n v="57922"/>
    <d v="2011-02-08T00:00:00"/>
    <s v="Feb"/>
    <x v="1"/>
    <s v="Critical"/>
    <n v="50"/>
    <s v="XXL"/>
    <n v="343.26"/>
    <n v="6.8651999999999997"/>
    <s v="Regular Air"/>
    <n v="8.3699999999999992"/>
    <n v="351.63"/>
    <s v="Manitoba"/>
    <s v="MB"/>
    <s v="Corporate"/>
    <n v="1"/>
    <s v="Office Supplies"/>
    <s v="Scissors, Rulers and Trimmers"/>
    <s v="Small Pack"/>
    <d v="2011-08-02T00:00:00"/>
  </r>
  <r>
    <n v="15300"/>
    <d v="2011-02-08T00:00:00"/>
    <s v="Feb"/>
    <x v="1"/>
    <s v="High"/>
    <n v="42"/>
    <s v="XL"/>
    <n v="229.88"/>
    <n v="5.4733333333333336"/>
    <s v="Express Air"/>
    <n v="5.0599999999999996"/>
    <n v="234.94"/>
    <s v="Alberta"/>
    <s v="AB"/>
    <s v="Home Office"/>
    <n v="3"/>
    <s v="Office Supplies"/>
    <s v="Paper"/>
    <s v="Small Box"/>
    <d v="2011-10-02T00:00:00"/>
  </r>
  <r>
    <n v="22532"/>
    <d v="2011-02-08T00:00:00"/>
    <s v="Feb"/>
    <x v="1"/>
    <s v="Critical"/>
    <n v="13"/>
    <s v="S"/>
    <n v="121.66"/>
    <n v="9.3584615384615386"/>
    <s v="Regular Air"/>
    <n v="5.6"/>
    <n v="127.25999999999999"/>
    <s v="Northwest Territories"/>
    <s v="NT"/>
    <s v="Consumer"/>
    <n v="4"/>
    <s v="Office Supplies"/>
    <s v="Binders and Binder Accessories"/>
    <s v="Small Box"/>
    <d v="2011-08-02T00:00:00"/>
  </r>
  <r>
    <n v="15428"/>
    <d v="2011-02-09T00:00:00"/>
    <s v="Feb"/>
    <x v="1"/>
    <s v="Critical"/>
    <n v="50"/>
    <s v="XXL"/>
    <n v="1444.96"/>
    <n v="28.8992"/>
    <s v="Express Air"/>
    <n v="4"/>
    <n v="1448.96"/>
    <s v="Alberta"/>
    <s v="AB"/>
    <s v="Small Business"/>
    <n v="2"/>
    <s v="Technology"/>
    <s v="Computer Peripherals"/>
    <s v="Small Box"/>
    <d v="2011-10-02T00:00:00"/>
  </r>
  <r>
    <n v="15428"/>
    <d v="2011-02-09T00:00:00"/>
    <s v="Feb"/>
    <x v="1"/>
    <s v="Critical"/>
    <n v="10"/>
    <s v="S"/>
    <n v="941.62149999999997"/>
    <n v="94.162149999999997"/>
    <s v="Regular Air"/>
    <n v="8.99"/>
    <n v="950.61149999999998"/>
    <s v="Alberta"/>
    <s v="AB"/>
    <s v="Small Business"/>
    <n v="2"/>
    <s v="Technology"/>
    <s v="Telephones and Communication"/>
    <s v="Small Box"/>
    <d v="2011-12-02T00:00:00"/>
  </r>
  <r>
    <n v="28773"/>
    <d v="2011-02-10T00:00:00"/>
    <s v="Feb"/>
    <x v="1"/>
    <s v="Low"/>
    <n v="48"/>
    <s v="XL"/>
    <n v="2174.4189999999999"/>
    <n v="45.300395833333333"/>
    <s v="Regular Air"/>
    <n v="5"/>
    <n v="2179.4189999999999"/>
    <s v="Alberta"/>
    <s v="AB"/>
    <s v="Small Business"/>
    <n v="2"/>
    <s v="Technology"/>
    <s v="Telephones and Communication"/>
    <s v="Small Pack"/>
    <s v="2/17/2011"/>
  </r>
  <r>
    <n v="51461"/>
    <d v="2011-02-10T00:00:00"/>
    <s v="Feb"/>
    <x v="1"/>
    <s v="Not Specified"/>
    <n v="43"/>
    <s v="XL"/>
    <n v="858.53"/>
    <n v="19.965813953488372"/>
    <s v="Regular Air"/>
    <n v="11.17"/>
    <n v="869.69999999999993"/>
    <s v="Manitoba"/>
    <s v="MB"/>
    <s v="Corporate"/>
    <n v="1"/>
    <s v="Furniture"/>
    <s v="Office Furnishings"/>
    <s v="Large Box"/>
    <d v="2011-12-02T00:00:00"/>
  </r>
  <r>
    <n v="21989"/>
    <d v="2011-02-10T00:00:00"/>
    <s v="Feb"/>
    <x v="1"/>
    <s v="Low"/>
    <n v="35"/>
    <s v="L"/>
    <n v="3814.1709999999998"/>
    <n v="108.97631428571428"/>
    <s v="Regular Air"/>
    <n v="4.2"/>
    <n v="3818.3709999999996"/>
    <s v="Ontario"/>
    <s v="ON"/>
    <s v="Home Office"/>
    <n v="3"/>
    <s v="Technology"/>
    <s v="Telephones and Communication"/>
    <s v="Small Box"/>
    <d v="2011-10-02T00:00:00"/>
  </r>
  <r>
    <n v="33764"/>
    <d v="2011-02-10T00:00:00"/>
    <s v="Feb"/>
    <x v="1"/>
    <s v="Critical"/>
    <n v="31"/>
    <s v="L"/>
    <n v="226.15"/>
    <n v="7.2951612903225804"/>
    <s v="Regular Air"/>
    <n v="2.35"/>
    <n v="228.5"/>
    <s v="Quebec"/>
    <s v="QC"/>
    <s v="Small Business"/>
    <n v="2"/>
    <s v="Office Supplies"/>
    <s v="Pens &amp; Art Supplies"/>
    <s v="Wrap Bag"/>
    <d v="2011-11-02T00:00:00"/>
  </r>
  <r>
    <n v="49892"/>
    <d v="2011-02-10T00:00:00"/>
    <s v="Feb"/>
    <x v="1"/>
    <s v="Low"/>
    <n v="26"/>
    <s v="M"/>
    <n v="171.14"/>
    <n v="6.5823076923076922"/>
    <s v="Regular Air"/>
    <n v="49"/>
    <n v="220.14"/>
    <s v="Quebec"/>
    <s v="QC"/>
    <s v="Corporate"/>
    <n v="1"/>
    <s v="Office Supplies"/>
    <s v="Appliances"/>
    <s v="Large Box"/>
    <d v="2011-10-02T00:00:00"/>
  </r>
  <r>
    <n v="21989"/>
    <d v="2011-02-10T00:00:00"/>
    <s v="Feb"/>
    <x v="1"/>
    <s v="Low"/>
    <n v="9"/>
    <s v="XS"/>
    <n v="118.95"/>
    <n v="13.216666666666667"/>
    <s v="Regular Air"/>
    <n v="6.2"/>
    <n v="125.15"/>
    <s v="Ontario"/>
    <s v="ON"/>
    <s v="Home Office"/>
    <n v="3"/>
    <s v="Furniture"/>
    <s v="Office Furnishings"/>
    <s v="Wrap Bag"/>
    <d v="2011-10-02T00:00:00"/>
  </r>
  <r>
    <n v="33764"/>
    <d v="2011-02-10T00:00:00"/>
    <s v="Feb"/>
    <x v="1"/>
    <s v="Critical"/>
    <n v="6"/>
    <s v="XS"/>
    <n v="1029.8855000000001"/>
    <n v="171.64758333333336"/>
    <s v="Express Air"/>
    <n v="8.99"/>
    <n v="1038.8755000000001"/>
    <s v="Alberta"/>
    <s v="AB"/>
    <s v="Small Business"/>
    <n v="2"/>
    <s v="Technology"/>
    <s v="Telephones and Communication"/>
    <s v="Small Box"/>
    <d v="2011-11-02T00:00:00"/>
  </r>
  <r>
    <n v="33764"/>
    <d v="2011-02-10T00:00:00"/>
    <s v="Feb"/>
    <x v="1"/>
    <s v="Critical"/>
    <n v="4"/>
    <s v="XS"/>
    <n v="539.82000000000005"/>
    <n v="134.95500000000001"/>
    <s v="Regular Air"/>
    <n v="19.989999999999998"/>
    <n v="559.81000000000006"/>
    <s v="Alberta"/>
    <s v="AB"/>
    <s v="Small Business"/>
    <n v="2"/>
    <s v="Office Supplies"/>
    <s v="Storage &amp; Organization"/>
    <s v="Small Box"/>
    <d v="2011-12-02T00:00:00"/>
  </r>
  <r>
    <n v="6403"/>
    <d v="2011-02-11T00:00:00"/>
    <s v="Feb"/>
    <x v="1"/>
    <s v="Low"/>
    <n v="41"/>
    <s v="XL"/>
    <n v="17874.259999999998"/>
    <n v="435.95756097560974"/>
    <s v="Regular Air"/>
    <n v="19.989999999999998"/>
    <n v="17894.25"/>
    <s v="Ontario"/>
    <s v="ON"/>
    <s v="Small Business"/>
    <n v="2"/>
    <s v="Office Supplies"/>
    <s v="Storage &amp; Organization"/>
    <s v="Small Box"/>
    <s v="2/13/2011"/>
  </r>
  <r>
    <n v="34243"/>
    <d v="2011-02-11T00:00:00"/>
    <s v="Feb"/>
    <x v="1"/>
    <s v="High"/>
    <n v="40"/>
    <s v="XL"/>
    <n v="297.33999999999997"/>
    <n v="7.4334999999999996"/>
    <s v="Express Air"/>
    <n v="11.15"/>
    <n v="308.48999999999995"/>
    <s v="British Columbia"/>
    <s v="BC"/>
    <s v="Home Office"/>
    <n v="3"/>
    <s v="Office Supplies"/>
    <s v="Paper"/>
    <s v="Small Box"/>
    <d v="2011-12-02T00:00:00"/>
  </r>
  <r>
    <n v="34243"/>
    <d v="2011-02-11T00:00:00"/>
    <s v="Feb"/>
    <x v="1"/>
    <s v="High"/>
    <n v="35"/>
    <s v="L"/>
    <n v="1264.1300000000001"/>
    <n v="36.118000000000002"/>
    <s v="Regular Air"/>
    <n v="35"/>
    <n v="1299.1300000000001"/>
    <s v="British Columbia"/>
    <s v="BC"/>
    <s v="Home Office"/>
    <n v="3"/>
    <s v="Office Supplies"/>
    <s v="Storage &amp; Organization"/>
    <s v="Large Box"/>
    <s v="2/13/2011"/>
  </r>
  <r>
    <n v="34243"/>
    <d v="2011-02-11T00:00:00"/>
    <s v="Feb"/>
    <x v="1"/>
    <s v="High"/>
    <n v="10"/>
    <s v="S"/>
    <n v="89.04"/>
    <n v="8.9039999999999999"/>
    <s v="Regular Air"/>
    <n v="8.5399999999999991"/>
    <n v="97.580000000000013"/>
    <s v="British Columbia"/>
    <s v="BC"/>
    <s v="Home Office"/>
    <n v="3"/>
    <s v="Furniture"/>
    <s v="Office Furnishings"/>
    <s v="Small Pack"/>
    <s v="2/13/2011"/>
  </r>
  <r>
    <n v="18244"/>
    <d v="2011-02-11T00:00:00"/>
    <s v="Feb"/>
    <x v="1"/>
    <s v="Critical"/>
    <n v="1"/>
    <s v="XS"/>
    <n v="172.34"/>
    <n v="172.34"/>
    <s v="Regular Air"/>
    <n v="24.49"/>
    <n v="196.83"/>
    <s v="Ontario"/>
    <s v="ON"/>
    <s v="Home Office"/>
    <n v="3"/>
    <s v="Furniture"/>
    <s v="Chairs &amp; Chairmats"/>
    <s v="Large Box"/>
    <s v="2/13/2011"/>
  </r>
  <r>
    <n v="46562"/>
    <d v="2011-02-12T00:00:00"/>
    <s v="Feb"/>
    <x v="1"/>
    <s v="Not Specified"/>
    <n v="35"/>
    <s v="L"/>
    <n v="5407.9"/>
    <n v="154.51142857142855"/>
    <s v="Delivery Truck"/>
    <n v="46.2"/>
    <n v="5454.0999999999995"/>
    <s v="Quebec"/>
    <s v="QC"/>
    <s v="Home Office"/>
    <n v="3"/>
    <s v="Furniture"/>
    <s v="Tables"/>
    <s v="Jumbo Box"/>
    <s v="2/14/2011"/>
  </r>
  <r>
    <n v="45156"/>
    <d v="2011-02-12T00:00:00"/>
    <s v="Feb"/>
    <x v="1"/>
    <s v="Low"/>
    <n v="35"/>
    <s v="L"/>
    <n v="238.08"/>
    <n v="6.8022857142857145"/>
    <s v="Regular Air"/>
    <n v="2.99"/>
    <n v="241.07000000000002"/>
    <s v="Saskachewan"/>
    <s v="SK"/>
    <s v="Home Office"/>
    <n v="3"/>
    <s v="Office Supplies"/>
    <s v="Binders and Binder Accessories"/>
    <s v="Small Box"/>
    <s v="2/19/2011"/>
  </r>
  <r>
    <n v="45156"/>
    <d v="2011-02-12T00:00:00"/>
    <s v="Feb"/>
    <x v="1"/>
    <s v="Low"/>
    <n v="30"/>
    <s v="L"/>
    <n v="663.24"/>
    <n v="22.108000000000001"/>
    <s v="Regular Air"/>
    <n v="6.32"/>
    <n v="669.56000000000006"/>
    <s v="Saskachewan"/>
    <s v="SK"/>
    <s v="Home Office"/>
    <n v="3"/>
    <s v="Office Supplies"/>
    <s v="Appliances"/>
    <s v="Small Box"/>
    <d v="2011-12-02T00:00:00"/>
  </r>
  <r>
    <n v="45156"/>
    <d v="2011-02-12T00:00:00"/>
    <s v="Feb"/>
    <x v="1"/>
    <s v="Low"/>
    <n v="14"/>
    <s v="S"/>
    <n v="174.3"/>
    <n v="12.450000000000001"/>
    <s v="Regular Air"/>
    <n v="0.5"/>
    <n v="174.8"/>
    <s v="Saskachewan"/>
    <s v="SK"/>
    <s v="Home Office"/>
    <n v="3"/>
    <s v="Office Supplies"/>
    <s v="Labels"/>
    <s v="Small Box"/>
    <s v="2/17/2011"/>
  </r>
  <r>
    <n v="9537"/>
    <d v="2011-02-13T00:00:00"/>
    <s v="Feb"/>
    <x v="1"/>
    <s v="Not Specified"/>
    <n v="43"/>
    <s v="XL"/>
    <n v="170.88"/>
    <n v="3.9739534883720928"/>
    <s v="Regular Air"/>
    <n v="5.44"/>
    <n v="176.32"/>
    <s v="Prince Edward Island"/>
    <s v="PE"/>
    <s v="Small Business"/>
    <n v="2"/>
    <s v="Office Supplies"/>
    <s v="Binders and Binder Accessories"/>
    <s v="Small Box"/>
    <s v="2/15/2011"/>
  </r>
  <r>
    <n v="59045"/>
    <d v="2011-02-13T00:00:00"/>
    <s v="Feb"/>
    <x v="1"/>
    <s v="Critical"/>
    <n v="30"/>
    <s v="L"/>
    <n v="140.24"/>
    <n v="4.674666666666667"/>
    <s v="Regular Air"/>
    <n v="1.49"/>
    <n v="141.73000000000002"/>
    <s v="Prince Edward Island"/>
    <s v="PE"/>
    <s v="Small Business"/>
    <n v="2"/>
    <s v="Office Supplies"/>
    <s v="Binders and Binder Accessories"/>
    <s v="Small Box"/>
    <s v="2/15/2011"/>
  </r>
  <r>
    <n v="7171"/>
    <d v="2011-02-13T00:00:00"/>
    <s v="Feb"/>
    <x v="1"/>
    <s v="Medium"/>
    <n v="28"/>
    <s v="M"/>
    <n v="1703.8505"/>
    <n v="60.851803571428569"/>
    <s v="Regular Air"/>
    <n v="8.99"/>
    <n v="1712.8405"/>
    <s v="Saskachewan"/>
    <s v="SK"/>
    <s v="Consumer"/>
    <n v="4"/>
    <s v="Technology"/>
    <s v="Telephones and Communication"/>
    <s v="Small Box"/>
    <s v="2/15/2011"/>
  </r>
  <r>
    <n v="10245"/>
    <d v="2011-02-13T00:00:00"/>
    <s v="Feb"/>
    <x v="1"/>
    <s v="Medium"/>
    <n v="27"/>
    <s v="M"/>
    <n v="2645.88"/>
    <n v="97.995555555555555"/>
    <s v="Delivery Truck"/>
    <n v="57.38"/>
    <n v="2703.26"/>
    <s v="Yukon"/>
    <s v="YT"/>
    <s v="Corporate"/>
    <n v="1"/>
    <s v="Furniture"/>
    <s v="Bookcases"/>
    <s v="Jumbo Box"/>
    <s v="2/14/2011"/>
  </r>
  <r>
    <n v="10245"/>
    <d v="2011-02-13T00:00:00"/>
    <s v="Feb"/>
    <x v="1"/>
    <s v="Medium"/>
    <n v="23"/>
    <s v="M"/>
    <n v="127.17"/>
    <n v="5.5291304347826085"/>
    <s v="Regular Air"/>
    <n v="6.98"/>
    <n v="134.15"/>
    <s v="Nova Scotia"/>
    <s v="NS"/>
    <s v="Corporate"/>
    <n v="1"/>
    <s v="Office Supplies"/>
    <s v="Binders and Binder Accessories"/>
    <s v="Small Box"/>
    <s v="2/15/2011"/>
  </r>
  <r>
    <n v="10245"/>
    <d v="2011-02-13T00:00:00"/>
    <s v="Feb"/>
    <x v="1"/>
    <s v="Medium"/>
    <n v="20"/>
    <s v="M"/>
    <n v="2573.29"/>
    <n v="128.6645"/>
    <s v="Delivery Truck"/>
    <n v="70.2"/>
    <n v="2643.49"/>
    <s v="Ontario"/>
    <s v="ON"/>
    <s v="Corporate"/>
    <n v="1"/>
    <s v="Furniture"/>
    <s v="Chairs &amp; Chairmats"/>
    <s v="Jumbo Drum"/>
    <s v="2/14/2011"/>
  </r>
  <r>
    <n v="47015"/>
    <d v="2011-02-13T00:00:00"/>
    <s v="Feb"/>
    <x v="1"/>
    <s v="Not Specified"/>
    <n v="19"/>
    <s v="S"/>
    <n v="5441.06"/>
    <n v="286.37157894736845"/>
    <s v="Delivery Truck"/>
    <n v="61.76"/>
    <n v="5502.8200000000006"/>
    <s v="Saskachewan"/>
    <s v="SK"/>
    <s v="Corporate"/>
    <n v="1"/>
    <s v="Furniture"/>
    <s v="Tables"/>
    <s v="Jumbo Box"/>
    <s v="2/14/2011"/>
  </r>
  <r>
    <n v="7171"/>
    <d v="2011-02-13T00:00:00"/>
    <s v="Feb"/>
    <x v="1"/>
    <s v="Medium"/>
    <n v="17"/>
    <s v="S"/>
    <n v="303.18650000000002"/>
    <n v="17.834500000000002"/>
    <s v="Regular Air"/>
    <n v="0.99"/>
    <n v="304.17650000000003"/>
    <s v="Saskachewan"/>
    <s v="SK"/>
    <s v="Consumer"/>
    <n v="4"/>
    <s v="Technology"/>
    <s v="Telephones and Communication"/>
    <s v="Wrap Bag"/>
    <s v="2/15/2011"/>
  </r>
  <r>
    <n v="49763"/>
    <d v="2011-02-13T00:00:00"/>
    <s v="Feb"/>
    <x v="1"/>
    <s v="Critical"/>
    <n v="8"/>
    <s v="XS"/>
    <n v="49.04"/>
    <n v="6.13"/>
    <s v="Regular Air"/>
    <n v="1.39"/>
    <n v="50.43"/>
    <s v="Manitoba"/>
    <s v="MB"/>
    <s v="Corporate"/>
    <n v="1"/>
    <s v="Office Supplies"/>
    <s v="Envelopes"/>
    <s v="Small Box"/>
    <s v="2/14/2011"/>
  </r>
  <r>
    <n v="9537"/>
    <d v="2011-02-13T00:00:00"/>
    <s v="Feb"/>
    <x v="1"/>
    <s v="Not Specified"/>
    <n v="6"/>
    <s v="XS"/>
    <n v="906.02"/>
    <n v="151.00333333333333"/>
    <s v="Delivery Truck"/>
    <n v="66.27"/>
    <n v="972.29"/>
    <s v="Prince Edward Island"/>
    <s v="PE"/>
    <s v="Small Business"/>
    <n v="2"/>
    <s v="Furniture"/>
    <s v="Bookcases"/>
    <s v="Jumbo Box"/>
    <s v="2/15/2011"/>
  </r>
  <r>
    <n v="49763"/>
    <d v="2011-02-13T00:00:00"/>
    <s v="Feb"/>
    <x v="1"/>
    <s v="Critical"/>
    <n v="6"/>
    <s v="XS"/>
    <n v="2320.35"/>
    <n v="386.72499999999997"/>
    <s v="Delivery Truck"/>
    <n v="84.84"/>
    <n v="2405.19"/>
    <s v="Manitoba"/>
    <s v="MB"/>
    <s v="Corporate"/>
    <n v="1"/>
    <s v="Furniture"/>
    <s v="Tables"/>
    <s v="Jumbo Box"/>
    <s v="2/13/2011"/>
  </r>
  <r>
    <n v="45991"/>
    <d v="2011-02-14T00:00:00"/>
    <s v="Feb"/>
    <x v="1"/>
    <s v="Low"/>
    <n v="50"/>
    <s v="XXL"/>
    <n v="196.39"/>
    <n v="3.9277999999999995"/>
    <s v="Regular Air"/>
    <n v="0.5"/>
    <n v="196.89"/>
    <s v="Ontario"/>
    <s v="ON"/>
    <s v="Consumer"/>
    <n v="4"/>
    <s v="Office Supplies"/>
    <s v="Labels"/>
    <s v="Small Box"/>
    <s v="2/18/2011"/>
  </r>
  <r>
    <n v="55808"/>
    <d v="2011-02-14T00:00:00"/>
    <s v="Feb"/>
    <x v="1"/>
    <s v="Not Specified"/>
    <n v="45"/>
    <s v="XL"/>
    <n v="837.38599999999997"/>
    <n v="18.608577777777779"/>
    <s v="Regular Air"/>
    <n v="4.8099999999999996"/>
    <n v="842.19599999999991"/>
    <s v="Manitoba"/>
    <s v="MB"/>
    <s v="Home Office"/>
    <n v="3"/>
    <s v="Technology"/>
    <s v="Telephones and Communication"/>
    <s v="Medium Box"/>
    <s v="2/16/2011"/>
  </r>
  <r>
    <n v="22849"/>
    <d v="2011-02-14T00:00:00"/>
    <s v="Feb"/>
    <x v="1"/>
    <s v="Not Specified"/>
    <n v="34"/>
    <s v="L"/>
    <n v="104.24"/>
    <n v="3.0658823529411765"/>
    <s v="Express Air"/>
    <n v="1.34"/>
    <n v="105.58"/>
    <s v="Ontario"/>
    <s v="ON"/>
    <s v="Corporate"/>
    <n v="1"/>
    <s v="Office Supplies"/>
    <s v="Pens &amp; Art Supplies"/>
    <s v="Wrap Bag"/>
    <s v="2/16/2011"/>
  </r>
  <r>
    <n v="50276"/>
    <d v="2011-02-14T00:00:00"/>
    <s v="Feb"/>
    <x v="1"/>
    <s v="Not Specified"/>
    <n v="34"/>
    <s v="L"/>
    <n v="390.35"/>
    <n v="11.480882352941178"/>
    <s v="Regular Air"/>
    <n v="2.36"/>
    <n v="392.71000000000004"/>
    <s v="Nova Scotia"/>
    <s v="NS"/>
    <s v="Small Business"/>
    <n v="2"/>
    <s v="Office Supplies"/>
    <s v="Pens &amp; Art Supplies"/>
    <s v="Wrap Bag"/>
    <s v="2/15/2011"/>
  </r>
  <r>
    <n v="22849"/>
    <d v="2011-02-14T00:00:00"/>
    <s v="Feb"/>
    <x v="1"/>
    <s v="Not Specified"/>
    <n v="27"/>
    <s v="M"/>
    <n v="304.98"/>
    <n v="11.295555555555556"/>
    <s v="Regular Air"/>
    <n v="5.63"/>
    <n v="310.61"/>
    <s v="Ontario"/>
    <s v="ON"/>
    <s v="Corporate"/>
    <n v="1"/>
    <s v="Office Supplies"/>
    <s v="Binders and Binder Accessories"/>
    <s v="Small Box"/>
    <s v="2/15/2011"/>
  </r>
  <r>
    <n v="22849"/>
    <d v="2011-02-14T00:00:00"/>
    <s v="Feb"/>
    <x v="1"/>
    <s v="Not Specified"/>
    <n v="27"/>
    <s v="M"/>
    <n v="198.13"/>
    <n v="7.3381481481481483"/>
    <s v="Regular Air"/>
    <n v="9.69"/>
    <n v="207.82"/>
    <s v="Ontario"/>
    <s v="ON"/>
    <s v="Corporate"/>
    <n v="1"/>
    <s v="Office Supplies"/>
    <s v="Storage &amp; Organization"/>
    <s v="Small Box"/>
    <s v="2/16/2011"/>
  </r>
  <r>
    <n v="22849"/>
    <d v="2011-02-14T00:00:00"/>
    <s v="Feb"/>
    <x v="1"/>
    <s v="Not Specified"/>
    <n v="25"/>
    <s v="M"/>
    <n v="4366.348"/>
    <n v="174.65392"/>
    <s v="Regular Air"/>
    <n v="3"/>
    <n v="4369.348"/>
    <s v="Ontario"/>
    <s v="ON"/>
    <s v="Corporate"/>
    <n v="1"/>
    <s v="Technology"/>
    <s v="Telephones and Communication"/>
    <s v="Small Box"/>
    <s v="2/16/2011"/>
  </r>
  <r>
    <n v="35494"/>
    <d v="2011-02-14T00:00:00"/>
    <s v="Feb"/>
    <x v="1"/>
    <s v="Medium"/>
    <n v="18"/>
    <s v="S"/>
    <n v="1731.104"/>
    <n v="96.172444444444452"/>
    <s v="Regular Air"/>
    <n v="69"/>
    <n v="1800.104"/>
    <s v="Quebec"/>
    <s v="QC"/>
    <s v="Consumer"/>
    <n v="4"/>
    <s v="Furniture"/>
    <s v="Tables"/>
    <s v="Large Box"/>
    <s v="2/15/2011"/>
  </r>
  <r>
    <n v="58500"/>
    <d v="2011-02-14T00:00:00"/>
    <s v="Feb"/>
    <x v="1"/>
    <s v="Low"/>
    <n v="17"/>
    <s v="S"/>
    <n v="1529.0139999999999"/>
    <n v="89.941999999999993"/>
    <s v="Regular Air"/>
    <n v="8.99"/>
    <n v="1538.0039999999999"/>
    <s v="British Columbia"/>
    <s v="BC"/>
    <s v="Home Office"/>
    <n v="3"/>
    <s v="Technology"/>
    <s v="Telephones and Communication"/>
    <s v="Small Box"/>
    <s v="2/14/2011"/>
  </r>
  <r>
    <n v="55808"/>
    <d v="2011-02-14T00:00:00"/>
    <s v="Feb"/>
    <x v="1"/>
    <s v="Not Specified"/>
    <n v="6"/>
    <s v="XS"/>
    <n v="830.28"/>
    <n v="138.38"/>
    <s v="Delivery Truck"/>
    <n v="70.2"/>
    <n v="900.48"/>
    <s v="Manitoba"/>
    <s v="MB"/>
    <s v="Home Office"/>
    <n v="3"/>
    <s v="Furniture"/>
    <s v="Chairs &amp; Chairmats"/>
    <s v="Jumbo Drum"/>
    <s v="2/16/2011"/>
  </r>
  <r>
    <n v="45991"/>
    <d v="2011-02-14T00:00:00"/>
    <s v="Feb"/>
    <x v="1"/>
    <s v="Low"/>
    <n v="1"/>
    <s v="XS"/>
    <n v="131.27000000000001"/>
    <n v="131.27000000000001"/>
    <s v="Delivery Truck"/>
    <n v="35.840000000000003"/>
    <n v="167.11"/>
    <s v="Ontario"/>
    <s v="ON"/>
    <s v="Consumer"/>
    <n v="4"/>
    <s v="Furniture"/>
    <s v="Bookcases"/>
    <s v="Jumbo Box"/>
    <s v="2/16/2011"/>
  </r>
  <r>
    <n v="45155"/>
    <d v="2011-02-15T00:00:00"/>
    <s v="Feb"/>
    <x v="1"/>
    <s v="Low"/>
    <n v="44"/>
    <s v="XL"/>
    <n v="181.61"/>
    <n v="4.1275000000000004"/>
    <s v="Regular Air"/>
    <n v="5.34"/>
    <n v="186.95000000000002"/>
    <s v="Nova Scotia"/>
    <s v="NS"/>
    <s v="Corporate"/>
    <n v="1"/>
    <s v="Office Supplies"/>
    <s v="Binders and Binder Accessories"/>
    <s v="Small Box"/>
    <s v="2/22/2011"/>
  </r>
  <r>
    <n v="14434"/>
    <d v="2011-02-15T00:00:00"/>
    <s v="Feb"/>
    <x v="1"/>
    <s v="Not Specified"/>
    <n v="39"/>
    <s v="L"/>
    <n v="4733.88"/>
    <n v="121.38153846153847"/>
    <s v="Delivery Truck"/>
    <n v="56.14"/>
    <n v="4790.0200000000004"/>
    <s v="Yukon"/>
    <s v="YT"/>
    <s v="Corporate"/>
    <n v="1"/>
    <s v="Technology"/>
    <s v="Office Machines"/>
    <s v="Jumbo Box"/>
    <s v="2/17/2011"/>
  </r>
  <r>
    <n v="45155"/>
    <d v="2011-02-15T00:00:00"/>
    <s v="Feb"/>
    <x v="1"/>
    <s v="Low"/>
    <n v="35"/>
    <s v="L"/>
    <n v="111.55"/>
    <n v="3.1871428571428573"/>
    <s v="Regular Air"/>
    <n v="1.92"/>
    <n v="113.47"/>
    <s v="Nova Scotia"/>
    <s v="NS"/>
    <s v="Corporate"/>
    <n v="1"/>
    <s v="Office Supplies"/>
    <s v="Scissors, Rulers and Trimmers"/>
    <s v="Wrap Bag"/>
    <s v="2/15/2011"/>
  </r>
  <r>
    <n v="30981"/>
    <d v="2011-02-15T00:00:00"/>
    <s v="Feb"/>
    <x v="1"/>
    <s v="Low"/>
    <n v="29"/>
    <s v="M"/>
    <n v="7837.44"/>
    <n v="270.25655172413792"/>
    <s v="Delivery Truck"/>
    <n v="23.19"/>
    <n v="7860.6299999999992"/>
    <s v="Ontario"/>
    <s v="ON"/>
    <s v="Home Office"/>
    <n v="3"/>
    <s v="Office Supplies"/>
    <s v="Appliances"/>
    <s v="Jumbo Drum"/>
    <s v="2/19/2011"/>
  </r>
  <r>
    <n v="5636"/>
    <d v="2011-02-15T00:00:00"/>
    <s v="Feb"/>
    <x v="1"/>
    <s v="Medium"/>
    <n v="23"/>
    <s v="M"/>
    <n v="138.16999999999999"/>
    <n v="6.0073913043478253"/>
    <s v="Regular Air"/>
    <n v="2.27"/>
    <n v="140.44"/>
    <s v="Quebec"/>
    <s v="QC"/>
    <s v="Small Business"/>
    <n v="2"/>
    <s v="Office Supplies"/>
    <s v="Pens &amp; Art Supplies"/>
    <s v="Wrap Bag"/>
    <s v="2/17/2011"/>
  </r>
  <r>
    <n v="30981"/>
    <d v="2011-02-15T00:00:00"/>
    <s v="Feb"/>
    <x v="1"/>
    <s v="Low"/>
    <n v="22"/>
    <s v="M"/>
    <n v="3653.22"/>
    <n v="166.05545454545452"/>
    <s v="Delivery Truck"/>
    <n v="30"/>
    <n v="3683.22"/>
    <s v="Ontario"/>
    <s v="ON"/>
    <s v="Home Office"/>
    <n v="3"/>
    <s v="Furniture"/>
    <s v="Chairs &amp; Chairmats"/>
    <s v="Jumbo Drum"/>
    <s v="2/17/2011"/>
  </r>
  <r>
    <n v="23426"/>
    <d v="2011-02-16T00:00:00"/>
    <s v="Feb"/>
    <x v="1"/>
    <s v="Critical"/>
    <n v="45"/>
    <s v="XL"/>
    <n v="1009.8"/>
    <n v="22.439999999999998"/>
    <s v="Regular Air"/>
    <n v="1.99"/>
    <n v="1011.79"/>
    <s v="Ontario"/>
    <s v="ON"/>
    <s v="Consumer"/>
    <n v="4"/>
    <s v="Technology"/>
    <s v="Computer Peripherals"/>
    <s v="Small Pack"/>
    <s v="2/18/2011"/>
  </r>
  <r>
    <n v="27105"/>
    <d v="2011-02-16T00:00:00"/>
    <s v="Feb"/>
    <x v="1"/>
    <s v="Not Specified"/>
    <n v="37"/>
    <s v="L"/>
    <n v="223.74"/>
    <n v="6.0470270270270277"/>
    <s v="Regular Air"/>
    <n v="2.5"/>
    <n v="226.24"/>
    <s v="British Columbia"/>
    <s v="BC"/>
    <s v="Home Office"/>
    <n v="3"/>
    <s v="Office Supplies"/>
    <s v="Envelopes"/>
    <s v="Small Box"/>
    <s v="2/17/2011"/>
  </r>
  <r>
    <n v="52868"/>
    <d v="2011-02-16T00:00:00"/>
    <s v="Feb"/>
    <x v="1"/>
    <s v="Low"/>
    <n v="19"/>
    <s v="S"/>
    <n v="138.05000000000001"/>
    <n v="7.2657894736842108"/>
    <s v="Regular Air"/>
    <n v="5.53"/>
    <n v="143.58000000000001"/>
    <s v="Manitoba"/>
    <s v="MB"/>
    <s v="Corporate"/>
    <n v="1"/>
    <s v="Technology"/>
    <s v="Computer Peripherals"/>
    <s v="Small Pack"/>
    <s v="2/18/2011"/>
  </r>
  <r>
    <n v="23426"/>
    <d v="2011-02-16T00:00:00"/>
    <s v="Feb"/>
    <x v="1"/>
    <s v="Critical"/>
    <n v="12"/>
    <s v="S"/>
    <n v="29.71"/>
    <n v="2.4758333333333336"/>
    <s v="Regular Air"/>
    <n v="1.92"/>
    <n v="31.630000000000003"/>
    <s v="Ontario"/>
    <s v="ON"/>
    <s v="Consumer"/>
    <n v="4"/>
    <s v="Office Supplies"/>
    <s v="Scissors, Rulers and Trimmers"/>
    <s v="Wrap Bag"/>
    <s v="2/17/2011"/>
  </r>
  <r>
    <n v="27105"/>
    <d v="2011-02-16T00:00:00"/>
    <s v="Feb"/>
    <x v="1"/>
    <s v="Not Specified"/>
    <n v="2"/>
    <s v="XS"/>
    <n v="26.82"/>
    <n v="13.41"/>
    <s v="Regular Air"/>
    <n v="5.4"/>
    <n v="32.22"/>
    <s v="British Columbia"/>
    <s v="BC"/>
    <s v="Home Office"/>
    <n v="3"/>
    <s v="Furniture"/>
    <s v="Office Furnishings"/>
    <s v="Small Pack"/>
    <s v="2/17/2011"/>
  </r>
  <r>
    <n v="10213"/>
    <d v="2011-02-17T00:00:00"/>
    <s v="Feb"/>
    <x v="1"/>
    <s v="High"/>
    <n v="12"/>
    <s v="S"/>
    <n v="464.57"/>
    <n v="38.714166666666664"/>
    <s v="Regular Air"/>
    <n v="4"/>
    <n v="468.57"/>
    <s v="Yukon"/>
    <s v="YT"/>
    <s v="Corporate"/>
    <n v="1"/>
    <s v="Technology"/>
    <s v="Computer Peripherals"/>
    <s v="Small Box"/>
    <s v="2/19/2011"/>
  </r>
  <r>
    <n v="49921"/>
    <d v="2011-02-17T00:00:00"/>
    <s v="Feb"/>
    <x v="1"/>
    <s v="Low"/>
    <n v="5"/>
    <s v="XS"/>
    <n v="756.15"/>
    <n v="151.22999999999999"/>
    <s v="Delivery Truck"/>
    <n v="17.850000000000001"/>
    <n v="774"/>
    <s v="Northwest Territories"/>
    <s v="NT"/>
    <s v="Small Business"/>
    <n v="2"/>
    <s v="Technology"/>
    <s v="Office Machines"/>
    <s v="Jumbo Drum"/>
    <s v="2/21/2011"/>
  </r>
  <r>
    <n v="49921"/>
    <d v="2011-02-17T00:00:00"/>
    <s v="Feb"/>
    <x v="1"/>
    <s v="Low"/>
    <n v="1"/>
    <s v="XS"/>
    <n v="18.149999999999999"/>
    <n v="18.149999999999999"/>
    <s v="Regular Air"/>
    <n v="6.13"/>
    <n v="24.279999999999998"/>
    <s v="Northwest Territories"/>
    <s v="NT"/>
    <s v="Small Business"/>
    <n v="2"/>
    <s v="Office Supplies"/>
    <s v="Storage &amp; Organization"/>
    <s v="Small Box"/>
    <s v="2/19/2011"/>
  </r>
  <r>
    <n v="16481"/>
    <d v="2011-02-18T00:00:00"/>
    <s v="Feb"/>
    <x v="1"/>
    <s v="Low"/>
    <n v="50"/>
    <s v="XXL"/>
    <n v="3089.06"/>
    <n v="61.781199999999998"/>
    <s v="Regular Air"/>
    <n v="13.22"/>
    <n v="3102.2799999999997"/>
    <s v="Yukon"/>
    <s v="YT"/>
    <s v="Corporate"/>
    <n v="1"/>
    <s v="Office Supplies"/>
    <s v="Appliances"/>
    <s v="Small Box"/>
    <s v="2/23/2011"/>
  </r>
  <r>
    <n v="16481"/>
    <d v="2011-02-18T00:00:00"/>
    <s v="Feb"/>
    <x v="1"/>
    <s v="Low"/>
    <n v="47"/>
    <s v="XL"/>
    <n v="20265.22"/>
    <n v="431.17489361702133"/>
    <s v="Delivery Truck"/>
    <n v="14.7"/>
    <n v="20279.920000000002"/>
    <s v="Yukon"/>
    <s v="YT"/>
    <s v="Corporate"/>
    <n v="1"/>
    <s v="Technology"/>
    <s v="Office Machines"/>
    <s v="Jumbo Drum"/>
    <s v="2/23/2011"/>
  </r>
  <r>
    <n v="40386"/>
    <d v="2011-02-18T00:00:00"/>
    <s v="Feb"/>
    <x v="1"/>
    <s v="High"/>
    <n v="28"/>
    <s v="M"/>
    <n v="2905.3"/>
    <n v="103.76071428571429"/>
    <s v="Express Air"/>
    <n v="0.49"/>
    <n v="2905.79"/>
    <s v="Ontario"/>
    <s v="ON"/>
    <s v="Small Business"/>
    <n v="2"/>
    <s v="Office Supplies"/>
    <s v="Labels"/>
    <s v="Small Box"/>
    <s v="2/20/2011"/>
  </r>
  <r>
    <n v="36454"/>
    <d v="2011-02-18T00:00:00"/>
    <s v="Feb"/>
    <x v="1"/>
    <s v="Critical"/>
    <n v="8"/>
    <s v="XS"/>
    <n v="69.569999999999993"/>
    <n v="8.6962499999999991"/>
    <s v="Regular Air"/>
    <n v="6.5"/>
    <n v="76.069999999999993"/>
    <s v="Nova Scotia"/>
    <s v="NS"/>
    <s v="Small Business"/>
    <n v="2"/>
    <s v="Office Supplies"/>
    <s v="Storage &amp; Organization"/>
    <s v="Medium Box"/>
    <s v="2/21/2011"/>
  </r>
  <r>
    <n v="9696"/>
    <d v="2011-02-19T00:00:00"/>
    <s v="Feb"/>
    <x v="1"/>
    <s v="Not Specified"/>
    <n v="15"/>
    <s v="S"/>
    <n v="110.15"/>
    <n v="7.3433333333333337"/>
    <s v="Regular Air"/>
    <n v="2.99"/>
    <n v="113.14"/>
    <s v="Alberta"/>
    <s v="AB"/>
    <s v="Corporate"/>
    <n v="1"/>
    <s v="Office Supplies"/>
    <s v="Binders and Binder Accessories"/>
    <s v="Small Box"/>
    <s v="2/21/2011"/>
  </r>
  <r>
    <n v="9696"/>
    <d v="2011-02-19T00:00:00"/>
    <s v="Feb"/>
    <x v="1"/>
    <s v="Not Specified"/>
    <n v="13"/>
    <s v="S"/>
    <n v="3335.27"/>
    <n v="256.55923076923079"/>
    <s v="Delivery Truck"/>
    <n v="43.32"/>
    <n v="3378.59"/>
    <s v="Alberta"/>
    <s v="AB"/>
    <s v="Corporate"/>
    <n v="1"/>
    <s v="Furniture"/>
    <s v="Chairs &amp; Chairmats"/>
    <s v="Jumbo Drum"/>
    <s v="2/21/2011"/>
  </r>
  <r>
    <n v="51777"/>
    <d v="2011-02-19T00:00:00"/>
    <s v="Feb"/>
    <x v="1"/>
    <s v="Medium"/>
    <n v="13"/>
    <s v="S"/>
    <n v="1307.8800000000001"/>
    <n v="100.60615384615386"/>
    <s v="Regular Air"/>
    <n v="7.18"/>
    <n v="1315.0600000000002"/>
    <s v="Manitoba"/>
    <s v="MB"/>
    <s v="Small Business"/>
    <n v="2"/>
    <s v="Technology"/>
    <s v="Computer Peripherals"/>
    <s v="Small Box"/>
    <s v="2/21/2011"/>
  </r>
  <r>
    <n v="51777"/>
    <d v="2011-02-19T00:00:00"/>
    <s v="Feb"/>
    <x v="1"/>
    <s v="Medium"/>
    <n v="4"/>
    <s v="XS"/>
    <n v="3465.97"/>
    <n v="866.49249999999995"/>
    <s v="Regular Air"/>
    <n v="19.989999999999998"/>
    <n v="3485.9599999999996"/>
    <s v="Manitoba"/>
    <s v="MB"/>
    <s v="Small Business"/>
    <n v="2"/>
    <s v="Office Supplies"/>
    <s v="Binders and Binder Accessories"/>
    <s v="Small Box"/>
    <s v="2/20/2011"/>
  </r>
  <r>
    <n v="12486"/>
    <d v="2011-02-20T00:00:00"/>
    <s v="Feb"/>
    <x v="1"/>
    <s v="High"/>
    <n v="42"/>
    <s v="XL"/>
    <n v="1692.56"/>
    <n v="40.29904761904762"/>
    <s v="Regular Air"/>
    <n v="7.2"/>
    <n v="1699.76"/>
    <s v="Yukon"/>
    <s v="YT"/>
    <s v="Corporate"/>
    <n v="1"/>
    <s v="Office Supplies"/>
    <s v="Appliances"/>
    <s v="Small Box"/>
    <s v="2/21/2011"/>
  </r>
  <r>
    <n v="58117"/>
    <d v="2011-02-20T00:00:00"/>
    <s v="Feb"/>
    <x v="1"/>
    <s v="Critical"/>
    <n v="42"/>
    <s v="XL"/>
    <n v="134.86000000000001"/>
    <n v="3.2109523809523814"/>
    <s v="Regular Air"/>
    <n v="1.92"/>
    <n v="136.78"/>
    <s v="Manitoba"/>
    <s v="MB"/>
    <s v="Corporate"/>
    <n v="1"/>
    <s v="Office Supplies"/>
    <s v="Scissors, Rulers and Trimmers"/>
    <s v="Wrap Bag"/>
    <s v="2/21/2011"/>
  </r>
  <r>
    <n v="21475"/>
    <d v="2011-02-20T00:00:00"/>
    <s v="Feb"/>
    <x v="1"/>
    <s v="Critical"/>
    <n v="39"/>
    <s v="L"/>
    <n v="538.14"/>
    <n v="13.798461538461538"/>
    <s v="Regular Air"/>
    <n v="1.99"/>
    <n v="540.13"/>
    <s v="Yukon"/>
    <s v="YT"/>
    <s v="Consumer"/>
    <n v="4"/>
    <s v="Technology"/>
    <s v="Computer Peripherals"/>
    <s v="Small Pack"/>
    <s v="2/22/2011"/>
  </r>
  <r>
    <n v="12486"/>
    <d v="2011-02-20T00:00:00"/>
    <s v="Feb"/>
    <x v="1"/>
    <s v="High"/>
    <n v="31"/>
    <s v="L"/>
    <n v="3081.33"/>
    <n v="99.397741935483864"/>
    <s v="Delivery Truck"/>
    <n v="57.38"/>
    <n v="3138.71"/>
    <s v="Yukon"/>
    <s v="YT"/>
    <s v="Corporate"/>
    <n v="1"/>
    <s v="Furniture"/>
    <s v="Bookcases"/>
    <s v="Jumbo Box"/>
    <s v="2/21/2011"/>
  </r>
  <r>
    <n v="40962"/>
    <d v="2011-02-20T00:00:00"/>
    <s v="Feb"/>
    <x v="1"/>
    <s v="Critical"/>
    <n v="30"/>
    <s v="L"/>
    <n v="3276.9965000000002"/>
    <n v="109.23321666666668"/>
    <s v="Regular Air"/>
    <n v="8.99"/>
    <n v="3285.9865"/>
    <s v="Ontario"/>
    <s v="ON"/>
    <s v="Corporate"/>
    <n v="1"/>
    <s v="Technology"/>
    <s v="Telephones and Communication"/>
    <s v="Small Box"/>
    <s v="2/21/2011"/>
  </r>
  <r>
    <n v="40962"/>
    <d v="2011-02-20T00:00:00"/>
    <s v="Feb"/>
    <x v="1"/>
    <s v="Critical"/>
    <n v="28"/>
    <s v="M"/>
    <n v="1553.66"/>
    <n v="55.487857142857145"/>
    <s v="Regular Air"/>
    <n v="0.99"/>
    <n v="1554.65"/>
    <s v="Ontario"/>
    <s v="ON"/>
    <s v="Corporate"/>
    <n v="1"/>
    <s v="Office Supplies"/>
    <s v="Appliances"/>
    <s v="Small Box"/>
    <s v="2/21/2011"/>
  </r>
  <r>
    <n v="21475"/>
    <d v="2011-02-20T00:00:00"/>
    <s v="Feb"/>
    <x v="1"/>
    <s v="Critical"/>
    <n v="15"/>
    <s v="S"/>
    <n v="4956.7839999999997"/>
    <n v="330.45226666666662"/>
    <s v="Delivery Truck"/>
    <n v="75.23"/>
    <n v="5032.0139999999992"/>
    <s v="Yukon"/>
    <s v="YT"/>
    <s v="Consumer"/>
    <n v="4"/>
    <s v="Furniture"/>
    <s v="Tables"/>
    <s v="Jumbo Box"/>
    <s v="2/21/2011"/>
  </r>
  <r>
    <n v="7462"/>
    <d v="2011-02-20T00:00:00"/>
    <s v="Feb"/>
    <x v="1"/>
    <s v="High"/>
    <n v="3"/>
    <s v="XS"/>
    <n v="72.63"/>
    <n v="24.209999999999997"/>
    <s v="Express Air"/>
    <n v="5.53"/>
    <n v="78.16"/>
    <s v="Ontario"/>
    <s v="ON"/>
    <s v="Small Business"/>
    <n v="2"/>
    <s v="Office Supplies"/>
    <s v="Pens &amp; Art Supplies"/>
    <s v="Small Pack"/>
    <s v="2/21/2011"/>
  </r>
  <r>
    <n v="3814"/>
    <d v="2011-02-21T00:00:00"/>
    <s v="Feb"/>
    <x v="1"/>
    <s v="Low"/>
    <n v="43"/>
    <s v="XL"/>
    <n v="1225.4100000000001"/>
    <n v="28.497906976744186"/>
    <s v="Express Air"/>
    <n v="13.99"/>
    <n v="1239.4000000000001"/>
    <s v="Yukon"/>
    <s v="YT"/>
    <s v="Consumer"/>
    <n v="4"/>
    <s v="Office Supplies"/>
    <s v="Storage &amp; Organization"/>
    <s v="Medium Box"/>
    <s v="2/27/2011"/>
  </r>
  <r>
    <n v="5347"/>
    <d v="2011-02-21T00:00:00"/>
    <s v="Feb"/>
    <x v="1"/>
    <s v="Medium"/>
    <n v="39"/>
    <s v="L"/>
    <n v="276.029"/>
    <n v="7.0776666666666666"/>
    <s v="Regular Air"/>
    <n v="5.03"/>
    <n v="281.05899999999997"/>
    <s v="Alberta"/>
    <s v="AB"/>
    <s v="Corporate"/>
    <n v="1"/>
    <s v="Technology"/>
    <s v="Telephones and Communication"/>
    <s v="Medium Box"/>
    <s v="2/24/2011"/>
  </r>
  <r>
    <n v="49312"/>
    <d v="2011-02-21T00:00:00"/>
    <s v="Feb"/>
    <x v="1"/>
    <s v="Critical"/>
    <n v="30"/>
    <s v="L"/>
    <n v="164.41"/>
    <n v="5.4803333333333333"/>
    <s v="Regular Air"/>
    <n v="7.54"/>
    <n v="171.95"/>
    <s v="Nova Scotia"/>
    <s v="NS"/>
    <s v="Corporate"/>
    <n v="1"/>
    <s v="Office Supplies"/>
    <s v="Paper"/>
    <s v="Small Box"/>
    <s v="2/22/2011"/>
  </r>
  <r>
    <n v="49312"/>
    <d v="2011-02-21T00:00:00"/>
    <s v="Feb"/>
    <x v="1"/>
    <s v="Critical"/>
    <n v="19"/>
    <s v="S"/>
    <n v="1882.18"/>
    <n v="99.062105263157903"/>
    <s v="Express Air"/>
    <n v="5.81"/>
    <n v="1887.99"/>
    <s v="Nova Scotia"/>
    <s v="NS"/>
    <s v="Corporate"/>
    <n v="1"/>
    <s v="Furniture"/>
    <s v="Office Furnishings"/>
    <s v="Medium Box"/>
    <s v="2/23/2011"/>
  </r>
  <r>
    <n v="5347"/>
    <d v="2011-02-21T00:00:00"/>
    <s v="Feb"/>
    <x v="1"/>
    <s v="Medium"/>
    <n v="7"/>
    <s v="XS"/>
    <n v="525.55499999999995"/>
    <n v="75.079285714285703"/>
    <s v="Regular Air"/>
    <n v="1.25"/>
    <n v="526.80499999999995"/>
    <s v="Alberta"/>
    <s v="AB"/>
    <s v="Corporate"/>
    <n v="1"/>
    <s v="Technology"/>
    <s v="Telephones and Communication"/>
    <s v="Small Pack"/>
    <s v="2/23/2011"/>
  </r>
  <r>
    <n v="5347"/>
    <d v="2011-02-21T00:00:00"/>
    <s v="Feb"/>
    <x v="1"/>
    <s v="Medium"/>
    <n v="1"/>
    <s v="XS"/>
    <n v="187.20400000000001"/>
    <n v="187.20400000000001"/>
    <s v="Regular Air"/>
    <n v="5.26"/>
    <n v="192.464"/>
    <s v="Alberta"/>
    <s v="AB"/>
    <s v="Corporate"/>
    <n v="1"/>
    <s v="Technology"/>
    <s v="Telephones and Communication"/>
    <s v="Small Box"/>
    <s v="2/22/2011"/>
  </r>
  <r>
    <n v="12641"/>
    <d v="2011-02-22T00:00:00"/>
    <s v="Feb"/>
    <x v="1"/>
    <s v="Low"/>
    <n v="25"/>
    <s v="M"/>
    <n v="676.24"/>
    <n v="27.049600000000002"/>
    <s v="Regular Air"/>
    <n v="5.86"/>
    <n v="682.1"/>
    <s v="Alberta"/>
    <s v="AB"/>
    <s v="Home Office"/>
    <n v="3"/>
    <s v="Office Supplies"/>
    <s v="Paper"/>
    <s v="Small Box"/>
    <s v="2/26/2011"/>
  </r>
  <r>
    <n v="12641"/>
    <d v="2011-02-22T00:00:00"/>
    <s v="Feb"/>
    <x v="1"/>
    <s v="Low"/>
    <n v="24"/>
    <s v="M"/>
    <n v="3668.6"/>
    <n v="152.85833333333332"/>
    <s v="Regular Air"/>
    <n v="7.07"/>
    <n v="3675.67"/>
    <s v="Alberta"/>
    <s v="AB"/>
    <s v="Home Office"/>
    <n v="3"/>
    <s v="Office Supplies"/>
    <s v="Storage &amp; Organization"/>
    <s v="Small Box"/>
    <s v="2/26/2011"/>
  </r>
  <r>
    <n v="11651"/>
    <d v="2011-02-22T00:00:00"/>
    <s v="Feb"/>
    <x v="1"/>
    <s v="Medium"/>
    <n v="19"/>
    <s v="S"/>
    <n v="65.849999999999994"/>
    <n v="3.4657894736842101"/>
    <s v="Express Air"/>
    <n v="0.98"/>
    <n v="66.83"/>
    <s v="Alberta"/>
    <s v="AB"/>
    <s v="Small Business"/>
    <n v="2"/>
    <s v="Office Supplies"/>
    <s v="Pens &amp; Art Supplies"/>
    <s v="Wrap Bag"/>
    <s v="2/24/2011"/>
  </r>
  <r>
    <n v="33794"/>
    <d v="2011-02-22T00:00:00"/>
    <s v="Feb"/>
    <x v="1"/>
    <s v="Critical"/>
    <n v="18"/>
    <s v="S"/>
    <n v="92.77"/>
    <n v="5.153888888888889"/>
    <s v="Regular Air"/>
    <n v="3.05"/>
    <n v="95.82"/>
    <s v="Manitoba"/>
    <s v="MB"/>
    <s v="Small Business"/>
    <n v="2"/>
    <s v="Furniture"/>
    <s v="Office Furnishings"/>
    <s v="Small Pack"/>
    <s v="2/24/2011"/>
  </r>
  <r>
    <n v="12641"/>
    <d v="2011-02-22T00:00:00"/>
    <s v="Feb"/>
    <x v="1"/>
    <s v="Low"/>
    <n v="2"/>
    <s v="XS"/>
    <n v="107.12"/>
    <n v="53.56"/>
    <s v="Regular Air"/>
    <n v="4.8600000000000003"/>
    <n v="111.98"/>
    <s v="Alberta"/>
    <s v="AB"/>
    <s v="Home Office"/>
    <n v="3"/>
    <s v="Office Supplies"/>
    <s v="Paper"/>
    <s v="Small Box"/>
    <s v="2/28/2011"/>
  </r>
  <r>
    <n v="3749"/>
    <d v="2011-02-23T00:00:00"/>
    <s v="Feb"/>
    <x v="1"/>
    <s v="Medium"/>
    <n v="27"/>
    <s v="M"/>
    <n v="353.62"/>
    <n v="13.097037037037037"/>
    <s v="Regular Air"/>
    <n v="1.49"/>
    <n v="355.11"/>
    <s v="Manitoba"/>
    <s v="MB"/>
    <s v="Consumer"/>
    <n v="4"/>
    <s v="Office Supplies"/>
    <s v="Binders and Binder Accessories"/>
    <s v="Small Box"/>
    <s v="2/25/2011"/>
  </r>
  <r>
    <n v="39909"/>
    <d v="2011-02-24T00:00:00"/>
    <s v="Feb"/>
    <x v="1"/>
    <s v="Low"/>
    <n v="50"/>
    <s v="XXL"/>
    <n v="7778.7579999999998"/>
    <n v="155.57515999999998"/>
    <s v="Regular Air"/>
    <n v="4.99"/>
    <n v="7783.7479999999996"/>
    <s v="Ontario"/>
    <s v="ON"/>
    <s v="Home Office"/>
    <n v="3"/>
    <s v="Technology"/>
    <s v="Telephones and Communication"/>
    <s v="Small Box"/>
    <d v="2011-04-03T00:00:00"/>
  </r>
  <r>
    <n v="40001"/>
    <d v="2011-02-24T00:00:00"/>
    <s v="Feb"/>
    <x v="1"/>
    <s v="Medium"/>
    <n v="46"/>
    <s v="XL"/>
    <n v="1736.53"/>
    <n v="37.750652173913046"/>
    <s v="Regular Air"/>
    <n v="3.99"/>
    <n v="1740.52"/>
    <s v="Ontario"/>
    <s v="ON"/>
    <s v="Home Office"/>
    <n v="3"/>
    <s v="Office Supplies"/>
    <s v="Appliances"/>
    <s v="Small Box"/>
    <s v="2/26/2011"/>
  </r>
  <r>
    <n v="18023"/>
    <d v="2011-02-24T00:00:00"/>
    <s v="Feb"/>
    <x v="1"/>
    <s v="Medium"/>
    <n v="38"/>
    <s v="L"/>
    <n v="4502.26"/>
    <n v="118.48052631578948"/>
    <s v="Delivery Truck"/>
    <n v="26.3"/>
    <n v="4528.5600000000004"/>
    <s v="Quebec"/>
    <s v="QC"/>
    <s v="Home Office"/>
    <n v="3"/>
    <s v="Technology"/>
    <s v="Office Machines"/>
    <s v="Jumbo Drum"/>
    <s v="2/25/2011"/>
  </r>
  <r>
    <n v="25799"/>
    <d v="2011-02-24T00:00:00"/>
    <s v="Feb"/>
    <x v="1"/>
    <s v="Low"/>
    <n v="38"/>
    <s v="L"/>
    <n v="136.5"/>
    <n v="3.5921052631578947"/>
    <s v="Regular Air"/>
    <n v="7.49"/>
    <n v="143.99"/>
    <s v="Saskachewan"/>
    <s v="SK"/>
    <s v="Corporate"/>
    <n v="1"/>
    <s v="Office Supplies"/>
    <s v="Pens &amp; Art Supplies"/>
    <s v="Wrap Bag"/>
    <s v="2/27/2011"/>
  </r>
  <r>
    <n v="18023"/>
    <d v="2011-02-24T00:00:00"/>
    <s v="Feb"/>
    <x v="1"/>
    <s v="Medium"/>
    <n v="34"/>
    <s v="L"/>
    <n v="192.23"/>
    <n v="5.6538235294117642"/>
    <s v="Regular Air"/>
    <n v="7.64"/>
    <n v="199.86999999999998"/>
    <s v="Quebec"/>
    <s v="QC"/>
    <s v="Home Office"/>
    <n v="3"/>
    <s v="Office Supplies"/>
    <s v="Paper"/>
    <s v="Small Box"/>
    <s v="2/25/2011"/>
  </r>
  <r>
    <n v="21350"/>
    <d v="2011-02-24T00:00:00"/>
    <s v="Feb"/>
    <x v="1"/>
    <s v="Medium"/>
    <n v="30"/>
    <s v="L"/>
    <n v="278.94"/>
    <n v="9.298"/>
    <s v="Regular Air"/>
    <n v="9.86"/>
    <n v="288.8"/>
    <s v="British Columbia"/>
    <s v="BC"/>
    <s v="Corporate"/>
    <n v="1"/>
    <s v="Office Supplies"/>
    <s v="Paper"/>
    <s v="Small Box"/>
    <s v="2/25/2011"/>
  </r>
  <r>
    <n v="37863"/>
    <d v="2011-02-24T00:00:00"/>
    <s v="Feb"/>
    <x v="1"/>
    <s v="High"/>
    <n v="27"/>
    <s v="M"/>
    <n v="305.05"/>
    <n v="11.298148148148149"/>
    <s v="Regular Air"/>
    <n v="3.37"/>
    <n v="308.42"/>
    <s v="Ontario"/>
    <s v="ON"/>
    <s v="Home Office"/>
    <n v="3"/>
    <s v="Office Supplies"/>
    <s v="Scissors, Rulers and Trimmers"/>
    <s v="Small Pack"/>
    <s v="2/26/2011"/>
  </r>
  <r>
    <n v="32965"/>
    <d v="2011-02-24T00:00:00"/>
    <s v="Feb"/>
    <x v="1"/>
    <s v="High"/>
    <n v="25"/>
    <s v="M"/>
    <n v="2427.25"/>
    <n v="97.09"/>
    <s v="Regular Air"/>
    <n v="19.989999999999998"/>
    <n v="2447.2399999999998"/>
    <s v="Quebec"/>
    <s v="QC"/>
    <s v="Small Business"/>
    <n v="2"/>
    <s v="Technology"/>
    <s v="Computer Peripherals"/>
    <s v="Small Box"/>
    <s v="2/25/2011"/>
  </r>
  <r>
    <n v="54787"/>
    <d v="2011-02-24T00:00:00"/>
    <s v="Feb"/>
    <x v="1"/>
    <s v="High"/>
    <n v="7"/>
    <s v="XS"/>
    <n v="170.02"/>
    <n v="24.28857142857143"/>
    <s v="Regular Air"/>
    <n v="16.87"/>
    <n v="186.89000000000001"/>
    <s v="Alberta"/>
    <s v="AB"/>
    <s v="Home Office"/>
    <n v="3"/>
    <s v="Office Supplies"/>
    <s v="Paper"/>
    <s v="Small Box"/>
    <s v="2/25/2011"/>
  </r>
  <r>
    <n v="32965"/>
    <d v="2011-02-24T00:00:00"/>
    <s v="Feb"/>
    <x v="1"/>
    <s v="High"/>
    <n v="2"/>
    <s v="XS"/>
    <n v="11.15"/>
    <n v="5.5750000000000002"/>
    <s v="Regular Air"/>
    <n v="2.97"/>
    <n v="14.120000000000001"/>
    <s v="Nova Scotia"/>
    <s v="NS"/>
    <s v="Small Business"/>
    <n v="2"/>
    <s v="Office Supplies"/>
    <s v="Paper"/>
    <s v="Wrap Bag"/>
    <s v="2/25/2011"/>
  </r>
  <r>
    <n v="4960"/>
    <d v="2011-02-25T00:00:00"/>
    <s v="Feb"/>
    <x v="1"/>
    <s v="Low"/>
    <n v="30"/>
    <s v="L"/>
    <n v="8363.65"/>
    <n v="278.7883333333333"/>
    <s v="Delivery Truck"/>
    <n v="64.73"/>
    <n v="8428.3799999999992"/>
    <s v="Newfoundland"/>
    <s v="NL"/>
    <s v="Corporate"/>
    <n v="1"/>
    <s v="Furniture"/>
    <s v="Chairs &amp; Chairmats"/>
    <s v="Jumbo Drum"/>
    <d v="2011-01-03T00:00:00"/>
  </r>
  <r>
    <n v="4960"/>
    <d v="2011-02-25T00:00:00"/>
    <s v="Feb"/>
    <x v="1"/>
    <s v="Low"/>
    <n v="4"/>
    <s v="XS"/>
    <n v="40.869999999999997"/>
    <n v="10.217499999999999"/>
    <s v="Express Air"/>
    <n v="8.74"/>
    <n v="49.61"/>
    <s v="Quebec"/>
    <s v="QC"/>
    <s v="Corporate"/>
    <n v="1"/>
    <s v="Office Supplies"/>
    <s v="Paper"/>
    <s v="Small Box"/>
    <s v="2/27/2011"/>
  </r>
  <r>
    <n v="19558"/>
    <d v="2011-02-25T00:00:00"/>
    <s v="Feb"/>
    <x v="1"/>
    <s v="Low"/>
    <n v="2"/>
    <s v="XS"/>
    <n v="7.98"/>
    <n v="3.99"/>
    <s v="Regular Air"/>
    <n v="1.35"/>
    <n v="9.33"/>
    <s v="Quebec"/>
    <s v="QC"/>
    <s v="Corporate"/>
    <n v="1"/>
    <s v="Office Supplies"/>
    <s v="Rubber Bands"/>
    <s v="Wrap Bag"/>
    <s v="2/28/2011"/>
  </r>
  <r>
    <n v="43137"/>
    <d v="2011-02-26T00:00:00"/>
    <s v="Feb"/>
    <x v="1"/>
    <s v="High"/>
    <n v="40"/>
    <s v="XL"/>
    <n v="6069.05"/>
    <n v="151.72624999999999"/>
    <s v="Regular Air"/>
    <n v="7.07"/>
    <n v="6076.12"/>
    <s v="Manitoba"/>
    <s v="MB"/>
    <s v="Consumer"/>
    <n v="4"/>
    <s v="Office Supplies"/>
    <s v="Storage &amp; Organization"/>
    <s v="Small Box"/>
    <s v="2/27/2011"/>
  </r>
  <r>
    <n v="4642"/>
    <d v="2011-02-26T00:00:00"/>
    <s v="Feb"/>
    <x v="1"/>
    <s v="Critical"/>
    <n v="21"/>
    <s v="M"/>
    <n v="309.62"/>
    <n v="14.743809523809524"/>
    <s v="Express Air"/>
    <n v="9.3699999999999992"/>
    <n v="318.99"/>
    <s v="British Columbia"/>
    <s v="BC"/>
    <s v="Corporate"/>
    <n v="1"/>
    <s v="Office Supplies"/>
    <s v="Storage &amp; Organization"/>
    <s v="Small Box"/>
    <s v="2/26/2011"/>
  </r>
  <r>
    <n v="15462"/>
    <d v="2011-02-26T00:00:00"/>
    <s v="Feb"/>
    <x v="1"/>
    <s v="Critical"/>
    <n v="20"/>
    <s v="M"/>
    <n v="862.64"/>
    <n v="43.131999999999998"/>
    <s v="Regular Air"/>
    <n v="2.99"/>
    <n v="865.63"/>
    <s v="Saskachewan"/>
    <s v="SK"/>
    <s v="Home Office"/>
    <n v="3"/>
    <s v="Office Supplies"/>
    <s v="Binders and Binder Accessories"/>
    <s v="Small Box"/>
    <s v="2/27/2011"/>
  </r>
  <r>
    <n v="50145"/>
    <d v="2011-02-26T00:00:00"/>
    <s v="Feb"/>
    <x v="1"/>
    <s v="High"/>
    <n v="18"/>
    <s v="S"/>
    <n v="325.58"/>
    <n v="18.087777777777777"/>
    <s v="Regular Air"/>
    <n v="3.62"/>
    <n v="329.2"/>
    <s v="Saskachewan"/>
    <s v="SK"/>
    <s v="Corporate"/>
    <n v="1"/>
    <s v="Furniture"/>
    <s v="Office Furnishings"/>
    <s v="Wrap Bag"/>
    <s v="2/27/2011"/>
  </r>
  <r>
    <n v="21125"/>
    <d v="2011-02-26T00:00:00"/>
    <s v="Feb"/>
    <x v="1"/>
    <s v="Not Specified"/>
    <n v="17"/>
    <s v="S"/>
    <n v="155.16999999999999"/>
    <n v="9.1276470588235288"/>
    <s v="Regular Air"/>
    <n v="4.3899999999999997"/>
    <n v="159.55999999999997"/>
    <s v="Ontario"/>
    <s v="ON"/>
    <s v="Home Office"/>
    <n v="3"/>
    <s v="Office Supplies"/>
    <s v="Paper"/>
    <s v="Wrap Bag"/>
    <s v="2/27/2011"/>
  </r>
  <r>
    <n v="46372"/>
    <d v="2011-02-26T00:00:00"/>
    <s v="Feb"/>
    <x v="1"/>
    <s v="High"/>
    <n v="15"/>
    <s v="S"/>
    <n v="81.97"/>
    <n v="5.464666666666667"/>
    <s v="Regular Air"/>
    <n v="8.33"/>
    <n v="90.3"/>
    <s v="Manitoba"/>
    <s v="MB"/>
    <s v="Consumer"/>
    <n v="4"/>
    <s v="Office Supplies"/>
    <s v="Paper"/>
    <s v="Small Box"/>
    <s v="2/27/2011"/>
  </r>
  <r>
    <n v="8133"/>
    <d v="2011-02-26T00:00:00"/>
    <s v="Feb"/>
    <x v="1"/>
    <s v="Medium"/>
    <n v="11"/>
    <s v="S"/>
    <n v="405.53"/>
    <n v="36.866363636363637"/>
    <s v="Regular Air"/>
    <n v="5.09"/>
    <n v="410.61999999999995"/>
    <s v="Saskachewan"/>
    <s v="SK"/>
    <s v="Corporate"/>
    <n v="1"/>
    <s v="Office Supplies"/>
    <s v="Paper"/>
    <s v="Small Box"/>
    <s v="2/27/2011"/>
  </r>
  <r>
    <n v="50145"/>
    <d v="2011-02-26T00:00:00"/>
    <s v="Feb"/>
    <x v="1"/>
    <s v="High"/>
    <n v="9"/>
    <s v="XS"/>
    <n v="458.8"/>
    <n v="50.977777777777781"/>
    <s v="Regular Air"/>
    <n v="6.77"/>
    <n v="465.57"/>
    <s v="Saskachewan"/>
    <s v="SK"/>
    <s v="Corporate"/>
    <n v="1"/>
    <s v="Furniture"/>
    <s v="Office Furnishings"/>
    <s v="Small Box"/>
    <s v="2/26/2011"/>
  </r>
  <r>
    <n v="4642"/>
    <d v="2011-02-26T00:00:00"/>
    <s v="Feb"/>
    <x v="1"/>
    <s v="Critical"/>
    <n v="9"/>
    <s v="XS"/>
    <n v="65.61"/>
    <n v="7.29"/>
    <s v="Regular Air"/>
    <n v="3.52"/>
    <n v="69.13"/>
    <s v="British Columbia"/>
    <s v="BC"/>
    <s v="Corporate"/>
    <n v="1"/>
    <s v="Technology"/>
    <s v="Computer Peripherals"/>
    <s v="Small Pack"/>
    <s v="2/27/2011"/>
  </r>
  <r>
    <n v="46372"/>
    <d v="2011-02-26T00:00:00"/>
    <s v="Feb"/>
    <x v="1"/>
    <s v="High"/>
    <n v="7"/>
    <s v="XS"/>
    <n v="375.57"/>
    <n v="53.652857142857144"/>
    <s v="Regular Air"/>
    <n v="16.11"/>
    <n v="391.68"/>
    <s v="Manitoba"/>
    <s v="MB"/>
    <s v="Consumer"/>
    <n v="4"/>
    <s v="Office Supplies"/>
    <s v="Binders and Binder Accessories"/>
    <s v="Small Box"/>
    <s v="2/26/2011"/>
  </r>
  <r>
    <n v="7521"/>
    <d v="2011-02-27T00:00:00"/>
    <s v="Feb"/>
    <x v="1"/>
    <s v="Low"/>
    <n v="19"/>
    <s v="S"/>
    <n v="1942.1735000000001"/>
    <n v="102.21965789473684"/>
    <s v="Express Air"/>
    <n v="2.5"/>
    <n v="1944.6735000000001"/>
    <s v="Ontario"/>
    <s v="ON"/>
    <s v="Small Business"/>
    <n v="2"/>
    <s v="Technology"/>
    <s v="Telephones and Communication"/>
    <s v="Small Box"/>
    <d v="2011-05-03T00:00:00"/>
  </r>
  <r>
    <n v="28741"/>
    <d v="2011-02-28T00:00:00"/>
    <s v="Feb"/>
    <x v="1"/>
    <s v="Not Specified"/>
    <n v="13"/>
    <s v="S"/>
    <n v="70.13"/>
    <n v="5.3946153846153839"/>
    <s v="Regular Air"/>
    <n v="0.95"/>
    <n v="71.08"/>
    <s v="Manitoba"/>
    <s v="MB"/>
    <s v="Small Business"/>
    <n v="2"/>
    <s v="Office Supplies"/>
    <s v="Paper"/>
    <s v="Wrap Bag"/>
    <d v="2011-01-03T00:00:00"/>
  </r>
  <r>
    <n v="40612"/>
    <d v="2011-02-28T00:00:00"/>
    <s v="Feb"/>
    <x v="1"/>
    <s v="High"/>
    <n v="9"/>
    <s v="XS"/>
    <n v="19.2"/>
    <n v="2.1333333333333333"/>
    <s v="Regular Air"/>
    <n v="1.1200000000000001"/>
    <n v="20.32"/>
    <s v="Alberta"/>
    <s v="AB"/>
    <s v="Corporate"/>
    <n v="1"/>
    <s v="Office Supplies"/>
    <s v="Pens &amp; Art Supplies"/>
    <s v="Wrap Bag"/>
    <d v="2011-01-03T00:00:00"/>
  </r>
  <r>
    <n v="20068"/>
    <d v="2011-02-28T00:00:00"/>
    <s v="Feb"/>
    <x v="1"/>
    <s v="Critical"/>
    <n v="9"/>
    <s v="XS"/>
    <n v="53.18"/>
    <n v="5.9088888888888889"/>
    <s v="Regular Air"/>
    <n v="6.98"/>
    <n v="60.16"/>
    <s v="Quebec"/>
    <s v="QC"/>
    <s v="Home Office"/>
    <n v="3"/>
    <s v="Office Supplies"/>
    <s v="Binders and Binder Accessories"/>
    <s v="Small Box"/>
    <d v="2011-01-03T00:00:00"/>
  </r>
  <r>
    <n v="28741"/>
    <d v="2011-02-28T00:00:00"/>
    <s v="Feb"/>
    <x v="1"/>
    <s v="Not Specified"/>
    <n v="5"/>
    <s v="XS"/>
    <n v="59.76"/>
    <n v="11.952"/>
    <s v="Regular Air"/>
    <n v="3.37"/>
    <n v="63.129999999999995"/>
    <s v="Manitoba"/>
    <s v="MB"/>
    <s v="Small Business"/>
    <n v="2"/>
    <s v="Office Supplies"/>
    <s v="Scissors, Rulers and Trimmers"/>
    <s v="Small Pack"/>
    <d v="2011-01-03T00:00:00"/>
  </r>
  <r>
    <n v="12868"/>
    <d v="2011-03-01T00:00:00"/>
    <s v="Mar"/>
    <x v="2"/>
    <s v="Critical"/>
    <n v="31"/>
    <s v="L"/>
    <n v="53.33"/>
    <n v="1.7203225806451612"/>
    <s v="Regular Air"/>
    <n v="0.7"/>
    <n v="54.03"/>
    <s v="Quebec"/>
    <s v="QC"/>
    <s v="Consumer"/>
    <n v="4"/>
    <s v="Office Supplies"/>
    <s v="Pens &amp; Art Supplies"/>
    <s v="Wrap Bag"/>
    <d v="2011-02-03T00:00:00"/>
  </r>
  <r>
    <n v="928"/>
    <d v="2011-03-01T00:00:00"/>
    <s v="Mar"/>
    <x v="2"/>
    <s v="Low"/>
    <n v="26"/>
    <s v="M"/>
    <n v="390.2"/>
    <n v="15.007692307692308"/>
    <s v="Express Air"/>
    <n v="7.4"/>
    <n v="397.59999999999997"/>
    <s v="British Columbia"/>
    <s v="BC"/>
    <s v="Consumer"/>
    <n v="4"/>
    <s v="Furniture"/>
    <s v="Office Furnishings"/>
    <s v="Small Box"/>
    <d v="2011-03-03T00:00:00"/>
  </r>
  <r>
    <n v="5188"/>
    <d v="2011-03-01T00:00:00"/>
    <s v="Mar"/>
    <x v="2"/>
    <s v="Not Specified"/>
    <n v="24"/>
    <s v="M"/>
    <n v="192.8"/>
    <n v="8.0333333333333332"/>
    <s v="Regular Air"/>
    <n v="2.87"/>
    <n v="195.67000000000002"/>
    <s v="Yukon"/>
    <s v="YT"/>
    <s v="Small Business"/>
    <n v="2"/>
    <s v="Office Supplies"/>
    <s v="Paper"/>
    <s v="Wrap Bag"/>
    <d v="2011-04-03T00:00:00"/>
  </r>
  <r>
    <n v="928"/>
    <d v="2011-03-01T00:00:00"/>
    <s v="Mar"/>
    <x v="2"/>
    <s v="Low"/>
    <n v="21"/>
    <s v="M"/>
    <n v="1222.68"/>
    <n v="58.222857142857144"/>
    <s v="Express Air"/>
    <n v="3.99"/>
    <n v="1226.67"/>
    <s v="British Columbia"/>
    <s v="BC"/>
    <s v="Consumer"/>
    <n v="4"/>
    <s v="Office Supplies"/>
    <s v="Appliances"/>
    <s v="Small Box"/>
    <d v="2011-06-03T00:00:00"/>
  </r>
  <r>
    <n v="12194"/>
    <d v="2011-03-01T00:00:00"/>
    <s v="Mar"/>
    <x v="2"/>
    <s v="Critical"/>
    <n v="19"/>
    <s v="S"/>
    <n v="3355.154"/>
    <n v="176.58705263157896"/>
    <s v="Regular Air"/>
    <n v="3.99"/>
    <n v="3359.1439999999998"/>
    <s v="Saskachewan"/>
    <s v="SK"/>
    <s v="Corporate"/>
    <n v="1"/>
    <s v="Technology"/>
    <s v="Telephones and Communication"/>
    <s v="Small Box"/>
    <d v="2011-02-03T00:00:00"/>
  </r>
  <r>
    <n v="12868"/>
    <d v="2011-03-01T00:00:00"/>
    <s v="Mar"/>
    <x v="2"/>
    <s v="Critical"/>
    <n v="2"/>
    <s v="XS"/>
    <n v="9.3699999999999992"/>
    <n v="4.6849999999999996"/>
    <s v="Regular Air"/>
    <n v="1.22"/>
    <n v="10.59"/>
    <s v="Newfoundland"/>
    <s v="NL"/>
    <s v="Consumer"/>
    <n v="4"/>
    <s v="Office Supplies"/>
    <s v="Paper"/>
    <s v="Wrap Bag"/>
    <d v="2011-03-03T00:00:00"/>
  </r>
  <r>
    <n v="40165"/>
    <d v="2011-03-02T00:00:00"/>
    <s v="Mar"/>
    <x v="2"/>
    <s v="High"/>
    <n v="50"/>
    <s v="XXL"/>
    <n v="421.36"/>
    <n v="8.4272000000000009"/>
    <s v="Regular Air"/>
    <n v="4.5"/>
    <n v="425.86"/>
    <s v="Quebec"/>
    <s v="QC"/>
    <s v="Consumer"/>
    <n v="4"/>
    <s v="Office Supplies"/>
    <s v="Appliances"/>
    <s v="Small Box"/>
    <d v="2011-05-03T00:00:00"/>
  </r>
  <r>
    <n v="16642"/>
    <d v="2011-03-02T00:00:00"/>
    <s v="Mar"/>
    <x v="2"/>
    <s v="Not Specified"/>
    <n v="46"/>
    <s v="XL"/>
    <n v="7640.2250000000004"/>
    <n v="166.09184782608696"/>
    <s v="Regular Air"/>
    <n v="2.5"/>
    <n v="7642.7250000000004"/>
    <s v="Yukon"/>
    <s v="YT"/>
    <s v="Corporate"/>
    <n v="1"/>
    <s v="Technology"/>
    <s v="Telephones and Communication"/>
    <s v="Small Box"/>
    <d v="2011-04-03T00:00:00"/>
  </r>
  <r>
    <n v="46115"/>
    <d v="2011-03-02T00:00:00"/>
    <s v="Mar"/>
    <x v="2"/>
    <s v="Critical"/>
    <n v="38"/>
    <s v="L"/>
    <n v="491.78"/>
    <n v="12.94157894736842"/>
    <s v="Regular Air"/>
    <n v="6.47"/>
    <n v="498.25"/>
    <s v="Quebec"/>
    <s v="QC"/>
    <s v="Small Business"/>
    <n v="2"/>
    <s v="Office Supplies"/>
    <s v="Paper"/>
    <s v="Small Box"/>
    <d v="2011-02-03T00:00:00"/>
  </r>
  <r>
    <n v="46115"/>
    <d v="2011-03-02T00:00:00"/>
    <s v="Mar"/>
    <x v="2"/>
    <s v="Critical"/>
    <n v="35"/>
    <s v="L"/>
    <n v="677.43"/>
    <n v="19.355142857142855"/>
    <s v="Regular Air"/>
    <n v="4"/>
    <n v="681.43"/>
    <s v="Quebec"/>
    <s v="QC"/>
    <s v="Small Business"/>
    <n v="2"/>
    <s v="Technology"/>
    <s v="Computer Peripherals"/>
    <s v="Small Box"/>
    <d v="2011-04-03T00:00:00"/>
  </r>
  <r>
    <n v="33824"/>
    <d v="2011-03-02T00:00:00"/>
    <s v="Mar"/>
    <x v="2"/>
    <s v="Critical"/>
    <n v="19"/>
    <s v="S"/>
    <n v="50.99"/>
    <n v="2.6836842105263159"/>
    <s v="Regular Air"/>
    <n v="1.34"/>
    <n v="52.330000000000005"/>
    <s v="Alberta"/>
    <s v="AB"/>
    <s v="Corporate"/>
    <n v="1"/>
    <s v="Office Supplies"/>
    <s v="Pens &amp; Art Supplies"/>
    <s v="Wrap Bag"/>
    <d v="2011-03-03T00:00:00"/>
  </r>
  <r>
    <n v="22433"/>
    <d v="2011-03-03T00:00:00"/>
    <s v="Mar"/>
    <x v="2"/>
    <s v="Critical"/>
    <n v="44"/>
    <s v="XL"/>
    <n v="797.98"/>
    <n v="18.135909090909092"/>
    <s v="Regular Air"/>
    <n v="0.99"/>
    <n v="798.97"/>
    <s v="Yukon"/>
    <s v="YT"/>
    <s v="Home Office"/>
    <n v="3"/>
    <s v="Technology"/>
    <s v="Telephones and Communication"/>
    <s v="Wrap Bag"/>
    <d v="2011-05-03T00:00:00"/>
  </r>
  <r>
    <n v="47525"/>
    <d v="2011-03-03T00:00:00"/>
    <s v="Mar"/>
    <x v="2"/>
    <s v="Medium"/>
    <n v="40"/>
    <s v="XL"/>
    <n v="649.46"/>
    <n v="16.236499999999999"/>
    <s v="Regular Air"/>
    <n v="4"/>
    <n v="653.46"/>
    <s v="British Columbia"/>
    <s v="BC"/>
    <s v="Small Business"/>
    <n v="2"/>
    <s v="Technology"/>
    <s v="Computer Peripherals"/>
    <s v="Small Box"/>
    <d v="2011-04-03T00:00:00"/>
  </r>
  <r>
    <n v="26723"/>
    <d v="2011-03-03T00:00:00"/>
    <s v="Mar"/>
    <x v="2"/>
    <s v="Low"/>
    <n v="8"/>
    <s v="XS"/>
    <n v="441.80450000000002"/>
    <n v="55.225562500000002"/>
    <s v="Regular Air"/>
    <n v="7.69"/>
    <n v="449.49450000000002"/>
    <s v="Alberta"/>
    <s v="AB"/>
    <s v="Consumer"/>
    <n v="4"/>
    <s v="Technology"/>
    <s v="Telephones and Communication"/>
    <s v="Small Box"/>
    <d v="2011-08-03T00:00:00"/>
  </r>
  <r>
    <n v="48071"/>
    <d v="2011-03-03T00:00:00"/>
    <s v="Mar"/>
    <x v="2"/>
    <s v="Low"/>
    <n v="1"/>
    <s v="XS"/>
    <n v="22.74"/>
    <n v="22.74"/>
    <s v="Express Air"/>
    <n v="4.9800000000000004"/>
    <n v="27.72"/>
    <s v="Nova Scotia"/>
    <s v="NS"/>
    <s v="Home Office"/>
    <n v="3"/>
    <s v="Furniture"/>
    <s v="Office Furnishings"/>
    <s v="Small Pack"/>
    <d v="2011-12-03T00:00:00"/>
  </r>
  <r>
    <n v="35555"/>
    <d v="2011-03-04T00:00:00"/>
    <s v="Mar"/>
    <x v="2"/>
    <s v="Medium"/>
    <n v="50"/>
    <s v="XXL"/>
    <n v="11266.4"/>
    <n v="225.328"/>
    <s v="Delivery Truck"/>
    <n v="43.32"/>
    <n v="11309.72"/>
    <s v="Ontario"/>
    <s v="ON"/>
    <s v="Corporate"/>
    <n v="1"/>
    <s v="Furniture"/>
    <s v="Chairs &amp; Chairmats"/>
    <s v="Jumbo Drum"/>
    <d v="2011-05-03T00:00:00"/>
  </r>
  <r>
    <n v="53955"/>
    <d v="2011-03-04T00:00:00"/>
    <s v="Mar"/>
    <x v="2"/>
    <s v="Critical"/>
    <n v="43"/>
    <s v="XL"/>
    <n v="5544.99"/>
    <n v="128.95325581395349"/>
    <s v="Delivery Truck"/>
    <n v="130"/>
    <n v="5674.99"/>
    <s v="Manitoba"/>
    <s v="MB"/>
    <s v="Home Office"/>
    <n v="3"/>
    <s v="Furniture"/>
    <s v="Chairs &amp; Chairmats"/>
    <s v="Jumbo Drum"/>
    <d v="2011-06-03T00:00:00"/>
  </r>
  <r>
    <n v="450"/>
    <d v="2011-03-04T00:00:00"/>
    <s v="Mar"/>
    <x v="2"/>
    <s v="Not Specified"/>
    <n v="35"/>
    <s v="L"/>
    <n v="543.72"/>
    <n v="15.534857142857144"/>
    <s v="Regular Air"/>
    <n v="11.25"/>
    <n v="554.97"/>
    <s v="British Columbia"/>
    <s v="BC"/>
    <s v="Consumer"/>
    <n v="4"/>
    <s v="Office Supplies"/>
    <s v="Storage &amp; Organization"/>
    <s v="Small Box"/>
    <d v="2011-06-03T00:00:00"/>
  </r>
  <r>
    <n v="27811"/>
    <d v="2011-03-04T00:00:00"/>
    <s v="Mar"/>
    <x v="2"/>
    <s v="Not Specified"/>
    <n v="31"/>
    <s v="L"/>
    <n v="197.59"/>
    <n v="6.3738709677419356"/>
    <s v="Regular Air"/>
    <n v="5.48"/>
    <n v="203.07"/>
    <s v="Ontario"/>
    <s v="ON"/>
    <s v="Small Business"/>
    <n v="2"/>
    <s v="Office Supplies"/>
    <s v="Binders and Binder Accessories"/>
    <s v="Small Box"/>
    <d v="2011-06-03T00:00:00"/>
  </r>
  <r>
    <n v="450"/>
    <d v="2011-03-04T00:00:00"/>
    <s v="Mar"/>
    <x v="2"/>
    <s v="Not Specified"/>
    <n v="29"/>
    <s v="M"/>
    <n v="1000.78"/>
    <n v="34.509655172413794"/>
    <s v="Express Air"/>
    <n v="8.99"/>
    <n v="1009.77"/>
    <s v="British Columbia"/>
    <s v="BC"/>
    <s v="Consumer"/>
    <n v="4"/>
    <s v="Office Supplies"/>
    <s v="Pens &amp; Art Supplies"/>
    <s v="Small Pack"/>
    <d v="2011-05-03T00:00:00"/>
  </r>
  <r>
    <n v="23968"/>
    <d v="2011-03-04T00:00:00"/>
    <s v="Mar"/>
    <x v="2"/>
    <s v="Critical"/>
    <n v="19"/>
    <s v="S"/>
    <n v="127.48"/>
    <n v="6.7094736842105265"/>
    <s v="Regular Air"/>
    <n v="5.84"/>
    <n v="133.32"/>
    <s v="Quebec"/>
    <s v="QC"/>
    <s v="Corporate"/>
    <n v="1"/>
    <s v="Office Supplies"/>
    <s v="Paper"/>
    <s v="Small Box"/>
    <d v="2011-07-03T00:00:00"/>
  </r>
  <r>
    <n v="35555"/>
    <d v="2011-03-04T00:00:00"/>
    <s v="Mar"/>
    <x v="2"/>
    <s v="Medium"/>
    <n v="15"/>
    <s v="S"/>
    <n v="71.61"/>
    <n v="4.774"/>
    <s v="Regular Air"/>
    <n v="4.93"/>
    <n v="76.539999999999992"/>
    <s v="Ontario"/>
    <s v="ON"/>
    <s v="Corporate"/>
    <n v="1"/>
    <s v="Technology"/>
    <s v="Computer Peripherals"/>
    <s v="Small Pack"/>
    <d v="2011-06-03T00:00:00"/>
  </r>
  <r>
    <n v="27811"/>
    <d v="2011-03-04T00:00:00"/>
    <s v="Mar"/>
    <x v="2"/>
    <s v="Not Specified"/>
    <n v="4"/>
    <s v="XS"/>
    <n v="73.900000000000006"/>
    <n v="18.475000000000001"/>
    <s v="Regular Air"/>
    <n v="13.18"/>
    <n v="87.080000000000013"/>
    <s v="Ontario"/>
    <s v="ON"/>
    <s v="Small Business"/>
    <n v="2"/>
    <s v="Office Supplies"/>
    <s v="Binders and Binder Accessories"/>
    <s v="Small Box"/>
    <d v="2011-05-03T00:00:00"/>
  </r>
  <r>
    <n v="35555"/>
    <d v="2011-03-04T00:00:00"/>
    <s v="Mar"/>
    <x v="2"/>
    <s v="Medium"/>
    <n v="2"/>
    <s v="XS"/>
    <n v="10.43"/>
    <n v="5.2149999999999999"/>
    <s v="Regular Air"/>
    <n v="0.8"/>
    <n v="11.23"/>
    <s v="Ontario"/>
    <s v="ON"/>
    <s v="Corporate"/>
    <n v="1"/>
    <s v="Office Supplies"/>
    <s v="Paper"/>
    <s v="Wrap Bag"/>
    <d v="2011-04-03T00:00:00"/>
  </r>
  <r>
    <n v="39878"/>
    <d v="2011-03-05T00:00:00"/>
    <s v="Mar"/>
    <x v="2"/>
    <s v="Not Specified"/>
    <n v="50"/>
    <s v="XXL"/>
    <n v="7663.74"/>
    <n v="153.2748"/>
    <s v="Delivery Truck"/>
    <n v="39.25"/>
    <n v="7702.99"/>
    <s v="Quebec"/>
    <s v="QC"/>
    <s v="Corporate"/>
    <n v="1"/>
    <s v="Furniture"/>
    <s v="Tables"/>
    <s v="Jumbo Box"/>
    <d v="2011-07-03T00:00:00"/>
  </r>
  <r>
    <n v="18688"/>
    <d v="2011-03-05T00:00:00"/>
    <s v="Mar"/>
    <x v="2"/>
    <s v="Not Specified"/>
    <n v="49"/>
    <s v="XL"/>
    <n v="14346.73"/>
    <n v="292.79040816326528"/>
    <s v="Regular Air"/>
    <n v="19.989999999999998"/>
    <n v="14366.72"/>
    <s v="Alberta"/>
    <s v="AB"/>
    <s v="Home Office"/>
    <n v="3"/>
    <s v="Office Supplies"/>
    <s v="Binders and Binder Accessories"/>
    <s v="Small Box"/>
    <d v="2011-07-03T00:00:00"/>
  </r>
  <r>
    <n v="20486"/>
    <d v="2011-03-05T00:00:00"/>
    <s v="Mar"/>
    <x v="2"/>
    <s v="High"/>
    <n v="42"/>
    <s v="XL"/>
    <n v="163.98"/>
    <n v="3.9042857142857139"/>
    <s v="Regular Air"/>
    <n v="0.7"/>
    <n v="164.67999999999998"/>
    <s v="Ontario"/>
    <s v="ON"/>
    <s v="Corporate"/>
    <n v="1"/>
    <s v="Office Supplies"/>
    <s v="Pens &amp; Art Supplies"/>
    <s v="Wrap Bag"/>
    <d v="2011-06-03T00:00:00"/>
  </r>
  <r>
    <n v="18688"/>
    <d v="2011-03-05T00:00:00"/>
    <s v="Mar"/>
    <x v="2"/>
    <s v="Not Specified"/>
    <n v="41"/>
    <s v="XL"/>
    <n v="3951.6754999999998"/>
    <n v="96.382329268292679"/>
    <s v="Regular Air"/>
    <n v="4.2"/>
    <n v="3955.8754999999996"/>
    <s v="Alberta"/>
    <s v="AB"/>
    <s v="Home Office"/>
    <n v="3"/>
    <s v="Technology"/>
    <s v="Telephones and Communication"/>
    <s v="Small Box"/>
    <d v="2011-06-03T00:00:00"/>
  </r>
  <r>
    <n v="20486"/>
    <d v="2011-03-05T00:00:00"/>
    <s v="Mar"/>
    <x v="2"/>
    <s v="High"/>
    <n v="34"/>
    <s v="L"/>
    <n v="306.3"/>
    <n v="9.0088235294117656"/>
    <s v="Regular Air"/>
    <n v="4.3899999999999997"/>
    <n v="310.69"/>
    <s v="Ontario"/>
    <s v="ON"/>
    <s v="Corporate"/>
    <n v="1"/>
    <s v="Office Supplies"/>
    <s v="Paper"/>
    <s v="Wrap Bag"/>
    <d v="2011-06-03T00:00:00"/>
  </r>
  <r>
    <n v="25603"/>
    <d v="2011-03-05T00:00:00"/>
    <s v="Mar"/>
    <x v="2"/>
    <s v="Low"/>
    <n v="23"/>
    <s v="M"/>
    <n v="862.64"/>
    <n v="37.506086956521742"/>
    <s v="Regular Air"/>
    <n v="14.72"/>
    <n v="877.36"/>
    <s v="Alberta"/>
    <s v="AB"/>
    <s v="Corporate"/>
    <n v="1"/>
    <s v="Office Supplies"/>
    <s v="Envelopes"/>
    <s v="Small Box"/>
    <d v="2011-07-03T00:00:00"/>
  </r>
  <r>
    <n v="18688"/>
    <d v="2011-03-05T00:00:00"/>
    <s v="Mar"/>
    <x v="2"/>
    <s v="Not Specified"/>
    <n v="15"/>
    <s v="S"/>
    <n v="40.340000000000003"/>
    <n v="2.6893333333333334"/>
    <s v="Regular Air"/>
    <n v="0.5"/>
    <n v="40.840000000000003"/>
    <s v="Alberta"/>
    <s v="AB"/>
    <s v="Home Office"/>
    <n v="3"/>
    <s v="Office Supplies"/>
    <s v="Labels"/>
    <s v="Small Box"/>
    <d v="2011-07-03T00:00:00"/>
  </r>
  <r>
    <n v="16100"/>
    <d v="2011-03-07T00:00:00"/>
    <s v="Mar"/>
    <x v="2"/>
    <s v="Medium"/>
    <n v="44"/>
    <s v="XL"/>
    <n v="226.18"/>
    <n v="5.1404545454545456"/>
    <s v="Regular Air"/>
    <n v="5.72"/>
    <n v="231.9"/>
    <s v="Prince Edward Island"/>
    <s v="PE"/>
    <s v="Corporate"/>
    <n v="1"/>
    <s v="Furniture"/>
    <s v="Office Furnishings"/>
    <s v="Small Pack"/>
    <d v="2011-08-03T00:00:00"/>
  </r>
  <r>
    <n v="52578"/>
    <d v="2011-03-07T00:00:00"/>
    <s v="Mar"/>
    <x v="2"/>
    <s v="Critical"/>
    <n v="38"/>
    <s v="L"/>
    <n v="6230.68"/>
    <n v="163.96526315789475"/>
    <s v="Delivery Truck"/>
    <n v="29.1"/>
    <n v="6259.7800000000007"/>
    <s v="Alberta"/>
    <s v="AB"/>
    <s v="Consumer"/>
    <n v="4"/>
    <s v="Furniture"/>
    <s v="Tables"/>
    <s v="Jumbo Box"/>
    <d v="2011-09-03T00:00:00"/>
  </r>
  <r>
    <n v="49026"/>
    <d v="2011-03-07T00:00:00"/>
    <s v="Mar"/>
    <x v="2"/>
    <s v="Low"/>
    <n v="36"/>
    <s v="L"/>
    <n v="411.75"/>
    <n v="11.4375"/>
    <s v="Regular Air"/>
    <n v="8.99"/>
    <n v="420.74"/>
    <s v="British Columbia"/>
    <s v="BC"/>
    <s v="Corporate"/>
    <n v="1"/>
    <s v="Office Supplies"/>
    <s v="Pens &amp; Art Supplies"/>
    <s v="Small Pack"/>
    <d v="2011-12-03T00:00:00"/>
  </r>
  <r>
    <n v="49600"/>
    <d v="2011-03-07T00:00:00"/>
    <s v="Mar"/>
    <x v="2"/>
    <s v="Low"/>
    <n v="33"/>
    <s v="L"/>
    <n v="1692.03"/>
    <n v="51.273636363636363"/>
    <s v="Regular Air"/>
    <n v="10.75"/>
    <n v="1702.78"/>
    <s v="Manitoba"/>
    <s v="MB"/>
    <s v="Home Office"/>
    <n v="3"/>
    <s v="Office Supplies"/>
    <s v="Paper"/>
    <s v="Small Box"/>
    <d v="2011-12-03T00:00:00"/>
  </r>
  <r>
    <n v="14021"/>
    <d v="2011-03-07T00:00:00"/>
    <s v="Mar"/>
    <x v="2"/>
    <s v="High"/>
    <n v="12"/>
    <s v="S"/>
    <n v="27.05"/>
    <n v="2.2541666666666669"/>
    <s v="Express Air"/>
    <n v="0.83"/>
    <n v="27.88"/>
    <s v="Nova Scotia"/>
    <s v="NS"/>
    <s v="Corporate"/>
    <n v="1"/>
    <s v="Office Supplies"/>
    <s v="Pens &amp; Art Supplies"/>
    <s v="Wrap Bag"/>
    <d v="2011-08-03T00:00:00"/>
  </r>
  <r>
    <n v="52578"/>
    <d v="2011-03-07T00:00:00"/>
    <s v="Mar"/>
    <x v="2"/>
    <s v="Critical"/>
    <n v="8"/>
    <s v="XS"/>
    <n v="1391.816"/>
    <n v="173.977"/>
    <s v="Regular Air"/>
    <n v="69"/>
    <n v="1460.816"/>
    <s v="Alberta"/>
    <s v="AB"/>
    <s v="Consumer"/>
    <n v="4"/>
    <s v="Furniture"/>
    <s v="Tables"/>
    <s v="Large Box"/>
    <d v="2011-10-03T00:00:00"/>
  </r>
  <r>
    <n v="59686"/>
    <d v="2011-03-08T00:00:00"/>
    <s v="Mar"/>
    <x v="2"/>
    <s v="Low"/>
    <n v="41"/>
    <s v="XL"/>
    <n v="243.37"/>
    <n v="5.9358536585365851"/>
    <s v="Regular Air"/>
    <n v="5.59"/>
    <n v="248.96"/>
    <s v="Alberta"/>
    <s v="AB"/>
    <s v="Corporate"/>
    <n v="1"/>
    <s v="Office Supplies"/>
    <s v="Binders and Binder Accessories"/>
    <s v="Small Box"/>
    <s v="3/13/2011"/>
  </r>
  <r>
    <n v="29095"/>
    <d v="2011-03-08T00:00:00"/>
    <s v="Mar"/>
    <x v="2"/>
    <s v="Not Specified"/>
    <n v="40"/>
    <s v="XL"/>
    <n v="291.67"/>
    <n v="7.2917500000000004"/>
    <s v="Regular Air"/>
    <n v="2.99"/>
    <n v="294.66000000000003"/>
    <s v="Northwest Territories"/>
    <s v="NT"/>
    <s v="Small Business"/>
    <n v="2"/>
    <s v="Office Supplies"/>
    <s v="Binders and Binder Accessories"/>
    <s v="Small Box"/>
    <d v="2011-09-03T00:00:00"/>
  </r>
  <r>
    <n v="49797"/>
    <d v="2011-03-08T00:00:00"/>
    <s v="Mar"/>
    <x v="2"/>
    <s v="Not Specified"/>
    <n v="27"/>
    <s v="M"/>
    <n v="341.1"/>
    <n v="12.633333333333335"/>
    <s v="Regular Air"/>
    <n v="4.9800000000000004"/>
    <n v="346.08000000000004"/>
    <s v="Ontario"/>
    <s v="ON"/>
    <s v="Small Business"/>
    <n v="2"/>
    <s v="Office Supplies"/>
    <s v="Appliances"/>
    <s v="Small Box"/>
    <d v="2011-09-03T00:00:00"/>
  </r>
  <r>
    <n v="49797"/>
    <d v="2011-03-08T00:00:00"/>
    <s v="Mar"/>
    <x v="2"/>
    <s v="Not Specified"/>
    <n v="26"/>
    <s v="M"/>
    <n v="171.68"/>
    <n v="6.6030769230769231"/>
    <s v="Express Air"/>
    <n v="8.19"/>
    <n v="179.87"/>
    <s v="Ontario"/>
    <s v="ON"/>
    <s v="Small Business"/>
    <n v="2"/>
    <s v="Office Supplies"/>
    <s v="Paper"/>
    <s v="Small Box"/>
    <d v="2011-09-03T00:00:00"/>
  </r>
  <r>
    <n v="57029"/>
    <d v="2011-03-08T00:00:00"/>
    <s v="Mar"/>
    <x v="2"/>
    <s v="Critical"/>
    <n v="17"/>
    <s v="S"/>
    <n v="74.25"/>
    <n v="4.367647058823529"/>
    <s v="Regular Air"/>
    <n v="5.26"/>
    <n v="79.510000000000005"/>
    <s v="Quebec"/>
    <s v="QC"/>
    <s v="Consumer"/>
    <n v="4"/>
    <s v="Office Supplies"/>
    <s v="Binders and Binder Accessories"/>
    <s v="Small Box"/>
    <d v="2011-09-03T00:00:00"/>
  </r>
  <r>
    <n v="59809"/>
    <d v="2011-03-08T00:00:00"/>
    <s v="Mar"/>
    <x v="2"/>
    <s v="Not Specified"/>
    <n v="16"/>
    <s v="S"/>
    <n v="506.84"/>
    <n v="31.677499999999998"/>
    <s v="Regular Air"/>
    <n v="6.5"/>
    <n v="513.33999999999992"/>
    <s v="Saskachewan"/>
    <s v="SK"/>
    <s v="Home Office"/>
    <n v="3"/>
    <s v="Technology"/>
    <s v="Computer Peripherals"/>
    <s v="Small Box"/>
    <d v="2011-09-03T00:00:00"/>
  </r>
  <r>
    <n v="59809"/>
    <d v="2011-03-08T00:00:00"/>
    <s v="Mar"/>
    <x v="2"/>
    <s v="Not Specified"/>
    <n v="12"/>
    <s v="S"/>
    <n v="138.66999999999999"/>
    <n v="11.555833333333332"/>
    <s v="Regular Air"/>
    <n v="5.63"/>
    <n v="144.29999999999998"/>
    <s v="Saskachewan"/>
    <s v="SK"/>
    <s v="Home Office"/>
    <n v="3"/>
    <s v="Office Supplies"/>
    <s v="Binders and Binder Accessories"/>
    <s v="Small Box"/>
    <d v="2011-10-03T00:00:00"/>
  </r>
  <r>
    <n v="57029"/>
    <d v="2011-03-08T00:00:00"/>
    <s v="Mar"/>
    <x v="2"/>
    <s v="Critical"/>
    <n v="4"/>
    <s v="XS"/>
    <n v="23.23"/>
    <n v="5.8075000000000001"/>
    <s v="Regular Air"/>
    <n v="6.72"/>
    <n v="29.95"/>
    <s v="Quebec"/>
    <s v="QC"/>
    <s v="Consumer"/>
    <n v="4"/>
    <s v="Office Supplies"/>
    <s v="Paper"/>
    <s v="Small Box"/>
    <d v="2011-09-03T00:00:00"/>
  </r>
  <r>
    <n v="1539"/>
    <d v="2011-03-09T00:00:00"/>
    <s v="Mar"/>
    <x v="2"/>
    <s v="Low"/>
    <n v="38"/>
    <s v="L"/>
    <n v="184.99"/>
    <n v="4.868157894736842"/>
    <s v="Regular Air"/>
    <n v="4.93"/>
    <n v="189.92000000000002"/>
    <s v="Nunavut"/>
    <s v="NU"/>
    <s v="Corporate"/>
    <n v="1"/>
    <s v="Technology"/>
    <s v="Computer Peripherals"/>
    <s v="Small Pack"/>
    <s v="3/14/2011"/>
  </r>
  <r>
    <n v="1539"/>
    <d v="2011-03-09T00:00:00"/>
    <s v="Mar"/>
    <x v="2"/>
    <s v="Low"/>
    <n v="33"/>
    <s v="L"/>
    <n v="511.83"/>
    <n v="15.51"/>
    <s v="Regular Air"/>
    <n v="13.18"/>
    <n v="525.01"/>
    <s v="Nunavut"/>
    <s v="NU"/>
    <s v="Corporate"/>
    <n v="1"/>
    <s v="Office Supplies"/>
    <s v="Binders and Binder Accessories"/>
    <s v="Small Box"/>
    <d v="2011-11-03T00:00:00"/>
  </r>
  <r>
    <n v="40034"/>
    <d v="2011-03-10T00:00:00"/>
    <s v="Mar"/>
    <x v="2"/>
    <s v="Medium"/>
    <n v="47"/>
    <s v="XL"/>
    <n v="603.69000000000005"/>
    <n v="12.844468085106383"/>
    <s v="Express Air"/>
    <n v="4.8600000000000003"/>
    <n v="608.55000000000007"/>
    <s v="Alberta"/>
    <s v="AB"/>
    <s v="Consumer"/>
    <n v="4"/>
    <s v="Office Supplies"/>
    <s v="Paper"/>
    <s v="Small Box"/>
    <d v="2011-11-03T00:00:00"/>
  </r>
  <r>
    <n v="27554"/>
    <d v="2011-03-10T00:00:00"/>
    <s v="Mar"/>
    <x v="2"/>
    <s v="Critical"/>
    <n v="45"/>
    <s v="XL"/>
    <n v="12685.544"/>
    <n v="281.90097777777777"/>
    <s v="Delivery Truck"/>
    <n v="40.19"/>
    <n v="12725.734"/>
    <s v="Yukon"/>
    <s v="YT"/>
    <s v="Small Business"/>
    <n v="2"/>
    <s v="Furniture"/>
    <s v="Tables"/>
    <s v="Jumbo Box"/>
    <d v="2011-12-03T00:00:00"/>
  </r>
  <r>
    <n v="58086"/>
    <d v="2011-03-10T00:00:00"/>
    <s v="Mar"/>
    <x v="2"/>
    <s v="Medium"/>
    <n v="31"/>
    <s v="L"/>
    <n v="1638.2"/>
    <n v="52.845161290322579"/>
    <s v="Regular Air"/>
    <n v="13.88"/>
    <n v="1652.0800000000002"/>
    <s v="Manitoba"/>
    <s v="MB"/>
    <s v="Corporate"/>
    <n v="1"/>
    <s v="Office Supplies"/>
    <s v="Paper"/>
    <s v="Small Box"/>
    <d v="2011-11-03T00:00:00"/>
  </r>
  <r>
    <n v="44610"/>
    <d v="2011-03-10T00:00:00"/>
    <s v="Mar"/>
    <x v="2"/>
    <s v="High"/>
    <n v="31"/>
    <s v="L"/>
    <n v="127.9"/>
    <n v="4.1258064516129034"/>
    <s v="Regular Air"/>
    <n v="0.5"/>
    <n v="128.4"/>
    <s v="British Columbia"/>
    <s v="BC"/>
    <s v="Consumer"/>
    <n v="4"/>
    <s v="Office Supplies"/>
    <s v="Labels"/>
    <s v="Small Box"/>
    <d v="2011-10-03T00:00:00"/>
  </r>
  <r>
    <n v="47714"/>
    <d v="2011-03-10T00:00:00"/>
    <s v="Mar"/>
    <x v="2"/>
    <s v="Medium"/>
    <n v="30"/>
    <s v="L"/>
    <n v="176.15"/>
    <n v="5.871666666666667"/>
    <s v="Regular Air"/>
    <n v="6.98"/>
    <n v="183.13"/>
    <s v="Prince Edward Island"/>
    <s v="PE"/>
    <s v="Corporate"/>
    <n v="1"/>
    <s v="Office Supplies"/>
    <s v="Binders and Binder Accessories"/>
    <s v="Small Box"/>
    <d v="2011-11-03T00:00:00"/>
  </r>
  <r>
    <n v="47714"/>
    <d v="2011-03-10T00:00:00"/>
    <s v="Mar"/>
    <x v="2"/>
    <s v="Medium"/>
    <n v="29"/>
    <s v="M"/>
    <n v="2946.05"/>
    <n v="101.58793103448276"/>
    <s v="Delivery Truck"/>
    <n v="41.64"/>
    <n v="2987.69"/>
    <s v="Ontario"/>
    <s v="ON"/>
    <s v="Corporate"/>
    <n v="1"/>
    <s v="Furniture"/>
    <s v="Tables"/>
    <s v="Jumbo Box"/>
    <d v="2011-11-03T00:00:00"/>
  </r>
  <r>
    <n v="58086"/>
    <d v="2011-03-10T00:00:00"/>
    <s v="Mar"/>
    <x v="2"/>
    <s v="Medium"/>
    <n v="27"/>
    <s v="M"/>
    <n v="154.62"/>
    <n v="5.7266666666666666"/>
    <s v="Regular Air"/>
    <n v="6.98"/>
    <n v="161.6"/>
    <s v="Manitoba"/>
    <s v="MB"/>
    <s v="Corporate"/>
    <n v="1"/>
    <s v="Office Supplies"/>
    <s v="Binders and Binder Accessories"/>
    <s v="Small Box"/>
    <d v="2011-11-03T00:00:00"/>
  </r>
  <r>
    <n v="20453"/>
    <d v="2011-03-10T00:00:00"/>
    <s v="Mar"/>
    <x v="2"/>
    <s v="Medium"/>
    <n v="23"/>
    <s v="M"/>
    <n v="450.39"/>
    <n v="19.582173913043476"/>
    <s v="Regular Air"/>
    <n v="6.15"/>
    <n v="456.53999999999996"/>
    <s v="Ontario"/>
    <s v="ON"/>
    <s v="Home Office"/>
    <n v="3"/>
    <s v="Furniture"/>
    <s v="Office Furnishings"/>
    <s v="Small Pack"/>
    <d v="2011-12-03T00:00:00"/>
  </r>
  <r>
    <n v="10916"/>
    <d v="2011-03-10T00:00:00"/>
    <s v="Mar"/>
    <x v="2"/>
    <s v="Medium"/>
    <n v="23"/>
    <s v="M"/>
    <n v="135.31"/>
    <n v="5.8830434782608698"/>
    <s v="Regular Air"/>
    <n v="5.01"/>
    <n v="140.32"/>
    <s v="British Columbia"/>
    <s v="BC"/>
    <s v="Small Business"/>
    <n v="2"/>
    <s v="Office Supplies"/>
    <s v="Binders and Binder Accessories"/>
    <s v="Small Box"/>
    <d v="2011-10-03T00:00:00"/>
  </r>
  <r>
    <n v="20453"/>
    <d v="2011-03-10T00:00:00"/>
    <s v="Mar"/>
    <x v="2"/>
    <s v="Medium"/>
    <n v="17"/>
    <s v="S"/>
    <n v="1193.1195"/>
    <n v="70.183499999999995"/>
    <s v="Express Air"/>
    <n v="0.99"/>
    <n v="1194.1095"/>
    <s v="Ontario"/>
    <s v="ON"/>
    <s v="Home Office"/>
    <n v="3"/>
    <s v="Technology"/>
    <s v="Telephones and Communication"/>
    <s v="Wrap Bag"/>
    <d v="2011-12-03T00:00:00"/>
  </r>
  <r>
    <n v="54081"/>
    <d v="2011-03-10T00:00:00"/>
    <s v="Mar"/>
    <x v="2"/>
    <s v="Low"/>
    <n v="2"/>
    <s v="XS"/>
    <n v="57.5"/>
    <n v="28.75"/>
    <s v="Regular Air"/>
    <n v="1.99"/>
    <n v="59.49"/>
    <s v="British Columbia"/>
    <s v="BC"/>
    <s v="Home Office"/>
    <n v="3"/>
    <s v="Technology"/>
    <s v="Computer Peripherals"/>
    <s v="Small Pack"/>
    <d v="2011-12-03T00:00:00"/>
  </r>
  <r>
    <n v="50465"/>
    <d v="2011-03-11T00:00:00"/>
    <s v="Mar"/>
    <x v="2"/>
    <s v="Medium"/>
    <n v="29"/>
    <s v="M"/>
    <n v="1337.08"/>
    <n v="46.106206896551718"/>
    <s v="Regular Air"/>
    <n v="35"/>
    <n v="1372.08"/>
    <s v="Manitoba"/>
    <s v="MB"/>
    <s v="Small Business"/>
    <n v="2"/>
    <s v="Office Supplies"/>
    <s v="Storage &amp; Organization"/>
    <s v="Large Box"/>
    <s v="3/13/2011"/>
  </r>
  <r>
    <n v="55271"/>
    <d v="2011-03-11T00:00:00"/>
    <s v="Mar"/>
    <x v="2"/>
    <s v="Medium"/>
    <n v="16"/>
    <s v="S"/>
    <n v="1648.33"/>
    <n v="103.020625"/>
    <s v="Delivery Truck"/>
    <n v="42"/>
    <n v="1690.33"/>
    <s v="Manitoba"/>
    <s v="MB"/>
    <s v="Consumer"/>
    <n v="4"/>
    <s v="Furniture"/>
    <s v="Chairs &amp; Chairmats"/>
    <s v="Jumbo Drum"/>
    <s v="3/13/2011"/>
  </r>
  <r>
    <n v="12867"/>
    <d v="2011-03-11T00:00:00"/>
    <s v="Mar"/>
    <x v="2"/>
    <s v="Not Specified"/>
    <n v="6"/>
    <s v="XS"/>
    <n v="127.49"/>
    <n v="21.248333333333331"/>
    <s v="Express Air"/>
    <n v="4"/>
    <n v="131.49"/>
    <s v="Manitoba"/>
    <s v="MB"/>
    <s v="Corporate"/>
    <n v="1"/>
    <s v="Technology"/>
    <s v="Computer Peripherals"/>
    <s v="Small Box"/>
    <d v="2011-11-03T00:00:00"/>
  </r>
  <r>
    <n v="20134"/>
    <d v="2011-03-12T00:00:00"/>
    <s v="Mar"/>
    <x v="2"/>
    <s v="Low"/>
    <n v="47"/>
    <s v="XL"/>
    <n v="281.47000000000003"/>
    <n v="5.9887234042553201"/>
    <s v="Regular Air"/>
    <n v="7.37"/>
    <n v="288.84000000000003"/>
    <s v="Ontario"/>
    <s v="ON"/>
    <s v="Corporate"/>
    <n v="1"/>
    <s v="Office Supplies"/>
    <s v="Paper"/>
    <s v="Small Box"/>
    <s v="3/19/2011"/>
  </r>
  <r>
    <n v="18432"/>
    <d v="2011-03-12T00:00:00"/>
    <s v="Mar"/>
    <x v="2"/>
    <s v="High"/>
    <n v="42"/>
    <s v="XL"/>
    <n v="451.32"/>
    <n v="10.745714285714286"/>
    <s v="Regular Air"/>
    <n v="5.16"/>
    <n v="456.48"/>
    <s v="Nova Scotia"/>
    <s v="NS"/>
    <s v="Corporate"/>
    <n v="1"/>
    <s v="Furniture"/>
    <s v="Office Furnishings"/>
    <s v="Small Box"/>
    <d v="2011-12-03T00:00:00"/>
  </r>
  <r>
    <n v="20134"/>
    <d v="2011-03-12T00:00:00"/>
    <s v="Mar"/>
    <x v="2"/>
    <s v="Low"/>
    <n v="26"/>
    <s v="M"/>
    <n v="583.55999999999995"/>
    <n v="22.444615384615382"/>
    <s v="Regular Air"/>
    <n v="6.5"/>
    <n v="590.05999999999995"/>
    <s v="Ontario"/>
    <s v="ON"/>
    <s v="Corporate"/>
    <n v="1"/>
    <s v="Technology"/>
    <s v="Computer Peripherals"/>
    <s v="Small Box"/>
    <s v="3/16/2011"/>
  </r>
  <r>
    <n v="50789"/>
    <d v="2011-03-12T00:00:00"/>
    <s v="Mar"/>
    <x v="2"/>
    <s v="Not Specified"/>
    <n v="23"/>
    <s v="M"/>
    <n v="8673.9"/>
    <n v="377.1260869565217"/>
    <s v="Regular Air"/>
    <n v="19.989999999999998"/>
    <n v="8693.89"/>
    <s v="Manitoba"/>
    <s v="MB"/>
    <s v="Consumer"/>
    <n v="4"/>
    <s v="Office Supplies"/>
    <s v="Binders and Binder Accessories"/>
    <s v="Small Box"/>
    <s v="3/14/2011"/>
  </r>
  <r>
    <n v="18432"/>
    <d v="2011-03-12T00:00:00"/>
    <s v="Mar"/>
    <x v="2"/>
    <s v="High"/>
    <n v="15"/>
    <s v="S"/>
    <n v="217.66"/>
    <n v="14.510666666666667"/>
    <s v="Express Air"/>
    <n v="6.75"/>
    <n v="224.41"/>
    <s v="Nova Scotia"/>
    <s v="NS"/>
    <s v="Corporate"/>
    <n v="1"/>
    <s v="Office Supplies"/>
    <s v="Appliances"/>
    <s v="Medium Box"/>
    <d v="2011-12-03T00:00:00"/>
  </r>
  <r>
    <n v="18432"/>
    <d v="2011-03-12T00:00:00"/>
    <s v="Mar"/>
    <x v="2"/>
    <s v="High"/>
    <n v="12"/>
    <s v="S"/>
    <n v="76.42"/>
    <n v="6.3683333333333332"/>
    <s v="Express Air"/>
    <n v="0.83"/>
    <n v="77.25"/>
    <s v="Nova Scotia"/>
    <s v="NS"/>
    <s v="Corporate"/>
    <n v="1"/>
    <s v="Office Supplies"/>
    <s v="Pens &amp; Art Supplies"/>
    <s v="Wrap Bag"/>
    <s v="3/14/2011"/>
  </r>
  <r>
    <n v="18432"/>
    <d v="2011-03-12T00:00:00"/>
    <s v="Mar"/>
    <x v="2"/>
    <s v="High"/>
    <n v="5"/>
    <s v="XS"/>
    <n v="1374.67"/>
    <n v="274.93400000000003"/>
    <s v="Delivery Truck"/>
    <n v="23.19"/>
    <n v="1397.8600000000001"/>
    <s v="Nova Scotia"/>
    <s v="NS"/>
    <s v="Corporate"/>
    <n v="1"/>
    <s v="Office Supplies"/>
    <s v="Appliances"/>
    <s v="Jumbo Drum"/>
    <s v="3/14/2011"/>
  </r>
  <r>
    <n v="23270"/>
    <d v="2011-03-13T00:00:00"/>
    <s v="Mar"/>
    <x v="2"/>
    <s v="Low"/>
    <n v="42"/>
    <s v="XL"/>
    <n v="6659.7415000000001"/>
    <n v="158.5652738095238"/>
    <s v="Express Air"/>
    <n v="3.99"/>
    <n v="6663.7314999999999"/>
    <s v="Manitoba"/>
    <s v="MB"/>
    <s v="Home Office"/>
    <n v="3"/>
    <s v="Technology"/>
    <s v="Telephones and Communication"/>
    <s v="Small Box"/>
    <s v="3/18/2011"/>
  </r>
  <r>
    <n v="23270"/>
    <d v="2011-03-13T00:00:00"/>
    <s v="Mar"/>
    <x v="2"/>
    <s v="Low"/>
    <n v="20"/>
    <s v="M"/>
    <n v="1460.42"/>
    <n v="73.021000000000001"/>
    <s v="Delivery Truck"/>
    <n v="60"/>
    <n v="1520.42"/>
    <s v="Manitoba"/>
    <s v="MB"/>
    <s v="Home Office"/>
    <n v="3"/>
    <s v="Office Supplies"/>
    <s v="Appliances"/>
    <s v="Jumbo Drum"/>
    <s v="3/17/2011"/>
  </r>
  <r>
    <n v="34727"/>
    <d v="2011-03-13T00:00:00"/>
    <s v="Mar"/>
    <x v="2"/>
    <s v="Low"/>
    <n v="20"/>
    <s v="M"/>
    <n v="159.71"/>
    <n v="7.9855"/>
    <s v="Express Air"/>
    <n v="8.94"/>
    <n v="168.65"/>
    <s v="Quebec"/>
    <s v="QC"/>
    <s v="Corporate"/>
    <n v="1"/>
    <s v="Office Supplies"/>
    <s v="Binders and Binder Accessories"/>
    <s v="Small Box"/>
    <s v="3/17/2011"/>
  </r>
  <r>
    <n v="1767"/>
    <d v="2011-03-13T00:00:00"/>
    <s v="Mar"/>
    <x v="2"/>
    <s v="High"/>
    <n v="10"/>
    <s v="S"/>
    <n v="46.34"/>
    <n v="4.6340000000000003"/>
    <s v="Regular Air"/>
    <n v="0.7"/>
    <n v="47.040000000000006"/>
    <s v="Alberta"/>
    <s v="AB"/>
    <s v="Corporate"/>
    <n v="1"/>
    <s v="Office Supplies"/>
    <s v="Rubber Bands"/>
    <s v="Wrap Bag"/>
    <s v="3/15/2011"/>
  </r>
  <r>
    <n v="44612"/>
    <d v="2011-03-13T00:00:00"/>
    <s v="Mar"/>
    <x v="2"/>
    <s v="High"/>
    <n v="6"/>
    <s v="XS"/>
    <n v="428.72300000000001"/>
    <n v="71.453833333333336"/>
    <s v="Regular Air"/>
    <n v="1.25"/>
    <n v="429.97300000000001"/>
    <s v="Ontario"/>
    <s v="ON"/>
    <s v="Corporate"/>
    <n v="1"/>
    <s v="Technology"/>
    <s v="Telephones and Communication"/>
    <s v="Small Pack"/>
    <s v="3/15/2011"/>
  </r>
  <r>
    <n v="24548"/>
    <d v="2011-03-14T00:00:00"/>
    <s v="Mar"/>
    <x v="2"/>
    <s v="High"/>
    <n v="32"/>
    <s v="L"/>
    <n v="269.3"/>
    <n v="8.4156250000000004"/>
    <s v="Express Air"/>
    <n v="4.95"/>
    <n v="274.25"/>
    <s v="Yukon"/>
    <s v="YT"/>
    <s v="Corporate"/>
    <n v="1"/>
    <s v="Furniture"/>
    <s v="Office Furnishings"/>
    <s v="Small Box"/>
    <s v="3/15/2011"/>
  </r>
  <r>
    <n v="20967"/>
    <d v="2011-03-15T00:00:00"/>
    <s v="Mar"/>
    <x v="2"/>
    <s v="High"/>
    <n v="50"/>
    <s v="XXL"/>
    <n v="28664.52"/>
    <n v="573.29039999999998"/>
    <s v="Regular Air"/>
    <n v="24.49"/>
    <n v="28689.010000000002"/>
    <s v="Manitoba"/>
    <s v="MB"/>
    <s v="Small Business"/>
    <n v="2"/>
    <s v="Technology"/>
    <s v="Copiers and Fax"/>
    <s v="Large Box"/>
    <s v="3/15/2011"/>
  </r>
  <r>
    <n v="55621"/>
    <d v="2011-03-15T00:00:00"/>
    <s v="Mar"/>
    <x v="2"/>
    <s v="Low"/>
    <n v="50"/>
    <s v="XXL"/>
    <n v="6356.68"/>
    <n v="127.1336"/>
    <s v="Regular Air"/>
    <n v="12.65"/>
    <n v="6369.33"/>
    <s v="Saskachewan"/>
    <s v="SK"/>
    <s v="Home Office"/>
    <n v="3"/>
    <s v="Furniture"/>
    <s v="Chairs &amp; Chairmats"/>
    <s v="Medium Box"/>
    <s v="3/17/2011"/>
  </r>
  <r>
    <n v="24070"/>
    <d v="2011-03-15T00:00:00"/>
    <s v="Mar"/>
    <x v="2"/>
    <s v="High"/>
    <n v="48"/>
    <s v="XL"/>
    <n v="294.26"/>
    <n v="6.1304166666666662"/>
    <s v="Express Air"/>
    <n v="0.7"/>
    <n v="294.95999999999998"/>
    <s v="British Columbia"/>
    <s v="BC"/>
    <s v="Corporate"/>
    <n v="1"/>
    <s v="Office Supplies"/>
    <s v="Pens &amp; Art Supplies"/>
    <s v="Wrap Bag"/>
    <s v="3/16/2011"/>
  </r>
  <r>
    <n v="55621"/>
    <d v="2011-03-15T00:00:00"/>
    <s v="Mar"/>
    <x v="2"/>
    <s v="Low"/>
    <n v="47"/>
    <s v="XL"/>
    <n v="193.15"/>
    <n v="4.1095744680851061"/>
    <s v="Regular Air"/>
    <n v="0.94"/>
    <n v="194.09"/>
    <s v="Saskachewan"/>
    <s v="SK"/>
    <s v="Home Office"/>
    <n v="3"/>
    <s v="Office Supplies"/>
    <s v="Pens &amp; Art Supplies"/>
    <s v="Wrap Bag"/>
    <s v="3/22/2011"/>
  </r>
  <r>
    <n v="37121"/>
    <d v="2011-03-15T00:00:00"/>
    <s v="Mar"/>
    <x v="2"/>
    <s v="Not Specified"/>
    <n v="44"/>
    <s v="XL"/>
    <n v="9499.2999999999993"/>
    <n v="215.8931818181818"/>
    <s v="Delivery Truck"/>
    <n v="64.2"/>
    <n v="9563.5"/>
    <s v="Ontario"/>
    <s v="ON"/>
    <s v="Corporate"/>
    <n v="1"/>
    <s v="Furniture"/>
    <s v="Chairs &amp; Chairmats"/>
    <s v="Jumbo Drum"/>
    <s v="3/16/2011"/>
  </r>
  <r>
    <n v="57479"/>
    <d v="2011-03-15T00:00:00"/>
    <s v="Mar"/>
    <x v="2"/>
    <s v="High"/>
    <n v="37"/>
    <s v="L"/>
    <n v="132.12"/>
    <n v="3.5708108108108108"/>
    <s v="Regular Air"/>
    <n v="0.5"/>
    <n v="132.62"/>
    <s v="Ontario"/>
    <s v="ON"/>
    <s v="Corporate"/>
    <n v="1"/>
    <s v="Office Supplies"/>
    <s v="Labels"/>
    <s v="Small Box"/>
    <s v="3/16/2011"/>
  </r>
  <r>
    <n v="50309"/>
    <d v="2011-03-15T00:00:00"/>
    <s v="Mar"/>
    <x v="2"/>
    <s v="Low"/>
    <n v="36"/>
    <s v="L"/>
    <n v="243.18"/>
    <n v="6.7549999999999999"/>
    <s v="Regular Air"/>
    <n v="9.69"/>
    <n v="252.87"/>
    <s v="Ontario"/>
    <s v="ON"/>
    <s v="Small Business"/>
    <n v="2"/>
    <s v="Office Supplies"/>
    <s v="Storage &amp; Organization"/>
    <s v="Small Box"/>
    <s v="3/22/2011"/>
  </r>
  <r>
    <n v="24070"/>
    <d v="2011-03-15T00:00:00"/>
    <s v="Mar"/>
    <x v="2"/>
    <s v="High"/>
    <n v="36"/>
    <s v="L"/>
    <n v="170.42"/>
    <n v="4.7338888888888881"/>
    <s v="Regular Air"/>
    <n v="4.97"/>
    <n v="175.39"/>
    <s v="British Columbia"/>
    <s v="BC"/>
    <s v="Corporate"/>
    <n v="1"/>
    <s v="Office Supplies"/>
    <s v="Binders and Binder Accessories"/>
    <s v="Small Box"/>
    <s v="3/16/2011"/>
  </r>
  <r>
    <n v="3526"/>
    <d v="2011-03-15T00:00:00"/>
    <s v="Mar"/>
    <x v="2"/>
    <s v="Low"/>
    <n v="20"/>
    <s v="M"/>
    <n v="246.06"/>
    <n v="12.303000000000001"/>
    <s v="Regular Air"/>
    <n v="6.2"/>
    <n v="252.26"/>
    <s v="Yukon"/>
    <s v="YT"/>
    <s v="Small Business"/>
    <n v="2"/>
    <s v="Furniture"/>
    <s v="Office Furnishings"/>
    <s v="Wrap Bag"/>
    <s v="3/17/2011"/>
  </r>
  <r>
    <n v="11109"/>
    <d v="2011-03-15T00:00:00"/>
    <s v="Mar"/>
    <x v="2"/>
    <s v="Medium"/>
    <n v="18"/>
    <s v="S"/>
    <n v="130.38"/>
    <n v="7.2433333333333332"/>
    <s v="Regular Air"/>
    <n v="1.71"/>
    <n v="132.09"/>
    <s v="Saskachewan"/>
    <s v="SK"/>
    <s v="Consumer"/>
    <n v="4"/>
    <s v="Office Supplies"/>
    <s v="Paper"/>
    <s v="Wrap Bag"/>
    <s v="3/16/2011"/>
  </r>
  <r>
    <n v="20967"/>
    <d v="2011-03-15T00:00:00"/>
    <s v="Mar"/>
    <x v="2"/>
    <s v="High"/>
    <n v="6"/>
    <s v="XS"/>
    <n v="635.7405"/>
    <n v="105.95675"/>
    <s v="Regular Air"/>
    <n v="8.08"/>
    <n v="643.82050000000004"/>
    <s v="Manitoba"/>
    <s v="MB"/>
    <s v="Small Business"/>
    <n v="2"/>
    <s v="Technology"/>
    <s v="Telephones and Communication"/>
    <s v="Small Box"/>
    <s v="3/16/2011"/>
  </r>
  <r>
    <n v="24070"/>
    <d v="2011-03-15T00:00:00"/>
    <s v="Mar"/>
    <x v="2"/>
    <s v="High"/>
    <n v="3"/>
    <s v="XS"/>
    <n v="431.29"/>
    <n v="143.76333333333335"/>
    <s v="Regular Air"/>
    <n v="24.49"/>
    <n v="455.78000000000003"/>
    <s v="British Columbia"/>
    <s v="BC"/>
    <s v="Corporate"/>
    <n v="1"/>
    <s v="Furniture"/>
    <s v="Chairs &amp; Chairmats"/>
    <s v="Large Box"/>
    <s v="3/16/2011"/>
  </r>
  <r>
    <n v="18789"/>
    <d v="2011-03-16T00:00:00"/>
    <s v="Mar"/>
    <x v="2"/>
    <s v="High"/>
    <n v="50"/>
    <s v="XXL"/>
    <n v="1558.18"/>
    <n v="31.163600000000002"/>
    <s v="Regular Air"/>
    <n v="9.18"/>
    <n v="1567.3600000000001"/>
    <s v="Saskachewan"/>
    <s v="SK"/>
    <s v="Small Business"/>
    <n v="2"/>
    <s v="Office Supplies"/>
    <s v="Paper"/>
    <s v="Small Box"/>
    <s v="3/18/2011"/>
  </r>
  <r>
    <n v="11968"/>
    <d v="2011-03-16T00:00:00"/>
    <s v="Mar"/>
    <x v="2"/>
    <s v="Low"/>
    <n v="31"/>
    <s v="L"/>
    <n v="109.49"/>
    <n v="3.5319354838709676"/>
    <s v="Regular Air"/>
    <n v="0.85"/>
    <n v="110.33999999999999"/>
    <s v="Prince Edward Island"/>
    <s v="PE"/>
    <s v="Corporate"/>
    <n v="1"/>
    <s v="Office Supplies"/>
    <s v="Pens &amp; Art Supplies"/>
    <s v="Wrap Bag"/>
    <s v="3/16/2011"/>
  </r>
  <r>
    <n v="3911"/>
    <d v="2011-03-16T00:00:00"/>
    <s v="Mar"/>
    <x v="2"/>
    <s v="Not Specified"/>
    <n v="24"/>
    <s v="M"/>
    <n v="370.72"/>
    <n v="15.446666666666667"/>
    <s v="Regular Air"/>
    <n v="11.25"/>
    <n v="381.97"/>
    <s v="Yukon"/>
    <s v="YT"/>
    <s v="Small Business"/>
    <n v="2"/>
    <s v="Office Supplies"/>
    <s v="Storage &amp; Organization"/>
    <s v="Small Box"/>
    <s v="3/16/2011"/>
  </r>
  <r>
    <n v="43239"/>
    <d v="2011-03-16T00:00:00"/>
    <s v="Mar"/>
    <x v="2"/>
    <s v="Not Specified"/>
    <n v="14"/>
    <s v="S"/>
    <n v="270.25"/>
    <n v="19.303571428571427"/>
    <s v="Regular Air"/>
    <n v="1.49"/>
    <n v="271.74"/>
    <s v="Saskachewan"/>
    <s v="SK"/>
    <s v="Home Office"/>
    <n v="3"/>
    <s v="Office Supplies"/>
    <s v="Binders and Binder Accessories"/>
    <s v="Small Box"/>
    <s v="3/18/2011"/>
  </r>
  <r>
    <n v="3266"/>
    <d v="2011-03-16T00:00:00"/>
    <s v="Mar"/>
    <x v="2"/>
    <s v="Low"/>
    <n v="4"/>
    <s v="XS"/>
    <n v="17.12"/>
    <n v="4.28"/>
    <s v="Regular Air"/>
    <n v="1.49"/>
    <n v="18.61"/>
    <s v="Ontario"/>
    <s v="ON"/>
    <s v="Corporate"/>
    <n v="1"/>
    <s v="Office Supplies"/>
    <s v="Binders and Binder Accessories"/>
    <s v="Small Box"/>
    <s v="3/20/2011"/>
  </r>
  <r>
    <n v="15205"/>
    <d v="2011-03-17T00:00:00"/>
    <s v="Mar"/>
    <x v="2"/>
    <s v="Critical"/>
    <n v="42"/>
    <s v="XL"/>
    <n v="1753.51"/>
    <n v="41.750238095238096"/>
    <s v="Regular Air"/>
    <n v="9.1999999999999993"/>
    <n v="1762.71"/>
    <s v="Northwest Territories"/>
    <s v="NT"/>
    <s v="Corporate"/>
    <n v="1"/>
    <s v="Furniture"/>
    <s v="Office Furnishings"/>
    <s v="Wrap Bag"/>
    <s v="3/18/2011"/>
  </r>
  <r>
    <n v="775"/>
    <d v="2011-03-17T00:00:00"/>
    <s v="Mar"/>
    <x v="2"/>
    <s v="Critical"/>
    <n v="35"/>
    <s v="L"/>
    <n v="43.57"/>
    <n v="1.2448571428571429"/>
    <s v="Regular Air"/>
    <n v="0.7"/>
    <n v="44.27"/>
    <s v="Nova Scotia"/>
    <s v="NS"/>
    <s v="Small Business"/>
    <n v="2"/>
    <s v="Office Supplies"/>
    <s v="Rubber Bands"/>
    <s v="Wrap Bag"/>
    <s v="3/18/2011"/>
  </r>
  <r>
    <n v="65"/>
    <d v="2011-03-17T00:00:00"/>
    <s v="Mar"/>
    <x v="2"/>
    <s v="Critical"/>
    <n v="32"/>
    <s v="L"/>
    <n v="3812.73"/>
    <n v="119.1478125"/>
    <s v="Regular Air"/>
    <n v="1.99"/>
    <n v="3814.72"/>
    <s v="Ontario"/>
    <s v="ON"/>
    <s v="Corporate"/>
    <n v="1"/>
    <s v="Technology"/>
    <s v="Computer Peripherals"/>
    <s v="Small Pack"/>
    <s v="3/18/2011"/>
  </r>
  <r>
    <n v="15205"/>
    <d v="2011-03-17T00:00:00"/>
    <s v="Mar"/>
    <x v="2"/>
    <s v="Critical"/>
    <n v="18"/>
    <s v="S"/>
    <n v="4605.3599999999997"/>
    <n v="255.85333333333332"/>
    <s v="Delivery Truck"/>
    <n v="43.32"/>
    <n v="4648.6799999999994"/>
    <s v="Northwest Territories"/>
    <s v="NT"/>
    <s v="Corporate"/>
    <n v="1"/>
    <s v="Furniture"/>
    <s v="Chairs &amp; Chairmats"/>
    <s v="Jumbo Drum"/>
    <s v="3/19/2011"/>
  </r>
  <r>
    <n v="53637"/>
    <d v="2011-03-17T00:00:00"/>
    <s v="Mar"/>
    <x v="2"/>
    <s v="High"/>
    <n v="12"/>
    <s v="S"/>
    <n v="451.09"/>
    <n v="37.590833333333329"/>
    <s v="Express Air"/>
    <n v="9.83"/>
    <n v="460.91999999999996"/>
    <s v="Ontario"/>
    <s v="ON"/>
    <s v="Consumer"/>
    <n v="4"/>
    <s v="Office Supplies"/>
    <s v="Envelopes"/>
    <s v="Small Box"/>
    <s v="3/18/2011"/>
  </r>
  <r>
    <n v="775"/>
    <d v="2011-03-17T00:00:00"/>
    <s v="Mar"/>
    <x v="2"/>
    <s v="Critical"/>
    <n v="8"/>
    <s v="XS"/>
    <n v="31.87"/>
    <n v="3.9837500000000001"/>
    <s v="Regular Air"/>
    <n v="1.2"/>
    <n v="33.07"/>
    <s v="Nova Scotia"/>
    <s v="NS"/>
    <s v="Small Business"/>
    <n v="2"/>
    <s v="Office Supplies"/>
    <s v="Pens &amp; Art Supplies"/>
    <s v="Wrap Bag"/>
    <s v="3/19/2011"/>
  </r>
  <r>
    <n v="5444"/>
    <d v="2011-03-17T00:00:00"/>
    <s v="Mar"/>
    <x v="2"/>
    <s v="Critical"/>
    <n v="2"/>
    <s v="XS"/>
    <n v="885.94"/>
    <n v="442.97"/>
    <s v="Regular Air"/>
    <n v="24.49"/>
    <n v="910.43000000000006"/>
    <s v="Ontario"/>
    <s v="ON"/>
    <s v="Small Business"/>
    <n v="2"/>
    <s v="Technology"/>
    <s v="Copiers and Fax"/>
    <s v="Large Box"/>
    <s v="3/19/2011"/>
  </r>
  <r>
    <n v="51361"/>
    <d v="2011-03-18T00:00:00"/>
    <s v="Mar"/>
    <x v="2"/>
    <s v="Critical"/>
    <n v="50"/>
    <s v="XXL"/>
    <n v="18056.68"/>
    <n v="361.1336"/>
    <s v="Delivery Truck"/>
    <n v="60"/>
    <n v="18116.68"/>
    <s v="Ontario"/>
    <s v="ON"/>
    <s v="Corporate"/>
    <n v="1"/>
    <s v="Furniture"/>
    <s v="Tables"/>
    <s v="Jumbo Drum"/>
    <s v="3/22/2011"/>
  </r>
  <r>
    <n v="32546"/>
    <d v="2011-03-18T00:00:00"/>
    <s v="Mar"/>
    <x v="2"/>
    <s v="Critical"/>
    <n v="47"/>
    <s v="XL"/>
    <n v="1294.0229999999999"/>
    <n v="27.532404255319147"/>
    <s v="Regular Air"/>
    <n v="1.25"/>
    <n v="1295.2729999999999"/>
    <s v="Quebec"/>
    <s v="QC"/>
    <s v="Home Office"/>
    <n v="3"/>
    <s v="Technology"/>
    <s v="Telephones and Communication"/>
    <s v="Small Pack"/>
    <s v="3/19/2011"/>
  </r>
  <r>
    <n v="3588"/>
    <d v="2011-03-18T00:00:00"/>
    <s v="Mar"/>
    <x v="2"/>
    <s v="Not Specified"/>
    <n v="42"/>
    <s v="XL"/>
    <n v="374.38"/>
    <n v="8.9138095238095243"/>
    <s v="Regular Air"/>
    <n v="3.5"/>
    <n v="377.88"/>
    <s v="New Brunswick"/>
    <s v="NB"/>
    <s v="Home Office"/>
    <n v="3"/>
    <s v="Office Supplies"/>
    <s v="Appliances"/>
    <s v="Small Box"/>
    <s v="3/19/2011"/>
  </r>
  <r>
    <n v="3588"/>
    <d v="2011-03-18T00:00:00"/>
    <s v="Mar"/>
    <x v="2"/>
    <s v="Not Specified"/>
    <n v="21"/>
    <s v="M"/>
    <n v="1557.42"/>
    <n v="74.162857142857149"/>
    <s v="Regular Air"/>
    <n v="4"/>
    <n v="1561.42"/>
    <s v="New Brunswick"/>
    <s v="NB"/>
    <s v="Home Office"/>
    <n v="3"/>
    <s v="Technology"/>
    <s v="Computer Peripherals"/>
    <s v="Small Box"/>
    <s v="3/20/2011"/>
  </r>
  <r>
    <n v="3588"/>
    <d v="2011-03-18T00:00:00"/>
    <s v="Mar"/>
    <x v="2"/>
    <s v="Not Specified"/>
    <n v="18"/>
    <s v="S"/>
    <n v="1531.93"/>
    <n v="85.107222222222219"/>
    <s v="Delivery Truck"/>
    <n v="14"/>
    <n v="1545.93"/>
    <s v="New Brunswick"/>
    <s v="NB"/>
    <s v="Home Office"/>
    <n v="3"/>
    <s v="Technology"/>
    <s v="Office Machines"/>
    <s v="Jumbo Drum"/>
    <s v="3/18/2011"/>
  </r>
  <r>
    <n v="48261"/>
    <d v="2011-03-18T00:00:00"/>
    <s v="Mar"/>
    <x v="2"/>
    <s v="Medium"/>
    <n v="15"/>
    <s v="S"/>
    <n v="2130.66"/>
    <n v="142.04399999999998"/>
    <s v="Delivery Truck"/>
    <n v="30"/>
    <n v="2160.66"/>
    <s v="Ontario"/>
    <s v="ON"/>
    <s v="Home Office"/>
    <n v="3"/>
    <s v="Furniture"/>
    <s v="Chairs &amp; Chairmats"/>
    <s v="Jumbo Drum"/>
    <s v="3/19/2011"/>
  </r>
  <r>
    <n v="51361"/>
    <d v="2011-03-18T00:00:00"/>
    <s v="Mar"/>
    <x v="2"/>
    <s v="Low"/>
    <n v="14"/>
    <s v="S"/>
    <n v="76.06"/>
    <n v="5.4328571428571433"/>
    <s v="Express Air"/>
    <n v="5.68"/>
    <n v="81.740000000000009"/>
    <s v="Ontario"/>
    <s v="ON"/>
    <s v="Corporate"/>
    <n v="1"/>
    <s v="Office Supplies"/>
    <s v="Paper"/>
    <s v="Small Box"/>
    <s v="3/20/2011"/>
  </r>
  <r>
    <n v="3588"/>
    <d v="2011-03-18T00:00:00"/>
    <s v="Mar"/>
    <x v="2"/>
    <s v="Not Specified"/>
    <n v="14"/>
    <s v="S"/>
    <n v="410.27"/>
    <n v="29.305"/>
    <s v="Regular Air"/>
    <n v="3.92"/>
    <n v="414.19"/>
    <s v="New Brunswick"/>
    <s v="NB"/>
    <s v="Home Office"/>
    <n v="3"/>
    <s v="Furniture"/>
    <s v="Office Furnishings"/>
    <s v="Small Pack"/>
    <s v="3/20/2011"/>
  </r>
  <r>
    <n v="32546"/>
    <d v="2011-03-18T00:00:00"/>
    <s v="Mar"/>
    <x v="2"/>
    <s v="Critical"/>
    <n v="6"/>
    <s v="XS"/>
    <n v="156.09"/>
    <n v="26.015000000000001"/>
    <s v="Regular Air"/>
    <n v="15.1"/>
    <n v="171.19"/>
    <s v="Quebec"/>
    <s v="QC"/>
    <s v="Home Office"/>
    <n v="3"/>
    <s v="Office Supplies"/>
    <s v="Binders and Binder Accessories"/>
    <s v="Small Box"/>
    <s v="3/20/2011"/>
  </r>
  <r>
    <n v="26304"/>
    <d v="2011-03-19T00:00:00"/>
    <s v="Mar"/>
    <x v="2"/>
    <s v="Medium"/>
    <n v="43"/>
    <s v="XL"/>
    <n v="7452.1369999999997"/>
    <n v="173.30551162790698"/>
    <s v="Regular Air"/>
    <n v="5.99"/>
    <n v="7458.1269999999995"/>
    <s v="Nova Scotia"/>
    <s v="NS"/>
    <s v="Corporate"/>
    <n v="1"/>
    <s v="Technology"/>
    <s v="Telephones and Communication"/>
    <s v="Small Box"/>
    <s v="3/20/2011"/>
  </r>
  <r>
    <n v="51713"/>
    <d v="2011-03-19T00:00:00"/>
    <s v="Mar"/>
    <x v="2"/>
    <s v="Not Specified"/>
    <n v="35"/>
    <s v="L"/>
    <n v="133.07"/>
    <n v="3.8019999999999996"/>
    <s v="Regular Air"/>
    <n v="0.94"/>
    <n v="134.01"/>
    <s v="Ontario"/>
    <s v="ON"/>
    <s v="Corporate"/>
    <n v="1"/>
    <s v="Office Supplies"/>
    <s v="Rubber Bands"/>
    <s v="Wrap Bag"/>
    <s v="3/20/2011"/>
  </r>
  <r>
    <n v="28003"/>
    <d v="2011-03-19T00:00:00"/>
    <s v="Mar"/>
    <x v="2"/>
    <s v="Critical"/>
    <n v="31"/>
    <s v="L"/>
    <n v="157.79"/>
    <n v="5.09"/>
    <s v="Regular Air"/>
    <n v="6.07"/>
    <n v="163.85999999999999"/>
    <s v="Northwest Territories"/>
    <s v="NT"/>
    <s v="Corporate"/>
    <n v="1"/>
    <s v="Office Supplies"/>
    <s v="Paper"/>
    <s v="Small Box"/>
    <s v="3/21/2011"/>
  </r>
  <r>
    <n v="31303"/>
    <d v="2011-03-20T00:00:00"/>
    <s v="Mar"/>
    <x v="2"/>
    <s v="Low"/>
    <n v="50"/>
    <s v="XXL"/>
    <n v="306.13"/>
    <n v="6.1226000000000003"/>
    <s v="Express Air"/>
    <n v="1.49"/>
    <n v="307.62"/>
    <s v="Nova Scotia"/>
    <s v="NS"/>
    <s v="Home Office"/>
    <n v="3"/>
    <s v="Office Supplies"/>
    <s v="Binders and Binder Accessories"/>
    <s v="Small Box"/>
    <s v="3/22/2011"/>
  </r>
  <r>
    <n v="28550"/>
    <d v="2011-03-20T00:00:00"/>
    <s v="Mar"/>
    <x v="2"/>
    <s v="Not Specified"/>
    <n v="44"/>
    <s v="XL"/>
    <n v="21532.26"/>
    <n v="489.3695454545454"/>
    <s v="Delivery Truck"/>
    <n v="69.3"/>
    <n v="21601.559999999998"/>
    <s v="Saskachewan"/>
    <s v="SK"/>
    <s v="Corporate"/>
    <n v="1"/>
    <s v="Technology"/>
    <s v="Office Machines"/>
    <s v="Jumbo Drum"/>
    <s v="3/23/2011"/>
  </r>
  <r>
    <n v="9062"/>
    <d v="2011-03-20T00:00:00"/>
    <s v="Mar"/>
    <x v="2"/>
    <s v="High"/>
    <n v="32"/>
    <s v="L"/>
    <n v="119.2"/>
    <n v="3.7250000000000001"/>
    <s v="Regular Air"/>
    <n v="0.99"/>
    <n v="120.19"/>
    <s v="Nova Scotia"/>
    <s v="NS"/>
    <s v="Consumer"/>
    <n v="4"/>
    <s v="Office Supplies"/>
    <s v="Rubber Bands"/>
    <s v="Wrap Bag"/>
    <s v="3/21/2011"/>
  </r>
  <r>
    <n v="9062"/>
    <d v="2011-03-20T00:00:00"/>
    <s v="Mar"/>
    <x v="2"/>
    <s v="High"/>
    <n v="19"/>
    <s v="S"/>
    <n v="1825.42"/>
    <n v="96.074736842105267"/>
    <s v="Regular Air"/>
    <n v="8.99"/>
    <n v="1834.41"/>
    <s v="Newfoundland"/>
    <s v="NL"/>
    <s v="Consumer"/>
    <n v="4"/>
    <s v="Furniture"/>
    <s v="Office Furnishings"/>
    <s v="Small Pack"/>
    <s v="3/23/2011"/>
  </r>
  <r>
    <n v="28550"/>
    <d v="2011-03-20T00:00:00"/>
    <s v="Mar"/>
    <x v="2"/>
    <s v="Not Specified"/>
    <n v="1"/>
    <s v="XS"/>
    <n v="7.64"/>
    <n v="7.64"/>
    <s v="Regular Air"/>
    <n v="3.01"/>
    <n v="10.649999999999999"/>
    <s v="Saskachewan"/>
    <s v="SK"/>
    <s v="Corporate"/>
    <n v="1"/>
    <s v="Office Supplies"/>
    <s v="Paper"/>
    <s v="Wrap Bag"/>
    <s v="3/21/2011"/>
  </r>
  <r>
    <n v="58884"/>
    <d v="2011-03-21T00:00:00"/>
    <s v="Mar"/>
    <x v="2"/>
    <s v="Low"/>
    <n v="46"/>
    <s v="XL"/>
    <n v="3732.25"/>
    <n v="81.135869565217391"/>
    <s v="Delivery Truck"/>
    <n v="60"/>
    <n v="3792.25"/>
    <s v="Nova Scotia"/>
    <s v="NS"/>
    <s v="Corporate"/>
    <n v="1"/>
    <s v="Furniture"/>
    <s v="Tables"/>
    <s v="Jumbo Drum"/>
    <s v="3/26/2011"/>
  </r>
  <r>
    <n v="42213"/>
    <d v="2011-03-21T00:00:00"/>
    <s v="Mar"/>
    <x v="2"/>
    <s v="Critical"/>
    <n v="46"/>
    <s v="XL"/>
    <n v="110.96"/>
    <n v="2.4121739130434783"/>
    <s v="Regular Air"/>
    <n v="0.5"/>
    <n v="111.46"/>
    <s v="Nova Scotia"/>
    <s v="NS"/>
    <s v="Small Business"/>
    <n v="2"/>
    <s v="Office Supplies"/>
    <s v="Labels"/>
    <s v="Small Box"/>
    <s v="3/23/2011"/>
  </r>
  <r>
    <n v="58884"/>
    <d v="2011-03-21T00:00:00"/>
    <s v="Mar"/>
    <x v="2"/>
    <s v="Low"/>
    <n v="29"/>
    <s v="M"/>
    <n v="87.68"/>
    <n v="3.0234482758620693"/>
    <s v="Regular Air"/>
    <n v="0.99"/>
    <n v="88.67"/>
    <s v="Nova Scotia"/>
    <s v="NS"/>
    <s v="Corporate"/>
    <n v="1"/>
    <s v="Office Supplies"/>
    <s v="Labels"/>
    <s v="Small Box"/>
    <s v="3/26/2011"/>
  </r>
  <r>
    <n v="35296"/>
    <d v="2011-03-21T00:00:00"/>
    <s v="Mar"/>
    <x v="2"/>
    <s v="Low"/>
    <n v="7"/>
    <s v="XS"/>
    <n v="407.8725"/>
    <n v="58.267499999999998"/>
    <s v="Regular Air"/>
    <n v="3.99"/>
    <n v="411.86250000000001"/>
    <s v="Quebec"/>
    <s v="QC"/>
    <s v="Corporate"/>
    <n v="1"/>
    <s v="Technology"/>
    <s v="Telephones and Communication"/>
    <s v="Small Box"/>
    <s v="3/23/2011"/>
  </r>
  <r>
    <n v="8580"/>
    <d v="2011-03-22T00:00:00"/>
    <s v="Mar"/>
    <x v="2"/>
    <s v="High"/>
    <n v="37"/>
    <s v="L"/>
    <n v="308.22000000000003"/>
    <n v="8.3302702702702707"/>
    <s v="Regular Air"/>
    <n v="9.23"/>
    <n v="317.45000000000005"/>
    <s v="Manitoba"/>
    <s v="MB"/>
    <s v="Consumer"/>
    <n v="4"/>
    <s v="Office Supplies"/>
    <s v="Appliances"/>
    <s v="Small Box"/>
    <s v="3/23/2011"/>
  </r>
  <r>
    <n v="49824"/>
    <d v="2011-03-22T00:00:00"/>
    <s v="Mar"/>
    <x v="2"/>
    <s v="High"/>
    <n v="33"/>
    <s v="L"/>
    <n v="1900.2260000000001"/>
    <n v="57.582606060606061"/>
    <s v="Express Air"/>
    <n v="5.31"/>
    <n v="1905.5360000000001"/>
    <s v="Quebec"/>
    <s v="QC"/>
    <s v="Small Business"/>
    <n v="2"/>
    <s v="Technology"/>
    <s v="Telephones and Communication"/>
    <s v="Small Box"/>
    <s v="3/23/2011"/>
  </r>
  <r>
    <n v="8580"/>
    <d v="2011-03-22T00:00:00"/>
    <s v="Mar"/>
    <x v="2"/>
    <s v="High"/>
    <n v="12"/>
    <s v="S"/>
    <n v="151.49"/>
    <n v="12.624166666666667"/>
    <s v="Regular Air"/>
    <n v="6.97"/>
    <n v="158.46"/>
    <s v="Manitoba"/>
    <s v="MB"/>
    <s v="Consumer"/>
    <n v="4"/>
    <s v="Office Supplies"/>
    <s v="Envelopes"/>
    <s v="Small Box"/>
    <s v="3/22/2011"/>
  </r>
  <r>
    <n v="38304"/>
    <d v="2011-03-22T00:00:00"/>
    <s v="Mar"/>
    <x v="2"/>
    <s v="High"/>
    <n v="7"/>
    <s v="XS"/>
    <n v="30.1"/>
    <n v="4.3"/>
    <s v="Regular Air"/>
    <n v="5.47"/>
    <n v="35.57"/>
    <s v="Saskachewan"/>
    <s v="SK"/>
    <s v="Consumer"/>
    <n v="4"/>
    <s v="Office Supplies"/>
    <s v="Binders and Binder Accessories"/>
    <s v="Small Box"/>
    <s v="3/24/2011"/>
  </r>
  <r>
    <n v="57095"/>
    <d v="2011-03-23T00:00:00"/>
    <s v="Mar"/>
    <x v="2"/>
    <s v="Medium"/>
    <n v="37"/>
    <s v="L"/>
    <n v="254.93"/>
    <n v="6.8900000000000006"/>
    <s v="Regular Air"/>
    <n v="5.48"/>
    <n v="260.41000000000003"/>
    <s v="Saskachewan"/>
    <s v="SK"/>
    <s v="Corporate"/>
    <n v="1"/>
    <s v="Office Supplies"/>
    <s v="Binders and Binder Accessories"/>
    <s v="Small Box"/>
    <s v="3/26/2011"/>
  </r>
  <r>
    <n v="55361"/>
    <d v="2011-03-23T00:00:00"/>
    <s v="Mar"/>
    <x v="2"/>
    <s v="Not Specified"/>
    <n v="31"/>
    <s v="L"/>
    <n v="293.52"/>
    <n v="9.4683870967741921"/>
    <s v="Regular Air"/>
    <n v="7.28"/>
    <n v="300.79999999999995"/>
    <s v="Quebec"/>
    <s v="QC"/>
    <s v="Small Business"/>
    <n v="2"/>
    <s v="Office Supplies"/>
    <s v="Storage &amp; Organization"/>
    <s v="Small Box"/>
    <s v="3/24/2011"/>
  </r>
  <r>
    <n v="55361"/>
    <d v="2011-03-23T00:00:00"/>
    <s v="Mar"/>
    <x v="2"/>
    <s v="Not Specified"/>
    <n v="22"/>
    <s v="M"/>
    <n v="51.39"/>
    <n v="2.3359090909090909"/>
    <s v="Express Air"/>
    <n v="4.8600000000000003"/>
    <n v="56.25"/>
    <s v="Quebec"/>
    <s v="QC"/>
    <s v="Small Business"/>
    <n v="2"/>
    <s v="Furniture"/>
    <s v="Office Furnishings"/>
    <s v="Small Box"/>
    <s v="3/24/2011"/>
  </r>
  <r>
    <n v="24871"/>
    <d v="2011-03-23T00:00:00"/>
    <s v="Mar"/>
    <x v="2"/>
    <s v="Medium"/>
    <n v="6"/>
    <s v="XS"/>
    <n v="143.78"/>
    <n v="23.963333333333335"/>
    <s v="Regular Air"/>
    <n v="8.99"/>
    <n v="152.77000000000001"/>
    <s v="Northwest Territories"/>
    <s v="NT"/>
    <s v="Corporate"/>
    <n v="1"/>
    <s v="Furniture"/>
    <s v="Office Furnishings"/>
    <s v="Small Pack"/>
    <s v="3/24/2011"/>
  </r>
  <r>
    <n v="4257"/>
    <d v="2011-03-24T00:00:00"/>
    <s v="Mar"/>
    <x v="2"/>
    <s v="Medium"/>
    <n v="45"/>
    <s v="XL"/>
    <n v="253.89"/>
    <n v="5.6419999999999995"/>
    <s v="Regular Air"/>
    <n v="5.3"/>
    <n v="259.19"/>
    <s v="British Columbia"/>
    <s v="BC"/>
    <s v="Consumer"/>
    <n v="4"/>
    <s v="Office Supplies"/>
    <s v="Envelopes"/>
    <s v="Small Box"/>
    <s v="3/26/2011"/>
  </r>
  <r>
    <n v="30369"/>
    <d v="2011-03-24T00:00:00"/>
    <s v="Mar"/>
    <x v="2"/>
    <s v="Critical"/>
    <n v="21"/>
    <s v="M"/>
    <n v="174.22"/>
    <n v="8.2961904761904766"/>
    <s v="Regular Air"/>
    <n v="2.64"/>
    <n v="176.85999999999999"/>
    <s v="Ontario"/>
    <s v="ON"/>
    <s v="Home Office"/>
    <n v="3"/>
    <s v="Office Supplies"/>
    <s v="Scissors, Rulers and Trimmers"/>
    <s v="Small Pack"/>
    <s v="3/25/2011"/>
  </r>
  <r>
    <n v="643"/>
    <d v="2011-03-24T00:00:00"/>
    <s v="Mar"/>
    <x v="2"/>
    <s v="High"/>
    <n v="21"/>
    <s v="M"/>
    <n v="2781.82"/>
    <n v="132.46761904761905"/>
    <s v="Express Air"/>
    <n v="35"/>
    <n v="2816.82"/>
    <s v="Nunavut"/>
    <s v="NU"/>
    <s v="Corporate"/>
    <n v="1"/>
    <s v="Office Supplies"/>
    <s v="Storage &amp; Organization"/>
    <s v="Large Box"/>
    <s v="3/25/2011"/>
  </r>
  <r>
    <n v="30369"/>
    <d v="2011-03-24T00:00:00"/>
    <s v="Mar"/>
    <x v="2"/>
    <s v="Critical"/>
    <n v="13"/>
    <s v="S"/>
    <n v="76.81"/>
    <n v="5.9084615384615384"/>
    <s v="Regular Air"/>
    <n v="7.54"/>
    <n v="84.350000000000009"/>
    <s v="Ontario"/>
    <s v="ON"/>
    <s v="Home Office"/>
    <n v="3"/>
    <s v="Office Supplies"/>
    <s v="Paper"/>
    <s v="Small Box"/>
    <s v="3/25/2011"/>
  </r>
  <r>
    <n v="54245"/>
    <d v="2011-03-24T00:00:00"/>
    <s v="Mar"/>
    <x v="2"/>
    <s v="Medium"/>
    <n v="5"/>
    <s v="XS"/>
    <n v="83.3"/>
    <n v="16.66"/>
    <s v="Regular Air"/>
    <n v="2.5"/>
    <n v="85.8"/>
    <s v="Ontario"/>
    <s v="ON"/>
    <s v="Corporate"/>
    <n v="1"/>
    <s v="Technology"/>
    <s v="Telephones and Communication"/>
    <s v="Wrap Bag"/>
    <s v="3/25/2011"/>
  </r>
  <r>
    <n v="55686"/>
    <d v="2011-03-25T00:00:00"/>
    <s v="Mar"/>
    <x v="2"/>
    <s v="Critical"/>
    <n v="26"/>
    <s v="M"/>
    <n v="423.14"/>
    <n v="16.274615384615384"/>
    <s v="Regular Air"/>
    <n v="4"/>
    <n v="427.14"/>
    <s v="Saskachewan"/>
    <s v="SK"/>
    <s v="Corporate"/>
    <n v="1"/>
    <s v="Technology"/>
    <s v="Computer Peripherals"/>
    <s v="Small Box"/>
    <s v="3/27/2011"/>
  </r>
  <r>
    <n v="55686"/>
    <d v="2011-03-25T00:00:00"/>
    <s v="Mar"/>
    <x v="2"/>
    <s v="Critical"/>
    <n v="22"/>
    <s v="M"/>
    <n v="628.39"/>
    <n v="28.563181818181818"/>
    <s v="Express Air"/>
    <n v="5.09"/>
    <n v="633.48"/>
    <s v="Saskachewan"/>
    <s v="SK"/>
    <s v="Corporate"/>
    <n v="1"/>
    <s v="Office Supplies"/>
    <s v="Paper"/>
    <s v="Small Box"/>
    <s v="3/27/2011"/>
  </r>
  <r>
    <n v="55686"/>
    <d v="2011-03-25T00:00:00"/>
    <s v="Mar"/>
    <x v="2"/>
    <s v="Critical"/>
    <n v="2"/>
    <s v="XS"/>
    <n v="162.49"/>
    <n v="81.245000000000005"/>
    <s v="Regular Air"/>
    <n v="0.99"/>
    <n v="163.48000000000002"/>
    <s v="Saskachewan"/>
    <s v="SK"/>
    <s v="Corporate"/>
    <n v="1"/>
    <s v="Office Supplies"/>
    <s v="Appliances"/>
    <s v="Small Box"/>
    <s v="3/28/2011"/>
  </r>
  <r>
    <n v="30658"/>
    <d v="2011-03-26T00:00:00"/>
    <s v="Mar"/>
    <x v="2"/>
    <s v="Medium"/>
    <n v="44"/>
    <s v="XL"/>
    <n v="6040.22"/>
    <n v="137.27772727272728"/>
    <s v="Regular Air"/>
    <n v="35"/>
    <n v="6075.22"/>
    <s v="Northwest Territories"/>
    <s v="NT"/>
    <s v="Corporate"/>
    <n v="1"/>
    <s v="Office Supplies"/>
    <s v="Storage &amp; Organization"/>
    <s v="Large Box"/>
    <s v="3/28/2011"/>
  </r>
  <r>
    <n v="24384"/>
    <d v="2011-03-26T00:00:00"/>
    <s v="Mar"/>
    <x v="2"/>
    <s v="Medium"/>
    <n v="44"/>
    <s v="XL"/>
    <n v="205.11"/>
    <n v="4.6615909090909096"/>
    <s v="Regular Air"/>
    <n v="0.5"/>
    <n v="205.61"/>
    <s v="Manitoba"/>
    <s v="MB"/>
    <s v="Consumer"/>
    <n v="4"/>
    <s v="Office Supplies"/>
    <s v="Labels"/>
    <s v="Small Box"/>
    <s v="3/28/2011"/>
  </r>
  <r>
    <n v="30658"/>
    <d v="2011-03-26T00:00:00"/>
    <s v="Mar"/>
    <x v="2"/>
    <s v="Medium"/>
    <n v="35"/>
    <s v="L"/>
    <n v="17387.650000000001"/>
    <n v="496.79"/>
    <s v="Regular Air"/>
    <n v="24.49"/>
    <n v="17412.140000000003"/>
    <s v="Northwest Territories"/>
    <s v="NT"/>
    <s v="Corporate"/>
    <n v="1"/>
    <s v="Technology"/>
    <s v="Copiers and Fax"/>
    <s v="Large Box"/>
    <s v="3/27/2011"/>
  </r>
  <r>
    <n v="24384"/>
    <d v="2011-03-26T00:00:00"/>
    <s v="Mar"/>
    <x v="2"/>
    <s v="Medium"/>
    <n v="21"/>
    <s v="M"/>
    <n v="3981.23"/>
    <n v="189.58238095238096"/>
    <s v="Regular Air"/>
    <n v="19.989999999999998"/>
    <n v="4001.22"/>
    <s v="Manitoba"/>
    <s v="MB"/>
    <s v="Consumer"/>
    <n v="4"/>
    <s v="Office Supplies"/>
    <s v="Storage &amp; Organization"/>
    <s v="Small Box"/>
    <s v="3/28/2011"/>
  </r>
  <r>
    <n v="24384"/>
    <d v="2011-03-26T00:00:00"/>
    <s v="Mar"/>
    <x v="2"/>
    <s v="Medium"/>
    <n v="20"/>
    <s v="M"/>
    <n v="2458.2424999999998"/>
    <n v="122.91212499999999"/>
    <s v="Regular Air"/>
    <n v="8.99"/>
    <n v="2467.2324999999996"/>
    <s v="Manitoba"/>
    <s v="MB"/>
    <s v="Consumer"/>
    <n v="4"/>
    <s v="Technology"/>
    <s v="Telephones and Communication"/>
    <s v="Small Box"/>
    <s v="3/28/2011"/>
  </r>
  <r>
    <n v="50404"/>
    <d v="2011-03-26T00:00:00"/>
    <s v="Mar"/>
    <x v="2"/>
    <s v="High"/>
    <n v="18"/>
    <s v="S"/>
    <n v="3780.43"/>
    <n v="210.02388888888888"/>
    <s v="Regular Air"/>
    <n v="9.99"/>
    <n v="3790.4199999999996"/>
    <s v="Manitoba"/>
    <s v="MB"/>
    <s v="Corporate"/>
    <n v="1"/>
    <s v="Office Supplies"/>
    <s v="Storage &amp; Organization"/>
    <s v="Small Box"/>
    <s v="3/27/2011"/>
  </r>
  <r>
    <n v="25376"/>
    <d v="2011-03-26T00:00:00"/>
    <s v="Mar"/>
    <x v="2"/>
    <s v="Critical"/>
    <n v="12"/>
    <s v="S"/>
    <n v="76.61"/>
    <n v="6.3841666666666663"/>
    <s v="Regular Air"/>
    <n v="5.29"/>
    <n v="81.900000000000006"/>
    <s v="Prince Edward Island"/>
    <s v="PE"/>
    <s v="Corporate"/>
    <n v="1"/>
    <s v="Furniture"/>
    <s v="Office Furnishings"/>
    <s v="Small Box"/>
    <s v="3/27/2011"/>
  </r>
  <r>
    <n v="50404"/>
    <d v="2011-03-26T00:00:00"/>
    <s v="Mar"/>
    <x v="2"/>
    <s v="High"/>
    <n v="10"/>
    <s v="S"/>
    <n v="1961.68"/>
    <n v="196.16800000000001"/>
    <s v="Regular Air"/>
    <n v="69"/>
    <n v="2030.68"/>
    <s v="Manitoba"/>
    <s v="MB"/>
    <s v="Corporate"/>
    <n v="1"/>
    <s v="Furniture"/>
    <s v="Tables"/>
    <s v="Large Box"/>
    <s v="3/28/2011"/>
  </r>
  <r>
    <n v="48548"/>
    <d v="2011-03-26T00:00:00"/>
    <s v="Mar"/>
    <x v="2"/>
    <s v="Critical"/>
    <n v="3"/>
    <s v="XS"/>
    <n v="13.71"/>
    <n v="4.57"/>
    <s v="Regular Air"/>
    <n v="3.97"/>
    <n v="17.68"/>
    <s v="Quebec"/>
    <s v="QC"/>
    <s v="Corporate"/>
    <n v="1"/>
    <s v="Office Supplies"/>
    <s v="Pens &amp; Art Supplies"/>
    <s v="Wrap Bag"/>
    <s v="3/27/2011"/>
  </r>
  <r>
    <n v="56804"/>
    <d v="2011-03-27T00:00:00"/>
    <s v="Mar"/>
    <x v="2"/>
    <s v="Critical"/>
    <n v="41"/>
    <s v="XL"/>
    <n v="136.44999999999999"/>
    <n v="3.3280487804878045"/>
    <s v="Regular Air"/>
    <n v="6.27"/>
    <n v="142.72"/>
    <s v="Saskachewan"/>
    <s v="SK"/>
    <s v="Home Office"/>
    <n v="3"/>
    <s v="Office Supplies"/>
    <s v="Binders and Binder Accessories"/>
    <s v="Small Box"/>
    <s v="3/29/2011"/>
  </r>
  <r>
    <n v="56804"/>
    <d v="2011-03-27T00:00:00"/>
    <s v="Mar"/>
    <x v="2"/>
    <s v="Critical"/>
    <n v="24"/>
    <s v="M"/>
    <n v="121.81"/>
    <n v="5.0754166666666665"/>
    <s v="Regular Air"/>
    <n v="4.8600000000000003"/>
    <n v="126.67"/>
    <s v="Saskachewan"/>
    <s v="SK"/>
    <s v="Home Office"/>
    <n v="3"/>
    <s v="Office Supplies"/>
    <s v="Paper"/>
    <s v="Small Box"/>
    <s v="3/28/2011"/>
  </r>
  <r>
    <n v="36001"/>
    <d v="2011-03-28T00:00:00"/>
    <s v="Mar"/>
    <x v="2"/>
    <s v="Low"/>
    <n v="47"/>
    <s v="XL"/>
    <n v="564.39"/>
    <n v="12.008297872340425"/>
    <s v="Regular Air"/>
    <n v="4.9800000000000004"/>
    <n v="569.37"/>
    <s v="Northwest Territories"/>
    <s v="NT"/>
    <s v="Home Office"/>
    <n v="3"/>
    <s v="Office Supplies"/>
    <s v="Binders and Binder Accessories"/>
    <s v="Small Box"/>
    <d v="2011-01-04T00:00:00"/>
  </r>
  <r>
    <n v="36001"/>
    <d v="2011-03-28T00:00:00"/>
    <s v="Mar"/>
    <x v="2"/>
    <s v="Low"/>
    <n v="45"/>
    <s v="XL"/>
    <n v="1038.82"/>
    <n v="23.084888888888887"/>
    <s v="Regular Air"/>
    <n v="15.1"/>
    <n v="1053.9199999999998"/>
    <s v="Northwest Territories"/>
    <s v="NT"/>
    <s v="Home Office"/>
    <n v="3"/>
    <s v="Office Supplies"/>
    <s v="Binders and Binder Accessories"/>
    <s v="Small Box"/>
    <s v="3/30/2011"/>
  </r>
  <r>
    <n v="34048"/>
    <d v="2011-03-28T00:00:00"/>
    <s v="Mar"/>
    <x v="2"/>
    <s v="Low"/>
    <n v="1"/>
    <s v="XS"/>
    <n v="26.68"/>
    <n v="26.68"/>
    <s v="Regular Air"/>
    <n v="3.63"/>
    <n v="30.31"/>
    <s v="Prince Edward Island"/>
    <s v="PE"/>
    <s v="Corporate"/>
    <n v="1"/>
    <s v="Furniture"/>
    <s v="Office Furnishings"/>
    <s v="Small Pack"/>
    <s v="3/30/2011"/>
  </r>
  <r>
    <n v="24965"/>
    <d v="2011-03-29T00:00:00"/>
    <s v="Mar"/>
    <x v="2"/>
    <s v="Low"/>
    <n v="42"/>
    <s v="XL"/>
    <n v="1146.1099999999999"/>
    <n v="27.28833333333333"/>
    <s v="Regular Air"/>
    <n v="8.5500000000000007"/>
    <n v="1154.6599999999999"/>
    <s v="Prince Edward Island"/>
    <s v="PE"/>
    <s v="Corporate"/>
    <n v="1"/>
    <s v="Furniture"/>
    <s v="Office Furnishings"/>
    <s v="Small Box"/>
    <s v="3/29/2011"/>
  </r>
  <r>
    <n v="24965"/>
    <d v="2011-03-29T00:00:00"/>
    <s v="Mar"/>
    <x v="2"/>
    <s v="Low"/>
    <n v="6"/>
    <s v="XS"/>
    <n v="2528.4899999999998"/>
    <n v="421.41499999999996"/>
    <s v="Express Air"/>
    <n v="19.989999999999998"/>
    <n v="2548.4799999999996"/>
    <s v="Prince Edward Island"/>
    <s v="PE"/>
    <s v="Corporate"/>
    <n v="1"/>
    <s v="Office Supplies"/>
    <s v="Binders and Binder Accessories"/>
    <s v="Small Box"/>
    <d v="2011-03-04T00:00:00"/>
  </r>
  <r>
    <n v="25191"/>
    <d v="2011-03-30T00:00:00"/>
    <s v="Mar"/>
    <x v="2"/>
    <s v="Medium"/>
    <n v="42"/>
    <s v="XL"/>
    <n v="4091.152"/>
    <n v="97.408380952380952"/>
    <s v="Regular Air"/>
    <n v="2.5"/>
    <n v="4093.652"/>
    <s v="Alberta"/>
    <s v="AB"/>
    <s v="Small Business"/>
    <n v="2"/>
    <s v="Technology"/>
    <s v="Telephones and Communication"/>
    <s v="Small Box"/>
    <s v="3/30/2011"/>
  </r>
  <r>
    <n v="20646"/>
    <d v="2011-03-30T00:00:00"/>
    <s v="Mar"/>
    <x v="2"/>
    <s v="Medium"/>
    <n v="41"/>
    <s v="XL"/>
    <n v="1204.0844999999999"/>
    <n v="29.367914634146342"/>
    <s v="Regular Air"/>
    <n v="1.1000000000000001"/>
    <n v="1205.1844999999998"/>
    <s v="British Columbia"/>
    <s v="BC"/>
    <s v="Corporate"/>
    <n v="1"/>
    <s v="Technology"/>
    <s v="Telephones and Communication"/>
    <s v="Small Box"/>
    <d v="2011-01-04T00:00:00"/>
  </r>
  <r>
    <n v="40961"/>
    <d v="2011-03-30T00:00:00"/>
    <s v="Mar"/>
    <x v="2"/>
    <s v="Medium"/>
    <n v="7"/>
    <s v="XS"/>
    <n v="23.84"/>
    <n v="3.4057142857142857"/>
    <s v="Regular Air"/>
    <n v="0.5"/>
    <n v="24.34"/>
    <s v="Ontario"/>
    <s v="ON"/>
    <s v="Corporate"/>
    <n v="1"/>
    <s v="Office Supplies"/>
    <s v="Labels"/>
    <s v="Small Box"/>
    <s v="3/31/2011"/>
  </r>
  <r>
    <n v="32454"/>
    <d v="2011-03-31T00:00:00"/>
    <s v="Mar"/>
    <x v="2"/>
    <s v="Critical"/>
    <n v="12"/>
    <s v="S"/>
    <n v="83.89"/>
    <n v="6.9908333333333337"/>
    <s v="Regular Air"/>
    <n v="5.48"/>
    <n v="89.37"/>
    <s v="Ontario"/>
    <s v="ON"/>
    <s v="Consumer"/>
    <n v="4"/>
    <s v="Office Supplies"/>
    <s v="Binders and Binder Accessories"/>
    <s v="Small Box"/>
    <d v="2011-01-04T00:00:00"/>
  </r>
  <r>
    <n v="28807"/>
    <d v="2011-03-31T00:00:00"/>
    <s v="Mar"/>
    <x v="2"/>
    <s v="High"/>
    <n v="9"/>
    <s v="XS"/>
    <n v="59.35"/>
    <n v="6.594444444444445"/>
    <s v="Express Air"/>
    <n v="8.33"/>
    <n v="67.680000000000007"/>
    <s v="Yukon"/>
    <s v="YT"/>
    <s v="Consumer"/>
    <n v="4"/>
    <s v="Office Supplies"/>
    <s v="Paper"/>
    <s v="Small Box"/>
    <d v="2011-01-04T00:00:00"/>
  </r>
  <r>
    <n v="37380"/>
    <d v="2011-04-01T00:00:00"/>
    <s v="Apr"/>
    <x v="3"/>
    <s v="Critical"/>
    <n v="47"/>
    <s v="XL"/>
    <n v="507.18"/>
    <n v="10.791063829787234"/>
    <s v="Regular Air"/>
    <n v="4.78"/>
    <n v="511.96"/>
    <s v="British Columbia"/>
    <s v="BC"/>
    <s v="Home Office"/>
    <n v="3"/>
    <s v="Office Supplies"/>
    <s v="Paper"/>
    <s v="Small Box"/>
    <d v="2011-02-04T00:00:00"/>
  </r>
  <r>
    <n v="37380"/>
    <d v="2011-04-01T00:00:00"/>
    <s v="Apr"/>
    <x v="3"/>
    <s v="Critical"/>
    <n v="42"/>
    <s v="XL"/>
    <n v="151.19"/>
    <n v="3.5997619047619045"/>
    <s v="Regular Air"/>
    <n v="1.43"/>
    <n v="152.62"/>
    <s v="British Columbia"/>
    <s v="BC"/>
    <s v="Home Office"/>
    <n v="3"/>
    <s v="Office Supplies"/>
    <s v="Rubber Bands"/>
    <s v="Wrap Bag"/>
    <d v="2011-02-04T00:00:00"/>
  </r>
  <r>
    <n v="58342"/>
    <d v="2011-04-01T00:00:00"/>
    <s v="Apr"/>
    <x v="3"/>
    <s v="High"/>
    <n v="40"/>
    <s v="XL"/>
    <n v="1718.87"/>
    <n v="42.97175"/>
    <s v="Regular Air"/>
    <n v="1.99"/>
    <n v="1720.86"/>
    <s v="Manitoba"/>
    <s v="MB"/>
    <s v="Consumer"/>
    <n v="4"/>
    <s v="Technology"/>
    <s v="Computer Peripherals"/>
    <s v="Small Pack"/>
    <d v="2011-01-04T00:00:00"/>
  </r>
  <r>
    <n v="37380"/>
    <d v="2011-04-01T00:00:00"/>
    <s v="Apr"/>
    <x v="3"/>
    <s v="Critical"/>
    <n v="29"/>
    <s v="M"/>
    <n v="737.38"/>
    <n v="25.426896551724138"/>
    <s v="Regular Air"/>
    <n v="5.3"/>
    <n v="742.68"/>
    <s v="British Columbia"/>
    <s v="BC"/>
    <s v="Home Office"/>
    <n v="3"/>
    <s v="Furniture"/>
    <s v="Chairs &amp; Chairmats"/>
    <s v="Medium Box"/>
    <d v="2011-02-04T00:00:00"/>
  </r>
  <r>
    <n v="58372"/>
    <d v="2011-04-02T00:00:00"/>
    <s v="Apr"/>
    <x v="3"/>
    <s v="Low"/>
    <n v="48"/>
    <s v="XL"/>
    <n v="184.1"/>
    <n v="3.8354166666666667"/>
    <s v="Regular Air"/>
    <n v="0.7"/>
    <n v="184.79999999999998"/>
    <s v="Nova Scotia"/>
    <s v="NS"/>
    <s v="Corporate"/>
    <n v="1"/>
    <s v="Office Supplies"/>
    <s v="Pens &amp; Art Supplies"/>
    <s v="Wrap Bag"/>
    <d v="2011-07-04T00:00:00"/>
  </r>
  <r>
    <n v="28805"/>
    <d v="2011-04-02T00:00:00"/>
    <s v="Apr"/>
    <x v="3"/>
    <s v="Medium"/>
    <n v="46"/>
    <s v="XL"/>
    <n v="487.5"/>
    <n v="10.597826086956522"/>
    <s v="Regular Air"/>
    <n v="4.68"/>
    <n v="492.18"/>
    <s v="Ontario"/>
    <s v="ON"/>
    <s v="Corporate"/>
    <n v="1"/>
    <s v="Office Supplies"/>
    <s v="Scissors, Rulers and Trimmers"/>
    <s v="Small Pack"/>
    <d v="2011-04-04T00:00:00"/>
  </r>
  <r>
    <n v="12323"/>
    <d v="2011-04-02T00:00:00"/>
    <s v="Apr"/>
    <x v="3"/>
    <s v="Not Specified"/>
    <n v="32"/>
    <s v="L"/>
    <n v="513.74"/>
    <n v="16.054375"/>
    <s v="Regular Air"/>
    <n v="10.130000000000001"/>
    <n v="523.87"/>
    <s v="Ontario"/>
    <s v="ON"/>
    <s v="Corporate"/>
    <n v="1"/>
    <s v="Office Supplies"/>
    <s v="Binders and Binder Accessories"/>
    <s v="Small Box"/>
    <d v="2011-03-04T00:00:00"/>
  </r>
  <r>
    <n v="55715"/>
    <d v="2011-04-02T00:00:00"/>
    <s v="Apr"/>
    <x v="3"/>
    <s v="Critical"/>
    <n v="28"/>
    <s v="M"/>
    <n v="168.57"/>
    <n v="6.0203571428571427"/>
    <s v="Express Air"/>
    <n v="2.99"/>
    <n v="171.56"/>
    <s v="Northwest Territories"/>
    <s v="NT"/>
    <s v="Corporate"/>
    <n v="1"/>
    <s v="Office Supplies"/>
    <s v="Binders and Binder Accessories"/>
    <s v="Small Box"/>
    <d v="2011-04-04T00:00:00"/>
  </r>
  <r>
    <n v="58372"/>
    <d v="2011-04-02T00:00:00"/>
    <s v="Apr"/>
    <x v="3"/>
    <s v="Low"/>
    <n v="16"/>
    <s v="S"/>
    <n v="38.200000000000003"/>
    <n v="2.3875000000000002"/>
    <s v="Express Air"/>
    <n v="1"/>
    <n v="39.200000000000003"/>
    <s v="Ontario"/>
    <s v="ON"/>
    <s v="Corporate"/>
    <n v="1"/>
    <s v="Office Supplies"/>
    <s v="Pens &amp; Art Supplies"/>
    <s v="Wrap Bag"/>
    <d v="2011-06-04T00:00:00"/>
  </r>
  <r>
    <n v="28805"/>
    <d v="2011-04-02T00:00:00"/>
    <s v="Apr"/>
    <x v="3"/>
    <s v="Medium"/>
    <n v="14"/>
    <s v="S"/>
    <n v="97.93"/>
    <n v="6.9950000000000001"/>
    <s v="Regular Air"/>
    <n v="49"/>
    <n v="146.93"/>
    <s v="Ontario"/>
    <s v="ON"/>
    <s v="Corporate"/>
    <n v="1"/>
    <s v="Office Supplies"/>
    <s v="Appliances"/>
    <s v="Large Box"/>
    <d v="2011-04-04T00:00:00"/>
  </r>
  <r>
    <n v="28805"/>
    <d v="2011-04-02T00:00:00"/>
    <s v="Apr"/>
    <x v="3"/>
    <s v="Medium"/>
    <n v="4"/>
    <s v="XS"/>
    <n v="25.52"/>
    <n v="6.38"/>
    <s v="Regular Air"/>
    <n v="1.49"/>
    <n v="27.009999999999998"/>
    <s v="Ontario"/>
    <s v="ON"/>
    <s v="Corporate"/>
    <n v="1"/>
    <s v="Office Supplies"/>
    <s v="Binders and Binder Accessories"/>
    <s v="Small Box"/>
    <d v="2011-04-04T00:00:00"/>
  </r>
  <r>
    <n v="12323"/>
    <d v="2011-04-02T00:00:00"/>
    <s v="Apr"/>
    <x v="3"/>
    <s v="Not Specified"/>
    <n v="4"/>
    <s v="XS"/>
    <n v="36.799999999999997"/>
    <n v="9.1999999999999993"/>
    <s v="Regular Air"/>
    <n v="5.21"/>
    <n v="42.01"/>
    <s v="Ontario"/>
    <s v="ON"/>
    <s v="Corporate"/>
    <n v="1"/>
    <s v="Furniture"/>
    <s v="Office Furnishings"/>
    <s v="Small Box"/>
    <d v="2011-04-04T00:00:00"/>
  </r>
  <r>
    <n v="38370"/>
    <d v="2011-04-03T00:00:00"/>
    <s v="Apr"/>
    <x v="3"/>
    <s v="High"/>
    <n v="50"/>
    <s v="XXL"/>
    <n v="169.13"/>
    <n v="3.3826000000000001"/>
    <s v="Regular Air"/>
    <n v="1.1399999999999999"/>
    <n v="170.26999999999998"/>
    <s v="Ontario"/>
    <s v="ON"/>
    <s v="Corporate"/>
    <n v="1"/>
    <s v="Office Supplies"/>
    <s v="Paper"/>
    <s v="Wrap Bag"/>
    <d v="2011-05-04T00:00:00"/>
  </r>
  <r>
    <n v="45377"/>
    <d v="2011-04-03T00:00:00"/>
    <s v="Apr"/>
    <x v="3"/>
    <s v="Low"/>
    <n v="47"/>
    <s v="XL"/>
    <n v="91.43"/>
    <n v="1.9453191489361703"/>
    <s v="Regular Air"/>
    <n v="1.49"/>
    <n v="92.92"/>
    <s v="British Columbia"/>
    <s v="BC"/>
    <s v="Home Office"/>
    <n v="3"/>
    <s v="Office Supplies"/>
    <s v="Binders and Binder Accessories"/>
    <s v="Small Box"/>
    <d v="2011-05-04T00:00:00"/>
  </r>
  <r>
    <n v="9922"/>
    <d v="2011-04-03T00:00:00"/>
    <s v="Apr"/>
    <x v="3"/>
    <s v="Not Specified"/>
    <n v="26"/>
    <s v="M"/>
    <n v="1075.9100000000001"/>
    <n v="41.38115384615385"/>
    <s v="Regular Air"/>
    <n v="7.12"/>
    <n v="1083.03"/>
    <s v="Saskachewan"/>
    <s v="SK"/>
    <s v="Consumer"/>
    <n v="4"/>
    <s v="Technology"/>
    <s v="Computer Peripherals"/>
    <s v="Small Box"/>
    <d v="2011-04-04T00:00:00"/>
  </r>
  <r>
    <n v="9286"/>
    <d v="2011-04-03T00:00:00"/>
    <s v="Apr"/>
    <x v="3"/>
    <s v="Critical"/>
    <n v="26"/>
    <s v="M"/>
    <n v="123.16"/>
    <n v="4.7369230769230768"/>
    <s v="Regular Air"/>
    <n v="0.8"/>
    <n v="123.96"/>
    <s v="Alberta"/>
    <s v="AB"/>
    <s v="Consumer"/>
    <n v="4"/>
    <s v="Office Supplies"/>
    <s v="Paper"/>
    <s v="Wrap Bag"/>
    <d v="2011-05-04T00:00:00"/>
  </r>
  <r>
    <n v="9922"/>
    <d v="2011-04-03T00:00:00"/>
    <s v="Apr"/>
    <x v="3"/>
    <s v="Not Specified"/>
    <n v="24"/>
    <s v="M"/>
    <n v="6408.3"/>
    <n v="267.01249999999999"/>
    <s v="Delivery Truck"/>
    <n v="35.67"/>
    <n v="6443.97"/>
    <s v="Nova Scotia"/>
    <s v="NS"/>
    <s v="Consumer"/>
    <n v="4"/>
    <s v="Furniture"/>
    <s v="Tables"/>
    <s v="Jumbo Box"/>
    <d v="2011-04-04T00:00:00"/>
  </r>
  <r>
    <n v="9922"/>
    <d v="2011-04-03T00:00:00"/>
    <s v="Apr"/>
    <x v="3"/>
    <s v="Not Specified"/>
    <n v="21"/>
    <s v="M"/>
    <n v="1176.8589999999999"/>
    <n v="56.040904761904756"/>
    <s v="Regular Air"/>
    <n v="3.99"/>
    <n v="1180.8489999999999"/>
    <s v="Saskachewan"/>
    <s v="SK"/>
    <s v="Consumer"/>
    <n v="4"/>
    <s v="Technology"/>
    <s v="Telephones and Communication"/>
    <s v="Small Box"/>
    <d v="2011-04-04T00:00:00"/>
  </r>
  <r>
    <n v="38212"/>
    <d v="2011-04-04T00:00:00"/>
    <s v="Apr"/>
    <x v="3"/>
    <s v="Medium"/>
    <n v="46"/>
    <s v="XL"/>
    <n v="3533.97"/>
    <n v="76.825434782608696"/>
    <s v="Regular Air"/>
    <n v="35"/>
    <n v="3568.97"/>
    <s v="British Columbia"/>
    <s v="BC"/>
    <s v="Home Office"/>
    <n v="3"/>
    <s v="Office Supplies"/>
    <s v="Storage &amp; Organization"/>
    <s v="Large Box"/>
    <d v="2011-06-04T00:00:00"/>
  </r>
  <r>
    <n v="38212"/>
    <d v="2011-04-04T00:00:00"/>
    <s v="Apr"/>
    <x v="3"/>
    <s v="Medium"/>
    <n v="38"/>
    <s v="L"/>
    <n v="3821.4045000000001"/>
    <n v="100.56327631578948"/>
    <s v="Regular Air"/>
    <n v="2.5"/>
    <n v="3823.9045000000001"/>
    <s v="British Columbia"/>
    <s v="BC"/>
    <s v="Home Office"/>
    <n v="3"/>
    <s v="Technology"/>
    <s v="Telephones and Communication"/>
    <s v="Small Box"/>
    <d v="2011-06-04T00:00:00"/>
  </r>
  <r>
    <n v="38212"/>
    <d v="2011-04-04T00:00:00"/>
    <s v="Apr"/>
    <x v="3"/>
    <s v="Medium"/>
    <n v="24"/>
    <s v="M"/>
    <n v="123.75"/>
    <n v="5.15625"/>
    <s v="Express Air"/>
    <n v="0.49"/>
    <n v="124.24"/>
    <s v="British Columbia"/>
    <s v="BC"/>
    <s v="Home Office"/>
    <n v="3"/>
    <s v="Office Supplies"/>
    <s v="Labels"/>
    <s v="Small Box"/>
    <d v="2011-05-04T00:00:00"/>
  </r>
  <r>
    <n v="17287"/>
    <d v="2011-04-05T00:00:00"/>
    <s v="Apr"/>
    <x v="3"/>
    <s v="High"/>
    <n v="38"/>
    <s v="L"/>
    <n v="5793.46"/>
    <n v="152.45947368421054"/>
    <s v="Regular Air"/>
    <n v="13.99"/>
    <n v="5807.45"/>
    <s v="Alberta"/>
    <s v="AB"/>
    <s v="Home Office"/>
    <n v="3"/>
    <s v="Technology"/>
    <s v="Office Machines"/>
    <s v="Medium Box"/>
    <d v="2011-06-04T00:00:00"/>
  </r>
  <r>
    <n v="22787"/>
    <d v="2011-04-05T00:00:00"/>
    <s v="Apr"/>
    <x v="3"/>
    <s v="Medium"/>
    <n v="35"/>
    <s v="L"/>
    <n v="46.44"/>
    <n v="1.3268571428571427"/>
    <s v="Express Air"/>
    <n v="0.7"/>
    <n v="47.14"/>
    <s v="Alberta"/>
    <s v="AB"/>
    <s v="Corporate"/>
    <n v="1"/>
    <s v="Office Supplies"/>
    <s v="Rubber Bands"/>
    <s v="Wrap Bag"/>
    <d v="2011-05-04T00:00:00"/>
  </r>
  <r>
    <n v="17287"/>
    <d v="2011-04-05T00:00:00"/>
    <s v="Apr"/>
    <x v="3"/>
    <s v="High"/>
    <n v="26"/>
    <s v="M"/>
    <n v="4361.6985000000004"/>
    <n v="167.75763461538463"/>
    <s v="Regular Air"/>
    <n v="4.2"/>
    <n v="4365.8985000000002"/>
    <s v="Alberta"/>
    <s v="AB"/>
    <s v="Home Office"/>
    <n v="3"/>
    <s v="Technology"/>
    <s v="Telephones and Communication"/>
    <s v="Small Box"/>
    <d v="2011-07-04T00:00:00"/>
  </r>
  <r>
    <n v="40643"/>
    <d v="2011-04-05T00:00:00"/>
    <s v="Apr"/>
    <x v="3"/>
    <s v="Critical"/>
    <n v="23"/>
    <s v="M"/>
    <n v="258.74"/>
    <n v="11.249565217391305"/>
    <s v="Regular Air"/>
    <n v="5.72"/>
    <n v="264.46000000000004"/>
    <s v="Quebec"/>
    <s v="QC"/>
    <s v="Home Office"/>
    <n v="3"/>
    <s v="Office Supplies"/>
    <s v="Envelopes"/>
    <s v="Small Box"/>
    <d v="2011-07-04T00:00:00"/>
  </r>
  <r>
    <n v="37988"/>
    <d v="2011-04-05T00:00:00"/>
    <s v="Apr"/>
    <x v="3"/>
    <s v="Not Specified"/>
    <n v="12"/>
    <s v="S"/>
    <n v="189.19"/>
    <n v="15.765833333333333"/>
    <s v="Regular Air"/>
    <n v="8.34"/>
    <n v="197.53"/>
    <s v="British Columbia"/>
    <s v="BC"/>
    <s v="Home Office"/>
    <n v="3"/>
    <s v="Office Supplies"/>
    <s v="Storage &amp; Organization"/>
    <s v="Small Box"/>
    <d v="2011-05-04T00:00:00"/>
  </r>
  <r>
    <n v="17287"/>
    <d v="2011-04-05T00:00:00"/>
    <s v="Apr"/>
    <x v="3"/>
    <s v="High"/>
    <n v="11"/>
    <s v="S"/>
    <n v="4558.21"/>
    <n v="414.38272727272727"/>
    <s v="Regular Air"/>
    <n v="11.37"/>
    <n v="4569.58"/>
    <s v="Alberta"/>
    <s v="AB"/>
    <s v="Home Office"/>
    <n v="3"/>
    <s v="Office Supplies"/>
    <s v="Storage &amp; Organization"/>
    <s v="Small Box"/>
    <d v="2011-07-04T00:00:00"/>
  </r>
  <r>
    <n v="197"/>
    <d v="2011-04-06T00:00:00"/>
    <s v="Apr"/>
    <x v="3"/>
    <s v="High"/>
    <n v="23"/>
    <s v="M"/>
    <n v="310.52"/>
    <n v="13.500869565217391"/>
    <s v="Regular Air"/>
    <n v="3.14"/>
    <n v="313.65999999999997"/>
    <s v="Manitoba"/>
    <s v="MB"/>
    <s v="Home Office"/>
    <n v="3"/>
    <s v="Office Supplies"/>
    <s v="Scissors, Rulers and Trimmers"/>
    <s v="Small Pack"/>
    <d v="2011-08-04T00:00:00"/>
  </r>
  <r>
    <n v="21601"/>
    <d v="2011-04-06T00:00:00"/>
    <s v="Apr"/>
    <x v="3"/>
    <s v="Low"/>
    <n v="20"/>
    <s v="M"/>
    <n v="2227.34"/>
    <n v="111.367"/>
    <s v="Regular Air"/>
    <n v="35"/>
    <n v="2262.34"/>
    <s v="Ontario"/>
    <s v="ON"/>
    <s v="Consumer"/>
    <n v="4"/>
    <s v="Office Supplies"/>
    <s v="Storage &amp; Organization"/>
    <s v="Large Box"/>
    <d v="2011-06-04T00:00:00"/>
  </r>
  <r>
    <n v="17860"/>
    <d v="2011-04-06T00:00:00"/>
    <s v="Apr"/>
    <x v="3"/>
    <s v="Critical"/>
    <n v="16"/>
    <s v="S"/>
    <n v="139"/>
    <n v="8.6875"/>
    <s v="Express Air"/>
    <n v="9.23"/>
    <n v="148.22999999999999"/>
    <s v="Alberta"/>
    <s v="AB"/>
    <s v="Small Business"/>
    <n v="2"/>
    <s v="Office Supplies"/>
    <s v="Appliances"/>
    <s v="Small Box"/>
    <d v="2011-08-04T00:00:00"/>
  </r>
  <r>
    <n v="22375"/>
    <d v="2011-04-07T00:00:00"/>
    <s v="Apr"/>
    <x v="3"/>
    <s v="Not Specified"/>
    <n v="43"/>
    <s v="XL"/>
    <n v="816.11"/>
    <n v="18.979302325581397"/>
    <s v="Regular Air"/>
    <n v="9.5399999999999991"/>
    <n v="825.65"/>
    <s v="Alberta"/>
    <s v="AB"/>
    <s v="Corporate"/>
    <n v="1"/>
    <s v="Office Supplies"/>
    <s v="Paper"/>
    <s v="Small Box"/>
    <d v="2011-08-04T00:00:00"/>
  </r>
  <r>
    <n v="33700"/>
    <d v="2011-04-07T00:00:00"/>
    <s v="Apr"/>
    <x v="3"/>
    <s v="Low"/>
    <n v="36"/>
    <s v="L"/>
    <n v="260.13"/>
    <n v="7.2258333333333331"/>
    <s v="Regular Air"/>
    <n v="8.19"/>
    <n v="268.32"/>
    <s v="Alberta"/>
    <s v="AB"/>
    <s v="Corporate"/>
    <n v="1"/>
    <s v="Office Supplies"/>
    <s v="Paper"/>
    <s v="Small Box"/>
    <d v="2011-11-04T00:00:00"/>
  </r>
  <r>
    <n v="52929"/>
    <d v="2011-04-08T00:00:00"/>
    <s v="Apr"/>
    <x v="3"/>
    <s v="High"/>
    <n v="43"/>
    <s v="XL"/>
    <n v="701.46"/>
    <n v="16.313023255813956"/>
    <s v="Express Air"/>
    <n v="9.4"/>
    <n v="710.86"/>
    <s v="Northwest Territories"/>
    <s v="NT"/>
    <s v="Small Business"/>
    <n v="2"/>
    <s v="Technology"/>
    <s v="Office Machines"/>
    <s v="Small Box"/>
    <d v="2011-09-04T00:00:00"/>
  </r>
  <r>
    <n v="56550"/>
    <d v="2011-04-08T00:00:00"/>
    <s v="Apr"/>
    <x v="3"/>
    <s v="Not Specified"/>
    <n v="37"/>
    <s v="L"/>
    <n v="823.78"/>
    <n v="22.264324324324324"/>
    <s v="Express Air"/>
    <n v="5.08"/>
    <n v="828.86"/>
    <s v="Alberta"/>
    <s v="AB"/>
    <s v="Home Office"/>
    <n v="3"/>
    <s v="Furniture"/>
    <s v="Office Furnishings"/>
    <s v="Small Pack"/>
    <d v="2011-10-04T00:00:00"/>
  </r>
  <r>
    <n v="56550"/>
    <d v="2011-04-08T00:00:00"/>
    <s v="Apr"/>
    <x v="3"/>
    <s v="Not Specified"/>
    <n v="33"/>
    <s v="L"/>
    <n v="647.77"/>
    <n v="19.629393939393939"/>
    <s v="Regular Air"/>
    <n v="5.77"/>
    <n v="653.54"/>
    <s v="Ontario"/>
    <s v="ON"/>
    <s v="Home Office"/>
    <n v="3"/>
    <s v="Office Supplies"/>
    <s v="Paper"/>
    <s v="Small Box"/>
    <d v="2011-11-04T00:00:00"/>
  </r>
  <r>
    <n v="50083"/>
    <d v="2011-04-08T00:00:00"/>
    <s v="Apr"/>
    <x v="3"/>
    <s v="Not Specified"/>
    <n v="33"/>
    <s v="L"/>
    <n v="13671.94"/>
    <n v="414.30121212121213"/>
    <s v="Delivery Truck"/>
    <n v="48.26"/>
    <n v="13720.2"/>
    <s v="Ontario"/>
    <s v="ON"/>
    <s v="Small Business"/>
    <n v="2"/>
    <s v="Technology"/>
    <s v="Office Machines"/>
    <s v="Jumbo Box"/>
    <d v="2011-10-04T00:00:00"/>
  </r>
  <r>
    <n v="7680"/>
    <d v="2011-04-08T00:00:00"/>
    <s v="Apr"/>
    <x v="3"/>
    <s v="Not Specified"/>
    <n v="32"/>
    <s v="L"/>
    <n v="1141.3699999999999"/>
    <n v="35.667812499999997"/>
    <s v="Regular Air"/>
    <n v="19.989999999999998"/>
    <n v="1161.3599999999999"/>
    <s v="Alberta"/>
    <s v="AB"/>
    <s v="Small Business"/>
    <n v="2"/>
    <s v="Office Supplies"/>
    <s v="Paper"/>
    <s v="Small Box"/>
    <d v="2011-08-04T00:00:00"/>
  </r>
  <r>
    <n v="16291"/>
    <d v="2011-04-08T00:00:00"/>
    <s v="Apr"/>
    <x v="3"/>
    <s v="Not Specified"/>
    <n v="31"/>
    <s v="L"/>
    <n v="894.64"/>
    <n v="28.859354838709677"/>
    <s v="Regular Air"/>
    <n v="19.46"/>
    <n v="914.1"/>
    <s v="Ontario"/>
    <s v="ON"/>
    <s v="Consumer"/>
    <n v="4"/>
    <s v="Furniture"/>
    <s v="Office Furnishings"/>
    <s v="Small Box"/>
    <d v="2011-09-04T00:00:00"/>
  </r>
  <r>
    <n v="52929"/>
    <d v="2011-04-08T00:00:00"/>
    <s v="Apr"/>
    <x v="3"/>
    <s v="High"/>
    <n v="20"/>
    <s v="M"/>
    <n v="77.989999999999995"/>
    <n v="3.8994999999999997"/>
    <s v="Regular Air"/>
    <n v="0.99"/>
    <n v="78.97999999999999"/>
    <s v="Northwest Territories"/>
    <s v="NT"/>
    <s v="Small Business"/>
    <n v="2"/>
    <s v="Office Supplies"/>
    <s v="Rubber Bands"/>
    <s v="Wrap Bag"/>
    <d v="2011-09-04T00:00:00"/>
  </r>
  <r>
    <n v="23940"/>
    <d v="2011-04-08T00:00:00"/>
    <s v="Apr"/>
    <x v="3"/>
    <s v="Medium"/>
    <n v="20"/>
    <s v="M"/>
    <n v="138.52000000000001"/>
    <n v="6.9260000000000002"/>
    <s v="Regular Air"/>
    <n v="49"/>
    <n v="187.52"/>
    <s v="British Columbia"/>
    <s v="BC"/>
    <s v="Home Office"/>
    <n v="3"/>
    <s v="Office Supplies"/>
    <s v="Appliances"/>
    <s v="Large Box"/>
    <d v="2011-09-04T00:00:00"/>
  </r>
  <r>
    <n v="52929"/>
    <d v="2011-04-08T00:00:00"/>
    <s v="Apr"/>
    <x v="3"/>
    <s v="High"/>
    <n v="19"/>
    <s v="S"/>
    <n v="53.94"/>
    <n v="2.8389473684210524"/>
    <s v="Regular Air"/>
    <n v="1.25"/>
    <n v="55.19"/>
    <s v="Northwest Territories"/>
    <s v="NT"/>
    <s v="Small Business"/>
    <n v="2"/>
    <s v="Office Supplies"/>
    <s v="Pens &amp; Art Supplies"/>
    <s v="Wrap Bag"/>
    <d v="2011-09-04T00:00:00"/>
  </r>
  <r>
    <n v="23940"/>
    <d v="2011-04-08T00:00:00"/>
    <s v="Apr"/>
    <x v="3"/>
    <s v="Medium"/>
    <n v="11"/>
    <s v="S"/>
    <n v="1735.59"/>
    <n v="157.78090909090909"/>
    <s v="Delivery Truck"/>
    <n v="60.2"/>
    <n v="1795.79"/>
    <s v="British Columbia"/>
    <s v="BC"/>
    <s v="Home Office"/>
    <n v="3"/>
    <s v="Furniture"/>
    <s v="Chairs &amp; Chairmats"/>
    <s v="Jumbo Drum"/>
    <d v="2011-11-04T00:00:00"/>
  </r>
  <r>
    <n v="56550"/>
    <d v="2011-04-08T00:00:00"/>
    <s v="Apr"/>
    <x v="3"/>
    <s v="Not Specified"/>
    <n v="8"/>
    <s v="XS"/>
    <n v="469.83749999999998"/>
    <n v="58.729687499999997"/>
    <s v="Regular Air"/>
    <n v="8.99"/>
    <n v="478.82749999999999"/>
    <s v="Alberta"/>
    <s v="AB"/>
    <s v="Home Office"/>
    <n v="3"/>
    <s v="Technology"/>
    <s v="Telephones and Communication"/>
    <s v="Small Box"/>
    <d v="2011-09-04T00:00:00"/>
  </r>
  <r>
    <n v="52929"/>
    <d v="2011-04-08T00:00:00"/>
    <s v="Apr"/>
    <x v="3"/>
    <s v="High"/>
    <n v="7"/>
    <s v="XS"/>
    <n v="46.94"/>
    <n v="6.7057142857142855"/>
    <s v="Regular Air"/>
    <n v="1.22"/>
    <n v="48.16"/>
    <s v="Northwest Territories"/>
    <s v="NT"/>
    <s v="Small Business"/>
    <n v="2"/>
    <s v="Office Supplies"/>
    <s v="Pens &amp; Art Supplies"/>
    <s v="Wrap Bag"/>
    <d v="2011-09-04T00:00:00"/>
  </r>
  <r>
    <n v="51652"/>
    <d v="2011-04-09T00:00:00"/>
    <s v="Apr"/>
    <x v="3"/>
    <s v="Not Specified"/>
    <n v="38"/>
    <s v="L"/>
    <n v="4992.63"/>
    <n v="131.38499999999999"/>
    <s v="Express Air"/>
    <n v="19.989999999999998"/>
    <n v="5012.62"/>
    <s v="Manitoba"/>
    <s v="MB"/>
    <s v="Home Office"/>
    <n v="3"/>
    <s v="Office Supplies"/>
    <s v="Storage &amp; Organization"/>
    <s v="Small Box"/>
    <d v="2011-10-04T00:00:00"/>
  </r>
  <r>
    <n v="19424"/>
    <d v="2011-04-09T00:00:00"/>
    <s v="Apr"/>
    <x v="3"/>
    <s v="Not Specified"/>
    <n v="37"/>
    <s v="L"/>
    <n v="1129.0550000000001"/>
    <n v="30.515000000000001"/>
    <s v="Regular Air"/>
    <n v="1.1000000000000001"/>
    <n v="1130.155"/>
    <s v="Alberta"/>
    <s v="AB"/>
    <s v="Small Business"/>
    <n v="2"/>
    <s v="Technology"/>
    <s v="Telephones and Communication"/>
    <s v="Small Box"/>
    <d v="2011-10-04T00:00:00"/>
  </r>
  <r>
    <n v="51652"/>
    <d v="2011-04-09T00:00:00"/>
    <s v="Apr"/>
    <x v="3"/>
    <s v="Not Specified"/>
    <n v="37"/>
    <s v="L"/>
    <n v="195.51"/>
    <n v="5.2840540540540539"/>
    <s v="Express Air"/>
    <n v="0.49"/>
    <n v="196"/>
    <s v="Manitoba"/>
    <s v="MB"/>
    <s v="Home Office"/>
    <n v="3"/>
    <s v="Office Supplies"/>
    <s v="Labels"/>
    <s v="Small Box"/>
    <d v="2011-11-04T00:00:00"/>
  </r>
  <r>
    <n v="53825"/>
    <d v="2011-04-09T00:00:00"/>
    <s v="Apr"/>
    <x v="3"/>
    <s v="Low"/>
    <n v="36"/>
    <s v="L"/>
    <n v="1646.05"/>
    <n v="45.723611111111111"/>
    <s v="Regular Air"/>
    <n v="7.23"/>
    <n v="1653.28"/>
    <s v="British Columbia"/>
    <s v="BC"/>
    <s v="Consumer"/>
    <n v="4"/>
    <s v="Office Supplies"/>
    <s v="Paper"/>
    <s v="Small Box"/>
    <d v="2011-11-04T00:00:00"/>
  </r>
  <r>
    <n v="11648"/>
    <d v="2011-04-09T00:00:00"/>
    <s v="Apr"/>
    <x v="3"/>
    <s v="Low"/>
    <n v="33"/>
    <s v="L"/>
    <n v="570.51"/>
    <n v="17.288181818181819"/>
    <s v="Regular Air"/>
    <n v="7.04"/>
    <n v="577.54999999999995"/>
    <s v="Alberta"/>
    <s v="AB"/>
    <s v="Corporate"/>
    <n v="1"/>
    <s v="Office Supplies"/>
    <s v="Storage &amp; Organization"/>
    <s v="Small Box"/>
    <d v="2011-09-04T00:00:00"/>
  </r>
  <r>
    <n v="19424"/>
    <d v="2011-04-09T00:00:00"/>
    <s v="Apr"/>
    <x v="3"/>
    <s v="Not Specified"/>
    <n v="29"/>
    <s v="M"/>
    <n v="60.68"/>
    <n v="2.0924137931034483"/>
    <s v="Regular Air"/>
    <n v="4.7699999999999996"/>
    <n v="65.45"/>
    <s v="Alberta"/>
    <s v="AB"/>
    <s v="Small Business"/>
    <n v="2"/>
    <s v="Office Supplies"/>
    <s v="Binders and Binder Accessories"/>
    <s v="Small Box"/>
    <d v="2011-09-04T00:00:00"/>
  </r>
  <r>
    <n v="23104"/>
    <d v="2011-04-09T00:00:00"/>
    <s v="Apr"/>
    <x v="3"/>
    <s v="Medium"/>
    <n v="24"/>
    <s v="M"/>
    <n v="142.80000000000001"/>
    <n v="5.95"/>
    <s v="Regular Air"/>
    <n v="3.37"/>
    <n v="146.17000000000002"/>
    <s v="Saskachewan"/>
    <s v="SK"/>
    <s v="Small Business"/>
    <n v="2"/>
    <s v="Office Supplies"/>
    <s v="Rubber Bands"/>
    <s v="Wrap Bag"/>
    <d v="2011-12-04T00:00:00"/>
  </r>
  <r>
    <n v="30820"/>
    <d v="2011-04-09T00:00:00"/>
    <s v="Apr"/>
    <x v="3"/>
    <s v="Critical"/>
    <n v="21"/>
    <s v="M"/>
    <n v="48.01"/>
    <n v="2.2861904761904759"/>
    <s v="Express Air"/>
    <n v="1.1200000000000001"/>
    <n v="49.129999999999995"/>
    <s v="Ontario"/>
    <s v="ON"/>
    <s v="Small Business"/>
    <n v="2"/>
    <s v="Office Supplies"/>
    <s v="Pens &amp; Art Supplies"/>
    <s v="Wrap Bag"/>
    <d v="2011-10-04T00:00:00"/>
  </r>
  <r>
    <n v="23104"/>
    <d v="2011-04-09T00:00:00"/>
    <s v="Apr"/>
    <x v="3"/>
    <s v="Medium"/>
    <n v="3"/>
    <s v="XS"/>
    <n v="30.92"/>
    <n v="10.306666666666667"/>
    <s v="Express Air"/>
    <n v="2.83"/>
    <n v="33.75"/>
    <s v="Saskachewan"/>
    <s v="SK"/>
    <s v="Small Business"/>
    <n v="2"/>
    <s v="Furniture"/>
    <s v="Office Furnishings"/>
    <s v="Small Pack"/>
    <d v="2011-10-04T00:00:00"/>
  </r>
  <r>
    <n v="11648"/>
    <d v="2011-04-09T00:00:00"/>
    <s v="Apr"/>
    <x v="3"/>
    <s v="Low"/>
    <n v="1"/>
    <s v="XS"/>
    <n v="32.51"/>
    <n v="32.51"/>
    <s v="Regular Air"/>
    <n v="1.99"/>
    <n v="34.5"/>
    <s v="Alberta"/>
    <s v="AB"/>
    <s v="Corporate"/>
    <n v="1"/>
    <s v="Technology"/>
    <s v="Computer Peripherals"/>
    <s v="Small Pack"/>
    <s v="4/16/2011"/>
  </r>
  <r>
    <n v="18182"/>
    <d v="2011-04-10T00:00:00"/>
    <s v="Apr"/>
    <x v="3"/>
    <s v="Medium"/>
    <n v="45"/>
    <s v="XL"/>
    <n v="4598.7299999999996"/>
    <n v="102.19399999999999"/>
    <s v="Regular Air"/>
    <n v="19.989999999999998"/>
    <n v="4618.7199999999993"/>
    <s v="Ontario"/>
    <s v="ON"/>
    <s v="Corporate"/>
    <n v="1"/>
    <s v="Technology"/>
    <s v="Computer Peripherals"/>
    <s v="Small Box"/>
    <d v="2011-12-04T00:00:00"/>
  </r>
  <r>
    <n v="18182"/>
    <d v="2011-04-10T00:00:00"/>
    <s v="Apr"/>
    <x v="3"/>
    <s v="Medium"/>
    <n v="45"/>
    <s v="XL"/>
    <n v="2673.08"/>
    <n v="59.401777777777774"/>
    <s v="Regular Air"/>
    <n v="52.2"/>
    <n v="2725.2799999999997"/>
    <s v="Ontario"/>
    <s v="ON"/>
    <s v="Corporate"/>
    <n v="1"/>
    <s v="Furniture"/>
    <s v="Office Furnishings"/>
    <s v="Medium Box"/>
    <d v="2011-11-04T00:00:00"/>
  </r>
  <r>
    <n v="13795"/>
    <d v="2011-04-10T00:00:00"/>
    <s v="Apr"/>
    <x v="3"/>
    <s v="Not Specified"/>
    <n v="37"/>
    <s v="L"/>
    <n v="1302.99"/>
    <n v="35.215945945945947"/>
    <s v="Regular Air"/>
    <n v="5.09"/>
    <n v="1308.08"/>
    <s v="Northwest Territories"/>
    <s v="NT"/>
    <s v="Small Business"/>
    <n v="2"/>
    <s v="Office Supplies"/>
    <s v="Paper"/>
    <s v="Small Box"/>
    <d v="2011-11-04T00:00:00"/>
  </r>
  <r>
    <n v="13795"/>
    <d v="2011-04-10T00:00:00"/>
    <s v="Apr"/>
    <x v="3"/>
    <s v="Not Specified"/>
    <n v="30"/>
    <s v="L"/>
    <n v="501.32"/>
    <n v="16.710666666666665"/>
    <s v="Regular Air"/>
    <n v="13.18"/>
    <n v="514.5"/>
    <s v="Northwest Territories"/>
    <s v="NT"/>
    <s v="Small Business"/>
    <n v="2"/>
    <s v="Office Supplies"/>
    <s v="Binders and Binder Accessories"/>
    <s v="Small Box"/>
    <s v="4/13/2011"/>
  </r>
  <r>
    <n v="13795"/>
    <d v="2011-04-10T00:00:00"/>
    <s v="Apr"/>
    <x v="3"/>
    <s v="Not Specified"/>
    <n v="23"/>
    <s v="M"/>
    <n v="275.16000000000003"/>
    <n v="11.963478260869566"/>
    <s v="Express Air"/>
    <n v="5.01"/>
    <n v="280.17"/>
    <s v="Northwest Territories"/>
    <s v="NT"/>
    <s v="Small Business"/>
    <n v="2"/>
    <s v="Office Supplies"/>
    <s v="Paper"/>
    <s v="Small Box"/>
    <s v="4/13/2011"/>
  </r>
  <r>
    <n v="13569"/>
    <d v="2011-04-10T00:00:00"/>
    <s v="Apr"/>
    <x v="3"/>
    <s v="Critical"/>
    <n v="16"/>
    <s v="S"/>
    <n v="47.45"/>
    <n v="2.9656250000000002"/>
    <s v="Regular Air"/>
    <n v="1.49"/>
    <n v="48.940000000000005"/>
    <s v="Yukon"/>
    <s v="YT"/>
    <s v="Corporate"/>
    <n v="1"/>
    <s v="Office Supplies"/>
    <s v="Binders and Binder Accessories"/>
    <s v="Small Box"/>
    <d v="2011-11-04T00:00:00"/>
  </r>
  <r>
    <n v="13569"/>
    <d v="2011-04-10T00:00:00"/>
    <s v="Apr"/>
    <x v="3"/>
    <s v="Critical"/>
    <n v="13"/>
    <s v="S"/>
    <n v="563.17999999999995"/>
    <n v="43.321538461538459"/>
    <s v="Express Air"/>
    <n v="7.2"/>
    <n v="570.38"/>
    <s v="Yukon"/>
    <s v="YT"/>
    <s v="Corporate"/>
    <n v="1"/>
    <s v="Office Supplies"/>
    <s v="Appliances"/>
    <s v="Small Box"/>
    <d v="2011-12-04T00:00:00"/>
  </r>
  <r>
    <n v="18182"/>
    <d v="2011-04-10T00:00:00"/>
    <s v="Apr"/>
    <x v="3"/>
    <s v="Medium"/>
    <n v="12"/>
    <s v="S"/>
    <n v="396.69"/>
    <n v="33.057499999999997"/>
    <s v="Express Air"/>
    <n v="8.74"/>
    <n v="405.43"/>
    <s v="Ontario"/>
    <s v="ON"/>
    <s v="Corporate"/>
    <n v="1"/>
    <s v="Office Supplies"/>
    <s v="Storage &amp; Organization"/>
    <s v="Small Box"/>
    <d v="2011-12-04T00:00:00"/>
  </r>
  <r>
    <n v="52423"/>
    <d v="2011-04-11T00:00:00"/>
    <s v="Apr"/>
    <x v="3"/>
    <s v="Critical"/>
    <n v="49"/>
    <s v="XL"/>
    <n v="1734.4"/>
    <n v="35.395918367346944"/>
    <s v="Regular Air"/>
    <n v="1.99"/>
    <n v="1736.39"/>
    <s v="British Columbia"/>
    <s v="BC"/>
    <s v="Home Office"/>
    <n v="3"/>
    <s v="Technology"/>
    <s v="Computer Peripherals"/>
    <s v="Small Pack"/>
    <s v="4/13/2011"/>
  </r>
  <r>
    <n v="6180"/>
    <d v="2011-04-11T00:00:00"/>
    <s v="Apr"/>
    <x v="3"/>
    <s v="Medium"/>
    <n v="44"/>
    <s v="XL"/>
    <n v="2443.3420000000001"/>
    <n v="55.530500000000004"/>
    <s v="Regular Air"/>
    <n v="3.99"/>
    <n v="2447.3319999999999"/>
    <s v="Alberta"/>
    <s v="AB"/>
    <s v="Home Office"/>
    <n v="3"/>
    <s v="Technology"/>
    <s v="Telephones and Communication"/>
    <s v="Small Box"/>
    <s v="4/13/2011"/>
  </r>
  <r>
    <n v="49027"/>
    <d v="2011-04-11T00:00:00"/>
    <s v="Apr"/>
    <x v="3"/>
    <s v="High"/>
    <n v="41"/>
    <s v="XL"/>
    <n v="708.83"/>
    <n v="17.288536585365854"/>
    <s v="Regular Air"/>
    <n v="8.99"/>
    <n v="717.82"/>
    <s v="British Columbia"/>
    <s v="BC"/>
    <s v="Home Office"/>
    <n v="3"/>
    <s v="Furniture"/>
    <s v="Office Furnishings"/>
    <s v="Small Pack"/>
    <d v="2011-12-04T00:00:00"/>
  </r>
  <r>
    <n v="5251"/>
    <d v="2011-04-11T00:00:00"/>
    <s v="Apr"/>
    <x v="3"/>
    <s v="Medium"/>
    <n v="38"/>
    <s v="L"/>
    <n v="3821.0390000000002"/>
    <n v="100.55365789473684"/>
    <s v="Express Air"/>
    <n v="5.99"/>
    <n v="3827.029"/>
    <s v="Ontario"/>
    <s v="ON"/>
    <s v="Corporate"/>
    <n v="1"/>
    <s v="Technology"/>
    <s v="Telephones and Communication"/>
    <s v="Small Box"/>
    <s v="4/13/2011"/>
  </r>
  <r>
    <n v="23522"/>
    <d v="2011-04-11T00:00:00"/>
    <s v="Apr"/>
    <x v="3"/>
    <s v="Critical"/>
    <n v="36"/>
    <s v="L"/>
    <n v="233.38"/>
    <n v="6.4827777777777778"/>
    <s v="Regular Air"/>
    <n v="8.73"/>
    <n v="242.10999999999999"/>
    <s v="Quebec"/>
    <s v="QC"/>
    <s v="Small Business"/>
    <n v="2"/>
    <s v="Office Supplies"/>
    <s v="Paper"/>
    <s v="Small Box"/>
    <s v="4/13/2011"/>
  </r>
  <r>
    <n v="15907"/>
    <d v="2011-04-11T00:00:00"/>
    <s v="Apr"/>
    <x v="3"/>
    <s v="High"/>
    <n v="36"/>
    <s v="L"/>
    <n v="1837.44"/>
    <n v="51.04"/>
    <s v="Delivery Truck"/>
    <n v="54.11"/>
    <n v="1891.55"/>
    <s v="Northwest Territories"/>
    <s v="NT"/>
    <s v="Home Office"/>
    <n v="3"/>
    <s v="Furniture"/>
    <s v="Bookcases"/>
    <s v="Jumbo Box"/>
    <s v="4/13/2011"/>
  </r>
  <r>
    <n v="15907"/>
    <d v="2011-04-11T00:00:00"/>
    <s v="Apr"/>
    <x v="3"/>
    <s v="High"/>
    <n v="36"/>
    <s v="L"/>
    <n v="3722.29"/>
    <n v="103.39694444444444"/>
    <s v="Express Air"/>
    <n v="13.99"/>
    <n v="3736.2799999999997"/>
    <s v="Northwest Territories"/>
    <s v="NT"/>
    <s v="Home Office"/>
    <n v="3"/>
    <s v="Furniture"/>
    <s v="Office Furnishings"/>
    <s v="Medium Box"/>
    <s v="4/14/2011"/>
  </r>
  <r>
    <n v="45025"/>
    <d v="2011-04-11T00:00:00"/>
    <s v="Apr"/>
    <x v="3"/>
    <s v="High"/>
    <n v="26"/>
    <s v="M"/>
    <n v="73.819999999999993"/>
    <n v="2.839230769230769"/>
    <s v="Regular Air"/>
    <n v="1.49"/>
    <n v="75.309999999999988"/>
    <s v="Manitoba"/>
    <s v="MB"/>
    <s v="Corporate"/>
    <n v="1"/>
    <s v="Office Supplies"/>
    <s v="Binders and Binder Accessories"/>
    <s v="Small Box"/>
    <s v="4/14/2011"/>
  </r>
  <r>
    <n v="52423"/>
    <d v="2011-04-11T00:00:00"/>
    <s v="Apr"/>
    <x v="3"/>
    <s v="Critical"/>
    <n v="25"/>
    <s v="M"/>
    <n v="1128.03"/>
    <n v="45.121200000000002"/>
    <s v="Regular Air"/>
    <n v="6.22"/>
    <n v="1134.25"/>
    <s v="British Columbia"/>
    <s v="BC"/>
    <s v="Home Office"/>
    <n v="3"/>
    <s v="Office Supplies"/>
    <s v="Storage &amp; Organization"/>
    <s v="Small Box"/>
    <d v="2011-12-04T00:00:00"/>
  </r>
  <r>
    <n v="23522"/>
    <d v="2011-04-11T00:00:00"/>
    <s v="Apr"/>
    <x v="3"/>
    <s v="Critical"/>
    <n v="20"/>
    <s v="M"/>
    <n v="1077.8085000000001"/>
    <n v="53.890425000000008"/>
    <s v="Express Air"/>
    <n v="8.99"/>
    <n v="1086.7985000000001"/>
    <s v="Quebec"/>
    <s v="QC"/>
    <s v="Small Business"/>
    <n v="2"/>
    <s v="Technology"/>
    <s v="Telephones and Communication"/>
    <s v="Small Box"/>
    <s v="4/13/2011"/>
  </r>
  <r>
    <n v="23522"/>
    <d v="2011-04-11T00:00:00"/>
    <s v="Apr"/>
    <x v="3"/>
    <s v="Critical"/>
    <n v="19"/>
    <s v="S"/>
    <n v="2899.98"/>
    <n v="152.63052631578947"/>
    <s v="Regular Air"/>
    <n v="5.5"/>
    <n v="2905.48"/>
    <s v="Quebec"/>
    <s v="QC"/>
    <s v="Small Business"/>
    <n v="2"/>
    <s v="Technology"/>
    <s v="Computer Peripherals"/>
    <s v="Small Box"/>
    <d v="2011-12-04T00:00:00"/>
  </r>
  <r>
    <n v="23522"/>
    <d v="2011-04-11T00:00:00"/>
    <s v="Apr"/>
    <x v="3"/>
    <s v="Critical"/>
    <n v="8"/>
    <s v="XS"/>
    <n v="180.43"/>
    <n v="22.553750000000001"/>
    <s v="Regular Air"/>
    <n v="11.17"/>
    <n v="191.6"/>
    <s v="Ontario"/>
    <s v="ON"/>
    <s v="Small Business"/>
    <n v="2"/>
    <s v="Furniture"/>
    <s v="Office Furnishings"/>
    <s v="Large Box"/>
    <d v="2011-12-04T00:00:00"/>
  </r>
  <r>
    <n v="15907"/>
    <d v="2011-04-11T00:00:00"/>
    <s v="Apr"/>
    <x v="3"/>
    <s v="High"/>
    <n v="4"/>
    <s v="XS"/>
    <n v="28.05"/>
    <n v="7.0125000000000002"/>
    <s v="Regular Air"/>
    <n v="2.17"/>
    <n v="30.22"/>
    <s v="Northwest Territories"/>
    <s v="NT"/>
    <s v="Home Office"/>
    <n v="3"/>
    <s v="Office Supplies"/>
    <s v="Paper"/>
    <s v="Wrap Bag"/>
    <d v="2011-12-04T00:00:00"/>
  </r>
  <r>
    <n v="17985"/>
    <d v="2011-04-12T00:00:00"/>
    <s v="Apr"/>
    <x v="3"/>
    <s v="Medium"/>
    <n v="50"/>
    <s v="XXL"/>
    <n v="849.03099999999995"/>
    <n v="16.980619999999998"/>
    <s v="Regular Air"/>
    <n v="3.3"/>
    <n v="852.3309999999999"/>
    <s v="Ontario"/>
    <s v="ON"/>
    <s v="Home Office"/>
    <n v="3"/>
    <s v="Technology"/>
    <s v="Telephones and Communication"/>
    <s v="Small Pack"/>
    <s v="4/14/2011"/>
  </r>
  <r>
    <n v="26406"/>
    <d v="2011-04-12T00:00:00"/>
    <s v="Apr"/>
    <x v="3"/>
    <s v="Not Specified"/>
    <n v="40"/>
    <s v="XL"/>
    <n v="167.46"/>
    <n v="4.1865000000000006"/>
    <s v="Regular Air"/>
    <n v="5.41"/>
    <n v="172.87"/>
    <s v="Ontario"/>
    <s v="ON"/>
    <s v="Home Office"/>
    <n v="3"/>
    <s v="Office Supplies"/>
    <s v="Binders and Binder Accessories"/>
    <s v="Small Box"/>
    <s v="4/15/2011"/>
  </r>
  <r>
    <n v="17985"/>
    <d v="2011-04-12T00:00:00"/>
    <s v="Apr"/>
    <x v="3"/>
    <s v="Medium"/>
    <n v="4"/>
    <s v="XS"/>
    <n v="473.88"/>
    <n v="118.47"/>
    <s v="Delivery Truck"/>
    <n v="30"/>
    <n v="503.88"/>
    <s v="Ontario"/>
    <s v="ON"/>
    <s v="Home Office"/>
    <n v="3"/>
    <s v="Furniture"/>
    <s v="Chairs &amp; Chairmats"/>
    <s v="Jumbo Drum"/>
    <s v="4/13/2011"/>
  </r>
  <r>
    <n v="11975"/>
    <d v="2011-04-13T00:00:00"/>
    <s v="Apr"/>
    <x v="3"/>
    <s v="Critical"/>
    <n v="43"/>
    <s v="XL"/>
    <n v="210.66"/>
    <n v="4.8990697674418602"/>
    <s v="Regular Air"/>
    <n v="5.74"/>
    <n v="216.4"/>
    <s v="Ontario"/>
    <s v="ON"/>
    <s v="Home Office"/>
    <n v="3"/>
    <s v="Office Supplies"/>
    <s v="Binders and Binder Accessories"/>
    <s v="Small Box"/>
    <s v="4/15/2011"/>
  </r>
  <r>
    <n v="4769"/>
    <d v="2011-04-13T00:00:00"/>
    <s v="Apr"/>
    <x v="3"/>
    <s v="Not Specified"/>
    <n v="41"/>
    <s v="XL"/>
    <n v="117.4"/>
    <n v="2.8634146341463418"/>
    <s v="Regular Air"/>
    <n v="0.5"/>
    <n v="117.9"/>
    <s v="Quebec"/>
    <s v="QC"/>
    <s v="Home Office"/>
    <n v="3"/>
    <s v="Office Supplies"/>
    <s v="Labels"/>
    <s v="Small Box"/>
    <s v="4/14/2011"/>
  </r>
  <r>
    <n v="40803"/>
    <d v="2011-04-13T00:00:00"/>
    <s v="Apr"/>
    <x v="3"/>
    <s v="Low"/>
    <n v="35"/>
    <s v="L"/>
    <n v="10278.790000000001"/>
    <n v="293.67971428571428"/>
    <s v="Delivery Truck"/>
    <n v="64.73"/>
    <n v="10343.52"/>
    <s v="British Columbia"/>
    <s v="BC"/>
    <s v="Small Business"/>
    <n v="2"/>
    <s v="Furniture"/>
    <s v="Chairs &amp; Chairmats"/>
    <s v="Jumbo Drum"/>
    <s v="4/15/2011"/>
  </r>
  <r>
    <n v="40803"/>
    <d v="2011-04-13T00:00:00"/>
    <s v="Apr"/>
    <x v="3"/>
    <s v="Low"/>
    <n v="22"/>
    <s v="M"/>
    <n v="83.02"/>
    <n v="3.7736363636363635"/>
    <s v="Regular Air"/>
    <n v="1.49"/>
    <n v="84.509999999999991"/>
    <s v="British Columbia"/>
    <s v="BC"/>
    <s v="Small Business"/>
    <n v="2"/>
    <s v="Office Supplies"/>
    <s v="Binders and Binder Accessories"/>
    <s v="Small Box"/>
    <s v="4/18/2011"/>
  </r>
  <r>
    <n v="15780"/>
    <d v="2011-04-13T00:00:00"/>
    <s v="Apr"/>
    <x v="3"/>
    <s v="Critical"/>
    <n v="19"/>
    <s v="S"/>
    <n v="71.77"/>
    <n v="3.7773684210526315"/>
    <s v="Regular Air"/>
    <n v="0.71"/>
    <n v="72.47999999999999"/>
    <s v="Ontario"/>
    <s v="ON"/>
    <s v="Corporate"/>
    <n v="1"/>
    <s v="Office Supplies"/>
    <s v="Rubber Bands"/>
    <s v="Wrap Bag"/>
    <s v="4/15/2011"/>
  </r>
  <r>
    <n v="9216"/>
    <d v="2011-04-14T00:00:00"/>
    <s v="Apr"/>
    <x v="3"/>
    <s v="Medium"/>
    <n v="36"/>
    <s v="L"/>
    <n v="5977.63"/>
    <n v="166.04527777777778"/>
    <s v="Delivery Truck"/>
    <n v="55.24"/>
    <n v="6032.87"/>
    <s v="Prince Edward Island"/>
    <s v="PE"/>
    <s v="Consumer"/>
    <n v="4"/>
    <s v="Office Supplies"/>
    <s v="Appliances"/>
    <s v="Jumbo Drum"/>
    <s v="4/16/2011"/>
  </r>
  <r>
    <n v="21063"/>
    <d v="2011-04-15T00:00:00"/>
    <s v="Apr"/>
    <x v="3"/>
    <s v="Low"/>
    <n v="49"/>
    <s v="XL"/>
    <n v="377.02"/>
    <n v="7.694285714285714"/>
    <s v="Regular Air"/>
    <n v="2.35"/>
    <n v="379.37"/>
    <s v="Manitoba"/>
    <s v="MB"/>
    <s v="Consumer"/>
    <n v="4"/>
    <s v="Office Supplies"/>
    <s v="Pens &amp; Art Supplies"/>
    <s v="Wrap Bag"/>
    <s v="4/19/2011"/>
  </r>
  <r>
    <n v="21063"/>
    <d v="2011-04-15T00:00:00"/>
    <s v="Apr"/>
    <x v="3"/>
    <s v="Low"/>
    <n v="48"/>
    <s v="XL"/>
    <n v="7339.24"/>
    <n v="152.90083333333334"/>
    <s v="Delivery Truck"/>
    <n v="51.92"/>
    <n v="7391.16"/>
    <s v="Manitoba"/>
    <s v="MB"/>
    <s v="Consumer"/>
    <n v="4"/>
    <s v="Furniture"/>
    <s v="Tables"/>
    <s v="Jumbo Box"/>
    <s v="4/15/2011"/>
  </r>
  <r>
    <n v="24646"/>
    <d v="2011-04-15T00:00:00"/>
    <s v="Apr"/>
    <x v="3"/>
    <s v="Not Specified"/>
    <n v="46"/>
    <s v="XL"/>
    <n v="662.51"/>
    <n v="14.402391304347827"/>
    <s v="Regular Air"/>
    <n v="1.39"/>
    <n v="663.9"/>
    <s v="Saskachewan"/>
    <s v="SK"/>
    <s v="Small Business"/>
    <n v="2"/>
    <s v="Office Supplies"/>
    <s v="Envelopes"/>
    <s v="Small Box"/>
    <s v="4/16/2011"/>
  </r>
  <r>
    <n v="29510"/>
    <d v="2011-04-15T00:00:00"/>
    <s v="Apr"/>
    <x v="3"/>
    <s v="Critical"/>
    <n v="22"/>
    <s v="M"/>
    <n v="6123.94"/>
    <n v="278.36090909090905"/>
    <s v="Delivery Truck"/>
    <n v="41.91"/>
    <n v="6165.8499999999995"/>
    <s v="Northwest Territories"/>
    <s v="NT"/>
    <s v="Home Office"/>
    <n v="3"/>
    <s v="Furniture"/>
    <s v="Bookcases"/>
    <s v="Jumbo Box"/>
    <s v="4/17/2011"/>
  </r>
  <r>
    <n v="24646"/>
    <d v="2011-04-15T00:00:00"/>
    <s v="Apr"/>
    <x v="3"/>
    <s v="Not Specified"/>
    <n v="21"/>
    <s v="M"/>
    <n v="61.18"/>
    <n v="2.9133333333333331"/>
    <s v="Regular Air"/>
    <n v="0.7"/>
    <n v="61.88"/>
    <s v="Saskachewan"/>
    <s v="SK"/>
    <s v="Small Business"/>
    <n v="2"/>
    <s v="Office Supplies"/>
    <s v="Pens &amp; Art Supplies"/>
    <s v="Wrap Bag"/>
    <s v="4/17/2011"/>
  </r>
  <r>
    <n v="21444"/>
    <d v="2011-04-15T00:00:00"/>
    <s v="Apr"/>
    <x v="3"/>
    <s v="Medium"/>
    <n v="17"/>
    <s v="S"/>
    <n v="34.159999999999997"/>
    <n v="2.0094117647058822"/>
    <s v="Regular Air"/>
    <n v="0.7"/>
    <n v="34.86"/>
    <s v="Manitoba"/>
    <s v="MB"/>
    <s v="Corporate"/>
    <n v="1"/>
    <s v="Office Supplies"/>
    <s v="Pens &amp; Art Supplies"/>
    <s v="Wrap Bag"/>
    <s v="4/16/2011"/>
  </r>
  <r>
    <n v="52293"/>
    <d v="2011-04-15T00:00:00"/>
    <s v="Apr"/>
    <x v="3"/>
    <s v="High"/>
    <n v="4"/>
    <s v="XS"/>
    <n v="31.14"/>
    <n v="7.7850000000000001"/>
    <s v="Regular Air"/>
    <n v="5.86"/>
    <n v="37"/>
    <s v="Alberta"/>
    <s v="AB"/>
    <s v="Consumer"/>
    <n v="4"/>
    <s v="Office Supplies"/>
    <s v="Paper"/>
    <s v="Small Box"/>
    <s v="4/16/2011"/>
  </r>
  <r>
    <n v="41157"/>
    <d v="2011-04-16T00:00:00"/>
    <s v="Apr"/>
    <x v="3"/>
    <s v="Medium"/>
    <n v="39"/>
    <s v="L"/>
    <n v="3854.4"/>
    <n v="98.830769230769235"/>
    <s v="Regular Air"/>
    <n v="5.81"/>
    <n v="3860.21"/>
    <s v="British Columbia"/>
    <s v="BC"/>
    <s v="Home Office"/>
    <n v="3"/>
    <s v="Furniture"/>
    <s v="Office Furnishings"/>
    <s v="Medium Box"/>
    <s v="4/18/2011"/>
  </r>
  <r>
    <n v="45248"/>
    <d v="2011-04-16T00:00:00"/>
    <s v="Apr"/>
    <x v="3"/>
    <s v="Medium"/>
    <n v="38"/>
    <s v="L"/>
    <n v="154.85"/>
    <n v="4.0750000000000002"/>
    <s v="Regular Air"/>
    <n v="5.13"/>
    <n v="159.97999999999999"/>
    <s v="Manitoba"/>
    <s v="MB"/>
    <s v="Corporate"/>
    <n v="1"/>
    <s v="Office Supplies"/>
    <s v="Appliances"/>
    <s v="Small Box"/>
    <s v="4/18/2011"/>
  </r>
  <r>
    <n v="45248"/>
    <d v="2011-04-16T00:00:00"/>
    <s v="Apr"/>
    <x v="3"/>
    <s v="Medium"/>
    <n v="32"/>
    <s v="L"/>
    <n v="4941.7725"/>
    <n v="154.430390625"/>
    <s v="Regular Air"/>
    <n v="8.99"/>
    <n v="4950.7624999999998"/>
    <s v="Manitoba"/>
    <s v="MB"/>
    <s v="Corporate"/>
    <n v="1"/>
    <s v="Technology"/>
    <s v="Telephones and Communication"/>
    <s v="Small Box"/>
    <s v="4/18/2011"/>
  </r>
  <r>
    <n v="40770"/>
    <d v="2011-04-16T00:00:00"/>
    <s v="Apr"/>
    <x v="3"/>
    <s v="Low"/>
    <n v="19"/>
    <s v="S"/>
    <n v="217.69"/>
    <n v="11.457368421052632"/>
    <s v="Regular Air"/>
    <n v="6.12"/>
    <n v="223.81"/>
    <s v="Alberta"/>
    <s v="AB"/>
    <s v="Home Office"/>
    <n v="3"/>
    <s v="Office Supplies"/>
    <s v="Appliances"/>
    <s v="Medium Box"/>
    <s v="4/21/2011"/>
  </r>
  <r>
    <n v="47367"/>
    <d v="2011-04-16T00:00:00"/>
    <s v="Apr"/>
    <x v="3"/>
    <s v="Medium"/>
    <n v="7"/>
    <s v="XS"/>
    <n v="27.99"/>
    <n v="3.9985714285714282"/>
    <s v="Regular Air"/>
    <n v="1.49"/>
    <n v="29.479999999999997"/>
    <s v="British Columbia"/>
    <s v="BC"/>
    <s v="Corporate"/>
    <n v="1"/>
    <s v="Office Supplies"/>
    <s v="Binders and Binder Accessories"/>
    <s v="Small Box"/>
    <s v="4/16/2011"/>
  </r>
  <r>
    <n v="47367"/>
    <d v="2011-04-16T00:00:00"/>
    <s v="Apr"/>
    <x v="3"/>
    <s v="Medium"/>
    <n v="6"/>
    <s v="XS"/>
    <n v="21.07"/>
    <n v="3.5116666666666667"/>
    <s v="Regular Air"/>
    <n v="0.5"/>
    <n v="21.57"/>
    <s v="British Columbia"/>
    <s v="BC"/>
    <s v="Corporate"/>
    <n v="1"/>
    <s v="Office Supplies"/>
    <s v="Labels"/>
    <s v="Small Box"/>
    <s v="4/17/2011"/>
  </r>
  <r>
    <n v="38530"/>
    <d v="2011-04-17T00:00:00"/>
    <s v="Apr"/>
    <x v="3"/>
    <s v="Critical"/>
    <n v="47"/>
    <s v="XL"/>
    <n v="1980.37"/>
    <n v="42.135531914893612"/>
    <s v="Regular Air"/>
    <n v="2.99"/>
    <n v="1983.36"/>
    <s v="Ontario"/>
    <s v="ON"/>
    <s v="Home Office"/>
    <n v="3"/>
    <s v="Office Supplies"/>
    <s v="Binders and Binder Accessories"/>
    <s v="Small Box"/>
    <s v="4/17/2011"/>
  </r>
  <r>
    <n v="39492"/>
    <d v="2011-04-17T00:00:00"/>
    <s v="Apr"/>
    <x v="3"/>
    <s v="Not Specified"/>
    <n v="40"/>
    <s v="XL"/>
    <n v="169.48"/>
    <n v="4.2370000000000001"/>
    <s v="Regular Air"/>
    <n v="5.68"/>
    <n v="175.16"/>
    <s v="Ontario"/>
    <s v="ON"/>
    <s v="Corporate"/>
    <n v="1"/>
    <s v="Office Supplies"/>
    <s v="Paper"/>
    <s v="Small Box"/>
    <s v="4/19/2011"/>
  </r>
  <r>
    <n v="39492"/>
    <d v="2011-04-17T00:00:00"/>
    <s v="Apr"/>
    <x v="3"/>
    <s v="Not Specified"/>
    <n v="38"/>
    <s v="L"/>
    <n v="1541.92"/>
    <n v="40.576842105263161"/>
    <s v="Regular Air"/>
    <n v="19.989999999999998"/>
    <n v="1561.91"/>
    <s v="Ontario"/>
    <s v="ON"/>
    <s v="Corporate"/>
    <n v="1"/>
    <s v="Technology"/>
    <s v="Computer Peripherals"/>
    <s v="Small Box"/>
    <s v="4/19/2011"/>
  </r>
  <r>
    <n v="39492"/>
    <d v="2011-04-17T00:00:00"/>
    <s v="Apr"/>
    <x v="3"/>
    <s v="Not Specified"/>
    <n v="31"/>
    <s v="L"/>
    <n v="5347.9875000000002"/>
    <n v="172.51572580645163"/>
    <s v="Regular Air"/>
    <n v="4.2"/>
    <n v="5352.1875"/>
    <s v="Alberta"/>
    <s v="AB"/>
    <s v="Corporate"/>
    <n v="1"/>
    <s v="Technology"/>
    <s v="Telephones and Communication"/>
    <s v="Small Box"/>
    <s v="4/20/2011"/>
  </r>
  <r>
    <n v="39527"/>
    <d v="2011-04-17T00:00:00"/>
    <s v="Apr"/>
    <x v="3"/>
    <s v="Low"/>
    <n v="29"/>
    <s v="M"/>
    <n v="213.35"/>
    <n v="7.3568965517241374"/>
    <s v="Regular Air"/>
    <n v="2"/>
    <n v="215.35"/>
    <s v="British Columbia"/>
    <s v="BC"/>
    <s v="Corporate"/>
    <n v="1"/>
    <s v="Office Supplies"/>
    <s v="Paper"/>
    <s v="Wrap Bag"/>
    <s v="4/26/2011"/>
  </r>
  <r>
    <n v="38530"/>
    <d v="2011-04-17T00:00:00"/>
    <s v="Apr"/>
    <x v="3"/>
    <s v="Critical"/>
    <n v="13"/>
    <s v="S"/>
    <n v="642.66"/>
    <n v="49.435384615384613"/>
    <s v="Regular Air"/>
    <n v="19.989999999999998"/>
    <n v="662.65"/>
    <s v="Ontario"/>
    <s v="ON"/>
    <s v="Home Office"/>
    <n v="3"/>
    <s v="Office Supplies"/>
    <s v="Appliances"/>
    <s v="Small Box"/>
    <s v="4/17/2011"/>
  </r>
  <r>
    <n v="29639"/>
    <d v="2011-04-17T00:00:00"/>
    <s v="Apr"/>
    <x v="3"/>
    <s v="Critical"/>
    <n v="8"/>
    <s v="XS"/>
    <n v="22.37"/>
    <n v="2.7962500000000001"/>
    <s v="Regular Air"/>
    <n v="2.4"/>
    <n v="24.77"/>
    <s v="Saskachewan"/>
    <s v="SK"/>
    <s v="Corporate"/>
    <n v="1"/>
    <s v="Office Supplies"/>
    <s v="Pens &amp; Art Supplies"/>
    <s v="Wrap Bag"/>
    <s v="4/19/2011"/>
  </r>
  <r>
    <n v="13634"/>
    <d v="2011-04-18T00:00:00"/>
    <s v="Apr"/>
    <x v="3"/>
    <s v="High"/>
    <n v="46"/>
    <s v="XL"/>
    <n v="1824.13"/>
    <n v="39.655000000000001"/>
    <s v="Regular Air"/>
    <n v="7.12"/>
    <n v="1831.25"/>
    <s v="Quebec"/>
    <s v="QC"/>
    <s v="Consumer"/>
    <n v="4"/>
    <s v="Technology"/>
    <s v="Computer Peripherals"/>
    <s v="Small Box"/>
    <s v="4/18/2011"/>
  </r>
  <r>
    <n v="13634"/>
    <d v="2011-04-18T00:00:00"/>
    <s v="Apr"/>
    <x v="3"/>
    <s v="High"/>
    <n v="27"/>
    <s v="M"/>
    <n v="151.38"/>
    <n v="5.6066666666666665"/>
    <s v="Regular Air"/>
    <n v="5.3"/>
    <n v="156.68"/>
    <s v="Quebec"/>
    <s v="QC"/>
    <s v="Consumer"/>
    <n v="4"/>
    <s v="Office Supplies"/>
    <s v="Envelopes"/>
    <s v="Small Box"/>
    <s v="4/19/2011"/>
  </r>
  <r>
    <n v="38118"/>
    <d v="2011-04-18T00:00:00"/>
    <s v="Apr"/>
    <x v="3"/>
    <s v="Not Specified"/>
    <n v="7"/>
    <s v="XS"/>
    <n v="138.91"/>
    <n v="19.844285714285714"/>
    <s v="Regular Air"/>
    <n v="4"/>
    <n v="142.91"/>
    <s v="Saskachewan"/>
    <s v="SK"/>
    <s v="Small Business"/>
    <n v="2"/>
    <s v="Technology"/>
    <s v="Computer Peripherals"/>
    <s v="Small Box"/>
    <s v="4/20/2011"/>
  </r>
  <r>
    <n v="35360"/>
    <d v="2011-04-18T00:00:00"/>
    <s v="Apr"/>
    <x v="3"/>
    <s v="Critical"/>
    <n v="4"/>
    <s v="XS"/>
    <n v="41.06"/>
    <n v="10.265000000000001"/>
    <s v="Regular Air"/>
    <n v="6.28"/>
    <n v="47.34"/>
    <s v="Quebec"/>
    <s v="QC"/>
    <s v="Corporate"/>
    <n v="1"/>
    <s v="Office Supplies"/>
    <s v="Binders and Binder Accessories"/>
    <s v="Small Box"/>
    <s v="4/20/2011"/>
  </r>
  <r>
    <n v="23301"/>
    <d v="2011-04-18T00:00:00"/>
    <s v="Apr"/>
    <x v="3"/>
    <s v="High"/>
    <n v="4"/>
    <s v="XS"/>
    <n v="28.46"/>
    <n v="7.1150000000000002"/>
    <s v="Regular Air"/>
    <n v="3.85"/>
    <n v="32.31"/>
    <s v="Yukon"/>
    <s v="YT"/>
    <s v="Corporate"/>
    <n v="1"/>
    <s v="Technology"/>
    <s v="Computer Peripherals"/>
    <s v="Small Pack"/>
    <s v="4/20/2011"/>
  </r>
  <r>
    <n v="23301"/>
    <d v="2011-04-18T00:00:00"/>
    <s v="Apr"/>
    <x v="3"/>
    <s v="High"/>
    <n v="3"/>
    <s v="XS"/>
    <n v="23.44"/>
    <n v="7.8133333333333335"/>
    <s v="Regular Air"/>
    <n v="5.2"/>
    <n v="28.64"/>
    <s v="Yukon"/>
    <s v="YT"/>
    <s v="Corporate"/>
    <n v="1"/>
    <s v="Office Supplies"/>
    <s v="Paper"/>
    <s v="Small Box"/>
    <s v="4/20/2011"/>
  </r>
  <r>
    <n v="21799"/>
    <d v="2011-04-19T00:00:00"/>
    <s v="Apr"/>
    <x v="3"/>
    <s v="Not Specified"/>
    <n v="42"/>
    <s v="XL"/>
    <n v="115.99"/>
    <n v="2.7616666666666667"/>
    <s v="Express Air"/>
    <n v="2.4"/>
    <n v="118.39"/>
    <s v="New Brunswick"/>
    <s v="NB"/>
    <s v="Corporate"/>
    <n v="1"/>
    <s v="Office Supplies"/>
    <s v="Pens &amp; Art Supplies"/>
    <s v="Wrap Bag"/>
    <s v="4/20/2011"/>
  </r>
  <r>
    <n v="41026"/>
    <d v="2011-04-19T00:00:00"/>
    <s v="Apr"/>
    <x v="3"/>
    <s v="Medium"/>
    <n v="19"/>
    <s v="S"/>
    <n v="59.76"/>
    <n v="3.1452631578947368"/>
    <s v="Express Air"/>
    <n v="1.92"/>
    <n v="61.68"/>
    <s v="Ontario"/>
    <s v="ON"/>
    <s v="Home Office"/>
    <n v="3"/>
    <s v="Office Supplies"/>
    <s v="Scissors, Rulers and Trimmers"/>
    <s v="Wrap Bag"/>
    <s v="4/19/2011"/>
  </r>
  <r>
    <n v="41026"/>
    <d v="2011-04-19T00:00:00"/>
    <s v="Apr"/>
    <x v="3"/>
    <s v="Medium"/>
    <n v="8"/>
    <s v="XS"/>
    <n v="709.37"/>
    <n v="88.671250000000001"/>
    <s v="Delivery Truck"/>
    <n v="42"/>
    <n v="751.37"/>
    <s v="Ontario"/>
    <s v="ON"/>
    <s v="Home Office"/>
    <n v="3"/>
    <s v="Furniture"/>
    <s v="Chairs &amp; Chairmats"/>
    <s v="Jumbo Drum"/>
    <s v="4/20/2011"/>
  </r>
  <r>
    <n v="16802"/>
    <d v="2011-04-20T00:00:00"/>
    <s v="Apr"/>
    <x v="3"/>
    <s v="Medium"/>
    <n v="44"/>
    <s v="XL"/>
    <n v="302.58999999999997"/>
    <n v="6.8770454545454536"/>
    <s v="Express Air"/>
    <n v="6.93"/>
    <n v="309.52"/>
    <s v="New Brunswick"/>
    <s v="NB"/>
    <s v="Home Office"/>
    <n v="3"/>
    <s v="Office Supplies"/>
    <s v="Paper"/>
    <s v="Small Box"/>
    <s v="4/21/2011"/>
  </r>
  <r>
    <n v="37828"/>
    <d v="2011-04-20T00:00:00"/>
    <s v="Apr"/>
    <x v="3"/>
    <s v="Low"/>
    <n v="42"/>
    <s v="XL"/>
    <n v="206.2"/>
    <n v="4.909523809523809"/>
    <s v="Regular Air"/>
    <n v="0.5"/>
    <n v="206.7"/>
    <s v="Ontario"/>
    <s v="ON"/>
    <s v="Corporate"/>
    <n v="1"/>
    <s v="Office Supplies"/>
    <s v="Labels"/>
    <s v="Small Box"/>
    <s v="4/22/2011"/>
  </r>
  <r>
    <n v="10308"/>
    <d v="2011-04-20T00:00:00"/>
    <s v="Apr"/>
    <x v="3"/>
    <s v="High"/>
    <n v="40"/>
    <s v="XL"/>
    <n v="5554.0360000000001"/>
    <n v="138.8509"/>
    <s v="Regular Air"/>
    <n v="8.99"/>
    <n v="5563.0259999999998"/>
    <s v="Saskachewan"/>
    <s v="SK"/>
    <s v="Small Business"/>
    <n v="2"/>
    <s v="Technology"/>
    <s v="Telephones and Communication"/>
    <s v="Small Box"/>
    <s v="4/22/2011"/>
  </r>
  <r>
    <n v="16802"/>
    <d v="2011-04-20T00:00:00"/>
    <s v="Apr"/>
    <x v="3"/>
    <s v="Medium"/>
    <n v="26"/>
    <s v="M"/>
    <n v="2703.45"/>
    <n v="103.97884615384615"/>
    <s v="Regular Air"/>
    <n v="35"/>
    <n v="2738.45"/>
    <s v="New Brunswick"/>
    <s v="NB"/>
    <s v="Home Office"/>
    <n v="3"/>
    <s v="Office Supplies"/>
    <s v="Storage &amp; Organization"/>
    <s v="Large Box"/>
    <s v="4/22/2011"/>
  </r>
  <r>
    <n v="48354"/>
    <d v="2011-04-20T00:00:00"/>
    <s v="Apr"/>
    <x v="3"/>
    <s v="Medium"/>
    <n v="25"/>
    <s v="M"/>
    <n v="1387.29"/>
    <n v="55.491599999999998"/>
    <s v="Express Air"/>
    <n v="14.3"/>
    <n v="1401.59"/>
    <s v="Alberta"/>
    <s v="AB"/>
    <s v="Home Office"/>
    <n v="3"/>
    <s v="Office Supplies"/>
    <s v="Paper"/>
    <s v="Small Box"/>
    <s v="4/21/2011"/>
  </r>
  <r>
    <n v="55362"/>
    <d v="2011-04-20T00:00:00"/>
    <s v="Apr"/>
    <x v="3"/>
    <s v="High"/>
    <n v="24"/>
    <s v="M"/>
    <n v="67.84"/>
    <n v="2.8266666666666667"/>
    <s v="Regular Air"/>
    <n v="0.99"/>
    <n v="68.83"/>
    <s v="Saskachewan"/>
    <s v="SK"/>
    <s v="Corporate"/>
    <n v="1"/>
    <s v="Office Supplies"/>
    <s v="Labels"/>
    <s v="Small Box"/>
    <s v="4/22/2011"/>
  </r>
  <r>
    <n v="37828"/>
    <d v="2011-04-20T00:00:00"/>
    <s v="Apr"/>
    <x v="3"/>
    <s v="Low"/>
    <n v="23"/>
    <s v="M"/>
    <n v="490.17"/>
    <n v="21.311739130434784"/>
    <s v="Regular Air"/>
    <n v="4"/>
    <n v="494.17"/>
    <s v="Ontario"/>
    <s v="ON"/>
    <s v="Corporate"/>
    <n v="1"/>
    <s v="Technology"/>
    <s v="Computer Peripherals"/>
    <s v="Small Box"/>
    <s v="4/25/2011"/>
  </r>
  <r>
    <n v="7812"/>
    <d v="2011-04-20T00:00:00"/>
    <s v="Apr"/>
    <x v="3"/>
    <s v="Low"/>
    <n v="17"/>
    <s v="S"/>
    <n v="475.9"/>
    <n v="27.994117647058822"/>
    <s v="Regular Air"/>
    <n v="19.46"/>
    <n v="495.35999999999996"/>
    <s v="Yukon"/>
    <s v="YT"/>
    <s v="Corporate"/>
    <n v="1"/>
    <s v="Furniture"/>
    <s v="Office Furnishings"/>
    <s v="Small Box"/>
    <s v="4/27/2011"/>
  </r>
  <r>
    <n v="7812"/>
    <d v="2011-04-20T00:00:00"/>
    <s v="Apr"/>
    <x v="3"/>
    <s v="Low"/>
    <n v="12"/>
    <s v="S"/>
    <n v="3635.63"/>
    <n v="302.96916666666669"/>
    <s v="Delivery Truck"/>
    <n v="29.2"/>
    <n v="3664.83"/>
    <s v="Yukon"/>
    <s v="YT"/>
    <s v="Corporate"/>
    <n v="1"/>
    <s v="Furniture"/>
    <s v="Tables"/>
    <s v="Jumbo Box"/>
    <s v="4/22/2011"/>
  </r>
  <r>
    <n v="31271"/>
    <d v="2011-04-20T00:00:00"/>
    <s v="Apr"/>
    <x v="3"/>
    <s v="Low"/>
    <n v="4"/>
    <s v="XS"/>
    <n v="43.29"/>
    <n v="10.8225"/>
    <s v="Regular Air"/>
    <n v="10.16"/>
    <n v="53.45"/>
    <s v="Alberta"/>
    <s v="AB"/>
    <s v="Small Business"/>
    <n v="2"/>
    <s v="Furniture"/>
    <s v="Office Furnishings"/>
    <s v="Large Box"/>
    <s v="4/27/2011"/>
  </r>
  <r>
    <n v="52261"/>
    <d v="2011-04-21T00:00:00"/>
    <s v="Apr"/>
    <x v="3"/>
    <s v="Not Specified"/>
    <n v="49"/>
    <s v="XL"/>
    <n v="10261.25"/>
    <n v="209.41326530612244"/>
    <s v="Delivery Truck"/>
    <n v="52.2"/>
    <n v="10313.450000000001"/>
    <s v="Yukon"/>
    <s v="YT"/>
    <s v="Home Office"/>
    <n v="3"/>
    <s v="Furniture"/>
    <s v="Tables"/>
    <s v="Jumbo Box"/>
    <s v="4/22/2011"/>
  </r>
  <r>
    <n v="26503"/>
    <d v="2011-04-21T00:00:00"/>
    <s v="Apr"/>
    <x v="3"/>
    <s v="Medium"/>
    <n v="47"/>
    <s v="XL"/>
    <n v="671.78"/>
    <n v="14.293191489361702"/>
    <s v="Regular Air"/>
    <n v="1.39"/>
    <n v="673.17"/>
    <s v="Manitoba"/>
    <s v="MB"/>
    <s v="Small Business"/>
    <n v="2"/>
    <s v="Office Supplies"/>
    <s v="Envelopes"/>
    <s v="Small Box"/>
    <s v="4/23/2011"/>
  </r>
  <r>
    <n v="40454"/>
    <d v="2011-04-21T00:00:00"/>
    <s v="Apr"/>
    <x v="3"/>
    <s v="Not Specified"/>
    <n v="43"/>
    <s v="XL"/>
    <n v="1243.8800000000001"/>
    <n v="28.92744186046512"/>
    <s v="Regular Air"/>
    <n v="8.99"/>
    <n v="1252.8700000000001"/>
    <s v="Quebec"/>
    <s v="QC"/>
    <s v="Corporate"/>
    <n v="1"/>
    <s v="Office Supplies"/>
    <s v="Pens &amp; Art Supplies"/>
    <s v="Small Pack"/>
    <s v="4/24/2011"/>
  </r>
  <r>
    <n v="26503"/>
    <d v="2011-04-21T00:00:00"/>
    <s v="Apr"/>
    <x v="3"/>
    <s v="Medium"/>
    <n v="12"/>
    <s v="S"/>
    <n v="262.08999999999997"/>
    <n v="21.840833333333332"/>
    <s v="Regular Air"/>
    <n v="10.49"/>
    <n v="272.58"/>
    <s v="Manitoba"/>
    <s v="MB"/>
    <s v="Small Business"/>
    <n v="2"/>
    <s v="Furniture"/>
    <s v="Office Furnishings"/>
    <s v="Small Box"/>
    <s v="4/22/2011"/>
  </r>
  <r>
    <n v="43013"/>
    <d v="2011-04-22T00:00:00"/>
    <s v="Apr"/>
    <x v="3"/>
    <s v="Low"/>
    <n v="50"/>
    <s v="XXL"/>
    <n v="2437.67"/>
    <n v="48.753399999999999"/>
    <s v="Regular Air"/>
    <n v="22.24"/>
    <n v="2459.91"/>
    <s v="Alberta"/>
    <s v="AB"/>
    <s v="Home Office"/>
    <n v="3"/>
    <s v="Furniture"/>
    <s v="Office Furnishings"/>
    <s v="Large Box"/>
    <s v="4/26/2011"/>
  </r>
  <r>
    <n v="39268"/>
    <d v="2011-04-22T00:00:00"/>
    <s v="Apr"/>
    <x v="3"/>
    <s v="Not Specified"/>
    <n v="45"/>
    <s v="XL"/>
    <n v="156.94999999999999"/>
    <n v="3.4877777777777776"/>
    <s v="Regular Air"/>
    <n v="0.94"/>
    <n v="157.88999999999999"/>
    <s v="Ontario"/>
    <s v="ON"/>
    <s v="Corporate"/>
    <n v="1"/>
    <s v="Office Supplies"/>
    <s v="Rubber Bands"/>
    <s v="Wrap Bag"/>
    <s v="4/25/2011"/>
  </r>
  <r>
    <n v="39268"/>
    <d v="2011-04-22T00:00:00"/>
    <s v="Apr"/>
    <x v="3"/>
    <s v="Not Specified"/>
    <n v="44"/>
    <s v="XL"/>
    <n v="324.2"/>
    <n v="7.3681818181818182"/>
    <s v="Express Air"/>
    <n v="6.05"/>
    <n v="330.25"/>
    <s v="Ontario"/>
    <s v="ON"/>
    <s v="Corporate"/>
    <n v="1"/>
    <s v="Office Supplies"/>
    <s v="Binders and Binder Accessories"/>
    <s v="Small Box"/>
    <s v="4/24/2011"/>
  </r>
  <r>
    <n v="33287"/>
    <d v="2011-04-22T00:00:00"/>
    <s v="Apr"/>
    <x v="3"/>
    <s v="Critical"/>
    <n v="44"/>
    <s v="XL"/>
    <n v="11904.55"/>
    <n v="270.55795454545455"/>
    <s v="Delivery Truck"/>
    <n v="28.06"/>
    <n v="11932.609999999999"/>
    <s v="British Columbia"/>
    <s v="BC"/>
    <s v="Small Business"/>
    <n v="2"/>
    <s v="Technology"/>
    <s v="Office Machines"/>
    <s v="Jumbo Drum"/>
    <s v="4/25/2011"/>
  </r>
  <r>
    <n v="43013"/>
    <d v="2011-04-22T00:00:00"/>
    <s v="Apr"/>
    <x v="3"/>
    <s v="Low"/>
    <n v="43"/>
    <s v="XL"/>
    <n v="1438.33"/>
    <n v="33.449534883720929"/>
    <s v="Regular Air"/>
    <n v="8.2200000000000006"/>
    <n v="1446.55"/>
    <s v="British Columbia"/>
    <s v="BC"/>
    <s v="Home Office"/>
    <n v="3"/>
    <s v="Office Supplies"/>
    <s v="Storage &amp; Organization"/>
    <s v="Small Box"/>
    <s v="4/27/2011"/>
  </r>
  <r>
    <n v="25863"/>
    <d v="2011-04-22T00:00:00"/>
    <s v="Apr"/>
    <x v="3"/>
    <s v="Not Specified"/>
    <n v="18"/>
    <s v="S"/>
    <n v="340.68849999999998"/>
    <n v="18.927138888888887"/>
    <s v="Express Air"/>
    <n v="4.8099999999999996"/>
    <n v="345.49849999999998"/>
    <s v="Ontario"/>
    <s v="ON"/>
    <s v="Corporate"/>
    <n v="1"/>
    <s v="Technology"/>
    <s v="Telephones and Communication"/>
    <s v="Medium Box"/>
    <s v="4/24/2011"/>
  </r>
  <r>
    <n v="24486"/>
    <d v="2011-04-22T00:00:00"/>
    <s v="Apr"/>
    <x v="3"/>
    <s v="Medium"/>
    <n v="14"/>
    <s v="S"/>
    <n v="27.06"/>
    <n v="1.9328571428571428"/>
    <s v="Regular Air"/>
    <n v="0.7"/>
    <n v="27.759999999999998"/>
    <s v="Ontario"/>
    <s v="ON"/>
    <s v="Consumer"/>
    <n v="4"/>
    <s v="Office Supplies"/>
    <s v="Pens &amp; Art Supplies"/>
    <s v="Wrap Bag"/>
    <s v="4/23/2011"/>
  </r>
  <r>
    <n v="24486"/>
    <d v="2011-04-22T00:00:00"/>
    <s v="Apr"/>
    <x v="3"/>
    <s v="Medium"/>
    <n v="3"/>
    <s v="XS"/>
    <n v="28.11"/>
    <n v="9.3699999999999992"/>
    <s v="Regular Air"/>
    <n v="2.83"/>
    <n v="30.939999999999998"/>
    <s v="Ontario"/>
    <s v="ON"/>
    <s v="Consumer"/>
    <n v="4"/>
    <s v="Technology"/>
    <s v="Computer Peripherals"/>
    <s v="Small Pack"/>
    <s v="4/23/2011"/>
  </r>
  <r>
    <n v="37826"/>
    <d v="2011-04-23T00:00:00"/>
    <s v="Apr"/>
    <x v="3"/>
    <s v="Medium"/>
    <n v="45"/>
    <s v="XL"/>
    <n v="325.8"/>
    <n v="7.24"/>
    <s v="Regular Air"/>
    <n v="6.18"/>
    <n v="331.98"/>
    <s v="Saskachewan"/>
    <s v="SK"/>
    <s v="Consumer"/>
    <n v="4"/>
    <s v="Office Supplies"/>
    <s v="Paper"/>
    <s v="Small Box"/>
    <s v="4/25/2011"/>
  </r>
  <r>
    <n v="6402"/>
    <d v="2011-04-23T00:00:00"/>
    <s v="Apr"/>
    <x v="3"/>
    <s v="Low"/>
    <n v="35"/>
    <s v="L"/>
    <n v="373.33"/>
    <n v="10.666571428571428"/>
    <s v="Regular Air"/>
    <n v="4.68"/>
    <n v="378.01"/>
    <s v="New Brunswick"/>
    <s v="NB"/>
    <s v="Corporate"/>
    <n v="1"/>
    <s v="Office Supplies"/>
    <s v="Scissors, Rulers and Trimmers"/>
    <s v="Small Pack"/>
    <s v="4/28/2011"/>
  </r>
  <r>
    <n v="29539"/>
    <d v="2011-04-23T00:00:00"/>
    <s v="Apr"/>
    <x v="3"/>
    <s v="High"/>
    <n v="24"/>
    <s v="M"/>
    <n v="223.2"/>
    <n v="9.2999999999999989"/>
    <s v="Regular Air"/>
    <n v="1.39"/>
    <n v="224.58999999999997"/>
    <s v="Saskachewan"/>
    <s v="SK"/>
    <s v="Corporate"/>
    <n v="1"/>
    <s v="Office Supplies"/>
    <s v="Envelopes"/>
    <s v="Small Box"/>
    <s v="4/24/2011"/>
  </r>
  <r>
    <n v="38311"/>
    <d v="2011-04-23T00:00:00"/>
    <s v="Apr"/>
    <x v="3"/>
    <s v="Medium"/>
    <n v="9"/>
    <s v="XS"/>
    <n v="1201.51"/>
    <n v="133.5011111111111"/>
    <s v="Express Air"/>
    <n v="19.989999999999998"/>
    <n v="1221.5"/>
    <s v="Alberta"/>
    <s v="AB"/>
    <s v="Consumer"/>
    <n v="4"/>
    <s v="Office Supplies"/>
    <s v="Storage &amp; Organization"/>
    <s v="Small Box"/>
    <s v="4/25/2011"/>
  </r>
  <r>
    <n v="16710"/>
    <d v="2011-04-24T00:00:00"/>
    <s v="Apr"/>
    <x v="3"/>
    <s v="High"/>
    <n v="47"/>
    <s v="XL"/>
    <n v="5549.79"/>
    <n v="118.08063829787234"/>
    <s v="Delivery Truck"/>
    <n v="17.850000000000001"/>
    <n v="5567.64"/>
    <s v="Nova Scotia"/>
    <s v="NS"/>
    <s v="Consumer"/>
    <n v="4"/>
    <s v="Technology"/>
    <s v="Office Machines"/>
    <s v="Jumbo Drum"/>
    <s v="4/26/2011"/>
  </r>
  <r>
    <n v="43398"/>
    <d v="2011-04-24T00:00:00"/>
    <s v="Apr"/>
    <x v="3"/>
    <s v="Not Specified"/>
    <n v="10"/>
    <s v="S"/>
    <n v="1600.85"/>
    <n v="160.08499999999998"/>
    <s v="Delivery Truck"/>
    <n v="60"/>
    <n v="1660.85"/>
    <s v="Manitoba"/>
    <s v="MB"/>
    <s v="Corporate"/>
    <n v="1"/>
    <s v="Furniture"/>
    <s v="Tables"/>
    <s v="Jumbo Drum"/>
    <s v="4/25/2011"/>
  </r>
  <r>
    <n v="59271"/>
    <d v="2011-04-25T00:00:00"/>
    <s v="Apr"/>
    <x v="3"/>
    <s v="Not Specified"/>
    <n v="40"/>
    <s v="XL"/>
    <n v="630.38"/>
    <n v="15.759499999999999"/>
    <s v="Express Air"/>
    <n v="13.32"/>
    <n v="643.70000000000005"/>
    <s v="New Brunswick"/>
    <s v="NB"/>
    <s v="Corporate"/>
    <n v="1"/>
    <s v="Office Supplies"/>
    <s v="Appliances"/>
    <s v="Small Box"/>
    <s v="4/26/2011"/>
  </r>
  <r>
    <n v="56162"/>
    <d v="2011-04-25T00:00:00"/>
    <s v="Apr"/>
    <x v="3"/>
    <s v="Not Specified"/>
    <n v="30"/>
    <s v="L"/>
    <n v="5217.79"/>
    <n v="173.92633333333333"/>
    <s v="Delivery Truck"/>
    <n v="30"/>
    <n v="5247.79"/>
    <s v="British Columbia"/>
    <s v="BC"/>
    <s v="Corporate"/>
    <n v="1"/>
    <s v="Furniture"/>
    <s v="Chairs &amp; Chairmats"/>
    <s v="Jumbo Drum"/>
    <s v="4/27/2011"/>
  </r>
  <r>
    <n v="59271"/>
    <d v="2011-04-25T00:00:00"/>
    <s v="Apr"/>
    <x v="3"/>
    <s v="Not Specified"/>
    <n v="23"/>
    <s v="M"/>
    <n v="144.03"/>
    <n v="6.2621739130434779"/>
    <s v="Regular Air"/>
    <n v="5.2"/>
    <n v="149.22999999999999"/>
    <s v="New Brunswick"/>
    <s v="NB"/>
    <s v="Corporate"/>
    <n v="1"/>
    <s v="Office Supplies"/>
    <s v="Paper"/>
    <s v="Small Box"/>
    <s v="4/27/2011"/>
  </r>
  <r>
    <n v="30626"/>
    <d v="2011-04-25T00:00:00"/>
    <s v="Apr"/>
    <x v="3"/>
    <s v="Critical"/>
    <n v="23"/>
    <s v="M"/>
    <n v="220.82"/>
    <n v="9.6008695652173905"/>
    <s v="Express Air"/>
    <n v="1.0900000000000001"/>
    <n v="221.91"/>
    <s v="New Brunswick"/>
    <s v="NB"/>
    <s v="Corporate"/>
    <n v="1"/>
    <s v="Office Supplies"/>
    <s v="Pens &amp; Art Supplies"/>
    <s v="Wrap Bag"/>
    <s v="4/26/2011"/>
  </r>
  <r>
    <n v="52611"/>
    <d v="2011-04-25T00:00:00"/>
    <s v="Apr"/>
    <x v="3"/>
    <s v="Medium"/>
    <n v="11"/>
    <s v="S"/>
    <n v="24.95"/>
    <n v="2.2681818181818181"/>
    <s v="Regular Air"/>
    <n v="1.38"/>
    <n v="26.33"/>
    <s v="Ontario"/>
    <s v="ON"/>
    <s v="Corporate"/>
    <n v="1"/>
    <s v="Office Supplies"/>
    <s v="Rubber Bands"/>
    <s v="Wrap Bag"/>
    <s v="4/25/2011"/>
  </r>
  <r>
    <n v="2947"/>
    <d v="2011-04-25T00:00:00"/>
    <s v="Apr"/>
    <x v="3"/>
    <s v="Critical"/>
    <n v="8"/>
    <s v="XS"/>
    <n v="57.04"/>
    <n v="7.13"/>
    <s v="Regular Air"/>
    <n v="6.81"/>
    <n v="63.85"/>
    <s v="Ontario"/>
    <s v="ON"/>
    <s v="Consumer"/>
    <n v="4"/>
    <s v="Office Supplies"/>
    <s v="Paper"/>
    <s v="Small Box"/>
    <s v="4/27/2011"/>
  </r>
  <r>
    <n v="25697"/>
    <d v="2011-04-26T00:00:00"/>
    <s v="Apr"/>
    <x v="3"/>
    <s v="Low"/>
    <n v="46"/>
    <s v="XL"/>
    <n v="400.25"/>
    <n v="8.7010869565217384"/>
    <s v="Regular Air"/>
    <n v="3.62"/>
    <n v="403.87"/>
    <s v="Ontario"/>
    <s v="ON"/>
    <s v="Consumer"/>
    <n v="4"/>
    <s v="Technology"/>
    <s v="Computer Peripherals"/>
    <s v="Small Pack"/>
    <s v="4/26/2011"/>
  </r>
  <r>
    <n v="39008"/>
    <d v="2011-04-28T00:00:00"/>
    <s v="Apr"/>
    <x v="3"/>
    <s v="Not Specified"/>
    <n v="28"/>
    <s v="M"/>
    <n v="3582.79"/>
    <n v="127.95678571428572"/>
    <s v="Delivery Truck"/>
    <n v="70.2"/>
    <n v="3652.99"/>
    <s v="Manitoba"/>
    <s v="MB"/>
    <s v="Corporate"/>
    <n v="1"/>
    <s v="Furniture"/>
    <s v="Chairs &amp; Chairmats"/>
    <s v="Jumbo Drum"/>
    <s v="4/30/2011"/>
  </r>
  <r>
    <n v="35238"/>
    <d v="2011-04-28T00:00:00"/>
    <s v="Apr"/>
    <x v="3"/>
    <s v="Low"/>
    <n v="27"/>
    <s v="M"/>
    <n v="1403.027"/>
    <n v="51.963962962962967"/>
    <s v="Express Air"/>
    <n v="5.63"/>
    <n v="1408.6570000000002"/>
    <s v="Saskachewan"/>
    <s v="SK"/>
    <s v="Small Business"/>
    <n v="2"/>
    <s v="Technology"/>
    <s v="Telephones and Communication"/>
    <s v="Small Box"/>
    <s v="4/28/2011"/>
  </r>
  <r>
    <n v="34694"/>
    <d v="2011-04-28T00:00:00"/>
    <s v="Apr"/>
    <x v="3"/>
    <s v="Low"/>
    <n v="11"/>
    <s v="S"/>
    <n v="55.49"/>
    <n v="5.0445454545454549"/>
    <s v="Regular Air"/>
    <n v="7.24"/>
    <n v="62.730000000000004"/>
    <s v="Quebec"/>
    <s v="QC"/>
    <s v="Consumer"/>
    <n v="4"/>
    <s v="Furniture"/>
    <s v="Office Furnishings"/>
    <s v="Small Box"/>
    <s v="4/28/2011"/>
  </r>
  <r>
    <n v="25479"/>
    <d v="2011-04-28T00:00:00"/>
    <s v="Apr"/>
    <x v="3"/>
    <s v="Critical"/>
    <n v="3"/>
    <s v="XS"/>
    <n v="210.5025"/>
    <n v="70.167500000000004"/>
    <s v="Regular Air"/>
    <n v="1.25"/>
    <n v="211.7525"/>
    <s v="Quebec"/>
    <s v="QC"/>
    <s v="Corporate"/>
    <n v="1"/>
    <s v="Technology"/>
    <s v="Telephones and Communication"/>
    <s v="Small Pack"/>
    <s v="4/28/2011"/>
  </r>
  <r>
    <n v="10054"/>
    <d v="2011-04-28T00:00:00"/>
    <s v="Apr"/>
    <x v="3"/>
    <s v="High"/>
    <n v="2"/>
    <s v="XS"/>
    <n v="196.85149999999999"/>
    <n v="98.425749999999994"/>
    <s v="Regular Air"/>
    <n v="5.99"/>
    <n v="202.8415"/>
    <s v="Quebec"/>
    <s v="QC"/>
    <s v="Home Office"/>
    <n v="3"/>
    <s v="Technology"/>
    <s v="Telephones and Communication"/>
    <s v="Small Box"/>
    <s v="4/28/2011"/>
  </r>
  <r>
    <n v="10054"/>
    <d v="2011-04-28T00:00:00"/>
    <s v="Apr"/>
    <x v="3"/>
    <s v="High"/>
    <n v="2"/>
    <s v="XS"/>
    <n v="203.3"/>
    <n v="101.65"/>
    <s v="Regular Air"/>
    <n v="48.2"/>
    <n v="251.5"/>
    <s v="Quebec"/>
    <s v="QC"/>
    <s v="Home Office"/>
    <n v="3"/>
    <s v="Furniture"/>
    <s v="Office Furnishings"/>
    <s v="Medium Box"/>
    <s v="4/30/2011"/>
  </r>
  <r>
    <n v="17252"/>
    <d v="2011-04-29T00:00:00"/>
    <s v="Apr"/>
    <x v="3"/>
    <s v="Not Specified"/>
    <n v="49"/>
    <s v="XL"/>
    <n v="11365.616"/>
    <n v="231.95134693877552"/>
    <s v="Delivery Truck"/>
    <n v="54.12"/>
    <n v="11419.736000000001"/>
    <s v="Ontario"/>
    <s v="ON"/>
    <s v="Consumer"/>
    <n v="4"/>
    <s v="Furniture"/>
    <s v="Tables"/>
    <s v="Jumbo Box"/>
    <d v="2011-01-05T00:00:00"/>
  </r>
  <r>
    <n v="16674"/>
    <d v="2011-04-29T00:00:00"/>
    <s v="Apr"/>
    <x v="3"/>
    <s v="Low"/>
    <n v="49"/>
    <s v="XL"/>
    <n v="1959.43"/>
    <n v="39.98836734693878"/>
    <s v="Regular Air"/>
    <n v="4.62"/>
    <n v="1964.05"/>
    <s v="Nova Scotia"/>
    <s v="NS"/>
    <s v="Small Business"/>
    <n v="2"/>
    <s v="Office Supplies"/>
    <s v="Appliances"/>
    <s v="Small Box"/>
    <d v="2011-06-05T00:00:00"/>
  </r>
  <r>
    <n v="17252"/>
    <d v="2011-04-29T00:00:00"/>
    <s v="Apr"/>
    <x v="3"/>
    <s v="Not Specified"/>
    <n v="48"/>
    <s v="XL"/>
    <n v="2283.2199999999998"/>
    <n v="47.567083333333329"/>
    <s v="Regular Air"/>
    <n v="5.97"/>
    <n v="2289.1899999999996"/>
    <s v="Ontario"/>
    <s v="ON"/>
    <s v="Consumer"/>
    <n v="4"/>
    <s v="Office Supplies"/>
    <s v="Paper"/>
    <s v="Small Box"/>
    <s v="4/30/2011"/>
  </r>
  <r>
    <n v="26791"/>
    <d v="2011-04-29T00:00:00"/>
    <s v="Apr"/>
    <x v="3"/>
    <s v="Low"/>
    <n v="45"/>
    <s v="XL"/>
    <n v="500.48"/>
    <n v="11.121777777777778"/>
    <s v="Regular Air"/>
    <n v="5.03"/>
    <n v="505.51"/>
    <s v="Prince Edward Island"/>
    <s v="PE"/>
    <s v="Home Office"/>
    <n v="3"/>
    <s v="Office Supplies"/>
    <s v="Storage &amp; Organization"/>
    <s v="Small Box"/>
    <d v="2011-06-05T00:00:00"/>
  </r>
  <r>
    <n v="16674"/>
    <d v="2011-04-29T00:00:00"/>
    <s v="Apr"/>
    <x v="3"/>
    <s v="Low"/>
    <n v="39"/>
    <s v="L"/>
    <n v="14072.64"/>
    <n v="360.83692307692309"/>
    <s v="Delivery Truck"/>
    <n v="58.92"/>
    <n v="14131.56"/>
    <s v="Nova Scotia"/>
    <s v="NS"/>
    <s v="Small Business"/>
    <n v="2"/>
    <s v="Furniture"/>
    <s v="Chairs &amp; Chairmats"/>
    <s v="Jumbo Drum"/>
    <d v="2011-08-05T00:00:00"/>
  </r>
  <r>
    <n v="42727"/>
    <d v="2011-04-29T00:00:00"/>
    <s v="Apr"/>
    <x v="3"/>
    <s v="Not Specified"/>
    <n v="21"/>
    <s v="M"/>
    <n v="177.06"/>
    <n v="8.4314285714285724"/>
    <s v="Regular Air"/>
    <n v="7.77"/>
    <n v="184.83"/>
    <s v="Saskachewan"/>
    <s v="SK"/>
    <s v="Consumer"/>
    <n v="4"/>
    <s v="Office Supplies"/>
    <s v="Scissors, Rulers and Trimmers"/>
    <s v="Small Pack"/>
    <s v="4/30/2011"/>
  </r>
  <r>
    <n v="3750"/>
    <d v="2011-04-29T00:00:00"/>
    <s v="Apr"/>
    <x v="3"/>
    <s v="Medium"/>
    <n v="12"/>
    <s v="S"/>
    <n v="76.16"/>
    <n v="6.3466666666666667"/>
    <s v="Regular Air"/>
    <n v="5.2"/>
    <n v="81.36"/>
    <s v="Quebec"/>
    <s v="QC"/>
    <s v="Small Business"/>
    <n v="2"/>
    <s v="Office Supplies"/>
    <s v="Paper"/>
    <s v="Small Box"/>
    <d v="2011-01-05T00:00:00"/>
  </r>
  <r>
    <n v="42727"/>
    <d v="2011-04-29T00:00:00"/>
    <s v="Apr"/>
    <x v="3"/>
    <s v="Not Specified"/>
    <n v="11"/>
    <s v="S"/>
    <n v="5510.23"/>
    <n v="500.92999999999995"/>
    <s v="Delivery Truck"/>
    <n v="26"/>
    <n v="5536.23"/>
    <s v="Saskachewan"/>
    <s v="SK"/>
    <s v="Consumer"/>
    <n v="4"/>
    <s v="Furniture"/>
    <s v="Chairs &amp; Chairmats"/>
    <s v="Jumbo Drum"/>
    <s v="4/30/2011"/>
  </r>
  <r>
    <n v="2208"/>
    <d v="2011-04-30T00:00:00"/>
    <s v="Apr"/>
    <x v="3"/>
    <s v="Not Specified"/>
    <n v="41"/>
    <s v="XL"/>
    <n v="23281.05"/>
    <n v="567.83048780487798"/>
    <s v="Regular Air"/>
    <n v="24.49"/>
    <n v="23305.54"/>
    <s v="Nova Scotia"/>
    <s v="NS"/>
    <s v="Home Office"/>
    <n v="3"/>
    <s v="Technology"/>
    <s v="Copiers and Fax"/>
    <s v="Large Box"/>
    <d v="2011-01-05T00:00:00"/>
  </r>
  <r>
    <n v="18528"/>
    <d v="2011-04-30T00:00:00"/>
    <s v="Apr"/>
    <x v="3"/>
    <s v="Critical"/>
    <n v="33"/>
    <s v="L"/>
    <n v="340.97"/>
    <n v="10.332424242424244"/>
    <s v="Regular Air"/>
    <n v="3.99"/>
    <n v="344.96000000000004"/>
    <s v="Ontario"/>
    <s v="ON"/>
    <s v="Corporate"/>
    <n v="1"/>
    <s v="Office Supplies"/>
    <s v="Appliances"/>
    <s v="Small Box"/>
    <d v="2011-01-05T00:00:00"/>
  </r>
  <r>
    <n v="513"/>
    <d v="2011-04-30T00:00:00"/>
    <s v="Apr"/>
    <x v="3"/>
    <s v="High"/>
    <n v="33"/>
    <s v="L"/>
    <n v="5437.92"/>
    <n v="164.78545454545454"/>
    <s v="Delivery Truck"/>
    <n v="60.2"/>
    <n v="5498.12"/>
    <s v="Ontario"/>
    <s v="ON"/>
    <s v="Home Office"/>
    <n v="3"/>
    <s v="Furniture"/>
    <s v="Chairs &amp; Chairmats"/>
    <s v="Jumbo Drum"/>
    <s v="4/30/2011"/>
  </r>
  <r>
    <n v="18528"/>
    <d v="2011-04-30T00:00:00"/>
    <s v="Apr"/>
    <x v="3"/>
    <s v="Critical"/>
    <n v="22"/>
    <s v="M"/>
    <n v="136.24"/>
    <n v="6.1927272727272733"/>
    <s v="Regular Air"/>
    <n v="7.96"/>
    <n v="144.20000000000002"/>
    <s v="Ontario"/>
    <s v="ON"/>
    <s v="Corporate"/>
    <n v="1"/>
    <s v="Office Supplies"/>
    <s v="Paper"/>
    <s v="Small Box"/>
    <d v="2011-02-05T00:00:00"/>
  </r>
  <r>
    <n v="38305"/>
    <d v="2011-04-30T00:00:00"/>
    <s v="Apr"/>
    <x v="3"/>
    <s v="Critical"/>
    <n v="21"/>
    <s v="M"/>
    <n v="2561.6705000000002"/>
    <n v="121.98430952380953"/>
    <s v="Regular Air"/>
    <n v="8.08"/>
    <n v="2569.7505000000001"/>
    <s v="Quebec"/>
    <s v="QC"/>
    <s v="Consumer"/>
    <n v="4"/>
    <s v="Technology"/>
    <s v="Telephones and Communication"/>
    <s v="Small Box"/>
    <d v="2011-02-05T00:00:00"/>
  </r>
  <r>
    <n v="2208"/>
    <d v="2011-04-30T00:00:00"/>
    <s v="Apr"/>
    <x v="3"/>
    <s v="Not Specified"/>
    <n v="7"/>
    <s v="XS"/>
    <n v="82.06"/>
    <n v="11.722857142857142"/>
    <s v="Regular Air"/>
    <n v="7.19"/>
    <n v="89.25"/>
    <s v="Nova Scotia"/>
    <s v="NS"/>
    <s v="Home Office"/>
    <n v="3"/>
    <s v="Office Supplies"/>
    <s v="Binders and Binder Accessories"/>
    <s v="Small Box"/>
    <d v="2011-02-05T00:00:00"/>
  </r>
  <r>
    <n v="22850"/>
    <d v="2011-04-30T00:00:00"/>
    <s v="Apr"/>
    <x v="3"/>
    <s v="Medium"/>
    <n v="4"/>
    <s v="XS"/>
    <n v="105.13"/>
    <n v="26.282499999999999"/>
    <s v="Regular Air"/>
    <n v="4"/>
    <n v="109.13"/>
    <s v="Yukon"/>
    <s v="YT"/>
    <s v="Home Office"/>
    <n v="3"/>
    <s v="Technology"/>
    <s v="Computer Peripherals"/>
    <s v="Small Box"/>
    <d v="2011-01-05T00:00:00"/>
  </r>
  <r>
    <n v="7878"/>
    <d v="2011-05-01T00:00:00"/>
    <s v="May"/>
    <x v="4"/>
    <s v="Critical"/>
    <n v="50"/>
    <s v="XXL"/>
    <n v="3904.12"/>
    <n v="78.082399999999993"/>
    <s v="Delivery Truck"/>
    <n v="55.81"/>
    <n v="3959.93"/>
    <s v="Manitoba"/>
    <s v="MB"/>
    <s v="Corporate"/>
    <n v="1"/>
    <s v="Furniture"/>
    <s v="Bookcases"/>
    <s v="Jumbo Box"/>
    <d v="2011-06-05T00:00:00"/>
  </r>
  <r>
    <n v="7878"/>
    <d v="2011-05-01T00:00:00"/>
    <s v="May"/>
    <x v="4"/>
    <s v="Low"/>
    <n v="42"/>
    <s v="XL"/>
    <n v="256.64"/>
    <n v="6.1104761904761897"/>
    <s v="Regular Air"/>
    <n v="3.37"/>
    <n v="260.01"/>
    <s v="Manitoba"/>
    <s v="MB"/>
    <s v="Corporate"/>
    <n v="1"/>
    <s v="Office Supplies"/>
    <s v="Rubber Bands"/>
    <s v="Wrap Bag"/>
    <d v="2011-08-05T00:00:00"/>
  </r>
  <r>
    <n v="7878"/>
    <d v="2011-05-01T00:00:00"/>
    <s v="May"/>
    <x v="4"/>
    <s v="Critical"/>
    <n v="41"/>
    <s v="XL"/>
    <n v="343.64"/>
    <n v="8.3814634146341458"/>
    <s v="Regular Air"/>
    <n v="3.44"/>
    <n v="347.08"/>
    <s v="Manitoba"/>
    <s v="MB"/>
    <s v="Corporate"/>
    <n v="1"/>
    <s v="Furniture"/>
    <s v="Office Furnishings"/>
    <s v="Small Pack"/>
    <d v="2011-03-05T00:00:00"/>
  </r>
  <r>
    <n v="56834"/>
    <d v="2011-05-01T00:00:00"/>
    <s v="May"/>
    <x v="4"/>
    <s v="High"/>
    <n v="33"/>
    <s v="L"/>
    <n v="205.52"/>
    <n v="6.2278787878787885"/>
    <s v="Regular Air"/>
    <n v="7.03"/>
    <n v="212.55"/>
    <s v="Alberta"/>
    <s v="AB"/>
    <s v="Corporate"/>
    <n v="1"/>
    <s v="Office Supplies"/>
    <s v="Paper"/>
    <s v="Small Box"/>
    <d v="2011-02-05T00:00:00"/>
  </r>
  <r>
    <n v="2311"/>
    <d v="2011-05-01T00:00:00"/>
    <s v="May"/>
    <x v="4"/>
    <s v="High"/>
    <n v="31"/>
    <s v="L"/>
    <n v="1324.09"/>
    <n v="42.712580645161289"/>
    <s v="Regular Air"/>
    <n v="18.98"/>
    <n v="1343.07"/>
    <s v="British Columbia"/>
    <s v="BC"/>
    <s v="Home Office"/>
    <n v="3"/>
    <s v="Furniture"/>
    <s v="Office Furnishings"/>
    <s v="Small Box"/>
    <d v="2011-02-05T00:00:00"/>
  </r>
  <r>
    <n v="42979"/>
    <d v="2011-05-01T00:00:00"/>
    <s v="May"/>
    <x v="4"/>
    <s v="Not Specified"/>
    <n v="29"/>
    <s v="M"/>
    <n v="2770.79"/>
    <n v="95.544482758620688"/>
    <s v="Delivery Truck"/>
    <n v="30"/>
    <n v="2800.79"/>
    <s v="Saskachewan"/>
    <s v="SK"/>
    <s v="Corporate"/>
    <n v="1"/>
    <s v="Furniture"/>
    <s v="Chairs &amp; Chairmats"/>
    <s v="Jumbo Drum"/>
    <d v="2011-03-05T00:00:00"/>
  </r>
  <r>
    <n v="56834"/>
    <d v="2011-05-01T00:00:00"/>
    <s v="May"/>
    <x v="4"/>
    <s v="High"/>
    <n v="22"/>
    <s v="M"/>
    <n v="1900.47"/>
    <n v="86.385000000000005"/>
    <s v="Delivery Truck"/>
    <n v="30.06"/>
    <n v="1930.53"/>
    <s v="Alberta"/>
    <s v="AB"/>
    <s v="Corporate"/>
    <n v="1"/>
    <s v="Technology"/>
    <s v="Office Machines"/>
    <s v="Jumbo Box"/>
    <d v="2011-03-05T00:00:00"/>
  </r>
  <r>
    <n v="6755"/>
    <d v="2011-05-01T00:00:00"/>
    <s v="May"/>
    <x v="4"/>
    <s v="High"/>
    <n v="20"/>
    <s v="M"/>
    <n v="156.47"/>
    <n v="7.8235000000000001"/>
    <s v="Regular Air"/>
    <n v="6.05"/>
    <n v="162.52000000000001"/>
    <s v="Ontario"/>
    <s v="ON"/>
    <s v="Home Office"/>
    <n v="3"/>
    <s v="Office Supplies"/>
    <s v="Binders and Binder Accessories"/>
    <s v="Small Box"/>
    <d v="2011-03-05T00:00:00"/>
  </r>
  <r>
    <n v="30848"/>
    <d v="2011-05-01T00:00:00"/>
    <s v="May"/>
    <x v="4"/>
    <s v="Medium"/>
    <n v="13"/>
    <s v="S"/>
    <n v="4324.29"/>
    <n v="332.6376923076923"/>
    <s v="Delivery Truck"/>
    <n v="40.19"/>
    <n v="4364.4799999999996"/>
    <s v="Yukon"/>
    <s v="YT"/>
    <s v="Corporate"/>
    <n v="1"/>
    <s v="Furniture"/>
    <s v="Tables"/>
    <s v="Jumbo Box"/>
    <d v="2011-03-05T00:00:00"/>
  </r>
  <r>
    <n v="10695"/>
    <d v="2011-05-02T00:00:00"/>
    <s v="May"/>
    <x v="4"/>
    <s v="High"/>
    <n v="39"/>
    <s v="L"/>
    <n v="6330.0860000000002"/>
    <n v="162.30989743589745"/>
    <s v="Regular Air"/>
    <n v="2.5"/>
    <n v="6332.5860000000002"/>
    <s v="Manitoba"/>
    <s v="MB"/>
    <s v="Corporate"/>
    <n v="1"/>
    <s v="Technology"/>
    <s v="Telephones and Communication"/>
    <s v="Small Box"/>
    <d v="2011-03-05T00:00:00"/>
  </r>
  <r>
    <n v="2978"/>
    <d v="2011-05-02T00:00:00"/>
    <s v="May"/>
    <x v="4"/>
    <s v="Critical"/>
    <n v="36"/>
    <s v="L"/>
    <n v="5410.95"/>
    <n v="150.30416666666667"/>
    <s v="Regular Air"/>
    <n v="19.989999999999998"/>
    <n v="5430.94"/>
    <s v="Yukon"/>
    <s v="YT"/>
    <s v="Corporate"/>
    <n v="1"/>
    <s v="Office Supplies"/>
    <s v="Envelopes"/>
    <s v="Small Box"/>
    <d v="2011-04-05T00:00:00"/>
  </r>
  <r>
    <n v="2978"/>
    <d v="2011-05-02T00:00:00"/>
    <s v="May"/>
    <x v="4"/>
    <s v="Critical"/>
    <n v="34"/>
    <s v="L"/>
    <n v="6264.1854999999996"/>
    <n v="184.24074999999999"/>
    <s v="Regular Air"/>
    <n v="19.989999999999998"/>
    <n v="6284.1754999999994"/>
    <s v="Yukon"/>
    <s v="YT"/>
    <s v="Corporate"/>
    <n v="1"/>
    <s v="Technology"/>
    <s v="Telephones and Communication"/>
    <s v="Small Box"/>
    <d v="2011-03-05T00:00:00"/>
  </r>
  <r>
    <n v="2978"/>
    <d v="2011-05-02T00:00:00"/>
    <s v="May"/>
    <x v="4"/>
    <s v="Critical"/>
    <n v="28"/>
    <s v="M"/>
    <n v="4671.1495000000004"/>
    <n v="166.82676785714287"/>
    <s v="Regular Air"/>
    <n v="4.2"/>
    <n v="4675.3495000000003"/>
    <s v="Ontario"/>
    <s v="ON"/>
    <s v="Corporate"/>
    <n v="1"/>
    <s v="Technology"/>
    <s v="Telephones and Communication"/>
    <s v="Small Box"/>
    <d v="2011-03-05T00:00:00"/>
  </r>
  <r>
    <n v="42725"/>
    <d v="2011-05-02T00:00:00"/>
    <s v="May"/>
    <x v="4"/>
    <s v="Medium"/>
    <n v="18"/>
    <s v="S"/>
    <n v="231.06"/>
    <n v="12.836666666666666"/>
    <s v="Regular Air"/>
    <n v="6.13"/>
    <n v="237.19"/>
    <s v="Alberta"/>
    <s v="AB"/>
    <s v="Corporate"/>
    <n v="1"/>
    <s v="Office Supplies"/>
    <s v="Storage &amp; Organization"/>
    <s v="Small Box"/>
    <d v="2011-03-05T00:00:00"/>
  </r>
  <r>
    <n v="32929"/>
    <d v="2011-05-02T00:00:00"/>
    <s v="May"/>
    <x v="4"/>
    <s v="Low"/>
    <n v="13"/>
    <s v="S"/>
    <n v="152.13999999999999"/>
    <n v="11.703076923076923"/>
    <s v="Regular Air"/>
    <n v="4.8099999999999996"/>
    <n v="156.94999999999999"/>
    <s v="New Brunswick"/>
    <s v="NB"/>
    <s v="Corporate"/>
    <n v="1"/>
    <s v="Office Supplies"/>
    <s v="Storage &amp; Organization"/>
    <s v="Small Box"/>
    <d v="2011-07-05T00:00:00"/>
  </r>
  <r>
    <n v="32929"/>
    <d v="2011-05-02T00:00:00"/>
    <s v="May"/>
    <x v="4"/>
    <s v="Low"/>
    <n v="8"/>
    <s v="XS"/>
    <n v="44.56"/>
    <n v="5.57"/>
    <s v="Regular Air"/>
    <n v="1.39"/>
    <n v="45.95"/>
    <s v="New Brunswick"/>
    <s v="NB"/>
    <s v="Corporate"/>
    <n v="1"/>
    <s v="Office Supplies"/>
    <s v="Envelopes"/>
    <s v="Small Box"/>
    <d v="2011-06-05T00:00:00"/>
  </r>
  <r>
    <n v="33925"/>
    <d v="2011-05-03T00:00:00"/>
    <s v="May"/>
    <x v="4"/>
    <s v="Low"/>
    <n v="47"/>
    <s v="XL"/>
    <n v="1488.86"/>
    <n v="31.67787234042553"/>
    <s v="Regular Air"/>
    <n v="19.989999999999998"/>
    <n v="1508.85"/>
    <s v="Alberta"/>
    <s v="AB"/>
    <s v="Home Office"/>
    <n v="3"/>
    <s v="Office Supplies"/>
    <s v="Paper"/>
    <s v="Small Box"/>
    <d v="2011-07-05T00:00:00"/>
  </r>
  <r>
    <n v="41539"/>
    <d v="2011-05-03T00:00:00"/>
    <s v="May"/>
    <x v="4"/>
    <s v="High"/>
    <n v="41"/>
    <s v="XL"/>
    <n v="2303.7125000000001"/>
    <n v="56.18810975609756"/>
    <s v="Regular Air"/>
    <n v="8.99"/>
    <n v="2312.7024999999999"/>
    <s v="British Columbia"/>
    <s v="BC"/>
    <s v="Consumer"/>
    <n v="4"/>
    <s v="Technology"/>
    <s v="Telephones and Communication"/>
    <s v="Small Box"/>
    <d v="2011-04-05T00:00:00"/>
  </r>
  <r>
    <n v="5696"/>
    <d v="2011-05-03T00:00:00"/>
    <s v="May"/>
    <x v="4"/>
    <s v="Critical"/>
    <n v="40"/>
    <s v="XL"/>
    <n v="621.12"/>
    <n v="15.528"/>
    <s v="Regular Air"/>
    <n v="2.99"/>
    <n v="624.11"/>
    <s v="Manitoba"/>
    <s v="MB"/>
    <s v="Consumer"/>
    <n v="4"/>
    <s v="Office Supplies"/>
    <s v="Binders and Binder Accessories"/>
    <s v="Small Box"/>
    <d v="2011-05-05T00:00:00"/>
  </r>
  <r>
    <n v="5696"/>
    <d v="2011-05-03T00:00:00"/>
    <s v="May"/>
    <x v="4"/>
    <s v="Critical"/>
    <n v="31"/>
    <s v="L"/>
    <n v="175.92"/>
    <n v="5.6748387096774193"/>
    <s v="Regular Air"/>
    <n v="3.85"/>
    <n v="179.76999999999998"/>
    <s v="Manitoba"/>
    <s v="MB"/>
    <s v="Consumer"/>
    <n v="4"/>
    <s v="Technology"/>
    <s v="Computer Peripherals"/>
    <s v="Small Pack"/>
    <d v="2011-05-05T00:00:00"/>
  </r>
  <r>
    <n v="44871"/>
    <d v="2011-05-03T00:00:00"/>
    <s v="May"/>
    <x v="4"/>
    <s v="Critical"/>
    <n v="27"/>
    <s v="M"/>
    <n v="94.46"/>
    <n v="3.4985185185185181"/>
    <s v="Regular Air"/>
    <n v="4.2"/>
    <n v="98.66"/>
    <s v="Manitoba"/>
    <s v="MB"/>
    <s v="Home Office"/>
    <n v="3"/>
    <s v="Office Supplies"/>
    <s v="Pens &amp; Art Supplies"/>
    <s v="Wrap Bag"/>
    <d v="2011-05-05T00:00:00"/>
  </r>
  <r>
    <n v="41539"/>
    <d v="2011-05-03T00:00:00"/>
    <s v="May"/>
    <x v="4"/>
    <s v="High"/>
    <n v="24"/>
    <s v="M"/>
    <n v="41.85"/>
    <n v="1.7437500000000001"/>
    <s v="Express Air"/>
    <n v="1.29"/>
    <n v="43.14"/>
    <s v="British Columbia"/>
    <s v="BC"/>
    <s v="Consumer"/>
    <n v="4"/>
    <s v="Office Supplies"/>
    <s v="Pens &amp; Art Supplies"/>
    <s v="Wrap Bag"/>
    <d v="2011-05-05T00:00:00"/>
  </r>
  <r>
    <n v="44960"/>
    <d v="2011-05-03T00:00:00"/>
    <s v="May"/>
    <x v="4"/>
    <s v="Low"/>
    <n v="22"/>
    <s v="M"/>
    <n v="180.92"/>
    <n v="8.2236363636363627"/>
    <s v="Regular Air"/>
    <n v="6.14"/>
    <n v="187.05999999999997"/>
    <s v="Ontario"/>
    <s v="ON"/>
    <s v="Consumer"/>
    <n v="4"/>
    <s v="Office Supplies"/>
    <s v="Scissors, Rulers and Trimmers"/>
    <s v="Small Pack"/>
    <d v="2011-03-05T00:00:00"/>
  </r>
  <r>
    <n v="44960"/>
    <d v="2011-05-03T00:00:00"/>
    <s v="May"/>
    <x v="4"/>
    <s v="Low"/>
    <n v="17"/>
    <s v="S"/>
    <n v="31.68"/>
    <n v="1.8635294117647059"/>
    <s v="Regular Air"/>
    <n v="1.99"/>
    <n v="33.67"/>
    <s v="Ontario"/>
    <s v="ON"/>
    <s v="Consumer"/>
    <n v="4"/>
    <s v="Technology"/>
    <s v="Computer Peripherals"/>
    <s v="Small Pack"/>
    <d v="2011-07-05T00:00:00"/>
  </r>
  <r>
    <n v="44960"/>
    <d v="2011-05-03T00:00:00"/>
    <s v="May"/>
    <x v="4"/>
    <s v="Low"/>
    <n v="16"/>
    <s v="S"/>
    <n v="112.91"/>
    <n v="7.0568749999999998"/>
    <s v="Regular Air"/>
    <n v="8.4"/>
    <n v="121.31"/>
    <s v="Ontario"/>
    <s v="ON"/>
    <s v="Consumer"/>
    <n v="4"/>
    <s v="Office Supplies"/>
    <s v="Paper"/>
    <s v="Small Box"/>
    <d v="2011-05-05T00:00:00"/>
  </r>
  <r>
    <n v="35584"/>
    <d v="2011-05-03T00:00:00"/>
    <s v="May"/>
    <x v="4"/>
    <s v="Medium"/>
    <n v="15"/>
    <s v="S"/>
    <n v="150.33000000000001"/>
    <n v="10.022"/>
    <s v="Express Air"/>
    <n v="9.4499999999999993"/>
    <n v="159.78"/>
    <s v="Ontario"/>
    <s v="ON"/>
    <s v="Corporate"/>
    <n v="1"/>
    <s v="Office Supplies"/>
    <s v="Storage &amp; Organization"/>
    <s v="Small Box"/>
    <d v="2011-03-05T00:00:00"/>
  </r>
  <r>
    <n v="5696"/>
    <d v="2011-05-03T00:00:00"/>
    <s v="May"/>
    <x v="4"/>
    <s v="Critical"/>
    <n v="4"/>
    <s v="XS"/>
    <n v="2206.17"/>
    <n v="551.54250000000002"/>
    <s v="Regular Air"/>
    <n v="19.989999999999998"/>
    <n v="2226.16"/>
    <s v="Manitoba"/>
    <s v="MB"/>
    <s v="Consumer"/>
    <n v="4"/>
    <s v="Office Supplies"/>
    <s v="Binders and Binder Accessories"/>
    <s v="Small Box"/>
    <d v="2011-05-05T00:00:00"/>
  </r>
  <r>
    <n v="21414"/>
    <d v="2011-05-04T00:00:00"/>
    <s v="May"/>
    <x v="4"/>
    <s v="Critical"/>
    <n v="46"/>
    <s v="XL"/>
    <n v="3644.6"/>
    <n v="79.230434782608697"/>
    <s v="Regular Air"/>
    <n v="35"/>
    <n v="3679.6"/>
    <s v="Ontario"/>
    <s v="ON"/>
    <s v="Consumer"/>
    <n v="4"/>
    <s v="Office Supplies"/>
    <s v="Storage &amp; Organization"/>
    <s v="Large Box"/>
    <d v="2011-06-05T00:00:00"/>
  </r>
  <r>
    <n v="21414"/>
    <d v="2011-05-04T00:00:00"/>
    <s v="May"/>
    <x v="4"/>
    <s v="Critical"/>
    <n v="43"/>
    <s v="XL"/>
    <n v="103.6"/>
    <n v="2.409302325581395"/>
    <s v="Express Air"/>
    <n v="1.92"/>
    <n v="105.52"/>
    <s v="Ontario"/>
    <s v="ON"/>
    <s v="Consumer"/>
    <n v="4"/>
    <s v="Office Supplies"/>
    <s v="Scissors, Rulers and Trimmers"/>
    <s v="Wrap Bag"/>
    <d v="2011-04-05T00:00:00"/>
  </r>
  <r>
    <n v="19649"/>
    <d v="2011-05-04T00:00:00"/>
    <s v="May"/>
    <x v="4"/>
    <s v="High"/>
    <n v="36"/>
    <s v="L"/>
    <n v="1095.1099999999999"/>
    <n v="30.419722222222219"/>
    <s v="Delivery Truck"/>
    <n v="45.51"/>
    <n v="1140.6199999999999"/>
    <s v="Saskachewan"/>
    <s v="SK"/>
    <s v="Consumer"/>
    <n v="4"/>
    <s v="Furniture"/>
    <s v="Tables"/>
    <s v="Jumbo Box"/>
    <d v="2011-05-05T00:00:00"/>
  </r>
  <r>
    <n v="21414"/>
    <d v="2011-05-04T00:00:00"/>
    <s v="May"/>
    <x v="4"/>
    <s v="Critical"/>
    <n v="34"/>
    <s v="L"/>
    <n v="117.91"/>
    <n v="3.4679411764705881"/>
    <s v="Regular Air"/>
    <n v="1.0900000000000001"/>
    <n v="119"/>
    <s v="Ontario"/>
    <s v="ON"/>
    <s v="Consumer"/>
    <n v="4"/>
    <s v="Office Supplies"/>
    <s v="Paper"/>
    <s v="Wrap Bag"/>
    <d v="2011-06-05T00:00:00"/>
  </r>
  <r>
    <n v="21414"/>
    <d v="2011-05-04T00:00:00"/>
    <s v="May"/>
    <x v="4"/>
    <s v="Critical"/>
    <n v="33"/>
    <s v="L"/>
    <n v="3491.6129999999998"/>
    <n v="105.80645454545454"/>
    <s v="Regular Air"/>
    <n v="5.63"/>
    <n v="3497.2429999999999"/>
    <s v="Ontario"/>
    <s v="ON"/>
    <s v="Consumer"/>
    <n v="4"/>
    <s v="Technology"/>
    <s v="Telephones and Communication"/>
    <s v="Small Box"/>
    <d v="2011-05-05T00:00:00"/>
  </r>
  <r>
    <n v="19649"/>
    <d v="2011-05-04T00:00:00"/>
    <s v="May"/>
    <x v="4"/>
    <s v="High"/>
    <n v="25"/>
    <s v="M"/>
    <n v="375.74"/>
    <n v="15.0296"/>
    <s v="Express Air"/>
    <n v="6.75"/>
    <n v="382.49"/>
    <s v="Saskachewan"/>
    <s v="SK"/>
    <s v="Consumer"/>
    <n v="4"/>
    <s v="Office Supplies"/>
    <s v="Appliances"/>
    <s v="Medium Box"/>
    <d v="2011-06-05T00:00:00"/>
  </r>
  <r>
    <n v="37314"/>
    <d v="2011-05-04T00:00:00"/>
    <s v="May"/>
    <x v="4"/>
    <s v="Medium"/>
    <n v="21"/>
    <s v="M"/>
    <n v="210.86"/>
    <n v="10.040952380952382"/>
    <s v="Regular Air"/>
    <n v="6.02"/>
    <n v="216.88000000000002"/>
    <s v="Ontario"/>
    <s v="ON"/>
    <s v="Home Office"/>
    <n v="3"/>
    <s v="Furniture"/>
    <s v="Office Furnishings"/>
    <s v="Medium Box"/>
    <d v="2011-05-05T00:00:00"/>
  </r>
  <r>
    <n v="25955"/>
    <d v="2011-05-04T00:00:00"/>
    <s v="May"/>
    <x v="4"/>
    <s v="Not Specified"/>
    <n v="10"/>
    <s v="S"/>
    <n v="170.35"/>
    <n v="17.035"/>
    <s v="Regular Air"/>
    <n v="8.34"/>
    <n v="178.69"/>
    <s v="Quebec"/>
    <s v="QC"/>
    <s v="Corporate"/>
    <n v="1"/>
    <s v="Office Supplies"/>
    <s v="Storage &amp; Organization"/>
    <s v="Small Box"/>
    <d v="2011-06-05T00:00:00"/>
  </r>
  <r>
    <n v="39745"/>
    <d v="2011-05-04T00:00:00"/>
    <s v="May"/>
    <x v="4"/>
    <s v="Not Specified"/>
    <n v="8"/>
    <s v="XS"/>
    <n v="955.29"/>
    <n v="119.41125"/>
    <s v="Delivery Truck"/>
    <n v="56.14"/>
    <n v="1011.43"/>
    <s v="British Columbia"/>
    <s v="BC"/>
    <s v="Corporate"/>
    <n v="1"/>
    <s v="Technology"/>
    <s v="Office Machines"/>
    <s v="Jumbo Drum"/>
    <d v="2011-05-05T00:00:00"/>
  </r>
  <r>
    <n v="49346"/>
    <d v="2011-05-05T00:00:00"/>
    <s v="May"/>
    <x v="4"/>
    <s v="Not Specified"/>
    <n v="50"/>
    <s v="XXL"/>
    <n v="276.75"/>
    <n v="5.5350000000000001"/>
    <s v="Regular Air"/>
    <n v="5.57"/>
    <n v="282.32"/>
    <s v="Saskachewan"/>
    <s v="SK"/>
    <s v="Corporate"/>
    <n v="1"/>
    <s v="Office Supplies"/>
    <s v="Paper"/>
    <s v="Small Box"/>
    <d v="2011-06-05T00:00:00"/>
  </r>
  <r>
    <n v="18503"/>
    <d v="2011-05-05T00:00:00"/>
    <s v="May"/>
    <x v="4"/>
    <s v="Not Specified"/>
    <n v="46"/>
    <s v="XL"/>
    <n v="6637.63"/>
    <n v="144.29630434782609"/>
    <s v="Delivery Truck"/>
    <n v="17.850000000000001"/>
    <n v="6655.4800000000005"/>
    <s v="Alberta"/>
    <s v="AB"/>
    <s v="Consumer"/>
    <n v="4"/>
    <s v="Technology"/>
    <s v="Office Machines"/>
    <s v="Jumbo Drum"/>
    <d v="2011-07-05T00:00:00"/>
  </r>
  <r>
    <n v="18503"/>
    <d v="2011-05-05T00:00:00"/>
    <s v="May"/>
    <x v="4"/>
    <s v="Not Specified"/>
    <n v="13"/>
    <s v="S"/>
    <n v="928.90549999999996"/>
    <n v="71.454269230769228"/>
    <s v="Regular Air"/>
    <n v="2.79"/>
    <n v="931.69549999999992"/>
    <s v="Alberta"/>
    <s v="AB"/>
    <s v="Consumer"/>
    <n v="4"/>
    <s v="Technology"/>
    <s v="Telephones and Communication"/>
    <s v="Small Box"/>
    <d v="2011-07-05T00:00:00"/>
  </r>
  <r>
    <n v="49346"/>
    <d v="2011-05-05T00:00:00"/>
    <s v="May"/>
    <x v="4"/>
    <s v="Not Specified"/>
    <n v="8"/>
    <s v="XS"/>
    <n v="94.35"/>
    <n v="11.793749999999999"/>
    <s v="Regular Air"/>
    <n v="2.85"/>
    <n v="97.199999999999989"/>
    <s v="Saskachewan"/>
    <s v="SK"/>
    <s v="Corporate"/>
    <n v="1"/>
    <s v="Furniture"/>
    <s v="Office Furnishings"/>
    <s v="Small Pack"/>
    <d v="2011-08-05T00:00:00"/>
  </r>
  <r>
    <n v="23617"/>
    <d v="2011-05-05T00:00:00"/>
    <s v="May"/>
    <x v="4"/>
    <s v="Not Specified"/>
    <n v="6"/>
    <s v="XS"/>
    <n v="247.34"/>
    <n v="41.223333333333336"/>
    <s v="Express Air"/>
    <n v="2.99"/>
    <n v="250.33"/>
    <s v="Yukon"/>
    <s v="YT"/>
    <s v="Consumer"/>
    <n v="4"/>
    <s v="Office Supplies"/>
    <s v="Binders and Binder Accessories"/>
    <s v="Small Box"/>
    <d v="2011-07-05T00:00:00"/>
  </r>
  <r>
    <n v="42628"/>
    <d v="2011-05-05T00:00:00"/>
    <s v="May"/>
    <x v="4"/>
    <s v="Not Specified"/>
    <n v="4"/>
    <s v="XS"/>
    <n v="1199.336"/>
    <n v="299.834"/>
    <s v="Delivery Truck"/>
    <n v="60"/>
    <n v="1259.336"/>
    <s v="British Columbia"/>
    <s v="BC"/>
    <s v="Consumer"/>
    <n v="4"/>
    <s v="Furniture"/>
    <s v="Tables"/>
    <s v="Jumbo Drum"/>
    <d v="2011-07-05T00:00:00"/>
  </r>
  <r>
    <n v="14883"/>
    <d v="2011-05-06T00:00:00"/>
    <s v="May"/>
    <x v="4"/>
    <s v="Low"/>
    <n v="47"/>
    <s v="XL"/>
    <n v="5126.4179999999997"/>
    <n v="109.07272340425531"/>
    <s v="Regular Air"/>
    <n v="2.5"/>
    <n v="5128.9179999999997"/>
    <s v="Alberta"/>
    <s v="AB"/>
    <s v="Corporate"/>
    <n v="1"/>
    <s v="Technology"/>
    <s v="Telephones and Communication"/>
    <s v="Small Box"/>
    <s v="5/15/2011"/>
  </r>
  <r>
    <n v="41857"/>
    <d v="2011-05-06T00:00:00"/>
    <s v="May"/>
    <x v="4"/>
    <s v="Low"/>
    <n v="45"/>
    <s v="XL"/>
    <n v="461.05"/>
    <n v="10.245555555555557"/>
    <s v="Express Air"/>
    <n v="6.22"/>
    <n v="467.27000000000004"/>
    <s v="Saskachewan"/>
    <s v="SK"/>
    <s v="Home Office"/>
    <n v="3"/>
    <s v="Furniture"/>
    <s v="Office Furnishings"/>
    <s v="Small Box"/>
    <d v="2011-11-05T00:00:00"/>
  </r>
  <r>
    <n v="14883"/>
    <d v="2011-05-06T00:00:00"/>
    <s v="May"/>
    <x v="4"/>
    <s v="Low"/>
    <n v="38"/>
    <s v="L"/>
    <n v="978.4"/>
    <n v="25.747368421052631"/>
    <s v="Delivery Truck"/>
    <n v="14.36"/>
    <n v="992.76"/>
    <s v="Alberta"/>
    <s v="AB"/>
    <s v="Corporate"/>
    <n v="1"/>
    <s v="Furniture"/>
    <s v="Chairs &amp; Chairmats"/>
    <s v="Jumbo Drum"/>
    <d v="2011-11-05T00:00:00"/>
  </r>
  <r>
    <n v="58407"/>
    <d v="2011-05-06T00:00:00"/>
    <s v="May"/>
    <x v="4"/>
    <s v="High"/>
    <n v="29"/>
    <s v="M"/>
    <n v="1669.88"/>
    <n v="57.582068965517244"/>
    <s v="Regular Air"/>
    <n v="14.3"/>
    <n v="1684.18"/>
    <s v="Nova Scotia"/>
    <s v="NS"/>
    <s v="Corporate"/>
    <n v="1"/>
    <s v="Office Supplies"/>
    <s v="Paper"/>
    <s v="Small Box"/>
    <d v="2011-09-05T00:00:00"/>
  </r>
  <r>
    <n v="1702"/>
    <d v="2011-05-06T00:00:00"/>
    <s v="May"/>
    <x v="4"/>
    <s v="High"/>
    <n v="23"/>
    <s v="M"/>
    <n v="67.239999999999995"/>
    <n v="2.9234782608695649"/>
    <s v="Regular Air"/>
    <n v="0.93"/>
    <n v="68.17"/>
    <s v="Nunavut"/>
    <s v="NU"/>
    <s v="Home Office"/>
    <n v="3"/>
    <s v="Office Supplies"/>
    <s v="Pens &amp; Art Supplies"/>
    <s v="Wrap Bag"/>
    <d v="2011-07-05T00:00:00"/>
  </r>
  <r>
    <n v="55520"/>
    <d v="2011-05-07T00:00:00"/>
    <s v="May"/>
    <x v="4"/>
    <s v="Critical"/>
    <n v="43"/>
    <s v="XL"/>
    <n v="525.77"/>
    <n v="12.227209302325582"/>
    <s v="Express Air"/>
    <n v="5.99"/>
    <n v="531.76"/>
    <s v="Yukon"/>
    <s v="YT"/>
    <s v="Small Business"/>
    <n v="2"/>
    <s v="Technology"/>
    <s v="Office Machines"/>
    <s v="Medium Box"/>
    <d v="2011-08-05T00:00:00"/>
  </r>
  <r>
    <n v="34791"/>
    <d v="2011-05-07T00:00:00"/>
    <s v="May"/>
    <x v="4"/>
    <s v="Medium"/>
    <n v="37"/>
    <s v="L"/>
    <n v="284.58"/>
    <n v="7.6913513513513507"/>
    <s v="Regular Air"/>
    <n v="4"/>
    <n v="288.58"/>
    <s v="British Columbia"/>
    <s v="BC"/>
    <s v="Home Office"/>
    <n v="3"/>
    <s v="Furniture"/>
    <s v="Office Furnishings"/>
    <s v="Wrap Bag"/>
    <d v="2011-09-05T00:00:00"/>
  </r>
  <r>
    <n v="43686"/>
    <d v="2011-05-07T00:00:00"/>
    <s v="May"/>
    <x v="4"/>
    <s v="Medium"/>
    <n v="16"/>
    <s v="S"/>
    <n v="1313.64"/>
    <n v="82.102500000000006"/>
    <s v="Regular Air"/>
    <n v="6.13"/>
    <n v="1319.7700000000002"/>
    <s v="Alberta"/>
    <s v="AB"/>
    <s v="Corporate"/>
    <n v="1"/>
    <s v="Technology"/>
    <s v="Computer Peripherals"/>
    <s v="Small Box"/>
    <d v="2011-08-05T00:00:00"/>
  </r>
  <r>
    <n v="34791"/>
    <d v="2011-05-07T00:00:00"/>
    <s v="May"/>
    <x v="4"/>
    <s v="Medium"/>
    <n v="9"/>
    <s v="XS"/>
    <n v="1010.26"/>
    <n v="112.25111111111111"/>
    <s v="Regular Air"/>
    <n v="19.989999999999998"/>
    <n v="1030.25"/>
    <s v="British Columbia"/>
    <s v="BC"/>
    <s v="Home Office"/>
    <n v="3"/>
    <s v="Office Supplies"/>
    <s v="Paper"/>
    <s v="Small Box"/>
    <d v="2011-07-05T00:00:00"/>
  </r>
  <r>
    <n v="31876"/>
    <d v="2011-05-07T00:00:00"/>
    <s v="May"/>
    <x v="4"/>
    <s v="High"/>
    <n v="8"/>
    <s v="XS"/>
    <n v="741.49"/>
    <n v="92.686250000000001"/>
    <s v="Regular Air"/>
    <n v="35"/>
    <n v="776.49"/>
    <s v="Saskachewan"/>
    <s v="SK"/>
    <s v="Corporate"/>
    <n v="1"/>
    <s v="Office Supplies"/>
    <s v="Storage &amp; Organization"/>
    <s v="Large Box"/>
    <d v="2011-08-05T00:00:00"/>
  </r>
  <r>
    <n v="24679"/>
    <d v="2011-05-07T00:00:00"/>
    <s v="May"/>
    <x v="4"/>
    <s v="Not Specified"/>
    <n v="7"/>
    <s v="XS"/>
    <n v="33.99"/>
    <n v="4.8557142857142859"/>
    <s v="Regular Air"/>
    <n v="2.39"/>
    <n v="36.380000000000003"/>
    <s v="Ontario"/>
    <s v="ON"/>
    <s v="Corporate"/>
    <n v="1"/>
    <s v="Technology"/>
    <s v="Computer Peripherals"/>
    <s v="Small Pack"/>
    <d v="2011-08-05T00:00:00"/>
  </r>
  <r>
    <n v="35841"/>
    <d v="2011-05-08T00:00:00"/>
    <s v="May"/>
    <x v="4"/>
    <s v="Medium"/>
    <n v="48"/>
    <s v="XL"/>
    <n v="5163.0105000000003"/>
    <n v="107.56271875"/>
    <s v="Regular Air"/>
    <n v="8.08"/>
    <n v="5171.0905000000002"/>
    <s v="Quebec"/>
    <s v="QC"/>
    <s v="Small Business"/>
    <n v="2"/>
    <s v="Technology"/>
    <s v="Telephones and Communication"/>
    <s v="Small Box"/>
    <d v="2011-09-05T00:00:00"/>
  </r>
  <r>
    <n v="16128"/>
    <d v="2011-05-08T00:00:00"/>
    <s v="May"/>
    <x v="4"/>
    <s v="High"/>
    <n v="46"/>
    <s v="XL"/>
    <n v="2968.66"/>
    <n v="64.536086956521743"/>
    <s v="Regular Air"/>
    <n v="14.48"/>
    <n v="2983.14"/>
    <s v="Saskachewan"/>
    <s v="SK"/>
    <s v="Corporate"/>
    <n v="1"/>
    <s v="Furniture"/>
    <s v="Office Furnishings"/>
    <s v="Small Box"/>
    <d v="2011-08-05T00:00:00"/>
  </r>
  <r>
    <n v="14242"/>
    <d v="2011-05-08T00:00:00"/>
    <s v="May"/>
    <x v="4"/>
    <s v="High"/>
    <n v="35"/>
    <s v="L"/>
    <n v="1078.58"/>
    <n v="30.816571428571425"/>
    <s v="Regular Air"/>
    <n v="4"/>
    <n v="1082.58"/>
    <s v="Saskachewan"/>
    <s v="SK"/>
    <s v="Corporate"/>
    <n v="1"/>
    <s v="Technology"/>
    <s v="Computer Peripherals"/>
    <s v="Small Box"/>
    <d v="2011-10-05T00:00:00"/>
  </r>
  <r>
    <n v="55616"/>
    <d v="2011-05-08T00:00:00"/>
    <s v="May"/>
    <x v="4"/>
    <s v="High"/>
    <n v="29"/>
    <s v="M"/>
    <n v="184.74"/>
    <n v="6.3703448275862069"/>
    <s v="Regular Air"/>
    <n v="4.38"/>
    <n v="189.12"/>
    <s v="Nova Scotia"/>
    <s v="NS"/>
    <s v="Consumer"/>
    <n v="4"/>
    <s v="Technology"/>
    <s v="Computer Peripherals"/>
    <s v="Small Pack"/>
    <d v="2011-09-05T00:00:00"/>
  </r>
  <r>
    <n v="55616"/>
    <d v="2011-05-08T00:00:00"/>
    <s v="May"/>
    <x v="4"/>
    <s v="High"/>
    <n v="24"/>
    <s v="M"/>
    <n v="437.47800000000001"/>
    <n v="18.228249999999999"/>
    <s v="Regular Air"/>
    <n v="1.25"/>
    <n v="438.72800000000001"/>
    <s v="Quebec"/>
    <s v="QC"/>
    <s v="Consumer"/>
    <n v="4"/>
    <s v="Technology"/>
    <s v="Telephones and Communication"/>
    <s v="Small Pack"/>
    <d v="2011-09-05T00:00:00"/>
  </r>
  <r>
    <n v="35841"/>
    <d v="2011-05-08T00:00:00"/>
    <s v="May"/>
    <x v="4"/>
    <s v="Medium"/>
    <n v="23"/>
    <s v="M"/>
    <n v="230.41"/>
    <n v="10.017826086956521"/>
    <s v="Regular Air"/>
    <n v="1.39"/>
    <n v="231.79999999999998"/>
    <s v="Quebec"/>
    <s v="QC"/>
    <s v="Small Business"/>
    <n v="2"/>
    <s v="Office Supplies"/>
    <s v="Envelopes"/>
    <s v="Small Box"/>
    <d v="2011-09-05T00:00:00"/>
  </r>
  <r>
    <n v="28035"/>
    <d v="2011-05-08T00:00:00"/>
    <s v="May"/>
    <x v="4"/>
    <s v="Not Specified"/>
    <n v="19"/>
    <s v="S"/>
    <n v="376.21"/>
    <n v="19.800526315789472"/>
    <s v="Regular Air"/>
    <n v="5.23"/>
    <n v="381.44"/>
    <s v="Northwest Territories"/>
    <s v="NT"/>
    <s v="Home Office"/>
    <n v="3"/>
    <s v="Office Supplies"/>
    <s v="Binders and Binder Accessories"/>
    <s v="Small Box"/>
    <d v="2011-10-05T00:00:00"/>
  </r>
  <r>
    <n v="13730"/>
    <d v="2011-05-09T00:00:00"/>
    <s v="May"/>
    <x v="4"/>
    <s v="High"/>
    <n v="26"/>
    <s v="M"/>
    <n v="3617.64"/>
    <n v="139.13999999999999"/>
    <s v="Delivery Truck"/>
    <n v="43.75"/>
    <n v="3661.39"/>
    <s v="Quebec"/>
    <s v="QC"/>
    <s v="Corporate"/>
    <n v="1"/>
    <s v="Furniture"/>
    <s v="Tables"/>
    <s v="Jumbo Box"/>
    <d v="2011-11-05T00:00:00"/>
  </r>
  <r>
    <n v="34434"/>
    <d v="2011-05-09T00:00:00"/>
    <s v="May"/>
    <x v="4"/>
    <s v="Not Specified"/>
    <n v="23"/>
    <s v="M"/>
    <n v="116.56"/>
    <n v="5.0678260869565221"/>
    <s v="Regular Air"/>
    <n v="0.49"/>
    <n v="117.05"/>
    <s v="British Columbia"/>
    <s v="BC"/>
    <s v="Small Business"/>
    <n v="2"/>
    <s v="Office Supplies"/>
    <s v="Labels"/>
    <s v="Small Box"/>
    <d v="2011-11-05T00:00:00"/>
  </r>
  <r>
    <n v="8288"/>
    <d v="2011-05-09T00:00:00"/>
    <s v="May"/>
    <x v="4"/>
    <s v="Critical"/>
    <n v="22"/>
    <s v="M"/>
    <n v="1337.81"/>
    <n v="60.80954545454545"/>
    <s v="Regular Air"/>
    <n v="10.29"/>
    <n v="1348.1"/>
    <s v="Manitoba"/>
    <s v="MB"/>
    <s v="Corporate"/>
    <n v="1"/>
    <s v="Office Supplies"/>
    <s v="Binders and Binder Accessories"/>
    <s v="Small Box"/>
    <d v="2011-10-05T00:00:00"/>
  </r>
  <r>
    <n v="34434"/>
    <d v="2011-05-09T00:00:00"/>
    <s v="May"/>
    <x v="4"/>
    <s v="Not Specified"/>
    <n v="16"/>
    <s v="S"/>
    <n v="32.35"/>
    <n v="2.0218750000000001"/>
    <s v="Regular Air"/>
    <n v="4.79"/>
    <n v="37.14"/>
    <s v="British Columbia"/>
    <s v="BC"/>
    <s v="Small Business"/>
    <n v="2"/>
    <s v="Office Supplies"/>
    <s v="Binders and Binder Accessories"/>
    <s v="Small Box"/>
    <d v="2011-10-05T00:00:00"/>
  </r>
  <r>
    <n v="30657"/>
    <d v="2011-05-10T00:00:00"/>
    <s v="May"/>
    <x v="4"/>
    <s v="High"/>
    <n v="8"/>
    <s v="XS"/>
    <n v="179.66"/>
    <n v="22.4575"/>
    <s v="Regular Air"/>
    <n v="1.99"/>
    <n v="181.65"/>
    <s v="Saskachewan"/>
    <s v="SK"/>
    <s v="Corporate"/>
    <n v="1"/>
    <s v="Technology"/>
    <s v="Computer Peripherals"/>
    <s v="Small Pack"/>
    <d v="2011-12-05T00:00:00"/>
  </r>
  <r>
    <n v="30657"/>
    <d v="2011-05-10T00:00:00"/>
    <s v="May"/>
    <x v="4"/>
    <s v="High"/>
    <n v="6"/>
    <s v="XS"/>
    <n v="273.38"/>
    <n v="45.563333333333333"/>
    <s v="Express Air"/>
    <n v="16.71"/>
    <n v="290.08999999999997"/>
    <s v="Saskachewan"/>
    <s v="SK"/>
    <s v="Corporate"/>
    <n v="1"/>
    <s v="Technology"/>
    <s v="Computer Peripherals"/>
    <s v="Small Box"/>
    <d v="2011-11-05T00:00:00"/>
  </r>
  <r>
    <n v="53127"/>
    <d v="2011-05-11T00:00:00"/>
    <s v="May"/>
    <x v="4"/>
    <s v="High"/>
    <n v="50"/>
    <s v="XXL"/>
    <n v="1893.29"/>
    <n v="37.8658"/>
    <s v="Regular Air"/>
    <n v="2.99"/>
    <n v="1896.28"/>
    <s v="Ontario"/>
    <s v="ON"/>
    <s v="Consumer"/>
    <n v="4"/>
    <s v="Office Supplies"/>
    <s v="Binders and Binder Accessories"/>
    <s v="Small Box"/>
    <d v="2011-12-05T00:00:00"/>
  </r>
  <r>
    <n v="53127"/>
    <d v="2011-05-11T00:00:00"/>
    <s v="May"/>
    <x v="4"/>
    <s v="High"/>
    <n v="49"/>
    <s v="XL"/>
    <n v="2628.047"/>
    <n v="53.633612244897961"/>
    <s v="Regular Air"/>
    <n v="19.989999999999998"/>
    <n v="2648.0369999999998"/>
    <s v="Ontario"/>
    <s v="ON"/>
    <s v="Consumer"/>
    <n v="4"/>
    <s v="Technology"/>
    <s v="Telephones and Communication"/>
    <s v="Small Box"/>
    <s v="5/13/2011"/>
  </r>
  <r>
    <n v="12322"/>
    <d v="2011-05-11T00:00:00"/>
    <s v="May"/>
    <x v="4"/>
    <s v="Critical"/>
    <n v="36"/>
    <s v="L"/>
    <n v="3436.9"/>
    <n v="95.469444444444449"/>
    <s v="Express Air"/>
    <n v="39.61"/>
    <n v="3476.51"/>
    <s v="Ontario"/>
    <s v="ON"/>
    <s v="Small Business"/>
    <n v="2"/>
    <s v="Furniture"/>
    <s v="Office Furnishings"/>
    <s v="Medium Box"/>
    <s v="5/13/2011"/>
  </r>
  <r>
    <n v="10662"/>
    <d v="2011-05-12T00:00:00"/>
    <s v="May"/>
    <x v="4"/>
    <s v="Low"/>
    <n v="45"/>
    <s v="XL"/>
    <n v="283.13"/>
    <n v="6.2917777777777779"/>
    <s v="Regular Air"/>
    <n v="6.81"/>
    <n v="289.94"/>
    <s v="Yukon"/>
    <s v="YT"/>
    <s v="Home Office"/>
    <n v="3"/>
    <s v="Office Supplies"/>
    <s v="Paper"/>
    <s v="Small Box"/>
    <s v="5/21/2011"/>
  </r>
  <r>
    <n v="8064"/>
    <d v="2011-05-12T00:00:00"/>
    <s v="May"/>
    <x v="4"/>
    <s v="High"/>
    <n v="44"/>
    <s v="XL"/>
    <n v="10445.950000000001"/>
    <n v="237.40795454545457"/>
    <s v="Delivery Truck"/>
    <n v="62.94"/>
    <n v="10508.890000000001"/>
    <s v="Manitoba"/>
    <s v="MB"/>
    <s v="Home Office"/>
    <n v="3"/>
    <s v="Furniture"/>
    <s v="Chairs &amp; Chairmats"/>
    <s v="Jumbo Drum"/>
    <s v="5/13/2011"/>
  </r>
  <r>
    <n v="48486"/>
    <d v="2011-05-12T00:00:00"/>
    <s v="May"/>
    <x v="4"/>
    <s v="High"/>
    <n v="42"/>
    <s v="XL"/>
    <n v="271.14"/>
    <n v="6.4557142857142855"/>
    <s v="Regular Air"/>
    <n v="7.91"/>
    <n v="279.05"/>
    <s v="Alberta"/>
    <s v="AB"/>
    <s v="Corporate"/>
    <n v="1"/>
    <s v="Office Supplies"/>
    <s v="Paper"/>
    <s v="Small Box"/>
    <s v="5/14/2011"/>
  </r>
  <r>
    <n v="43397"/>
    <d v="2011-05-12T00:00:00"/>
    <s v="May"/>
    <x v="4"/>
    <s v="Critical"/>
    <n v="35"/>
    <s v="L"/>
    <n v="2130.31"/>
    <n v="60.866"/>
    <s v="Delivery Truck"/>
    <n v="32.409999999999997"/>
    <n v="2162.7199999999998"/>
    <s v="British Columbia"/>
    <s v="BC"/>
    <s v="Corporate"/>
    <n v="1"/>
    <s v="Furniture"/>
    <s v="Chairs &amp; Chairmats"/>
    <s v="Jumbo Drum"/>
    <s v="5/13/2011"/>
  </r>
  <r>
    <n v="31973"/>
    <d v="2011-05-12T00:00:00"/>
    <s v="May"/>
    <x v="4"/>
    <s v="Not Specified"/>
    <n v="16"/>
    <s v="S"/>
    <n v="124.89"/>
    <n v="7.805625"/>
    <s v="Regular Air"/>
    <n v="11.15"/>
    <n v="136.04"/>
    <s v="New Brunswick"/>
    <s v="NB"/>
    <s v="Small Business"/>
    <n v="2"/>
    <s v="Office Supplies"/>
    <s v="Paper"/>
    <s v="Small Box"/>
    <s v="5/14/2011"/>
  </r>
  <r>
    <n v="31973"/>
    <d v="2011-05-12T00:00:00"/>
    <s v="May"/>
    <x v="4"/>
    <s v="Not Specified"/>
    <n v="15"/>
    <s v="S"/>
    <n v="404.54"/>
    <n v="26.969333333333335"/>
    <s v="Regular Air"/>
    <n v="5.3"/>
    <n v="409.84000000000003"/>
    <s v="New Brunswick"/>
    <s v="NB"/>
    <s v="Small Business"/>
    <n v="2"/>
    <s v="Furniture"/>
    <s v="Chairs &amp; Chairmats"/>
    <s v="Medium Box"/>
    <s v="5/13/2011"/>
  </r>
  <r>
    <n v="40327"/>
    <d v="2011-05-13T00:00:00"/>
    <s v="May"/>
    <x v="4"/>
    <s v="Medium"/>
    <n v="42"/>
    <s v="XL"/>
    <n v="152.55000000000001"/>
    <n v="3.6321428571428576"/>
    <s v="Regular Air"/>
    <n v="2.5"/>
    <n v="155.05000000000001"/>
    <s v="Prince Edward Island"/>
    <s v="PE"/>
    <s v="Corporate"/>
    <n v="1"/>
    <s v="Office Supplies"/>
    <s v="Envelopes"/>
    <s v="Small Box"/>
    <s v="5/15/2011"/>
  </r>
  <r>
    <n v="40327"/>
    <d v="2011-05-13T00:00:00"/>
    <s v="May"/>
    <x v="4"/>
    <s v="Medium"/>
    <n v="36"/>
    <s v="L"/>
    <n v="152.96"/>
    <n v="4.2488888888888887"/>
    <s v="Regular Air"/>
    <n v="5.74"/>
    <n v="158.70000000000002"/>
    <s v="Prince Edward Island"/>
    <s v="PE"/>
    <s v="Corporate"/>
    <n v="1"/>
    <s v="Office Supplies"/>
    <s v="Paper"/>
    <s v="Small Box"/>
    <s v="5/15/2011"/>
  </r>
  <r>
    <n v="965"/>
    <d v="2011-05-14T00:00:00"/>
    <s v="May"/>
    <x v="4"/>
    <s v="Low"/>
    <n v="42"/>
    <s v="XL"/>
    <n v="11230.25"/>
    <n v="267.38690476190476"/>
    <s v="Delivery Truck"/>
    <n v="35.67"/>
    <n v="11265.92"/>
    <s v="Ontario"/>
    <s v="ON"/>
    <s v="Corporate"/>
    <n v="1"/>
    <s v="Furniture"/>
    <s v="Tables"/>
    <s v="Jumbo Box"/>
    <s v="5/21/2011"/>
  </r>
  <r>
    <n v="57444"/>
    <d v="2011-05-14T00:00:00"/>
    <s v="May"/>
    <x v="4"/>
    <s v="Critical"/>
    <n v="24"/>
    <s v="M"/>
    <n v="178.92"/>
    <n v="7.4549999999999992"/>
    <s v="Regular Air"/>
    <n v="6.16"/>
    <n v="185.07999999999998"/>
    <s v="British Columbia"/>
    <s v="BC"/>
    <s v="Consumer"/>
    <n v="4"/>
    <s v="Office Supplies"/>
    <s v="Binders and Binder Accessories"/>
    <s v="Small Box"/>
    <s v="5/15/2011"/>
  </r>
  <r>
    <n v="9921"/>
    <d v="2011-05-14T00:00:00"/>
    <s v="May"/>
    <x v="4"/>
    <s v="Low"/>
    <n v="23"/>
    <s v="M"/>
    <n v="356.09"/>
    <n v="15.482173913043477"/>
    <s v="Regular Air"/>
    <n v="1.39"/>
    <n v="357.47999999999996"/>
    <s v="Saskachewan"/>
    <s v="SK"/>
    <s v="Home Office"/>
    <n v="3"/>
    <s v="Office Supplies"/>
    <s v="Envelopes"/>
    <s v="Small Box"/>
    <s v="5/14/2011"/>
  </r>
  <r>
    <n v="39590"/>
    <d v="2011-05-14T00:00:00"/>
    <s v="May"/>
    <x v="4"/>
    <s v="Low"/>
    <n v="9"/>
    <s v="XS"/>
    <n v="79.25"/>
    <n v="8.8055555555555554"/>
    <s v="Express Air"/>
    <n v="5.83"/>
    <n v="85.08"/>
    <s v="Ontario"/>
    <s v="ON"/>
    <s v="Small Business"/>
    <n v="2"/>
    <s v="Office Supplies"/>
    <s v="Paper"/>
    <s v="Wrap Bag"/>
    <s v="5/21/2011"/>
  </r>
  <r>
    <n v="34215"/>
    <d v="2011-05-14T00:00:00"/>
    <s v="May"/>
    <x v="4"/>
    <s v="High"/>
    <n v="6"/>
    <s v="XS"/>
    <n v="35.65"/>
    <n v="5.9416666666666664"/>
    <s v="Regular Air"/>
    <n v="2.99"/>
    <n v="38.64"/>
    <s v="Northwest Territories"/>
    <s v="NT"/>
    <s v="Home Office"/>
    <n v="3"/>
    <s v="Office Supplies"/>
    <s v="Binders and Binder Accessories"/>
    <s v="Small Box"/>
    <s v="5/15/2011"/>
  </r>
  <r>
    <n v="26887"/>
    <d v="2011-05-15T00:00:00"/>
    <s v="May"/>
    <x v="4"/>
    <s v="Critical"/>
    <n v="38"/>
    <s v="L"/>
    <n v="1637.78"/>
    <n v="43.099473684210523"/>
    <s v="Express Air"/>
    <n v="4.62"/>
    <n v="1642.3999999999999"/>
    <s v="Alberta"/>
    <s v="AB"/>
    <s v="Small Business"/>
    <n v="2"/>
    <s v="Office Supplies"/>
    <s v="Appliances"/>
    <s v="Small Box"/>
    <s v="5/16/2011"/>
  </r>
  <r>
    <n v="26887"/>
    <d v="2011-05-15T00:00:00"/>
    <s v="May"/>
    <x v="4"/>
    <s v="Critical"/>
    <n v="23"/>
    <s v="M"/>
    <n v="193.84"/>
    <n v="8.4278260869565216"/>
    <s v="Express Air"/>
    <n v="8.94"/>
    <n v="202.78"/>
    <s v="Alberta"/>
    <s v="AB"/>
    <s v="Small Business"/>
    <n v="2"/>
    <s v="Office Supplies"/>
    <s v="Binders and Binder Accessories"/>
    <s v="Small Box"/>
    <s v="5/15/2011"/>
  </r>
  <r>
    <n v="16450"/>
    <d v="2011-05-15T00:00:00"/>
    <s v="May"/>
    <x v="4"/>
    <s v="Medium"/>
    <n v="12"/>
    <s v="S"/>
    <n v="73.5"/>
    <n v="6.125"/>
    <s v="Regular Air"/>
    <n v="2.5"/>
    <n v="76"/>
    <s v="Ontario"/>
    <s v="ON"/>
    <s v="Small Business"/>
    <n v="2"/>
    <s v="Office Supplies"/>
    <s v="Envelopes"/>
    <s v="Small Box"/>
    <s v="5/15/2011"/>
  </r>
  <r>
    <n v="48544"/>
    <d v="2011-05-16T00:00:00"/>
    <s v="May"/>
    <x v="4"/>
    <s v="High"/>
    <n v="44"/>
    <s v="XL"/>
    <n v="831.58050000000003"/>
    <n v="18.899556818181818"/>
    <s v="Regular Air"/>
    <n v="0.99"/>
    <n v="832.57050000000004"/>
    <s v="Saskachewan"/>
    <s v="SK"/>
    <s v="Small Business"/>
    <n v="2"/>
    <s v="Technology"/>
    <s v="Telephones and Communication"/>
    <s v="Wrap Bag"/>
    <s v="5/18/2011"/>
  </r>
  <r>
    <n v="43267"/>
    <d v="2011-05-16T00:00:00"/>
    <s v="May"/>
    <x v="4"/>
    <s v="Critical"/>
    <n v="17"/>
    <s v="S"/>
    <n v="1368.14"/>
    <n v="80.47882352941177"/>
    <s v="Express Air"/>
    <n v="19.95"/>
    <n v="1388.0900000000001"/>
    <s v="Northwest Territories"/>
    <s v="NT"/>
    <s v="Home Office"/>
    <n v="3"/>
    <s v="Office Supplies"/>
    <s v="Appliances"/>
    <s v="Large Box"/>
    <s v="5/18/2011"/>
  </r>
  <r>
    <n v="8995"/>
    <d v="2011-05-17T00:00:00"/>
    <s v="May"/>
    <x v="4"/>
    <s v="High"/>
    <n v="46"/>
    <s v="XL"/>
    <n v="89.41"/>
    <n v="1.943695652173913"/>
    <s v="Regular Air"/>
    <n v="0.76"/>
    <n v="90.17"/>
    <s v="Northwest Territories"/>
    <s v="NT"/>
    <s v="Consumer"/>
    <n v="4"/>
    <s v="Office Supplies"/>
    <s v="Rubber Bands"/>
    <s v="Wrap Bag"/>
    <s v="5/19/2011"/>
  </r>
  <r>
    <n v="8995"/>
    <d v="2011-05-17T00:00:00"/>
    <s v="May"/>
    <x v="4"/>
    <s v="High"/>
    <n v="42"/>
    <s v="XL"/>
    <n v="266.36"/>
    <n v="6.3419047619047619"/>
    <s v="Regular Air"/>
    <n v="8.19"/>
    <n v="274.55"/>
    <s v="Northwest Territories"/>
    <s v="NT"/>
    <s v="Consumer"/>
    <n v="4"/>
    <s v="Office Supplies"/>
    <s v="Paper"/>
    <s v="Small Box"/>
    <s v="5/18/2011"/>
  </r>
  <r>
    <n v="8995"/>
    <d v="2011-05-17T00:00:00"/>
    <s v="May"/>
    <x v="4"/>
    <s v="High"/>
    <n v="41"/>
    <s v="XL"/>
    <n v="270.83999999999997"/>
    <n v="6.605853658536585"/>
    <s v="Express Air"/>
    <n v="5.86"/>
    <n v="276.7"/>
    <s v="Northwest Territories"/>
    <s v="NT"/>
    <s v="Consumer"/>
    <n v="4"/>
    <s v="Office Supplies"/>
    <s v="Paper"/>
    <s v="Small Box"/>
    <s v="5/18/2011"/>
  </r>
  <r>
    <n v="8995"/>
    <d v="2011-05-17T00:00:00"/>
    <s v="May"/>
    <x v="4"/>
    <s v="High"/>
    <n v="35"/>
    <s v="L"/>
    <n v="3389.93"/>
    <n v="96.855142857142852"/>
    <s v="Express Air"/>
    <n v="21.26"/>
    <n v="3411.19"/>
    <s v="Northwest Territories"/>
    <s v="NT"/>
    <s v="Consumer"/>
    <n v="4"/>
    <s v="Furniture"/>
    <s v="Office Furnishings"/>
    <s v="Large Box"/>
    <s v="5/18/2011"/>
  </r>
  <r>
    <n v="14951"/>
    <d v="2011-05-17T00:00:00"/>
    <s v="May"/>
    <x v="4"/>
    <s v="Medium"/>
    <n v="34"/>
    <s v="L"/>
    <n v="2779.2"/>
    <n v="81.741176470588229"/>
    <s v="Regular Air"/>
    <n v="7.18"/>
    <n v="2786.3799999999997"/>
    <s v="Saskachewan"/>
    <s v="SK"/>
    <s v="Home Office"/>
    <n v="3"/>
    <s v="Technology"/>
    <s v="Computer Peripherals"/>
    <s v="Small Box"/>
    <s v="5/19/2011"/>
  </r>
  <r>
    <n v="14951"/>
    <d v="2011-05-17T00:00:00"/>
    <s v="May"/>
    <x v="4"/>
    <s v="Medium"/>
    <n v="26"/>
    <s v="M"/>
    <n v="65.209999999999994"/>
    <n v="2.5080769230769229"/>
    <s v="Regular Air"/>
    <n v="2.4"/>
    <n v="67.61"/>
    <s v="Saskachewan"/>
    <s v="SK"/>
    <s v="Home Office"/>
    <n v="3"/>
    <s v="Office Supplies"/>
    <s v="Pens &amp; Art Supplies"/>
    <s v="Wrap Bag"/>
    <s v="5/17/2011"/>
  </r>
  <r>
    <n v="8995"/>
    <d v="2011-05-17T00:00:00"/>
    <s v="May"/>
    <x v="4"/>
    <s v="High"/>
    <n v="5"/>
    <s v="XS"/>
    <n v="24.16"/>
    <n v="4.8319999999999999"/>
    <s v="Express Air"/>
    <n v="1.49"/>
    <n v="25.65"/>
    <s v="Nunavut"/>
    <s v="NU"/>
    <s v="Consumer"/>
    <n v="4"/>
    <s v="Office Supplies"/>
    <s v="Binders and Binder Accessories"/>
    <s v="Small Box"/>
    <s v="5/18/2011"/>
  </r>
  <r>
    <n v="51938"/>
    <d v="2011-05-17T00:00:00"/>
    <s v="May"/>
    <x v="4"/>
    <s v="Low"/>
    <n v="5"/>
    <s v="XS"/>
    <n v="503.32749999999999"/>
    <n v="100.66549999999999"/>
    <s v="Regular Air"/>
    <n v="5.63"/>
    <n v="508.95749999999998"/>
    <s v="Northwest Territories"/>
    <s v="NT"/>
    <s v="Corporate"/>
    <n v="1"/>
    <s v="Technology"/>
    <s v="Telephones and Communication"/>
    <s v="Small Box"/>
    <s v="5/21/2011"/>
  </r>
  <r>
    <n v="1317"/>
    <d v="2011-05-18T00:00:00"/>
    <s v="May"/>
    <x v="4"/>
    <s v="High"/>
    <n v="44"/>
    <s v="XL"/>
    <n v="523.41999999999996"/>
    <n v="11.89590909090909"/>
    <s v="Regular Air"/>
    <n v="5.63"/>
    <n v="529.04999999999995"/>
    <s v="Saskachewan"/>
    <s v="SK"/>
    <s v="Consumer"/>
    <n v="4"/>
    <s v="Office Supplies"/>
    <s v="Binders and Binder Accessories"/>
    <s v="Small Box"/>
    <s v="5/20/2011"/>
  </r>
  <r>
    <n v="1317"/>
    <d v="2011-05-18T00:00:00"/>
    <s v="May"/>
    <x v="4"/>
    <s v="High"/>
    <n v="40"/>
    <s v="XL"/>
    <n v="192.54"/>
    <n v="4.8134999999999994"/>
    <s v="Regular Air"/>
    <n v="7.44"/>
    <n v="199.98"/>
    <s v="Saskachewan"/>
    <s v="SK"/>
    <s v="Consumer"/>
    <n v="4"/>
    <s v="Office Supplies"/>
    <s v="Paper"/>
    <s v="Small Box"/>
    <s v="5/19/2011"/>
  </r>
  <r>
    <n v="1317"/>
    <d v="2011-05-18T00:00:00"/>
    <s v="May"/>
    <x v="4"/>
    <s v="High"/>
    <n v="29"/>
    <s v="M"/>
    <n v="156.69999999999999"/>
    <n v="5.4034482758620683"/>
    <s v="Regular Air"/>
    <n v="5.57"/>
    <n v="162.26999999999998"/>
    <s v="Saskachewan"/>
    <s v="SK"/>
    <s v="Consumer"/>
    <n v="4"/>
    <s v="Office Supplies"/>
    <s v="Paper"/>
    <s v="Small Box"/>
    <s v="5/20/2011"/>
  </r>
  <r>
    <n v="964"/>
    <d v="2011-05-19T00:00:00"/>
    <s v="May"/>
    <x v="4"/>
    <s v="Medium"/>
    <n v="50"/>
    <s v="XXL"/>
    <n v="315.02"/>
    <n v="6.3003999999999998"/>
    <s v="Regular Air"/>
    <n v="1.49"/>
    <n v="316.51"/>
    <s v="Quebec"/>
    <s v="QC"/>
    <s v="Corporate"/>
    <n v="1"/>
    <s v="Office Supplies"/>
    <s v="Binders and Binder Accessories"/>
    <s v="Small Box"/>
    <s v="5/21/2011"/>
  </r>
  <r>
    <n v="512"/>
    <d v="2011-05-19T00:00:00"/>
    <s v="May"/>
    <x v="4"/>
    <s v="Low"/>
    <n v="48"/>
    <s v="XL"/>
    <n v="806.37"/>
    <n v="16.799375000000001"/>
    <s v="Express Air"/>
    <n v="10.68"/>
    <n v="817.05"/>
    <s v="Saskachewan"/>
    <s v="SK"/>
    <s v="Home Office"/>
    <n v="3"/>
    <s v="Office Supplies"/>
    <s v="Storage &amp; Organization"/>
    <s v="Small Box"/>
    <s v="5/21/2011"/>
  </r>
  <r>
    <n v="31687"/>
    <d v="2011-05-19T00:00:00"/>
    <s v="May"/>
    <x v="4"/>
    <s v="High"/>
    <n v="44"/>
    <s v="XL"/>
    <n v="123.06"/>
    <n v="2.7968181818181819"/>
    <s v="Regular Air"/>
    <n v="1.34"/>
    <n v="124.4"/>
    <s v="Saskachewan"/>
    <s v="SK"/>
    <s v="Corporate"/>
    <n v="1"/>
    <s v="Office Supplies"/>
    <s v="Pens &amp; Art Supplies"/>
    <s v="Wrap Bag"/>
    <s v="5/19/2011"/>
  </r>
  <r>
    <n v="7585"/>
    <d v="2011-05-19T00:00:00"/>
    <s v="May"/>
    <x v="4"/>
    <s v="High"/>
    <n v="34"/>
    <s v="L"/>
    <n v="650.1395"/>
    <n v="19.121749999999999"/>
    <s v="Regular Air"/>
    <n v="1.25"/>
    <n v="651.3895"/>
    <s v="Alberta"/>
    <s v="AB"/>
    <s v="Consumer"/>
    <n v="4"/>
    <s v="Technology"/>
    <s v="Telephones and Communication"/>
    <s v="Small Pack"/>
    <s v="5/21/2011"/>
  </r>
  <r>
    <n v="512"/>
    <d v="2011-05-19T00:00:00"/>
    <s v="May"/>
    <x v="4"/>
    <s v="Low"/>
    <n v="6"/>
    <s v="XS"/>
    <n v="1309.53"/>
    <n v="218.255"/>
    <s v="Regular Air"/>
    <n v="18.059999999999999"/>
    <n v="1327.59"/>
    <s v="Saskachewan"/>
    <s v="SK"/>
    <s v="Home Office"/>
    <n v="3"/>
    <s v="Furniture"/>
    <s v="Chairs &amp; Chairmats"/>
    <s v="Large Box"/>
    <s v="5/19/2011"/>
  </r>
  <r>
    <n v="964"/>
    <d v="2011-05-19T00:00:00"/>
    <s v="May"/>
    <x v="4"/>
    <s v="Medium"/>
    <n v="4"/>
    <s v="XS"/>
    <n v="40.020000000000003"/>
    <n v="10.005000000000001"/>
    <s v="Regular Air"/>
    <n v="1.0900000000000001"/>
    <n v="41.110000000000007"/>
    <s v="Nova Scotia"/>
    <s v="NS"/>
    <s v="Corporate"/>
    <n v="1"/>
    <s v="Office Supplies"/>
    <s v="Pens &amp; Art Supplies"/>
    <s v="Wrap Bag"/>
    <s v="5/21/2011"/>
  </r>
  <r>
    <n v="39586"/>
    <d v="2011-05-19T00:00:00"/>
    <s v="May"/>
    <x v="4"/>
    <s v="Not Specified"/>
    <n v="1"/>
    <s v="XS"/>
    <n v="10.48"/>
    <n v="10.48"/>
    <s v="Regular Air"/>
    <n v="6.83"/>
    <n v="17.310000000000002"/>
    <s v="British Columbia"/>
    <s v="BC"/>
    <s v="Corporate"/>
    <n v="1"/>
    <s v="Office Supplies"/>
    <s v="Binders and Binder Accessories"/>
    <s v="Small Box"/>
    <s v="5/21/2011"/>
  </r>
  <r>
    <n v="26976"/>
    <d v="2011-05-20T00:00:00"/>
    <s v="May"/>
    <x v="4"/>
    <s v="Not Specified"/>
    <n v="44"/>
    <s v="XL"/>
    <n v="729.75"/>
    <n v="16.585227272727273"/>
    <s v="Regular Air"/>
    <n v="1.39"/>
    <n v="731.14"/>
    <s v="Yukon"/>
    <s v="YT"/>
    <s v="Home Office"/>
    <n v="3"/>
    <s v="Office Supplies"/>
    <s v="Envelopes"/>
    <s v="Small Box"/>
    <s v="5/21/2011"/>
  </r>
  <r>
    <n v="17312"/>
    <d v="2011-05-20T00:00:00"/>
    <s v="May"/>
    <x v="4"/>
    <s v="Not Specified"/>
    <n v="41"/>
    <s v="XL"/>
    <n v="4610.2894999999999"/>
    <n v="112.44608536585366"/>
    <s v="Regular Air"/>
    <n v="2.5"/>
    <n v="4612.7894999999999"/>
    <s v="Ontario"/>
    <s v="ON"/>
    <s v="Home Office"/>
    <n v="3"/>
    <s v="Technology"/>
    <s v="Telephones and Communication"/>
    <s v="Small Box"/>
    <s v="5/21/2011"/>
  </r>
  <r>
    <n v="17312"/>
    <d v="2011-05-20T00:00:00"/>
    <s v="May"/>
    <x v="4"/>
    <s v="Not Specified"/>
    <n v="37"/>
    <s v="L"/>
    <n v="258.54000000000002"/>
    <n v="6.9875675675675684"/>
    <s v="Regular Air"/>
    <n v="7.3"/>
    <n v="265.84000000000003"/>
    <s v="Ontario"/>
    <s v="ON"/>
    <s v="Home Office"/>
    <n v="3"/>
    <s v="Office Supplies"/>
    <s v="Paper"/>
    <s v="Small Box"/>
    <s v="5/21/2011"/>
  </r>
  <r>
    <n v="24099"/>
    <d v="2011-05-20T00:00:00"/>
    <s v="May"/>
    <x v="4"/>
    <s v="Not Specified"/>
    <n v="36"/>
    <s v="L"/>
    <n v="825.82"/>
    <n v="22.939444444444447"/>
    <s v="Regular Air"/>
    <n v="35"/>
    <n v="860.82"/>
    <s v="Quebec"/>
    <s v="QC"/>
    <s v="Corporate"/>
    <n v="1"/>
    <s v="Office Supplies"/>
    <s v="Storage &amp; Organization"/>
    <s v="Large Box"/>
    <s v="5/21/2011"/>
  </r>
  <r>
    <n v="50306"/>
    <d v="2011-05-20T00:00:00"/>
    <s v="May"/>
    <x v="4"/>
    <s v="Medium"/>
    <n v="34"/>
    <s v="L"/>
    <n v="2010.89"/>
    <n v="59.143823529411769"/>
    <s v="Regular Air"/>
    <n v="11.55"/>
    <n v="2022.44"/>
    <s v="Ontario"/>
    <s v="ON"/>
    <s v="Small Business"/>
    <n v="2"/>
    <s v="Office Supplies"/>
    <s v="Binders and Binder Accessories"/>
    <s v="Small Box"/>
    <s v="5/22/2011"/>
  </r>
  <r>
    <n v="56387"/>
    <d v="2011-05-20T00:00:00"/>
    <s v="May"/>
    <x v="4"/>
    <s v="Medium"/>
    <n v="32"/>
    <s v="L"/>
    <n v="128.13999999999999"/>
    <n v="4.0043749999999996"/>
    <s v="Express Air"/>
    <n v="7.01"/>
    <n v="135.14999999999998"/>
    <s v="Saskachewan"/>
    <s v="SK"/>
    <s v="Small Business"/>
    <n v="2"/>
    <s v="Office Supplies"/>
    <s v="Binders and Binder Accessories"/>
    <s v="Small Box"/>
    <s v="5/22/2011"/>
  </r>
  <r>
    <n v="27364"/>
    <d v="2011-05-20T00:00:00"/>
    <s v="May"/>
    <x v="4"/>
    <s v="Medium"/>
    <n v="29"/>
    <s v="M"/>
    <n v="1529.0564999999999"/>
    <n v="52.726086206896547"/>
    <s v="Regular Air"/>
    <n v="3.99"/>
    <n v="1533.0464999999999"/>
    <s v="Manitoba"/>
    <s v="MB"/>
    <s v="Corporate"/>
    <n v="1"/>
    <s v="Technology"/>
    <s v="Telephones and Communication"/>
    <s v="Small Box"/>
    <s v="5/22/2011"/>
  </r>
  <r>
    <n v="26976"/>
    <d v="2011-05-20T00:00:00"/>
    <s v="May"/>
    <x v="4"/>
    <s v="Not Specified"/>
    <n v="28"/>
    <s v="M"/>
    <n v="1417.21"/>
    <n v="50.614642857142861"/>
    <s v="Regular Air"/>
    <n v="18.45"/>
    <n v="1435.66"/>
    <s v="Yukon"/>
    <s v="YT"/>
    <s v="Home Office"/>
    <n v="3"/>
    <s v="Furniture"/>
    <s v="Office Furnishings"/>
    <s v="Medium Box"/>
    <s v="5/22/2011"/>
  </r>
  <r>
    <n v="27364"/>
    <d v="2011-05-20T00:00:00"/>
    <s v="May"/>
    <x v="4"/>
    <s v="Medium"/>
    <n v="25"/>
    <s v="M"/>
    <n v="74.069999999999993"/>
    <n v="2.9627999999999997"/>
    <s v="Regular Air"/>
    <n v="1.49"/>
    <n v="75.559999999999988"/>
    <s v="Manitoba"/>
    <s v="MB"/>
    <s v="Corporate"/>
    <n v="1"/>
    <s v="Office Supplies"/>
    <s v="Binders and Binder Accessories"/>
    <s v="Small Box"/>
    <s v="5/22/2011"/>
  </r>
  <r>
    <n v="52900"/>
    <d v="2011-05-20T00:00:00"/>
    <s v="May"/>
    <x v="4"/>
    <s v="High"/>
    <n v="16"/>
    <s v="S"/>
    <n v="101.14"/>
    <n v="6.32125"/>
    <s v="Regular Air"/>
    <n v="5.46"/>
    <n v="106.6"/>
    <s v="Alberta"/>
    <s v="AB"/>
    <s v="Home Office"/>
    <n v="3"/>
    <s v="Office Supplies"/>
    <s v="Paper"/>
    <s v="Small Box"/>
    <s v="5/22/2011"/>
  </r>
  <r>
    <n v="26976"/>
    <d v="2011-05-20T00:00:00"/>
    <s v="May"/>
    <x v="4"/>
    <s v="Not Specified"/>
    <n v="11"/>
    <s v="S"/>
    <n v="1154.9375"/>
    <n v="104.99431818181819"/>
    <s v="Express Air"/>
    <n v="8.99"/>
    <n v="1163.9275"/>
    <s v="Yukon"/>
    <s v="YT"/>
    <s v="Home Office"/>
    <n v="3"/>
    <s v="Technology"/>
    <s v="Telephones and Communication"/>
    <s v="Small Box"/>
    <s v="5/21/2011"/>
  </r>
  <r>
    <n v="56387"/>
    <d v="2011-05-20T00:00:00"/>
    <s v="May"/>
    <x v="4"/>
    <s v="Medium"/>
    <n v="9"/>
    <s v="XS"/>
    <n v="67.459999999999994"/>
    <n v="7.4955555555555549"/>
    <s v="Regular Air"/>
    <n v="10.050000000000001"/>
    <n v="77.509999999999991"/>
    <s v="Saskachewan"/>
    <s v="SK"/>
    <s v="Small Business"/>
    <n v="2"/>
    <s v="Office Supplies"/>
    <s v="Paper"/>
    <s v="Small Box"/>
    <s v="5/22/2011"/>
  </r>
  <r>
    <n v="24099"/>
    <d v="2011-05-20T00:00:00"/>
    <s v="May"/>
    <x v="4"/>
    <s v="Not Specified"/>
    <n v="6"/>
    <s v="XS"/>
    <n v="205.24"/>
    <n v="34.206666666666671"/>
    <s v="Regular Air"/>
    <n v="6.5"/>
    <n v="211.74"/>
    <s v="Quebec"/>
    <s v="QC"/>
    <s v="Corporate"/>
    <n v="1"/>
    <s v="Technology"/>
    <s v="Computer Peripherals"/>
    <s v="Small Box"/>
    <s v="5/21/2011"/>
  </r>
  <r>
    <n v="38403"/>
    <d v="2011-05-21T00:00:00"/>
    <s v="May"/>
    <x v="4"/>
    <s v="Low"/>
    <n v="49"/>
    <s v="XL"/>
    <n v="142.1"/>
    <n v="2.9"/>
    <s v="Regular Air"/>
    <n v="0.99"/>
    <n v="143.09"/>
    <s v="Quebec"/>
    <s v="QC"/>
    <s v="Home Office"/>
    <n v="3"/>
    <s v="Office Supplies"/>
    <s v="Labels"/>
    <s v="Small Box"/>
    <s v="5/25/2011"/>
  </r>
  <r>
    <n v="25280"/>
    <d v="2011-05-21T00:00:00"/>
    <s v="May"/>
    <x v="4"/>
    <s v="Not Specified"/>
    <n v="47"/>
    <s v="XL"/>
    <n v="202.64"/>
    <n v="4.3114893617021277"/>
    <s v="Regular Air"/>
    <n v="1.17"/>
    <n v="203.80999999999997"/>
    <s v="Nova Scotia"/>
    <s v="NS"/>
    <s v="Corporate"/>
    <n v="1"/>
    <s v="Office Supplies"/>
    <s v="Pens &amp; Art Supplies"/>
    <s v="Wrap Bag"/>
    <s v="5/22/2011"/>
  </r>
  <r>
    <n v="21542"/>
    <d v="2011-05-21T00:00:00"/>
    <s v="May"/>
    <x v="4"/>
    <s v="High"/>
    <n v="43"/>
    <s v="XL"/>
    <n v="11674.968000000001"/>
    <n v="271.51088372093022"/>
    <s v="Delivery Truck"/>
    <n v="84.84"/>
    <n v="11759.808000000001"/>
    <s v="Prince Edward Island"/>
    <s v="PE"/>
    <s v="Corporate"/>
    <n v="1"/>
    <s v="Furniture"/>
    <s v="Tables"/>
    <s v="Jumbo Box"/>
    <s v="5/22/2011"/>
  </r>
  <r>
    <n v="21477"/>
    <d v="2011-05-21T00:00:00"/>
    <s v="May"/>
    <x v="4"/>
    <s v="Low"/>
    <n v="40"/>
    <s v="XL"/>
    <n v="278.8"/>
    <n v="6.9700000000000006"/>
    <s v="Regular Air"/>
    <n v="2"/>
    <n v="280.8"/>
    <s v="Saskachewan"/>
    <s v="SK"/>
    <s v="Home Office"/>
    <n v="3"/>
    <s v="Office Supplies"/>
    <s v="Paper"/>
    <s v="Wrap Bag"/>
    <s v="5/23/2011"/>
  </r>
  <r>
    <n v="6566"/>
    <d v="2011-05-21T00:00:00"/>
    <s v="May"/>
    <x v="4"/>
    <s v="Critical"/>
    <n v="21"/>
    <s v="M"/>
    <n v="748.83"/>
    <n v="35.658571428571427"/>
    <s v="Regular Air"/>
    <n v="1.99"/>
    <n v="750.82"/>
    <s v="Yukon"/>
    <s v="YT"/>
    <s v="Corporate"/>
    <n v="1"/>
    <s v="Technology"/>
    <s v="Computer Peripherals"/>
    <s v="Small Pack"/>
    <s v="5/21/2011"/>
  </r>
  <r>
    <n v="21542"/>
    <d v="2011-05-21T00:00:00"/>
    <s v="May"/>
    <x v="4"/>
    <s v="High"/>
    <n v="18"/>
    <s v="S"/>
    <n v="404.3"/>
    <n v="22.461111111111112"/>
    <s v="Regular Air"/>
    <n v="8.99"/>
    <n v="413.29"/>
    <s v="Prince Edward Island"/>
    <s v="PE"/>
    <s v="Corporate"/>
    <n v="1"/>
    <s v="Office Supplies"/>
    <s v="Pens &amp; Art Supplies"/>
    <s v="Small Pack"/>
    <s v="5/22/2011"/>
  </r>
  <r>
    <n v="4422"/>
    <d v="2011-05-21T00:00:00"/>
    <s v="May"/>
    <x v="4"/>
    <s v="Medium"/>
    <n v="17"/>
    <s v="S"/>
    <n v="390.11"/>
    <n v="22.947647058823531"/>
    <s v="Regular Air"/>
    <n v="8.99"/>
    <n v="399.1"/>
    <s v="British Columbia"/>
    <s v="BC"/>
    <s v="Consumer"/>
    <n v="4"/>
    <s v="Office Supplies"/>
    <s v="Pens &amp; Art Supplies"/>
    <s v="Small Pack"/>
    <s v="5/21/2011"/>
  </r>
  <r>
    <n v="25280"/>
    <d v="2011-05-21T00:00:00"/>
    <s v="May"/>
    <x v="4"/>
    <s v="Not Specified"/>
    <n v="16"/>
    <s v="S"/>
    <n v="179.26"/>
    <n v="11.203749999999999"/>
    <s v="Regular Air"/>
    <n v="2.99"/>
    <n v="182.25"/>
    <s v="Ontario"/>
    <s v="ON"/>
    <s v="Corporate"/>
    <n v="1"/>
    <s v="Office Supplies"/>
    <s v="Binders and Binder Accessories"/>
    <s v="Small Box"/>
    <s v="5/23/2011"/>
  </r>
  <r>
    <n v="4422"/>
    <d v="2011-05-21T00:00:00"/>
    <s v="May"/>
    <x v="4"/>
    <s v="Medium"/>
    <n v="12"/>
    <s v="S"/>
    <n v="313.43"/>
    <n v="26.119166666666668"/>
    <s v="Regular Air"/>
    <n v="8.99"/>
    <n v="322.42"/>
    <s v="British Columbia"/>
    <s v="BC"/>
    <s v="Consumer"/>
    <n v="4"/>
    <s v="Furniture"/>
    <s v="Office Furnishings"/>
    <s v="Small Pack"/>
    <s v="5/21/2011"/>
  </r>
  <r>
    <n v="21477"/>
    <d v="2011-05-21T00:00:00"/>
    <s v="May"/>
    <x v="4"/>
    <s v="Low"/>
    <n v="7"/>
    <s v="XS"/>
    <n v="189.73"/>
    <n v="27.104285714285712"/>
    <s v="Regular Air"/>
    <n v="2.99"/>
    <n v="192.72"/>
    <s v="Saskachewan"/>
    <s v="SK"/>
    <s v="Home Office"/>
    <n v="3"/>
    <s v="Office Supplies"/>
    <s v="Binders and Binder Accessories"/>
    <s v="Small Box"/>
    <s v="5/21/2011"/>
  </r>
  <r>
    <n v="47553"/>
    <d v="2011-05-22T00:00:00"/>
    <s v="May"/>
    <x v="4"/>
    <s v="Medium"/>
    <n v="49"/>
    <s v="XL"/>
    <n v="20701.928"/>
    <n v="422.48832653061226"/>
    <s v="Delivery Truck"/>
    <n v="45.7"/>
    <n v="20747.628000000001"/>
    <s v="British Columbia"/>
    <s v="BC"/>
    <s v="Corporate"/>
    <n v="1"/>
    <s v="Furniture"/>
    <s v="Tables"/>
    <s v="Jumbo Box"/>
    <s v="5/23/2011"/>
  </r>
  <r>
    <n v="42918"/>
    <d v="2011-05-22T00:00:00"/>
    <s v="May"/>
    <x v="4"/>
    <s v="High"/>
    <n v="46"/>
    <s v="XL"/>
    <n v="648.26"/>
    <n v="14.092608695652174"/>
    <s v="Regular Air"/>
    <n v="7.27"/>
    <n v="655.53"/>
    <s v="Prince Edward Island"/>
    <s v="PE"/>
    <s v="Corporate"/>
    <n v="1"/>
    <s v="Office Supplies"/>
    <s v="Binders and Binder Accessories"/>
    <s v="Small Box"/>
    <s v="5/24/2011"/>
  </r>
  <r>
    <n v="42918"/>
    <d v="2011-05-22T00:00:00"/>
    <s v="May"/>
    <x v="4"/>
    <s v="High"/>
    <n v="46"/>
    <s v="XL"/>
    <n v="410.43"/>
    <n v="8.9223913043478262"/>
    <s v="Regular Air"/>
    <n v="5.76"/>
    <n v="416.19"/>
    <s v="Prince Edward Island"/>
    <s v="PE"/>
    <s v="Corporate"/>
    <n v="1"/>
    <s v="Technology"/>
    <s v="Office Machines"/>
    <s v="Medium Box"/>
    <s v="5/24/2011"/>
  </r>
  <r>
    <n v="37152"/>
    <d v="2011-05-22T00:00:00"/>
    <s v="May"/>
    <x v="4"/>
    <s v="Medium"/>
    <n v="45"/>
    <s v="XL"/>
    <n v="2503.3265000000001"/>
    <n v="55.62947777777778"/>
    <s v="Regular Air"/>
    <n v="8.8000000000000007"/>
    <n v="2512.1265000000003"/>
    <s v="Ontario"/>
    <s v="ON"/>
    <s v="Corporate"/>
    <n v="1"/>
    <s v="Technology"/>
    <s v="Telephones and Communication"/>
    <s v="Small Box"/>
    <s v="5/24/2011"/>
  </r>
  <r>
    <n v="37152"/>
    <d v="2011-05-22T00:00:00"/>
    <s v="May"/>
    <x v="4"/>
    <s v="Medium"/>
    <n v="39"/>
    <s v="L"/>
    <n v="4647.6899999999996"/>
    <n v="119.17153846153845"/>
    <s v="Delivery Truck"/>
    <n v="30"/>
    <n v="4677.6899999999996"/>
    <s v="Ontario"/>
    <s v="ON"/>
    <s v="Corporate"/>
    <n v="1"/>
    <s v="Furniture"/>
    <s v="Chairs &amp; Chairmats"/>
    <s v="Jumbo Drum"/>
    <s v="5/24/2011"/>
  </r>
  <r>
    <n v="42918"/>
    <d v="2011-05-22T00:00:00"/>
    <s v="May"/>
    <x v="4"/>
    <s v="High"/>
    <n v="38"/>
    <s v="L"/>
    <n v="468.95"/>
    <n v="12.340789473684211"/>
    <s v="Express Air"/>
    <n v="7.19"/>
    <n v="476.14"/>
    <s v="Quebec"/>
    <s v="QC"/>
    <s v="Corporate"/>
    <n v="1"/>
    <s v="Office Supplies"/>
    <s v="Binders and Binder Accessories"/>
    <s v="Small Box"/>
    <s v="5/24/2011"/>
  </r>
  <r>
    <n v="41891"/>
    <d v="2011-05-22T00:00:00"/>
    <s v="May"/>
    <x v="4"/>
    <s v="High"/>
    <n v="22"/>
    <s v="M"/>
    <n v="846.59"/>
    <n v="38.481363636363639"/>
    <s v="Regular Air"/>
    <n v="18.98"/>
    <n v="865.57"/>
    <s v="Ontario"/>
    <s v="ON"/>
    <s v="Corporate"/>
    <n v="1"/>
    <s v="Furniture"/>
    <s v="Office Furnishings"/>
    <s v="Small Box"/>
    <s v="5/23/2011"/>
  </r>
  <r>
    <n v="46117"/>
    <d v="2011-05-22T00:00:00"/>
    <s v="May"/>
    <x v="4"/>
    <s v="Low"/>
    <n v="22"/>
    <s v="M"/>
    <n v="1168.28"/>
    <n v="53.103636363636362"/>
    <s v="Delivery Truck"/>
    <n v="14.19"/>
    <n v="1182.47"/>
    <s v="Ontario"/>
    <s v="ON"/>
    <s v="Home Office"/>
    <n v="3"/>
    <s v="Furniture"/>
    <s v="Chairs &amp; Chairmats"/>
    <s v="Jumbo Drum"/>
    <s v="5/26/2011"/>
  </r>
  <r>
    <n v="39937"/>
    <d v="2011-05-23T00:00:00"/>
    <s v="May"/>
    <x v="4"/>
    <s v="Medium"/>
    <n v="42"/>
    <s v="XL"/>
    <n v="113.33"/>
    <n v="2.6983333333333333"/>
    <s v="Regular Air"/>
    <n v="1.49"/>
    <n v="114.82"/>
    <s v="Alberta"/>
    <s v="AB"/>
    <s v="Consumer"/>
    <n v="4"/>
    <s v="Office Supplies"/>
    <s v="Binders and Binder Accessories"/>
    <s v="Small Box"/>
    <s v="5/23/2011"/>
  </r>
  <r>
    <n v="40964"/>
    <d v="2011-05-23T00:00:00"/>
    <s v="May"/>
    <x v="4"/>
    <s v="Critical"/>
    <n v="40"/>
    <s v="XL"/>
    <n v="301.12"/>
    <n v="7.5280000000000005"/>
    <s v="Regular Air"/>
    <n v="8.3699999999999992"/>
    <n v="309.49"/>
    <s v="Manitoba"/>
    <s v="MB"/>
    <s v="Corporate"/>
    <n v="1"/>
    <s v="Office Supplies"/>
    <s v="Scissors, Rulers and Trimmers"/>
    <s v="Small Pack"/>
    <s v="5/26/2011"/>
  </r>
  <r>
    <n v="48161"/>
    <d v="2011-05-23T00:00:00"/>
    <s v="May"/>
    <x v="4"/>
    <s v="Not Specified"/>
    <n v="39"/>
    <s v="L"/>
    <n v="6030.58"/>
    <n v="154.63025641025641"/>
    <s v="Regular Air"/>
    <n v="8.99"/>
    <n v="6039.57"/>
    <s v="Quebec"/>
    <s v="QC"/>
    <s v="Home Office"/>
    <n v="3"/>
    <s v="Technology"/>
    <s v="Telephones and Communication"/>
    <s v="Small Box"/>
    <s v="5/24/2011"/>
  </r>
  <r>
    <n v="57185"/>
    <d v="2011-05-23T00:00:00"/>
    <s v="May"/>
    <x v="4"/>
    <s v="Medium"/>
    <n v="28"/>
    <s v="M"/>
    <n v="1360.82"/>
    <n v="48.600714285714282"/>
    <s v="Regular Air"/>
    <n v="10.25"/>
    <n v="1371.07"/>
    <s v="Ontario"/>
    <s v="ON"/>
    <s v="Corporate"/>
    <n v="1"/>
    <s v="Furniture"/>
    <s v="Office Furnishings"/>
    <s v="Large Box"/>
    <s v="5/25/2011"/>
  </r>
  <r>
    <n v="48161"/>
    <d v="2011-05-23T00:00:00"/>
    <s v="May"/>
    <x v="4"/>
    <s v="Not Specified"/>
    <n v="16"/>
    <s v="S"/>
    <n v="139.69"/>
    <n v="8.7306249999999999"/>
    <s v="Regular Air"/>
    <n v="9.23"/>
    <n v="148.91999999999999"/>
    <s v="Quebec"/>
    <s v="QC"/>
    <s v="Home Office"/>
    <n v="3"/>
    <s v="Office Supplies"/>
    <s v="Appliances"/>
    <s v="Small Box"/>
    <s v="5/25/2011"/>
  </r>
  <r>
    <n v="42214"/>
    <d v="2011-05-24T00:00:00"/>
    <s v="May"/>
    <x v="4"/>
    <s v="Low"/>
    <n v="46"/>
    <s v="XL"/>
    <n v="569.91999999999996"/>
    <n v="12.389565217391304"/>
    <s v="Regular Air"/>
    <n v="2.85"/>
    <n v="572.77"/>
    <s v="Saskachewan"/>
    <s v="SK"/>
    <s v="Home Office"/>
    <n v="3"/>
    <s v="Furniture"/>
    <s v="Office Furnishings"/>
    <s v="Small Pack"/>
    <s v="5/31/2011"/>
  </r>
  <r>
    <n v="20259"/>
    <d v="2011-05-24T00:00:00"/>
    <s v="May"/>
    <x v="4"/>
    <s v="Critical"/>
    <n v="42"/>
    <s v="XL"/>
    <n v="539.05999999999995"/>
    <n v="12.834761904761903"/>
    <s v="Regular Air"/>
    <n v="4.59"/>
    <n v="543.65"/>
    <s v="Ontario"/>
    <s v="ON"/>
    <s v="Corporate"/>
    <n v="1"/>
    <s v="Office Supplies"/>
    <s v="Scissors, Rulers and Trimmers"/>
    <s v="Wrap Bag"/>
    <s v="5/25/2011"/>
  </r>
  <r>
    <n v="42214"/>
    <d v="2011-05-24T00:00:00"/>
    <s v="May"/>
    <x v="4"/>
    <s v="Low"/>
    <n v="28"/>
    <s v="M"/>
    <n v="183.65"/>
    <n v="6.5589285714285719"/>
    <s v="Regular Air"/>
    <n v="5.84"/>
    <n v="189.49"/>
    <s v="Saskachewan"/>
    <s v="SK"/>
    <s v="Home Office"/>
    <n v="3"/>
    <s v="Office Supplies"/>
    <s v="Paper"/>
    <s v="Small Box"/>
    <s v="5/31/2011"/>
  </r>
  <r>
    <n v="225"/>
    <d v="2011-05-24T00:00:00"/>
    <s v="May"/>
    <x v="4"/>
    <s v="Critical"/>
    <n v="24"/>
    <s v="M"/>
    <n v="126.58"/>
    <n v="5.2741666666666669"/>
    <s v="Regular Air"/>
    <n v="0.7"/>
    <n v="127.28"/>
    <s v="Quebec"/>
    <s v="QC"/>
    <s v="Home Office"/>
    <n v="3"/>
    <s v="Office Supplies"/>
    <s v="Pens &amp; Art Supplies"/>
    <s v="Wrap Bag"/>
    <s v="5/25/2011"/>
  </r>
  <r>
    <n v="225"/>
    <d v="2011-05-24T00:00:00"/>
    <s v="May"/>
    <x v="4"/>
    <s v="Critical"/>
    <n v="1"/>
    <s v="XS"/>
    <n v="23.7"/>
    <n v="23.7"/>
    <s v="Regular Air"/>
    <n v="4.0999999999999996"/>
    <n v="27.799999999999997"/>
    <s v="Quebec"/>
    <s v="QC"/>
    <s v="Home Office"/>
    <n v="3"/>
    <s v="Office Supplies"/>
    <s v="Pens &amp; Art Supplies"/>
    <s v="Wrap Bag"/>
    <s v="5/26/2011"/>
  </r>
  <r>
    <n v="57350"/>
    <d v="2011-05-25T00:00:00"/>
    <s v="May"/>
    <x v="4"/>
    <s v="High"/>
    <n v="50"/>
    <s v="XXL"/>
    <n v="4872.6674999999996"/>
    <n v="97.453349999999986"/>
    <s v="Regular Air"/>
    <n v="8.8000000000000007"/>
    <n v="4881.4674999999997"/>
    <s v="British Columbia"/>
    <s v="BC"/>
    <s v="Small Business"/>
    <n v="2"/>
    <s v="Technology"/>
    <s v="Telephones and Communication"/>
    <s v="Small Box"/>
    <s v="5/26/2011"/>
  </r>
  <r>
    <n v="49924"/>
    <d v="2011-05-25T00:00:00"/>
    <s v="May"/>
    <x v="4"/>
    <s v="Critical"/>
    <n v="48"/>
    <s v="XL"/>
    <n v="204.15"/>
    <n v="4.2531249999999998"/>
    <s v="Regular Air"/>
    <n v="5.41"/>
    <n v="209.56"/>
    <s v="Ontario"/>
    <s v="ON"/>
    <s v="Home Office"/>
    <n v="3"/>
    <s v="Office Supplies"/>
    <s v="Binders and Binder Accessories"/>
    <s v="Small Box"/>
    <s v="5/27/2011"/>
  </r>
  <r>
    <n v="33665"/>
    <d v="2011-05-25T00:00:00"/>
    <s v="May"/>
    <x v="4"/>
    <s v="Low"/>
    <n v="45"/>
    <s v="XL"/>
    <n v="12457.63"/>
    <n v="276.8362222222222"/>
    <s v="Delivery Truck"/>
    <n v="69.55"/>
    <n v="12527.179999999998"/>
    <s v="British Columbia"/>
    <s v="BC"/>
    <s v="Corporate"/>
    <n v="1"/>
    <s v="Furniture"/>
    <s v="Chairs &amp; Chairmats"/>
    <s v="Jumbo Drum"/>
    <s v="5/30/2011"/>
  </r>
  <r>
    <n v="57350"/>
    <d v="2011-05-25T00:00:00"/>
    <s v="May"/>
    <x v="4"/>
    <s v="High"/>
    <n v="33"/>
    <s v="L"/>
    <n v="140.63"/>
    <n v="4.2615151515151517"/>
    <s v="Regular Air"/>
    <n v="5.68"/>
    <n v="146.31"/>
    <s v="British Columbia"/>
    <s v="BC"/>
    <s v="Small Business"/>
    <n v="2"/>
    <s v="Office Supplies"/>
    <s v="Paper"/>
    <s v="Small Box"/>
    <s v="5/26/2011"/>
  </r>
  <r>
    <n v="45958"/>
    <d v="2011-05-25T00:00:00"/>
    <s v="May"/>
    <x v="4"/>
    <s v="Medium"/>
    <n v="28"/>
    <s v="M"/>
    <n v="17599.39"/>
    <n v="628.54964285714289"/>
    <s v="Regular Air"/>
    <n v="24.49"/>
    <n v="17623.88"/>
    <s v="Yukon"/>
    <s v="YT"/>
    <s v="Small Business"/>
    <n v="2"/>
    <s v="Technology"/>
    <s v="Copiers and Fax"/>
    <s v="Large Box"/>
    <s v="5/26/2011"/>
  </r>
  <r>
    <n v="45958"/>
    <d v="2011-05-25T00:00:00"/>
    <s v="May"/>
    <x v="4"/>
    <s v="Medium"/>
    <n v="16"/>
    <s v="S"/>
    <n v="115.34"/>
    <n v="7.2087500000000002"/>
    <s v="Regular Air"/>
    <n v="3.1"/>
    <n v="118.44"/>
    <s v="Yukon"/>
    <s v="YT"/>
    <s v="Small Business"/>
    <n v="2"/>
    <s v="Office Supplies"/>
    <s v="Paper"/>
    <s v="Wrap Bag"/>
    <s v="5/27/2011"/>
  </r>
  <r>
    <n v="49924"/>
    <d v="2011-05-25T00:00:00"/>
    <s v="May"/>
    <x v="4"/>
    <s v="Critical"/>
    <n v="13"/>
    <s v="S"/>
    <n v="33.11"/>
    <n v="2.5469230769230768"/>
    <s v="Regular Air"/>
    <n v="4.57"/>
    <n v="37.68"/>
    <s v="Ontario"/>
    <s v="ON"/>
    <s v="Home Office"/>
    <n v="3"/>
    <s v="Furniture"/>
    <s v="Office Furnishings"/>
    <s v="Small Pack"/>
    <s v="5/27/2011"/>
  </r>
  <r>
    <n v="14471"/>
    <d v="2011-05-26T00:00:00"/>
    <s v="May"/>
    <x v="4"/>
    <s v="Not Specified"/>
    <n v="44"/>
    <s v="XL"/>
    <n v="823.63"/>
    <n v="18.718863636363636"/>
    <s v="Regular Air"/>
    <n v="3.77"/>
    <n v="827.4"/>
    <s v="British Columbia"/>
    <s v="BC"/>
    <s v="Corporate"/>
    <n v="1"/>
    <s v="Furniture"/>
    <s v="Office Furnishings"/>
    <s v="Small Pack"/>
    <s v="5/26/2011"/>
  </r>
  <r>
    <n v="14471"/>
    <d v="2011-05-26T00:00:00"/>
    <s v="May"/>
    <x v="4"/>
    <s v="Not Specified"/>
    <n v="42"/>
    <s v="XL"/>
    <n v="286.73"/>
    <n v="6.8269047619047623"/>
    <s v="Regular Air"/>
    <n v="7.49"/>
    <n v="294.22000000000003"/>
    <s v="British Columbia"/>
    <s v="BC"/>
    <s v="Corporate"/>
    <n v="1"/>
    <s v="Office Supplies"/>
    <s v="Paper"/>
    <s v="Small Box"/>
    <s v="5/28/2011"/>
  </r>
  <r>
    <n v="31751"/>
    <d v="2011-05-26T00:00:00"/>
    <s v="May"/>
    <x v="4"/>
    <s v="High"/>
    <n v="31"/>
    <s v="L"/>
    <n v="413.12"/>
    <n v="13.326451612903226"/>
    <s v="Express Air"/>
    <n v="7.27"/>
    <n v="420.39"/>
    <s v="Ontario"/>
    <s v="ON"/>
    <s v="Small Business"/>
    <n v="2"/>
    <s v="Office Supplies"/>
    <s v="Binders and Binder Accessories"/>
    <s v="Small Box"/>
    <s v="5/28/2011"/>
  </r>
  <r>
    <n v="45893"/>
    <d v="2011-05-26T00:00:00"/>
    <s v="May"/>
    <x v="4"/>
    <s v="High"/>
    <n v="15"/>
    <s v="S"/>
    <n v="68.03"/>
    <n v="4.535333333333333"/>
    <s v="Regular Air"/>
    <n v="1.49"/>
    <n v="69.52"/>
    <s v="Saskachewan"/>
    <s v="SK"/>
    <s v="Corporate"/>
    <n v="1"/>
    <s v="Office Supplies"/>
    <s v="Binders and Binder Accessories"/>
    <s v="Small Box"/>
    <s v="5/27/2011"/>
  </r>
  <r>
    <n v="41794"/>
    <d v="2011-05-27T00:00:00"/>
    <s v="May"/>
    <x v="4"/>
    <s v="Critical"/>
    <n v="49"/>
    <s v="XL"/>
    <n v="891.60749999999996"/>
    <n v="18.196071428571429"/>
    <s v="Regular Air"/>
    <n v="4.8099999999999996"/>
    <n v="896.4174999999999"/>
    <s v="Alberta"/>
    <s v="AB"/>
    <s v="Home Office"/>
    <n v="3"/>
    <s v="Technology"/>
    <s v="Telephones and Communication"/>
    <s v="Medium Box"/>
    <s v="5/29/2011"/>
  </r>
  <r>
    <n v="41794"/>
    <d v="2011-05-27T00:00:00"/>
    <s v="May"/>
    <x v="4"/>
    <s v="Critical"/>
    <n v="48"/>
    <s v="XL"/>
    <n v="836.59"/>
    <n v="17.428958333333334"/>
    <s v="Regular Air"/>
    <n v="8.65"/>
    <n v="845.24"/>
    <s v="Alberta"/>
    <s v="AB"/>
    <s v="Home Office"/>
    <n v="3"/>
    <s v="Office Supplies"/>
    <s v="Pens &amp; Art Supplies"/>
    <s v="Small Box"/>
    <s v="5/28/2011"/>
  </r>
  <r>
    <n v="10535"/>
    <d v="2011-05-27T00:00:00"/>
    <s v="May"/>
    <x v="4"/>
    <s v="Low"/>
    <n v="46"/>
    <s v="XL"/>
    <n v="80.27"/>
    <n v="1.7449999999999999"/>
    <s v="Regular Air"/>
    <n v="0.7"/>
    <n v="80.97"/>
    <s v="Northwest Territories"/>
    <s v="NT"/>
    <s v="Corporate"/>
    <n v="1"/>
    <s v="Office Supplies"/>
    <s v="Pens &amp; Art Supplies"/>
    <s v="Wrap Bag"/>
    <d v="2011-03-06T00:00:00"/>
  </r>
  <r>
    <n v="10535"/>
    <d v="2011-05-27T00:00:00"/>
    <s v="May"/>
    <x v="4"/>
    <s v="Low"/>
    <n v="25"/>
    <s v="M"/>
    <n v="854.88"/>
    <n v="34.1952"/>
    <s v="Regular Air"/>
    <n v="19.989999999999998"/>
    <n v="874.87"/>
    <s v="Northwest Territories"/>
    <s v="NT"/>
    <s v="Corporate"/>
    <n v="1"/>
    <s v="Furniture"/>
    <s v="Office Furnishings"/>
    <s v="Small Box"/>
    <s v="5/29/2011"/>
  </r>
  <r>
    <n v="41794"/>
    <d v="2011-05-27T00:00:00"/>
    <s v="May"/>
    <x v="4"/>
    <s v="Critical"/>
    <n v="21"/>
    <s v="M"/>
    <n v="58.14"/>
    <n v="2.7685714285714287"/>
    <s v="Regular Air"/>
    <n v="0.97"/>
    <n v="59.11"/>
    <s v="Alberta"/>
    <s v="AB"/>
    <s v="Home Office"/>
    <n v="3"/>
    <s v="Office Supplies"/>
    <s v="Pens &amp; Art Supplies"/>
    <s v="Wrap Bag"/>
    <s v="5/29/2011"/>
  </r>
  <r>
    <n v="24804"/>
    <d v="2011-05-27T00:00:00"/>
    <s v="May"/>
    <x v="4"/>
    <s v="Not Specified"/>
    <n v="20"/>
    <s v="M"/>
    <n v="211.42"/>
    <n v="10.571"/>
    <s v="Regular Air"/>
    <n v="9.4499999999999993"/>
    <n v="220.86999999999998"/>
    <s v="Alberta"/>
    <s v="AB"/>
    <s v="Home Office"/>
    <n v="3"/>
    <s v="Office Supplies"/>
    <s v="Storage &amp; Organization"/>
    <s v="Small Box"/>
    <s v="5/29/2011"/>
  </r>
  <r>
    <n v="56515"/>
    <d v="2011-05-27T00:00:00"/>
    <s v="May"/>
    <x v="4"/>
    <s v="Medium"/>
    <n v="18"/>
    <s v="S"/>
    <n v="126.62"/>
    <n v="7.0344444444444445"/>
    <s v="Express Air"/>
    <n v="0.5"/>
    <n v="127.12"/>
    <s v="Nova Scotia"/>
    <s v="NS"/>
    <s v="Small Business"/>
    <n v="2"/>
    <s v="Office Supplies"/>
    <s v="Labels"/>
    <s v="Small Box"/>
    <s v="5/28/2011"/>
  </r>
  <r>
    <n v="56515"/>
    <d v="2011-05-27T00:00:00"/>
    <s v="May"/>
    <x v="4"/>
    <s v="Medium"/>
    <n v="17"/>
    <s v="S"/>
    <n v="979.52"/>
    <n v="57.618823529411763"/>
    <s v="Delivery Truck"/>
    <n v="36.61"/>
    <n v="1016.13"/>
    <s v="Nova Scotia"/>
    <s v="NS"/>
    <s v="Small Business"/>
    <n v="2"/>
    <s v="Furniture"/>
    <s v="Bookcases"/>
    <s v="Jumbo Box"/>
    <s v="5/29/2011"/>
  </r>
  <r>
    <n v="12355"/>
    <d v="2011-05-28T00:00:00"/>
    <s v="May"/>
    <x v="4"/>
    <s v="Not Specified"/>
    <n v="45"/>
    <s v="XL"/>
    <n v="168.66"/>
    <n v="3.7479999999999998"/>
    <s v="Regular Air"/>
    <n v="5.13"/>
    <n v="173.79"/>
    <s v="Nova Scotia"/>
    <s v="NS"/>
    <s v="Corporate"/>
    <n v="1"/>
    <s v="Office Supplies"/>
    <s v="Appliances"/>
    <s v="Small Box"/>
    <s v="5/30/2011"/>
  </r>
  <r>
    <n v="28898"/>
    <d v="2011-05-28T00:00:00"/>
    <s v="May"/>
    <x v="4"/>
    <s v="Low"/>
    <n v="44"/>
    <s v="XL"/>
    <n v="246"/>
    <n v="5.5909090909090908"/>
    <s v="Regular Air"/>
    <n v="7.96"/>
    <n v="253.96"/>
    <s v="British Columbia"/>
    <s v="BC"/>
    <s v="Corporate"/>
    <n v="1"/>
    <s v="Office Supplies"/>
    <s v="Paper"/>
    <s v="Small Box"/>
    <s v="5/28/2011"/>
  </r>
  <r>
    <n v="8993"/>
    <d v="2011-05-28T00:00:00"/>
    <s v="May"/>
    <x v="4"/>
    <s v="Medium"/>
    <n v="41"/>
    <s v="XL"/>
    <n v="172.15"/>
    <n v="4.1987804878048784"/>
    <s v="Express Air"/>
    <n v="0.5"/>
    <n v="172.65"/>
    <s v="Manitoba"/>
    <s v="MB"/>
    <s v="Corporate"/>
    <n v="1"/>
    <s v="Office Supplies"/>
    <s v="Labels"/>
    <s v="Small Box"/>
    <s v="5/30/2011"/>
  </r>
  <r>
    <n v="12355"/>
    <d v="2011-05-28T00:00:00"/>
    <s v="May"/>
    <x v="4"/>
    <s v="Not Specified"/>
    <n v="36"/>
    <s v="L"/>
    <n v="209.53"/>
    <n v="5.8202777777777781"/>
    <s v="Regular Air"/>
    <n v="5.67"/>
    <n v="215.2"/>
    <s v="Saskachewan"/>
    <s v="SK"/>
    <s v="Corporate"/>
    <n v="1"/>
    <s v="Office Supplies"/>
    <s v="Paper"/>
    <s v="Small Box"/>
    <s v="5/29/2011"/>
  </r>
  <r>
    <n v="12355"/>
    <d v="2011-05-28T00:00:00"/>
    <s v="May"/>
    <x v="4"/>
    <s v="Not Specified"/>
    <n v="14"/>
    <s v="S"/>
    <n v="225.47"/>
    <n v="16.105"/>
    <s v="Regular Air"/>
    <n v="7.51"/>
    <n v="232.98"/>
    <s v="Saskachewan"/>
    <s v="SK"/>
    <s v="Corporate"/>
    <n v="1"/>
    <s v="Office Supplies"/>
    <s v="Storage &amp; Organization"/>
    <s v="Small Box"/>
    <s v="5/29/2011"/>
  </r>
  <r>
    <n v="14948"/>
    <d v="2011-05-28T00:00:00"/>
    <s v="May"/>
    <x v="4"/>
    <s v="Medium"/>
    <n v="6"/>
    <s v="XS"/>
    <n v="647.78"/>
    <n v="107.96333333333332"/>
    <s v="Delivery Truck"/>
    <n v="35.840000000000003"/>
    <n v="683.62"/>
    <s v="British Columbia"/>
    <s v="BC"/>
    <s v="Small Business"/>
    <n v="2"/>
    <s v="Furniture"/>
    <s v="Bookcases"/>
    <s v="Jumbo Box"/>
    <s v="5/29/2011"/>
  </r>
  <r>
    <n v="4132"/>
    <d v="2011-05-28T00:00:00"/>
    <s v="May"/>
    <x v="4"/>
    <s v="Not Specified"/>
    <n v="5"/>
    <s v="XS"/>
    <n v="14.76"/>
    <n v="2.952"/>
    <s v="Regular Air"/>
    <n v="0.5"/>
    <n v="15.26"/>
    <s v="Nunavut"/>
    <s v="NU"/>
    <s v="Corporate"/>
    <n v="1"/>
    <s v="Office Supplies"/>
    <s v="Labels"/>
    <s v="Small Box"/>
    <s v="5/30/2011"/>
  </r>
  <r>
    <n v="44007"/>
    <d v="2011-05-30T00:00:00"/>
    <s v="May"/>
    <x v="4"/>
    <s v="Medium"/>
    <n v="50"/>
    <s v="XXL"/>
    <n v="281.81"/>
    <n v="5.6361999999999997"/>
    <s v="Regular Air"/>
    <n v="0.96"/>
    <n v="282.77"/>
    <s v="British Columbia"/>
    <s v="BC"/>
    <s v="Consumer"/>
    <n v="4"/>
    <s v="Office Supplies"/>
    <s v="Pens &amp; Art Supplies"/>
    <s v="Wrap Bag"/>
    <s v="5/30/2011"/>
  </r>
  <r>
    <n v="995"/>
    <d v="2011-05-30T00:00:00"/>
    <s v="May"/>
    <x v="4"/>
    <s v="Medium"/>
    <n v="46"/>
    <s v="XL"/>
    <n v="1815.49"/>
    <n v="39.467173913043482"/>
    <s v="Regular Air"/>
    <n v="3.04"/>
    <n v="1818.53"/>
    <s v="Nunavut"/>
    <s v="NU"/>
    <s v="Home Office"/>
    <n v="3"/>
    <s v="Furniture"/>
    <s v="Office Furnishings"/>
    <s v="Wrap Bag"/>
    <s v="5/31/2011"/>
  </r>
  <r>
    <n v="36135"/>
    <d v="2011-05-30T00:00:00"/>
    <s v="May"/>
    <x v="4"/>
    <s v="Not Specified"/>
    <n v="33"/>
    <s v="L"/>
    <n v="999.226"/>
    <n v="30.279575757575756"/>
    <s v="Regular Air"/>
    <n v="3.3"/>
    <n v="1002.526"/>
    <s v="Northwest Territories"/>
    <s v="NT"/>
    <s v="Consumer"/>
    <n v="4"/>
    <s v="Technology"/>
    <s v="Telephones and Communication"/>
    <s v="Small Pack"/>
    <s v="5/31/2011"/>
  </r>
  <r>
    <n v="59971"/>
    <d v="2011-05-31T00:00:00"/>
    <s v="May"/>
    <x v="4"/>
    <s v="Critical"/>
    <n v="45"/>
    <s v="XL"/>
    <n v="514.86"/>
    <n v="11.441333333333334"/>
    <s v="Regular Air"/>
    <n v="6.47"/>
    <n v="521.33000000000004"/>
    <s v="British Columbia"/>
    <s v="BC"/>
    <s v="Home Office"/>
    <n v="3"/>
    <s v="Office Supplies"/>
    <s v="Paper"/>
    <s v="Small Box"/>
    <d v="2011-02-06T00:00:00"/>
  </r>
  <r>
    <n v="13953"/>
    <d v="2011-05-31T00:00:00"/>
    <s v="May"/>
    <x v="4"/>
    <s v="Critical"/>
    <n v="32"/>
    <s v="L"/>
    <n v="381.24"/>
    <n v="11.91375"/>
    <s v="Regular Air"/>
    <n v="5.01"/>
    <n v="386.25"/>
    <s v="Ontario"/>
    <s v="ON"/>
    <s v="Consumer"/>
    <n v="4"/>
    <s v="Office Supplies"/>
    <s v="Paper"/>
    <s v="Small Box"/>
    <d v="2011-02-06T00:00:00"/>
  </r>
  <r>
    <n v="50533"/>
    <d v="2011-05-31T00:00:00"/>
    <s v="May"/>
    <x v="4"/>
    <s v="Not Specified"/>
    <n v="32"/>
    <s v="L"/>
    <n v="1974.66"/>
    <n v="61.708125000000003"/>
    <s v="Express Air"/>
    <n v="35"/>
    <n v="2009.66"/>
    <s v="Ontario"/>
    <s v="ON"/>
    <s v="Small Business"/>
    <n v="2"/>
    <s v="Office Supplies"/>
    <s v="Storage &amp; Organization"/>
    <s v="Large Box"/>
    <d v="2011-02-06T00:00:00"/>
  </r>
  <r>
    <n v="59971"/>
    <d v="2011-05-31T00:00:00"/>
    <s v="May"/>
    <x v="4"/>
    <s v="Critical"/>
    <n v="26"/>
    <s v="M"/>
    <n v="437.77"/>
    <n v="16.837307692307693"/>
    <s v="Express Air"/>
    <n v="8.99"/>
    <n v="446.76"/>
    <s v="British Columbia"/>
    <s v="BC"/>
    <s v="Home Office"/>
    <n v="3"/>
    <s v="Technology"/>
    <s v="Computer Peripherals"/>
    <s v="Small Pack"/>
    <d v="2011-02-06T00:00:00"/>
  </r>
  <r>
    <n v="38438"/>
    <d v="2011-05-31T00:00:00"/>
    <s v="May"/>
    <x v="4"/>
    <s v="Critical"/>
    <n v="17"/>
    <s v="S"/>
    <n v="121.09"/>
    <n v="7.1229411764705883"/>
    <s v="Regular Air"/>
    <n v="5.66"/>
    <n v="126.75"/>
    <s v="Alberta"/>
    <s v="AB"/>
    <s v="Home Office"/>
    <n v="3"/>
    <s v="Office Supplies"/>
    <s v="Paper"/>
    <s v="Small Box"/>
    <d v="2011-01-06T00:00:00"/>
  </r>
  <r>
    <n v="38438"/>
    <d v="2011-05-31T00:00:00"/>
    <s v="May"/>
    <x v="4"/>
    <s v="Critical"/>
    <n v="16"/>
    <s v="S"/>
    <n v="621.92999999999995"/>
    <n v="38.870624999999997"/>
    <s v="Regular Air"/>
    <n v="4"/>
    <n v="625.92999999999995"/>
    <s v="Alberta"/>
    <s v="AB"/>
    <s v="Home Office"/>
    <n v="3"/>
    <s v="Technology"/>
    <s v="Computer Peripherals"/>
    <s v="Small Box"/>
    <d v="2011-02-06T00:00:00"/>
  </r>
  <r>
    <n v="59971"/>
    <d v="2011-05-31T00:00:00"/>
    <s v="May"/>
    <x v="4"/>
    <s v="Critical"/>
    <n v="12"/>
    <s v="S"/>
    <n v="356.27"/>
    <n v="29.689166666666665"/>
    <s v="Express Air"/>
    <n v="5.09"/>
    <n v="361.35999999999996"/>
    <s v="British Columbia"/>
    <s v="BC"/>
    <s v="Home Office"/>
    <n v="3"/>
    <s v="Office Supplies"/>
    <s v="Paper"/>
    <s v="Small Box"/>
    <d v="2011-02-06T00:00:00"/>
  </r>
  <r>
    <n v="23557"/>
    <d v="2011-05-31T00:00:00"/>
    <s v="May"/>
    <x v="4"/>
    <s v="Not Specified"/>
    <n v="7"/>
    <s v="XS"/>
    <n v="1011.16"/>
    <n v="144.45142857142858"/>
    <s v="Regular Air"/>
    <n v="24.49"/>
    <n v="1035.6499999999999"/>
    <s v="Manitoba"/>
    <s v="MB"/>
    <s v="Home Office"/>
    <n v="3"/>
    <s v="Furniture"/>
    <s v="Office Furnishings"/>
    <s v="Large Box"/>
    <d v="2011-01-06T00:00:00"/>
  </r>
  <r>
    <n v="50533"/>
    <d v="2011-05-31T00:00:00"/>
    <s v="May"/>
    <x v="4"/>
    <s v="Not Specified"/>
    <n v="3"/>
    <s v="XS"/>
    <n v="73.44"/>
    <n v="24.48"/>
    <s v="Delivery Truck"/>
    <n v="27.75"/>
    <n v="101.19"/>
    <s v="Ontario"/>
    <s v="ON"/>
    <s v="Small Business"/>
    <n v="2"/>
    <s v="Furniture"/>
    <s v="Tables"/>
    <s v="Jumbo Box"/>
    <d v="2011-01-06T00:00:00"/>
  </r>
  <r>
    <n v="57059"/>
    <d v="2011-06-01T00:00:00"/>
    <s v="Jun"/>
    <x v="5"/>
    <s v="Medium"/>
    <n v="50"/>
    <s v="XXL"/>
    <n v="212.12"/>
    <n v="4.2423999999999999"/>
    <s v="Regular Air"/>
    <n v="5.26"/>
    <n v="217.38"/>
    <s v="New Brunswick"/>
    <s v="NB"/>
    <s v="Corporate"/>
    <n v="1"/>
    <s v="Office Supplies"/>
    <s v="Binders and Binder Accessories"/>
    <s v="Small Box"/>
    <d v="2011-03-06T00:00:00"/>
  </r>
  <r>
    <n v="51650"/>
    <d v="2011-06-01T00:00:00"/>
    <s v="Jun"/>
    <x v="5"/>
    <s v="High"/>
    <n v="43"/>
    <s v="XL"/>
    <n v="10854.83"/>
    <n v="252.43790697674419"/>
    <s v="Delivery Truck"/>
    <n v="28.06"/>
    <n v="10882.89"/>
    <s v="Manitoba"/>
    <s v="MB"/>
    <s v="Consumer"/>
    <n v="4"/>
    <s v="Technology"/>
    <s v="Office Machines"/>
    <s v="Jumbo Drum"/>
    <d v="2011-03-06T00:00:00"/>
  </r>
  <r>
    <n v="57059"/>
    <d v="2011-06-01T00:00:00"/>
    <s v="Jun"/>
    <x v="5"/>
    <s v="Medium"/>
    <n v="25"/>
    <s v="M"/>
    <n v="2455.54"/>
    <n v="98.221599999999995"/>
    <s v="Regular Air"/>
    <n v="0.49"/>
    <n v="2456.0299999999997"/>
    <s v="New Brunswick"/>
    <s v="NB"/>
    <s v="Corporate"/>
    <n v="1"/>
    <s v="Office Supplies"/>
    <s v="Labels"/>
    <s v="Small Box"/>
    <d v="2011-03-06T00:00:00"/>
  </r>
  <r>
    <n v="51650"/>
    <d v="2011-06-01T00:00:00"/>
    <s v="Jun"/>
    <x v="5"/>
    <s v="High"/>
    <n v="25"/>
    <s v="M"/>
    <n v="470.11"/>
    <n v="18.804400000000001"/>
    <s v="Regular Air"/>
    <n v="5.97"/>
    <n v="476.08000000000004"/>
    <s v="Manitoba"/>
    <s v="MB"/>
    <s v="Consumer"/>
    <n v="4"/>
    <s v="Office Supplies"/>
    <s v="Paper"/>
    <s v="Small Box"/>
    <d v="2011-03-06T00:00:00"/>
  </r>
  <r>
    <n v="49349"/>
    <d v="2011-06-01T00:00:00"/>
    <s v="Jun"/>
    <x v="5"/>
    <s v="High"/>
    <n v="23"/>
    <s v="M"/>
    <n v="1642.47"/>
    <n v="71.411739130434782"/>
    <s v="Delivery Truck"/>
    <n v="60"/>
    <n v="1702.47"/>
    <s v="Ontario"/>
    <s v="ON"/>
    <s v="Home Office"/>
    <n v="3"/>
    <s v="Office Supplies"/>
    <s v="Appliances"/>
    <s v="Jumbo Drum"/>
    <d v="2011-03-06T00:00:00"/>
  </r>
  <r>
    <n v="51650"/>
    <d v="2011-06-01T00:00:00"/>
    <s v="Jun"/>
    <x v="5"/>
    <s v="High"/>
    <n v="19"/>
    <s v="S"/>
    <n v="51.23"/>
    <n v="2.696315789473684"/>
    <s v="Regular Air"/>
    <n v="0.96"/>
    <n v="52.19"/>
    <s v="Manitoba"/>
    <s v="MB"/>
    <s v="Consumer"/>
    <n v="4"/>
    <s v="Office Supplies"/>
    <s v="Pens &amp; Art Supplies"/>
    <s v="Wrap Bag"/>
    <d v="2011-03-06T00:00:00"/>
  </r>
  <r>
    <n v="49349"/>
    <d v="2011-06-01T00:00:00"/>
    <s v="Jun"/>
    <x v="5"/>
    <s v="High"/>
    <n v="11"/>
    <s v="S"/>
    <n v="123.34"/>
    <n v="11.212727272727273"/>
    <s v="Regular Air"/>
    <n v="5.01"/>
    <n v="128.35"/>
    <s v="Ontario"/>
    <s v="ON"/>
    <s v="Home Office"/>
    <n v="3"/>
    <s v="Office Supplies"/>
    <s v="Paper"/>
    <s v="Small Box"/>
    <d v="2011-01-06T00:00:00"/>
  </r>
  <r>
    <n v="39457"/>
    <d v="2011-06-02T00:00:00"/>
    <s v="Jun"/>
    <x v="5"/>
    <s v="Critical"/>
    <n v="40"/>
    <s v="XL"/>
    <n v="4842.21"/>
    <n v="121.05525"/>
    <s v="Delivery Truck"/>
    <n v="70.2"/>
    <n v="4912.41"/>
    <s v="Northwest Territories"/>
    <s v="NT"/>
    <s v="Home Office"/>
    <n v="3"/>
    <s v="Furniture"/>
    <s v="Chairs &amp; Chairmats"/>
    <s v="Jumbo Drum"/>
    <d v="2011-02-06T00:00:00"/>
  </r>
  <r>
    <n v="57063"/>
    <d v="2011-06-02T00:00:00"/>
    <s v="Jun"/>
    <x v="5"/>
    <s v="Medium"/>
    <n v="26"/>
    <s v="M"/>
    <n v="173.78"/>
    <n v="6.6838461538461535"/>
    <s v="Regular Air"/>
    <n v="7.49"/>
    <n v="181.27"/>
    <s v="Alberta"/>
    <s v="AB"/>
    <s v="Small Business"/>
    <n v="2"/>
    <s v="Office Supplies"/>
    <s v="Paper"/>
    <s v="Small Box"/>
    <d v="2011-02-06T00:00:00"/>
  </r>
  <r>
    <n v="57063"/>
    <d v="2011-06-02T00:00:00"/>
    <s v="Jun"/>
    <x v="5"/>
    <s v="Medium"/>
    <n v="22"/>
    <s v="M"/>
    <n v="41.18"/>
    <n v="1.8718181818181818"/>
    <s v="Regular Air"/>
    <n v="0.79"/>
    <n v="41.97"/>
    <s v="Alberta"/>
    <s v="AB"/>
    <s v="Small Business"/>
    <n v="2"/>
    <s v="Office Supplies"/>
    <s v="Rubber Bands"/>
    <s v="Wrap Bag"/>
    <d v="2011-04-06T00:00:00"/>
  </r>
  <r>
    <n v="8996"/>
    <d v="2011-06-02T00:00:00"/>
    <s v="Jun"/>
    <x v="5"/>
    <s v="Low"/>
    <n v="13"/>
    <s v="S"/>
    <n v="772.26750000000004"/>
    <n v="59.40519230769231"/>
    <s v="Regular Air"/>
    <n v="8.99"/>
    <n v="781.25750000000005"/>
    <s v="Manitoba"/>
    <s v="MB"/>
    <s v="Corporate"/>
    <n v="1"/>
    <s v="Technology"/>
    <s v="Telephones and Communication"/>
    <s v="Small Box"/>
    <d v="2011-06-06T00:00:00"/>
  </r>
  <r>
    <n v="37505"/>
    <d v="2011-06-03T00:00:00"/>
    <s v="Jun"/>
    <x v="5"/>
    <s v="Low"/>
    <n v="42"/>
    <s v="XL"/>
    <n v="384.41"/>
    <n v="9.1526190476190479"/>
    <s v="Regular Air"/>
    <n v="5.76"/>
    <n v="390.17"/>
    <s v="British Columbia"/>
    <s v="BC"/>
    <s v="Home Office"/>
    <n v="3"/>
    <s v="Technology"/>
    <s v="Office Machines"/>
    <s v="Medium Box"/>
    <d v="2011-08-06T00:00:00"/>
  </r>
  <r>
    <n v="326"/>
    <d v="2011-06-03T00:00:00"/>
    <s v="Jun"/>
    <x v="5"/>
    <s v="High"/>
    <n v="34"/>
    <s v="L"/>
    <n v="218.27"/>
    <n v="6.4197058823529414"/>
    <s v="Regular Air"/>
    <n v="4.92"/>
    <n v="223.19"/>
    <s v="Quebec"/>
    <s v="QC"/>
    <s v="Consumer"/>
    <n v="4"/>
    <s v="Office Supplies"/>
    <s v="Binders and Binder Accessories"/>
    <s v="Small Box"/>
    <d v="2011-04-06T00:00:00"/>
  </r>
  <r>
    <n v="8006"/>
    <d v="2011-06-03T00:00:00"/>
    <s v="Jun"/>
    <x v="5"/>
    <s v="Medium"/>
    <n v="27"/>
    <s v="M"/>
    <n v="197.15"/>
    <n v="7.3018518518518523"/>
    <s v="Express Air"/>
    <n v="5.2"/>
    <n v="202.35"/>
    <s v="Ontario"/>
    <s v="ON"/>
    <s v="Consumer"/>
    <n v="4"/>
    <s v="Office Supplies"/>
    <s v="Paper"/>
    <s v="Small Box"/>
    <d v="2011-05-06T00:00:00"/>
  </r>
  <r>
    <n v="44579"/>
    <d v="2011-06-03T00:00:00"/>
    <s v="Jun"/>
    <x v="5"/>
    <s v="Not Specified"/>
    <n v="19"/>
    <s v="S"/>
    <n v="3896.39"/>
    <n v="205.07315789473682"/>
    <s v="Regular Air"/>
    <n v="18.059999999999999"/>
    <n v="3914.45"/>
    <s v="Ontario"/>
    <s v="ON"/>
    <s v="Small Business"/>
    <n v="2"/>
    <s v="Furniture"/>
    <s v="Chairs &amp; Chairmats"/>
    <s v="Large Box"/>
    <d v="2011-04-06T00:00:00"/>
  </r>
  <r>
    <n v="50117"/>
    <d v="2011-06-03T00:00:00"/>
    <s v="Jun"/>
    <x v="5"/>
    <s v="Critical"/>
    <n v="17"/>
    <s v="S"/>
    <n v="47.44"/>
    <n v="2.7905882352941176"/>
    <s v="Regular Air"/>
    <n v="0.5"/>
    <n v="47.94"/>
    <s v="Northwest Territories"/>
    <s v="NT"/>
    <s v="Small Business"/>
    <n v="2"/>
    <s v="Office Supplies"/>
    <s v="Labels"/>
    <s v="Small Box"/>
    <d v="2011-05-06T00:00:00"/>
  </r>
  <r>
    <n v="326"/>
    <d v="2011-06-03T00:00:00"/>
    <s v="Jun"/>
    <x v="5"/>
    <s v="High"/>
    <n v="17"/>
    <s v="S"/>
    <n v="100.95"/>
    <n v="5.9382352941176473"/>
    <s v="Regular Air"/>
    <n v="3.37"/>
    <n v="104.32000000000001"/>
    <s v="Quebec"/>
    <s v="QC"/>
    <s v="Consumer"/>
    <n v="4"/>
    <s v="Office Supplies"/>
    <s v="Rubber Bands"/>
    <s v="Wrap Bag"/>
    <d v="2011-04-06T00:00:00"/>
  </r>
  <r>
    <n v="37505"/>
    <d v="2011-06-03T00:00:00"/>
    <s v="Jun"/>
    <x v="5"/>
    <s v="Low"/>
    <n v="9"/>
    <s v="XS"/>
    <n v="2007.24"/>
    <n v="223.02666666666667"/>
    <s v="Express Air"/>
    <n v="11.79"/>
    <n v="2019.03"/>
    <s v="British Columbia"/>
    <s v="BC"/>
    <s v="Home Office"/>
    <n v="3"/>
    <s v="Office Supplies"/>
    <s v="Appliances"/>
    <s v="Medium Box"/>
    <d v="2011-05-06T00:00:00"/>
  </r>
  <r>
    <n v="37505"/>
    <d v="2011-06-03T00:00:00"/>
    <s v="Jun"/>
    <x v="5"/>
    <s v="Low"/>
    <n v="1"/>
    <s v="XS"/>
    <n v="29.19"/>
    <n v="29.19"/>
    <s v="Regular Air"/>
    <n v="12.39"/>
    <n v="41.58"/>
    <s v="British Columbia"/>
    <s v="BC"/>
    <s v="Home Office"/>
    <n v="3"/>
    <s v="Office Supplies"/>
    <s v="Envelopes"/>
    <s v="Small Box"/>
    <d v="2011-05-06T00:00:00"/>
  </r>
  <r>
    <n v="27264"/>
    <d v="2011-06-04T00:00:00"/>
    <s v="Jun"/>
    <x v="5"/>
    <s v="Low"/>
    <n v="3"/>
    <s v="XS"/>
    <n v="74.05"/>
    <n v="24.683333333333334"/>
    <s v="Regular Air"/>
    <n v="11.17"/>
    <n v="85.22"/>
    <s v="Northwest Territories"/>
    <s v="NT"/>
    <s v="Small Business"/>
    <n v="2"/>
    <s v="Furniture"/>
    <s v="Office Furnishings"/>
    <s v="Large Box"/>
    <d v="2011-06-06T00:00:00"/>
  </r>
  <r>
    <n v="7367"/>
    <d v="2011-06-05T00:00:00"/>
    <s v="Jun"/>
    <x v="5"/>
    <s v="Low"/>
    <n v="48"/>
    <s v="XL"/>
    <n v="269.93"/>
    <n v="5.6235416666666671"/>
    <s v="Express Air"/>
    <n v="0.95"/>
    <n v="270.88"/>
    <s v="Nova Scotia"/>
    <s v="NS"/>
    <s v="Small Business"/>
    <n v="2"/>
    <s v="Office Supplies"/>
    <s v="Paper"/>
    <s v="Wrap Bag"/>
    <d v="2011-10-06T00:00:00"/>
  </r>
  <r>
    <n v="7367"/>
    <d v="2011-06-05T00:00:00"/>
    <s v="Jun"/>
    <x v="5"/>
    <s v="Low"/>
    <n v="46"/>
    <s v="XL"/>
    <n v="303.62"/>
    <n v="6.600434782608696"/>
    <s v="Regular Air"/>
    <n v="2.74"/>
    <n v="306.36"/>
    <s v="Newfoundland"/>
    <s v="NL"/>
    <s v="Small Business"/>
    <n v="2"/>
    <s v="Technology"/>
    <s v="Computer Peripherals"/>
    <s v="Small Pack"/>
    <d v="2011-12-06T00:00:00"/>
  </r>
  <r>
    <n v="38948"/>
    <d v="2011-06-05T00:00:00"/>
    <s v="Jun"/>
    <x v="5"/>
    <s v="Not Specified"/>
    <n v="44"/>
    <s v="XL"/>
    <n v="6862.2370000000001"/>
    <n v="155.95993181818181"/>
    <s v="Express Air"/>
    <n v="13.99"/>
    <n v="6876.2269999999999"/>
    <s v="British Columbia"/>
    <s v="BC"/>
    <s v="Home Office"/>
    <n v="3"/>
    <s v="Technology"/>
    <s v="Telephones and Communication"/>
    <s v="Medium Box"/>
    <d v="2011-06-06T00:00:00"/>
  </r>
  <r>
    <n v="20102"/>
    <d v="2011-06-05T00:00:00"/>
    <s v="Jun"/>
    <x v="5"/>
    <s v="High"/>
    <n v="15"/>
    <s v="S"/>
    <n v="333.3"/>
    <n v="22.220000000000002"/>
    <s v="Regular Air"/>
    <n v="1.99"/>
    <n v="335.29"/>
    <s v="Manitoba"/>
    <s v="MB"/>
    <s v="Small Business"/>
    <n v="2"/>
    <s v="Technology"/>
    <s v="Computer Peripherals"/>
    <s v="Small Pack"/>
    <d v="2011-06-06T00:00:00"/>
  </r>
  <r>
    <n v="38948"/>
    <d v="2011-06-05T00:00:00"/>
    <s v="Jun"/>
    <x v="5"/>
    <s v="Not Specified"/>
    <n v="9"/>
    <s v="XS"/>
    <n v="1394.28"/>
    <n v="154.91999999999999"/>
    <s v="Regular Air"/>
    <n v="7.07"/>
    <n v="1401.35"/>
    <s v="British Columbia"/>
    <s v="BC"/>
    <s v="Home Office"/>
    <n v="3"/>
    <s v="Office Supplies"/>
    <s v="Storage &amp; Organization"/>
    <s v="Small Box"/>
    <d v="2011-06-06T00:00:00"/>
  </r>
  <r>
    <n v="41571"/>
    <d v="2011-06-06T00:00:00"/>
    <s v="Jun"/>
    <x v="5"/>
    <s v="Low"/>
    <n v="42"/>
    <s v="XL"/>
    <n v="906.07"/>
    <n v="21.573095238095238"/>
    <s v="Regular Air"/>
    <n v="8.99"/>
    <n v="915.06000000000006"/>
    <s v="Ontario"/>
    <s v="ON"/>
    <s v="Corporate"/>
    <n v="1"/>
    <s v="Office Supplies"/>
    <s v="Pens &amp; Art Supplies"/>
    <s v="Small Pack"/>
    <s v="6/15/2011"/>
  </r>
  <r>
    <n v="33540"/>
    <d v="2011-06-06T00:00:00"/>
    <s v="Jun"/>
    <x v="5"/>
    <s v="Low"/>
    <n v="21"/>
    <s v="M"/>
    <n v="190.99"/>
    <n v="9.0947619047619046"/>
    <s v="Regular Air"/>
    <n v="4.82"/>
    <n v="195.81"/>
    <s v="Quebec"/>
    <s v="QC"/>
    <s v="Consumer"/>
    <n v="4"/>
    <s v="Office Supplies"/>
    <s v="Pens &amp; Art Supplies"/>
    <s v="Wrap Bag"/>
    <d v="2011-10-06T00:00:00"/>
  </r>
  <r>
    <n v="25412"/>
    <d v="2011-06-06T00:00:00"/>
    <s v="Jun"/>
    <x v="5"/>
    <s v="Not Specified"/>
    <n v="18"/>
    <s v="S"/>
    <n v="129.77000000000001"/>
    <n v="7.2094444444444452"/>
    <s v="Regular Air"/>
    <n v="9.68"/>
    <n v="139.45000000000002"/>
    <s v="Alberta"/>
    <s v="AB"/>
    <s v="Corporate"/>
    <n v="1"/>
    <s v="Office Supplies"/>
    <s v="Paper"/>
    <s v="Small Box"/>
    <d v="2011-08-06T00:00:00"/>
  </r>
  <r>
    <n v="5568"/>
    <d v="2011-06-06T00:00:00"/>
    <s v="Jun"/>
    <x v="5"/>
    <s v="Medium"/>
    <n v="8"/>
    <s v="XS"/>
    <n v="120.22"/>
    <n v="15.0275"/>
    <s v="Regular Air"/>
    <n v="5"/>
    <n v="125.22"/>
    <s v="Saskachewan"/>
    <s v="SK"/>
    <s v="Home Office"/>
    <n v="3"/>
    <s v="Furniture"/>
    <s v="Office Furnishings"/>
    <s v="Small Pack"/>
    <d v="2011-07-06T00:00:00"/>
  </r>
  <r>
    <n v="18144"/>
    <d v="2011-06-07T00:00:00"/>
    <s v="Jun"/>
    <x v="5"/>
    <s v="Critical"/>
    <n v="48"/>
    <s v="XL"/>
    <n v="207.08"/>
    <n v="4.3141666666666669"/>
    <s v="Regular Air"/>
    <n v="5.17"/>
    <n v="212.25"/>
    <s v="Northwest Territories"/>
    <s v="NT"/>
    <s v="Corporate"/>
    <n v="1"/>
    <s v="Office Supplies"/>
    <s v="Paper"/>
    <s v="Small Box"/>
    <d v="2011-09-06T00:00:00"/>
  </r>
  <r>
    <n v="46885"/>
    <d v="2011-06-07T00:00:00"/>
    <s v="Jun"/>
    <x v="5"/>
    <s v="Low"/>
    <n v="48"/>
    <s v="XL"/>
    <n v="90.96"/>
    <n v="1.8949999999999998"/>
    <s v="Regular Air"/>
    <n v="1.56"/>
    <n v="92.52"/>
    <s v="Manitoba"/>
    <s v="MB"/>
    <s v="Corporate"/>
    <n v="1"/>
    <s v="Office Supplies"/>
    <s v="Rubber Bands"/>
    <s v="Wrap Bag"/>
    <d v="2011-11-06T00:00:00"/>
  </r>
  <r>
    <n v="21346"/>
    <d v="2011-06-07T00:00:00"/>
    <s v="Jun"/>
    <x v="5"/>
    <s v="High"/>
    <n v="46"/>
    <s v="XL"/>
    <n v="400.49"/>
    <n v="8.7063043478260873"/>
    <s v="Regular Air"/>
    <n v="9.86"/>
    <n v="410.35"/>
    <s v="Yukon"/>
    <s v="YT"/>
    <s v="Consumer"/>
    <n v="4"/>
    <s v="Office Supplies"/>
    <s v="Paper"/>
    <s v="Small Box"/>
    <d v="2011-07-06T00:00:00"/>
  </r>
  <r>
    <n v="18144"/>
    <d v="2011-06-07T00:00:00"/>
    <s v="Jun"/>
    <x v="5"/>
    <s v="Critical"/>
    <n v="41"/>
    <s v="XL"/>
    <n v="1779.8915"/>
    <n v="43.411987804878045"/>
    <s v="Regular Air"/>
    <n v="5"/>
    <n v="1784.8915"/>
    <s v="Northwest Territories"/>
    <s v="NT"/>
    <s v="Corporate"/>
    <n v="1"/>
    <s v="Technology"/>
    <s v="Telephones and Communication"/>
    <s v="Small Pack"/>
    <d v="2011-09-06T00:00:00"/>
  </r>
  <r>
    <n v="46885"/>
    <d v="2011-06-07T00:00:00"/>
    <s v="Jun"/>
    <x v="5"/>
    <s v="Low"/>
    <n v="32"/>
    <s v="L"/>
    <n v="1997.13"/>
    <n v="62.410312500000003"/>
    <s v="Regular Air"/>
    <n v="14.48"/>
    <n v="2011.6100000000001"/>
    <s v="Manitoba"/>
    <s v="MB"/>
    <s v="Corporate"/>
    <n v="1"/>
    <s v="Furniture"/>
    <s v="Office Furnishings"/>
    <s v="Small Box"/>
    <d v="2011-12-06T00:00:00"/>
  </r>
  <r>
    <n v="46885"/>
    <d v="2011-06-07T00:00:00"/>
    <s v="Jun"/>
    <x v="5"/>
    <s v="Low"/>
    <n v="27"/>
    <s v="M"/>
    <n v="632.54999999999995"/>
    <n v="23.427777777777777"/>
    <s v="Regular Air"/>
    <n v="8.99"/>
    <n v="641.54"/>
    <s v="Manitoba"/>
    <s v="MB"/>
    <s v="Corporate"/>
    <n v="1"/>
    <s v="Furniture"/>
    <s v="Office Furnishings"/>
    <s v="Small Pack"/>
    <d v="2011-11-06T00:00:00"/>
  </r>
  <r>
    <n v="18144"/>
    <d v="2011-06-07T00:00:00"/>
    <s v="Jun"/>
    <x v="5"/>
    <s v="Critical"/>
    <n v="8"/>
    <s v="XS"/>
    <n v="234.28"/>
    <n v="29.285"/>
    <s v="Regular Air"/>
    <n v="13.99"/>
    <n v="248.27"/>
    <s v="Northwest Territories"/>
    <s v="NT"/>
    <s v="Corporate"/>
    <n v="1"/>
    <s v="Office Supplies"/>
    <s v="Storage &amp; Organization"/>
    <s v="Medium Box"/>
    <d v="2011-09-06T00:00:00"/>
  </r>
  <r>
    <n v="21159"/>
    <d v="2011-06-07T00:00:00"/>
    <s v="Jun"/>
    <x v="5"/>
    <s v="Low"/>
    <n v="5"/>
    <s v="XS"/>
    <n v="20.28"/>
    <n v="4.056"/>
    <s v="Express Air"/>
    <n v="2.0299999999999998"/>
    <n v="22.310000000000002"/>
    <s v="Yukon"/>
    <s v="YT"/>
    <s v="Consumer"/>
    <n v="4"/>
    <s v="Office Supplies"/>
    <s v="Pens &amp; Art Supplies"/>
    <s v="Wrap Bag"/>
    <d v="2011-11-06T00:00:00"/>
  </r>
  <r>
    <n v="5221"/>
    <d v="2011-06-08T00:00:00"/>
    <s v="Jun"/>
    <x v="5"/>
    <s v="Not Specified"/>
    <n v="48"/>
    <s v="XL"/>
    <n v="1347.63"/>
    <n v="28.075625000000002"/>
    <s v="Regular Air"/>
    <n v="1.99"/>
    <n v="1349.6200000000001"/>
    <s v="Saskachewan"/>
    <s v="SK"/>
    <s v="Corporate"/>
    <n v="1"/>
    <s v="Technology"/>
    <s v="Computer Peripherals"/>
    <s v="Small Pack"/>
    <d v="2011-10-06T00:00:00"/>
  </r>
  <r>
    <n v="58470"/>
    <d v="2011-06-08T00:00:00"/>
    <s v="Jun"/>
    <x v="5"/>
    <s v="High"/>
    <n v="45"/>
    <s v="XL"/>
    <n v="854.14"/>
    <n v="18.980888888888888"/>
    <s v="Regular Air"/>
    <n v="9.0299999999999994"/>
    <n v="863.17"/>
    <s v="British Columbia"/>
    <s v="BC"/>
    <s v="Small Business"/>
    <n v="2"/>
    <s v="Office Supplies"/>
    <s v="Paper"/>
    <s v="Small Box"/>
    <d v="2011-10-06T00:00:00"/>
  </r>
  <r>
    <n v="58470"/>
    <d v="2011-06-08T00:00:00"/>
    <s v="Jun"/>
    <x v="5"/>
    <s v="High"/>
    <n v="36"/>
    <s v="L"/>
    <n v="236.19"/>
    <n v="6.5608333333333331"/>
    <s v="Regular Air"/>
    <n v="5.94"/>
    <n v="242.13"/>
    <s v="British Columbia"/>
    <s v="BC"/>
    <s v="Small Business"/>
    <n v="2"/>
    <s v="Office Supplies"/>
    <s v="Paper"/>
    <s v="Small Box"/>
    <d v="2011-09-06T00:00:00"/>
  </r>
  <r>
    <n v="58470"/>
    <d v="2011-06-08T00:00:00"/>
    <s v="Jun"/>
    <x v="5"/>
    <s v="High"/>
    <n v="24"/>
    <s v="M"/>
    <n v="1811.55"/>
    <n v="75.481250000000003"/>
    <s v="Regular Air"/>
    <n v="0.99"/>
    <n v="1812.54"/>
    <s v="British Columbia"/>
    <s v="BC"/>
    <s v="Small Business"/>
    <n v="2"/>
    <s v="Office Supplies"/>
    <s v="Appliances"/>
    <s v="Small Box"/>
    <d v="2011-09-06T00:00:00"/>
  </r>
  <r>
    <n v="58470"/>
    <d v="2011-06-08T00:00:00"/>
    <s v="Jun"/>
    <x v="5"/>
    <s v="High"/>
    <n v="13"/>
    <s v="S"/>
    <n v="49.08"/>
    <n v="3.7753846153846151"/>
    <s v="Regular Air"/>
    <n v="1.93"/>
    <n v="51.01"/>
    <s v="British Columbia"/>
    <s v="BC"/>
    <s v="Small Business"/>
    <n v="2"/>
    <s v="Office Supplies"/>
    <s v="Paper"/>
    <s v="Wrap Bag"/>
    <d v="2011-08-06T00:00:00"/>
  </r>
  <r>
    <n v="58470"/>
    <d v="2011-06-08T00:00:00"/>
    <s v="Jun"/>
    <x v="5"/>
    <s v="High"/>
    <n v="5"/>
    <s v="XS"/>
    <n v="159.5"/>
    <n v="31.9"/>
    <s v="Regular Air"/>
    <n v="6.72"/>
    <n v="166.22"/>
    <s v="British Columbia"/>
    <s v="BC"/>
    <s v="Small Business"/>
    <n v="2"/>
    <s v="Office Supplies"/>
    <s v="Storage &amp; Organization"/>
    <s v="Small Box"/>
    <d v="2011-09-06T00:00:00"/>
  </r>
  <r>
    <n v="11074"/>
    <d v="2011-06-09T00:00:00"/>
    <s v="Jun"/>
    <x v="5"/>
    <s v="High"/>
    <n v="44"/>
    <s v="XL"/>
    <n v="7164.7434999999996"/>
    <n v="162.83507954545453"/>
    <s v="Regular Air"/>
    <n v="5.99"/>
    <n v="7170.7334999999994"/>
    <s v="British Columbia"/>
    <s v="BC"/>
    <s v="Corporate"/>
    <n v="1"/>
    <s v="Technology"/>
    <s v="Telephones and Communication"/>
    <s v="Small Box"/>
    <d v="2011-10-06T00:00:00"/>
  </r>
  <r>
    <n v="47462"/>
    <d v="2011-06-09T00:00:00"/>
    <s v="Jun"/>
    <x v="5"/>
    <s v="High"/>
    <n v="43"/>
    <s v="XL"/>
    <n v="154.18"/>
    <n v="3.5855813953488376"/>
    <s v="Regular Air"/>
    <n v="5.47"/>
    <n v="159.65"/>
    <s v="Northwest Territories"/>
    <s v="NT"/>
    <s v="Corporate"/>
    <n v="1"/>
    <s v="Office Supplies"/>
    <s v="Binders and Binder Accessories"/>
    <s v="Small Box"/>
    <d v="2011-11-06T00:00:00"/>
  </r>
  <r>
    <n v="47462"/>
    <d v="2011-06-09T00:00:00"/>
    <s v="Jun"/>
    <x v="5"/>
    <s v="High"/>
    <n v="41"/>
    <s v="XL"/>
    <n v="137.51"/>
    <n v="3.3539024390243899"/>
    <s v="Regular Air"/>
    <n v="1.35"/>
    <n v="138.85999999999999"/>
    <s v="Northwest Territories"/>
    <s v="NT"/>
    <s v="Corporate"/>
    <n v="1"/>
    <s v="Office Supplies"/>
    <s v="Rubber Bands"/>
    <s v="Wrap Bag"/>
    <d v="2011-11-06T00:00:00"/>
  </r>
  <r>
    <n v="11074"/>
    <d v="2011-06-09T00:00:00"/>
    <s v="Jun"/>
    <x v="5"/>
    <s v="High"/>
    <n v="21"/>
    <s v="M"/>
    <n v="114.53"/>
    <n v="5.4538095238095234"/>
    <s v="Regular Air"/>
    <n v="3.6"/>
    <n v="118.13"/>
    <s v="British Columbia"/>
    <s v="BC"/>
    <s v="Corporate"/>
    <n v="1"/>
    <s v="Office Supplies"/>
    <s v="Scissors, Rulers and Trimmers"/>
    <s v="Small Pack"/>
    <d v="2011-11-06T00:00:00"/>
  </r>
  <r>
    <n v="47462"/>
    <d v="2011-06-09T00:00:00"/>
    <s v="Jun"/>
    <x v="5"/>
    <s v="High"/>
    <n v="18"/>
    <s v="S"/>
    <n v="110.31"/>
    <n v="6.1283333333333339"/>
    <s v="Regular Air"/>
    <n v="2.27"/>
    <n v="112.58"/>
    <s v="Northwest Territories"/>
    <s v="NT"/>
    <s v="Corporate"/>
    <n v="1"/>
    <s v="Office Supplies"/>
    <s v="Pens &amp; Art Supplies"/>
    <s v="Wrap Bag"/>
    <d v="2011-11-06T00:00:00"/>
  </r>
  <r>
    <n v="31169"/>
    <d v="2011-06-09T00:00:00"/>
    <s v="Jun"/>
    <x v="5"/>
    <s v="Low"/>
    <n v="6"/>
    <s v="XS"/>
    <n v="254.76"/>
    <n v="42.46"/>
    <s v="Regular Air"/>
    <n v="14.45"/>
    <n v="269.20999999999998"/>
    <s v="Northwest Territories"/>
    <s v="NT"/>
    <s v="Home Office"/>
    <n v="3"/>
    <s v="Furniture"/>
    <s v="Office Furnishings"/>
    <s v="Large Box"/>
    <s v="6/13/2011"/>
  </r>
  <r>
    <n v="16519"/>
    <d v="2011-06-10T00:00:00"/>
    <s v="Jun"/>
    <x v="5"/>
    <s v="Medium"/>
    <n v="49"/>
    <s v="XL"/>
    <n v="138.96"/>
    <n v="2.835918367346939"/>
    <s v="Regular Air"/>
    <n v="0.7"/>
    <n v="139.66"/>
    <s v="Ontario"/>
    <s v="ON"/>
    <s v="Small Business"/>
    <n v="2"/>
    <s v="Office Supplies"/>
    <s v="Pens &amp; Art Supplies"/>
    <s v="Wrap Bag"/>
    <d v="2011-12-06T00:00:00"/>
  </r>
  <r>
    <n v="37702"/>
    <d v="2011-06-10T00:00:00"/>
    <s v="Jun"/>
    <x v="5"/>
    <s v="Not Specified"/>
    <n v="44"/>
    <s v="XL"/>
    <n v="601.78"/>
    <n v="13.676818181818181"/>
    <s v="Regular Air"/>
    <n v="4.51"/>
    <n v="606.29"/>
    <s v="Manitoba"/>
    <s v="MB"/>
    <s v="Consumer"/>
    <n v="4"/>
    <s v="Office Supplies"/>
    <s v="Storage &amp; Organization"/>
    <s v="Small Box"/>
    <d v="2011-12-06T00:00:00"/>
  </r>
  <r>
    <n v="53671"/>
    <d v="2011-06-10T00:00:00"/>
    <s v="Jun"/>
    <x v="5"/>
    <s v="Medium"/>
    <n v="43"/>
    <s v="XL"/>
    <n v="6255.81"/>
    <n v="145.48395348837209"/>
    <s v="Regular Air"/>
    <n v="19.989999999999998"/>
    <n v="6275.8"/>
    <s v="Ontario"/>
    <s v="ON"/>
    <s v="Small Business"/>
    <n v="2"/>
    <s v="Office Supplies"/>
    <s v="Storage &amp; Organization"/>
    <s v="Small Box"/>
    <d v="2011-11-06T00:00:00"/>
  </r>
  <r>
    <n v="53671"/>
    <d v="2011-06-10T00:00:00"/>
    <s v="Jun"/>
    <x v="5"/>
    <s v="Medium"/>
    <n v="41"/>
    <s v="XL"/>
    <n v="236.68"/>
    <n v="5.7726829268292681"/>
    <s v="Regular Air"/>
    <n v="5.01"/>
    <n v="241.69"/>
    <s v="Ontario"/>
    <s v="ON"/>
    <s v="Small Business"/>
    <n v="2"/>
    <s v="Office Supplies"/>
    <s v="Binders and Binder Accessories"/>
    <s v="Small Box"/>
    <d v="2011-11-06T00:00:00"/>
  </r>
  <r>
    <n v="53671"/>
    <d v="2011-06-10T00:00:00"/>
    <s v="Jun"/>
    <x v="5"/>
    <s v="Medium"/>
    <n v="39"/>
    <s v="L"/>
    <n v="616.5"/>
    <n v="15.807692307692308"/>
    <s v="Regular Air"/>
    <n v="8.4"/>
    <n v="624.9"/>
    <s v="Ontario"/>
    <s v="ON"/>
    <s v="Small Business"/>
    <n v="2"/>
    <s v="Office Supplies"/>
    <s v="Binders and Binder Accessories"/>
    <s v="Small Box"/>
    <d v="2011-11-06T00:00:00"/>
  </r>
  <r>
    <n v="16519"/>
    <d v="2011-06-10T00:00:00"/>
    <s v="Jun"/>
    <x v="5"/>
    <s v="Medium"/>
    <n v="39"/>
    <s v="L"/>
    <n v="158.97"/>
    <n v="4.0761538461538462"/>
    <s v="Regular Air"/>
    <n v="2.99"/>
    <n v="161.96"/>
    <s v="Ontario"/>
    <s v="ON"/>
    <s v="Small Business"/>
    <n v="2"/>
    <s v="Office Supplies"/>
    <s v="Binders and Binder Accessories"/>
    <s v="Small Box"/>
    <d v="2011-12-06T00:00:00"/>
  </r>
  <r>
    <n v="38274"/>
    <d v="2011-06-10T00:00:00"/>
    <s v="Jun"/>
    <x v="5"/>
    <s v="High"/>
    <n v="27"/>
    <s v="M"/>
    <n v="1199.57"/>
    <n v="44.428518518518516"/>
    <s v="Regular Air"/>
    <n v="16.36"/>
    <n v="1215.9299999999998"/>
    <s v="Ontario"/>
    <s v="ON"/>
    <s v="Consumer"/>
    <n v="4"/>
    <s v="Office Supplies"/>
    <s v="Storage &amp; Organization"/>
    <s v="Small Box"/>
    <d v="2011-12-06T00:00:00"/>
  </r>
  <r>
    <n v="9095"/>
    <d v="2011-06-10T00:00:00"/>
    <s v="Jun"/>
    <x v="5"/>
    <s v="High"/>
    <n v="23"/>
    <s v="M"/>
    <n v="294.91000000000003"/>
    <n v="12.82217391304348"/>
    <s v="Regular Air"/>
    <n v="6.27"/>
    <n v="301.18"/>
    <s v="Saskachewan"/>
    <s v="SK"/>
    <s v="Small Business"/>
    <n v="2"/>
    <s v="Office Supplies"/>
    <s v="Storage &amp; Organization"/>
    <s v="Medium Box"/>
    <d v="2011-12-06T00:00:00"/>
  </r>
  <r>
    <n v="38274"/>
    <d v="2011-06-10T00:00:00"/>
    <s v="Jun"/>
    <x v="5"/>
    <s v="High"/>
    <n v="10"/>
    <s v="S"/>
    <n v="484.21949999999998"/>
    <n v="48.421949999999995"/>
    <s v="Express Air"/>
    <n v="1.25"/>
    <n v="485.46949999999998"/>
    <s v="Ontario"/>
    <s v="ON"/>
    <s v="Consumer"/>
    <n v="4"/>
    <s v="Technology"/>
    <s v="Telephones and Communication"/>
    <s v="Small Pack"/>
    <d v="2011-11-06T00:00:00"/>
  </r>
  <r>
    <n v="38274"/>
    <d v="2011-06-10T00:00:00"/>
    <s v="Jun"/>
    <x v="5"/>
    <s v="High"/>
    <n v="9"/>
    <s v="XS"/>
    <n v="1225.3699999999999"/>
    <n v="136.15222222222221"/>
    <s v="Regular Air"/>
    <n v="24.49"/>
    <n v="1249.8599999999999"/>
    <s v="Ontario"/>
    <s v="ON"/>
    <s v="Consumer"/>
    <n v="4"/>
    <s v="Furniture"/>
    <s v="Chairs &amp; Chairmats"/>
    <s v="Large Box"/>
    <d v="2011-12-06T00:00:00"/>
  </r>
  <r>
    <n v="4871"/>
    <d v="2011-06-11T00:00:00"/>
    <s v="Jun"/>
    <x v="5"/>
    <s v="Critical"/>
    <n v="26"/>
    <s v="M"/>
    <n v="238.34"/>
    <n v="9.1669230769230765"/>
    <s v="Regular Air"/>
    <n v="3.98"/>
    <n v="242.32"/>
    <s v="Saskachewan"/>
    <s v="SK"/>
    <s v="Consumer"/>
    <n v="4"/>
    <s v="Office Supplies"/>
    <s v="Scissors, Rulers and Trimmers"/>
    <s v="Small Pack"/>
    <s v="6/14/2011"/>
  </r>
  <r>
    <n v="24519"/>
    <d v="2011-06-11T00:00:00"/>
    <s v="Jun"/>
    <x v="5"/>
    <s v="Critical"/>
    <n v="22"/>
    <s v="M"/>
    <n v="127.56"/>
    <n v="5.7981818181818179"/>
    <s v="Regular Air"/>
    <n v="5.63"/>
    <n v="133.19"/>
    <s v="Ontario"/>
    <s v="ON"/>
    <s v="Consumer"/>
    <n v="4"/>
    <s v="Office Supplies"/>
    <s v="Binders and Binder Accessories"/>
    <s v="Small Box"/>
    <d v="2011-12-06T00:00:00"/>
  </r>
  <r>
    <n v="4070"/>
    <d v="2011-06-11T00:00:00"/>
    <s v="Jun"/>
    <x v="5"/>
    <s v="High"/>
    <n v="22"/>
    <s v="M"/>
    <n v="646.07000000000005"/>
    <n v="29.366818181818186"/>
    <s v="Express Air"/>
    <n v="1.99"/>
    <n v="648.06000000000006"/>
    <s v="Manitoba"/>
    <s v="MB"/>
    <s v="Home Office"/>
    <n v="3"/>
    <s v="Technology"/>
    <s v="Computer Peripherals"/>
    <s v="Small Pack"/>
    <d v="2011-11-06T00:00:00"/>
  </r>
  <r>
    <n v="58496"/>
    <d v="2011-06-11T00:00:00"/>
    <s v="Jun"/>
    <x v="5"/>
    <s v="Not Specified"/>
    <n v="20"/>
    <s v="M"/>
    <n v="137.97"/>
    <n v="6.8985000000000003"/>
    <s v="Regular Air"/>
    <n v="10.050000000000001"/>
    <n v="148.02000000000001"/>
    <s v="Quebec"/>
    <s v="QC"/>
    <s v="Small Business"/>
    <n v="2"/>
    <s v="Office Supplies"/>
    <s v="Paper"/>
    <s v="Small Box"/>
    <s v="6/13/2011"/>
  </r>
  <r>
    <n v="4871"/>
    <d v="2011-06-11T00:00:00"/>
    <s v="Jun"/>
    <x v="5"/>
    <s v="Critical"/>
    <n v="8"/>
    <s v="XS"/>
    <n v="775.74"/>
    <n v="96.967500000000001"/>
    <s v="Delivery Truck"/>
    <n v="42"/>
    <n v="817.74"/>
    <s v="Saskachewan"/>
    <s v="SK"/>
    <s v="Consumer"/>
    <n v="4"/>
    <s v="Furniture"/>
    <s v="Chairs &amp; Chairmats"/>
    <s v="Jumbo Drum"/>
    <s v="6/13/2011"/>
  </r>
  <r>
    <n v="23107"/>
    <d v="2011-06-11T00:00:00"/>
    <s v="Jun"/>
    <x v="5"/>
    <s v="Medium"/>
    <n v="7"/>
    <s v="XS"/>
    <n v="43.29"/>
    <n v="6.1842857142857142"/>
    <s v="Regular Air"/>
    <n v="7.57"/>
    <n v="50.86"/>
    <s v="New Brunswick"/>
    <s v="NB"/>
    <s v="Consumer"/>
    <n v="4"/>
    <s v="Office Supplies"/>
    <s v="Binders and Binder Accessories"/>
    <s v="Small Box"/>
    <s v="6/14/2011"/>
  </r>
  <r>
    <n v="54592"/>
    <d v="2011-06-12T00:00:00"/>
    <s v="Jun"/>
    <x v="5"/>
    <s v="Low"/>
    <n v="34"/>
    <s v="L"/>
    <n v="154.43"/>
    <n v="4.5420588235294117"/>
    <s v="Regular Air"/>
    <n v="6.92"/>
    <n v="161.35"/>
    <s v="Quebec"/>
    <s v="QC"/>
    <s v="Small Business"/>
    <n v="2"/>
    <s v="Furniture"/>
    <s v="Office Furnishings"/>
    <s v="Small Box"/>
    <s v="6/14/2011"/>
  </r>
  <r>
    <n v="54592"/>
    <d v="2011-06-12T00:00:00"/>
    <s v="Jun"/>
    <x v="5"/>
    <s v="Low"/>
    <n v="28"/>
    <s v="M"/>
    <n v="1971.56"/>
    <n v="70.412857142857135"/>
    <s v="Delivery Truck"/>
    <n v="26.85"/>
    <n v="1998.4099999999999"/>
    <s v="Quebec"/>
    <s v="QC"/>
    <s v="Small Business"/>
    <n v="2"/>
    <s v="Furniture"/>
    <s v="Bookcases"/>
    <s v="Jumbo Box"/>
    <s v="6/16/2011"/>
  </r>
  <r>
    <n v="50852"/>
    <d v="2011-06-12T00:00:00"/>
    <s v="Jun"/>
    <x v="5"/>
    <s v="Medium"/>
    <n v="24"/>
    <s v="M"/>
    <n v="188.47"/>
    <n v="7.8529166666666663"/>
    <s v="Regular Air"/>
    <n v="11.51"/>
    <n v="199.98"/>
    <s v="Saskachewan"/>
    <s v="SK"/>
    <s v="Small Business"/>
    <n v="2"/>
    <s v="Office Supplies"/>
    <s v="Binders and Binder Accessories"/>
    <s v="Small Box"/>
    <s v="6/13/2011"/>
  </r>
  <r>
    <n v="45671"/>
    <d v="2011-06-12T00:00:00"/>
    <s v="Jun"/>
    <x v="5"/>
    <s v="Low"/>
    <n v="13"/>
    <s v="S"/>
    <n v="126.68"/>
    <n v="9.7446153846153845"/>
    <s v="Regular Air"/>
    <n v="6.02"/>
    <n v="132.70000000000002"/>
    <s v="British Columbia"/>
    <s v="BC"/>
    <s v="Consumer"/>
    <n v="4"/>
    <s v="Furniture"/>
    <s v="Office Furnishings"/>
    <s v="Medium Box"/>
    <s v="6/19/2011"/>
  </r>
  <r>
    <n v="29249"/>
    <d v="2011-06-13T00:00:00"/>
    <s v="Jun"/>
    <x v="5"/>
    <s v="Low"/>
    <n v="47"/>
    <s v="XL"/>
    <n v="302.69"/>
    <n v="6.4402127659574466"/>
    <s v="Express Air"/>
    <n v="1.02"/>
    <n v="303.70999999999998"/>
    <s v="Manitoba"/>
    <s v="MB"/>
    <s v="Corporate"/>
    <n v="1"/>
    <s v="Office Supplies"/>
    <s v="Paper"/>
    <s v="Wrap Bag"/>
    <s v="6/18/2011"/>
  </r>
  <r>
    <n v="30048"/>
    <d v="2011-06-13T00:00:00"/>
    <s v="Jun"/>
    <x v="5"/>
    <s v="Medium"/>
    <n v="44"/>
    <s v="XL"/>
    <n v="7765.13"/>
    <n v="176.48022727272726"/>
    <s v="Delivery Truck"/>
    <n v="55.24"/>
    <n v="7820.37"/>
    <s v="Prince Edward Island"/>
    <s v="PE"/>
    <s v="Home Office"/>
    <n v="3"/>
    <s v="Office Supplies"/>
    <s v="Appliances"/>
    <s v="Jumbo Drum"/>
    <s v="6/15/2011"/>
  </r>
  <r>
    <n v="29249"/>
    <d v="2011-06-13T00:00:00"/>
    <s v="Jun"/>
    <x v="5"/>
    <s v="Low"/>
    <n v="12"/>
    <s v="S"/>
    <n v="3156.6"/>
    <n v="263.05"/>
    <s v="Regular Air"/>
    <n v="24.49"/>
    <n v="3181.0899999999997"/>
    <s v="Manitoba"/>
    <s v="MB"/>
    <s v="Corporate"/>
    <n v="1"/>
    <s v="Furniture"/>
    <s v="Chairs &amp; Chairmats"/>
    <s v="Large Box"/>
    <s v="6/17/2011"/>
  </r>
  <r>
    <n v="29506"/>
    <d v="2011-06-14T00:00:00"/>
    <s v="Jun"/>
    <x v="5"/>
    <s v="Critical"/>
    <n v="46"/>
    <s v="XL"/>
    <n v="221.13"/>
    <n v="4.8071739130434779"/>
    <s v="Regular Air"/>
    <n v="1.49"/>
    <n v="222.62"/>
    <s v="Quebec"/>
    <s v="QC"/>
    <s v="Consumer"/>
    <n v="4"/>
    <s v="Office Supplies"/>
    <s v="Binders and Binder Accessories"/>
    <s v="Small Box"/>
    <s v="6/16/2011"/>
  </r>
  <r>
    <n v="35875"/>
    <d v="2011-06-14T00:00:00"/>
    <s v="Jun"/>
    <x v="5"/>
    <s v="High"/>
    <n v="31"/>
    <s v="L"/>
    <n v="348.92"/>
    <n v="11.255483870967742"/>
    <s v="Regular Air"/>
    <n v="3.37"/>
    <n v="352.29"/>
    <s v="British Columbia"/>
    <s v="BC"/>
    <s v="Corporate"/>
    <n v="1"/>
    <s v="Office Supplies"/>
    <s v="Scissors, Rulers and Trimmers"/>
    <s v="Small Pack"/>
    <s v="6/14/2011"/>
  </r>
  <r>
    <n v="52642"/>
    <d v="2011-06-14T00:00:00"/>
    <s v="Jun"/>
    <x v="5"/>
    <s v="Low"/>
    <n v="15"/>
    <s v="S"/>
    <n v="764.13"/>
    <n v="50.942"/>
    <s v="Regular Air"/>
    <n v="4.8600000000000003"/>
    <n v="768.99"/>
    <s v="Ontario"/>
    <s v="ON"/>
    <s v="Home Office"/>
    <n v="3"/>
    <s v="Office Supplies"/>
    <s v="Paper"/>
    <s v="Small Box"/>
    <s v="6/21/2011"/>
  </r>
  <r>
    <n v="52642"/>
    <d v="2011-06-14T00:00:00"/>
    <s v="Jun"/>
    <x v="5"/>
    <s v="Low"/>
    <n v="14"/>
    <s v="S"/>
    <n v="2070.6799999999998"/>
    <n v="147.90571428571428"/>
    <s v="Regular Air"/>
    <n v="4"/>
    <n v="2074.6799999999998"/>
    <s v="Ontario"/>
    <s v="ON"/>
    <s v="Home Office"/>
    <n v="3"/>
    <s v="Technology"/>
    <s v="Computer Peripherals"/>
    <s v="Small Box"/>
    <s v="6/21/2011"/>
  </r>
  <r>
    <n v="52642"/>
    <d v="2011-06-14T00:00:00"/>
    <s v="Jun"/>
    <x v="5"/>
    <s v="Low"/>
    <n v="9"/>
    <s v="XS"/>
    <n v="742.84"/>
    <n v="82.537777777777777"/>
    <s v="Delivery Truck"/>
    <n v="59.81"/>
    <n v="802.65000000000009"/>
    <s v="Ontario"/>
    <s v="ON"/>
    <s v="Home Office"/>
    <n v="3"/>
    <s v="Furniture"/>
    <s v="Chairs &amp; Chairmats"/>
    <s v="Jumbo Drum"/>
    <s v="6/18/2011"/>
  </r>
  <r>
    <n v="29506"/>
    <d v="2011-06-14T00:00:00"/>
    <s v="Jun"/>
    <x v="5"/>
    <s v="Critical"/>
    <n v="8"/>
    <s v="XS"/>
    <n v="16.350000000000001"/>
    <n v="2.0437500000000002"/>
    <s v="Regular Air"/>
    <n v="1.49"/>
    <n v="17.84"/>
    <s v="Quebec"/>
    <s v="QC"/>
    <s v="Consumer"/>
    <n v="4"/>
    <s v="Office Supplies"/>
    <s v="Binders and Binder Accessories"/>
    <s v="Small Box"/>
    <s v="6/15/2011"/>
  </r>
  <r>
    <n v="38693"/>
    <d v="2011-06-14T00:00:00"/>
    <s v="Jun"/>
    <x v="5"/>
    <s v="Low"/>
    <n v="3"/>
    <s v="XS"/>
    <n v="2222.61"/>
    <n v="740.87"/>
    <s v="Regular Air"/>
    <n v="24.49"/>
    <n v="2247.1"/>
    <s v="Ontario"/>
    <s v="ON"/>
    <s v="Home Office"/>
    <n v="3"/>
    <s v="Technology"/>
    <s v="Copiers and Fax"/>
    <s v="Large Box"/>
    <s v="6/21/2011"/>
  </r>
  <r>
    <n v="44292"/>
    <d v="2011-06-14T00:00:00"/>
    <s v="Jun"/>
    <x v="5"/>
    <s v="Not Specified"/>
    <n v="1"/>
    <s v="XS"/>
    <n v="10.48"/>
    <n v="10.48"/>
    <s v="Express Air"/>
    <n v="2.04"/>
    <n v="12.52"/>
    <s v="Nova Scotia"/>
    <s v="NS"/>
    <s v="Corporate"/>
    <n v="1"/>
    <s v="Office Supplies"/>
    <s v="Paper"/>
    <s v="Wrap Bag"/>
    <s v="6/15/2011"/>
  </r>
  <r>
    <n v="49762"/>
    <d v="2011-06-15T00:00:00"/>
    <s v="Jun"/>
    <x v="5"/>
    <s v="High"/>
    <n v="35"/>
    <s v="L"/>
    <n v="99.13"/>
    <n v="2.8322857142857143"/>
    <s v="Regular Air"/>
    <n v="0.81"/>
    <n v="99.94"/>
    <s v="Quebec"/>
    <s v="QC"/>
    <s v="Corporate"/>
    <n v="1"/>
    <s v="Office Supplies"/>
    <s v="Pens &amp; Art Supplies"/>
    <s v="Wrap Bag"/>
    <s v="6/17/2011"/>
  </r>
  <r>
    <n v="11910"/>
    <d v="2011-06-15T00:00:00"/>
    <s v="Jun"/>
    <x v="5"/>
    <s v="High"/>
    <n v="21"/>
    <s v="M"/>
    <n v="49.23"/>
    <n v="2.3442857142857143"/>
    <s v="Regular Air"/>
    <n v="4.7699999999999996"/>
    <n v="54"/>
    <s v="Alberta"/>
    <s v="AB"/>
    <s v="Home Office"/>
    <n v="3"/>
    <s v="Office Supplies"/>
    <s v="Binders and Binder Accessories"/>
    <s v="Small Box"/>
    <s v="6/17/2011"/>
  </r>
  <r>
    <n v="26050"/>
    <d v="2011-06-16T00:00:00"/>
    <s v="Jun"/>
    <x v="5"/>
    <s v="High"/>
    <n v="44"/>
    <s v="XL"/>
    <n v="365.24"/>
    <n v="8.3009090909090908"/>
    <s v="Regular Air"/>
    <n v="8.2899999999999991"/>
    <n v="373.53000000000003"/>
    <s v="Ontario"/>
    <s v="ON"/>
    <s v="Home Office"/>
    <n v="3"/>
    <s v="Office Supplies"/>
    <s v="Envelopes"/>
    <s v="Small Box"/>
    <s v="6/17/2011"/>
  </r>
  <r>
    <n v="36704"/>
    <d v="2011-06-16T00:00:00"/>
    <s v="Jun"/>
    <x v="5"/>
    <s v="High"/>
    <n v="43"/>
    <s v="XL"/>
    <n v="134.33000000000001"/>
    <n v="3.1239534883720932"/>
    <s v="Express Air"/>
    <n v="1.1399999999999999"/>
    <n v="135.47"/>
    <s v="Alberta"/>
    <s v="AB"/>
    <s v="Home Office"/>
    <n v="3"/>
    <s v="Office Supplies"/>
    <s v="Paper"/>
    <s v="Wrap Bag"/>
    <s v="6/17/2011"/>
  </r>
  <r>
    <n v="3554"/>
    <d v="2011-06-16T00:00:00"/>
    <s v="Jun"/>
    <x v="5"/>
    <s v="Low"/>
    <n v="25"/>
    <s v="M"/>
    <n v="288.91000000000003"/>
    <n v="11.556400000000002"/>
    <s v="Regular Air"/>
    <n v="6.47"/>
    <n v="295.38000000000005"/>
    <s v="Saskachewan"/>
    <s v="SK"/>
    <s v="Corporate"/>
    <n v="1"/>
    <s v="Office Supplies"/>
    <s v="Paper"/>
    <s v="Small Box"/>
    <s v="6/25/2011"/>
  </r>
  <r>
    <n v="36704"/>
    <d v="2011-06-16T00:00:00"/>
    <s v="Jun"/>
    <x v="5"/>
    <s v="High"/>
    <n v="19"/>
    <s v="S"/>
    <n v="70.319999999999993"/>
    <n v="3.7010526315789471"/>
    <s v="Regular Air"/>
    <n v="4.17"/>
    <n v="74.489999999999995"/>
    <s v="Alberta"/>
    <s v="AB"/>
    <s v="Home Office"/>
    <n v="3"/>
    <s v="Office Supplies"/>
    <s v="Pens &amp; Art Supplies"/>
    <s v="Small Pack"/>
    <s v="6/18/2011"/>
  </r>
  <r>
    <n v="771"/>
    <d v="2011-06-16T00:00:00"/>
    <s v="Jun"/>
    <x v="5"/>
    <s v="Critical"/>
    <n v="18"/>
    <s v="S"/>
    <n v="88.84"/>
    <n v="4.9355555555555561"/>
    <s v="Regular Air"/>
    <n v="4.72"/>
    <n v="93.56"/>
    <s v="Saskachewan"/>
    <s v="SK"/>
    <s v="Home Office"/>
    <n v="3"/>
    <s v="Office Supplies"/>
    <s v="Paper"/>
    <s v="Small Box"/>
    <s v="6/17/2011"/>
  </r>
  <r>
    <n v="9472"/>
    <d v="2011-06-16T00:00:00"/>
    <s v="Jun"/>
    <x v="5"/>
    <s v="Critical"/>
    <n v="17"/>
    <s v="S"/>
    <n v="53.91"/>
    <n v="3.171176470588235"/>
    <s v="Regular Air"/>
    <n v="0.49"/>
    <n v="54.4"/>
    <s v="Quebec"/>
    <s v="QC"/>
    <s v="Home Office"/>
    <n v="3"/>
    <s v="Office Supplies"/>
    <s v="Labels"/>
    <s v="Small Box"/>
    <s v="6/19/2011"/>
  </r>
  <r>
    <n v="12579"/>
    <d v="2011-06-16T00:00:00"/>
    <s v="Jun"/>
    <x v="5"/>
    <s v="Not Specified"/>
    <n v="5"/>
    <s v="XS"/>
    <n v="70.33"/>
    <n v="14.065999999999999"/>
    <s v="Regular Air"/>
    <n v="1.97"/>
    <n v="72.3"/>
    <s v="British Columbia"/>
    <s v="BC"/>
    <s v="Home Office"/>
    <n v="3"/>
    <s v="Office Supplies"/>
    <s v="Paper"/>
    <s v="Wrap Bag"/>
    <s v="6/16/2011"/>
  </r>
  <r>
    <n v="36994"/>
    <d v="2011-06-17T00:00:00"/>
    <s v="Jun"/>
    <x v="5"/>
    <s v="Critical"/>
    <n v="40"/>
    <s v="XL"/>
    <n v="5264.48"/>
    <n v="131.61199999999999"/>
    <s v="Delivery Truck"/>
    <n v="30"/>
    <n v="5294.48"/>
    <s v="Alberta"/>
    <s v="AB"/>
    <s v="Corporate"/>
    <n v="1"/>
    <s v="Furniture"/>
    <s v="Chairs &amp; Chairmats"/>
    <s v="Jumbo Drum"/>
    <s v="6/17/2011"/>
  </r>
  <r>
    <n v="18340"/>
    <d v="2011-06-17T00:00:00"/>
    <s v="Jun"/>
    <x v="5"/>
    <s v="Medium"/>
    <n v="28"/>
    <s v="M"/>
    <n v="198.21"/>
    <n v="7.0789285714285715"/>
    <s v="Express Air"/>
    <n v="10.050000000000001"/>
    <n v="208.26000000000002"/>
    <s v="Saskachewan"/>
    <s v="SK"/>
    <s v="Consumer"/>
    <n v="4"/>
    <s v="Office Supplies"/>
    <s v="Paper"/>
    <s v="Small Box"/>
    <s v="6/18/2011"/>
  </r>
  <r>
    <n v="613"/>
    <d v="2011-06-17T00:00:00"/>
    <s v="Jun"/>
    <x v="5"/>
    <s v="High"/>
    <n v="22"/>
    <s v="M"/>
    <n v="905.08"/>
    <n v="41.14"/>
    <s v="Regular Air"/>
    <n v="6.22"/>
    <n v="911.30000000000007"/>
    <s v="Nunavut"/>
    <s v="NU"/>
    <s v="Corporate"/>
    <n v="1"/>
    <s v="Office Supplies"/>
    <s v="Storage &amp; Organization"/>
    <s v="Small Box"/>
    <s v="6/18/2011"/>
  </r>
  <r>
    <n v="18340"/>
    <d v="2011-06-17T00:00:00"/>
    <s v="Jun"/>
    <x v="5"/>
    <s v="Medium"/>
    <n v="20"/>
    <s v="M"/>
    <n v="148.65"/>
    <n v="7.4325000000000001"/>
    <s v="Express Air"/>
    <n v="11.15"/>
    <n v="159.80000000000001"/>
    <s v="Saskachewan"/>
    <s v="SK"/>
    <s v="Consumer"/>
    <n v="4"/>
    <s v="Office Supplies"/>
    <s v="Paper"/>
    <s v="Small Box"/>
    <s v="6/18/2011"/>
  </r>
  <r>
    <n v="1538"/>
    <d v="2011-06-17T00:00:00"/>
    <s v="Jun"/>
    <x v="5"/>
    <s v="Not Specified"/>
    <n v="15"/>
    <s v="S"/>
    <n v="1297.3040000000001"/>
    <n v="86.48693333333334"/>
    <s v="Regular Air"/>
    <n v="4.9000000000000004"/>
    <n v="1302.2040000000002"/>
    <s v="Ontario"/>
    <s v="ON"/>
    <s v="Corporate"/>
    <n v="1"/>
    <s v="Technology"/>
    <s v="Telephones and Communication"/>
    <s v="Small Box"/>
    <s v="6/18/2011"/>
  </r>
  <r>
    <n v="613"/>
    <d v="2011-06-17T00:00:00"/>
    <s v="Jun"/>
    <x v="5"/>
    <s v="High"/>
    <n v="12"/>
    <s v="S"/>
    <n v="93.54"/>
    <n v="7.7950000000000008"/>
    <s v="Regular Air"/>
    <n v="7.72"/>
    <n v="101.26"/>
    <s v="Nunavut"/>
    <s v="NU"/>
    <s v="Corporate"/>
    <n v="1"/>
    <s v="Office Supplies"/>
    <s v="Binders and Binder Accessories"/>
    <s v="Small Box"/>
    <s v="6/17/2011"/>
  </r>
  <r>
    <n v="47398"/>
    <d v="2011-06-17T00:00:00"/>
    <s v="Jun"/>
    <x v="5"/>
    <s v="Medium"/>
    <n v="6"/>
    <s v="XS"/>
    <n v="1307.184"/>
    <n v="217.864"/>
    <s v="Delivery Truck"/>
    <n v="62.74"/>
    <n v="1369.924"/>
    <s v="Saskachewan"/>
    <s v="SK"/>
    <s v="Corporate"/>
    <n v="1"/>
    <s v="Furniture"/>
    <s v="Tables"/>
    <s v="Jumbo Box"/>
    <s v="6/19/2011"/>
  </r>
  <r>
    <n v="44609"/>
    <d v="2011-06-18T00:00:00"/>
    <s v="Jun"/>
    <x v="5"/>
    <s v="Low"/>
    <n v="37"/>
    <s v="L"/>
    <n v="61.77"/>
    <n v="1.6694594594594596"/>
    <s v="Express Air"/>
    <n v="0.7"/>
    <n v="62.470000000000006"/>
    <s v="Manitoba"/>
    <s v="MB"/>
    <s v="Small Business"/>
    <n v="2"/>
    <s v="Office Supplies"/>
    <s v="Rubber Bands"/>
    <s v="Wrap Bag"/>
    <s v="6/22/2011"/>
  </r>
  <r>
    <n v="12293"/>
    <d v="2011-06-18T00:00:00"/>
    <s v="Jun"/>
    <x v="5"/>
    <s v="High"/>
    <n v="31"/>
    <s v="L"/>
    <n v="283.17"/>
    <n v="9.1345161290322583"/>
    <s v="Regular Air"/>
    <n v="1.39"/>
    <n v="284.56"/>
    <s v="Prince Edward Island"/>
    <s v="PE"/>
    <s v="Home Office"/>
    <n v="3"/>
    <s v="Office Supplies"/>
    <s v="Envelopes"/>
    <s v="Small Box"/>
    <s v="6/19/2011"/>
  </r>
  <r>
    <n v="44609"/>
    <d v="2011-06-18T00:00:00"/>
    <s v="Jun"/>
    <x v="5"/>
    <s v="Low"/>
    <n v="28"/>
    <s v="M"/>
    <n v="525.4"/>
    <n v="18.764285714285712"/>
    <s v="Regular Air"/>
    <n v="4.0999999999999996"/>
    <n v="529.5"/>
    <s v="Manitoba"/>
    <s v="MB"/>
    <s v="Small Business"/>
    <n v="2"/>
    <s v="Office Supplies"/>
    <s v="Pens &amp; Art Supplies"/>
    <s v="Wrap Bag"/>
    <s v="6/23/2011"/>
  </r>
  <r>
    <n v="38786"/>
    <d v="2011-06-18T00:00:00"/>
    <s v="Jun"/>
    <x v="5"/>
    <s v="Medium"/>
    <n v="10"/>
    <s v="S"/>
    <n v="236.17"/>
    <n v="23.616999999999997"/>
    <s v="Delivery Truck"/>
    <n v="15.68"/>
    <n v="251.85"/>
    <s v="Manitoba"/>
    <s v="MB"/>
    <s v="Consumer"/>
    <n v="4"/>
    <s v="Furniture"/>
    <s v="Office Furnishings"/>
    <s v="Jumbo Drum"/>
    <s v="6/20/2011"/>
  </r>
  <r>
    <n v="57376"/>
    <d v="2011-06-19T00:00:00"/>
    <s v="Jun"/>
    <x v="5"/>
    <s v="Critical"/>
    <n v="44"/>
    <s v="XL"/>
    <n v="442.72"/>
    <n v="10.061818181818182"/>
    <s v="Regular Air"/>
    <n v="7.94"/>
    <n v="450.66"/>
    <s v="Nova Scotia"/>
    <s v="NS"/>
    <s v="Small Business"/>
    <n v="2"/>
    <s v="Furniture"/>
    <s v="Office Furnishings"/>
    <s v="Small Pack"/>
    <s v="6/21/2011"/>
  </r>
  <r>
    <n v="29862"/>
    <d v="2011-06-19T00:00:00"/>
    <s v="Jun"/>
    <x v="5"/>
    <s v="Medium"/>
    <n v="34"/>
    <s v="L"/>
    <n v="214.64"/>
    <n v="6.3129411764705878"/>
    <s v="Regular Air"/>
    <n v="5.86"/>
    <n v="220.5"/>
    <s v="Ontario"/>
    <s v="ON"/>
    <s v="Corporate"/>
    <n v="1"/>
    <s v="Office Supplies"/>
    <s v="Paper"/>
    <s v="Small Box"/>
    <s v="6/21/2011"/>
  </r>
  <r>
    <n v="8902"/>
    <d v="2011-06-19T00:00:00"/>
    <s v="Jun"/>
    <x v="5"/>
    <s v="High"/>
    <n v="27"/>
    <s v="M"/>
    <n v="180.46"/>
    <n v="6.6837037037037037"/>
    <s v="Regular Air"/>
    <n v="5.94"/>
    <n v="186.4"/>
    <s v="Alberta"/>
    <s v="AB"/>
    <s v="Consumer"/>
    <n v="4"/>
    <s v="Office Supplies"/>
    <s v="Paper"/>
    <s v="Small Box"/>
    <s v="6/21/2011"/>
  </r>
  <r>
    <n v="57376"/>
    <d v="2011-06-19T00:00:00"/>
    <s v="Jun"/>
    <x v="5"/>
    <s v="Critical"/>
    <n v="6"/>
    <s v="XS"/>
    <n v="326.89299999999997"/>
    <n v="54.482166666666664"/>
    <s v="Regular Air"/>
    <n v="5.31"/>
    <n v="332.20299999999997"/>
    <s v="Nova Scotia"/>
    <s v="NS"/>
    <s v="Small Business"/>
    <n v="2"/>
    <s v="Technology"/>
    <s v="Telephones and Communication"/>
    <s v="Small Box"/>
    <s v="6/19/2011"/>
  </r>
  <r>
    <n v="24038"/>
    <d v="2011-06-20T00:00:00"/>
    <s v="Jun"/>
    <x v="5"/>
    <s v="High"/>
    <n v="38"/>
    <s v="L"/>
    <n v="103.07"/>
    <n v="2.7123684210526315"/>
    <s v="Regular Air"/>
    <n v="1.34"/>
    <n v="104.41"/>
    <s v="Northwest Territories"/>
    <s v="NT"/>
    <s v="Corporate"/>
    <n v="1"/>
    <s v="Office Supplies"/>
    <s v="Pens &amp; Art Supplies"/>
    <s v="Wrap Bag"/>
    <s v="6/22/2011"/>
  </r>
  <r>
    <n v="26531"/>
    <d v="2011-06-20T00:00:00"/>
    <s v="Jun"/>
    <x v="5"/>
    <s v="Medium"/>
    <n v="26"/>
    <s v="M"/>
    <n v="4688.9485000000004"/>
    <n v="180.34417307692308"/>
    <s v="Regular Air"/>
    <n v="5.26"/>
    <n v="4694.2085000000006"/>
    <s v="Northwest Territories"/>
    <s v="NT"/>
    <s v="Corporate"/>
    <n v="1"/>
    <s v="Technology"/>
    <s v="Telephones and Communication"/>
    <s v="Small Box"/>
    <s v="6/22/2011"/>
  </r>
  <r>
    <n v="24038"/>
    <d v="2011-06-20T00:00:00"/>
    <s v="Jun"/>
    <x v="5"/>
    <s v="High"/>
    <n v="15"/>
    <s v="S"/>
    <n v="896.18050000000005"/>
    <n v="59.745366666666669"/>
    <s v="Express Air"/>
    <n v="5.26"/>
    <n v="901.44050000000004"/>
    <s v="Prince Edward Island"/>
    <s v="PE"/>
    <s v="Corporate"/>
    <n v="1"/>
    <s v="Technology"/>
    <s v="Telephones and Communication"/>
    <s v="Small Box"/>
    <s v="6/22/2011"/>
  </r>
  <r>
    <n v="16737"/>
    <d v="2011-06-20T00:00:00"/>
    <s v="Jun"/>
    <x v="5"/>
    <s v="Not Specified"/>
    <n v="15"/>
    <s v="S"/>
    <n v="1390.49"/>
    <n v="92.699333333333328"/>
    <s v="Regular Air"/>
    <n v="19.989999999999998"/>
    <n v="1410.48"/>
    <s v="Saskachewan"/>
    <s v="SK"/>
    <s v="Home Office"/>
    <n v="3"/>
    <s v="Office Supplies"/>
    <s v="Envelopes"/>
    <s v="Small Box"/>
    <s v="6/21/2011"/>
  </r>
  <r>
    <n v="51360"/>
    <d v="2011-06-20T00:00:00"/>
    <s v="Jun"/>
    <x v="5"/>
    <s v="Medium"/>
    <n v="12"/>
    <s v="S"/>
    <n v="46.55"/>
    <n v="3.8791666666666664"/>
    <s v="Regular Air"/>
    <n v="0.5"/>
    <n v="47.05"/>
    <s v="Saskachewan"/>
    <s v="SK"/>
    <s v="Consumer"/>
    <n v="4"/>
    <s v="Office Supplies"/>
    <s v="Labels"/>
    <s v="Small Box"/>
    <s v="6/22/2011"/>
  </r>
  <r>
    <n v="32806"/>
    <d v="2011-06-21T00:00:00"/>
    <s v="Jun"/>
    <x v="5"/>
    <s v="High"/>
    <n v="48"/>
    <s v="XL"/>
    <n v="175.99"/>
    <n v="3.6664583333333334"/>
    <s v="Express Air"/>
    <n v="0.5"/>
    <n v="176.49"/>
    <s v="Saskachewan"/>
    <s v="SK"/>
    <s v="Home Office"/>
    <n v="3"/>
    <s v="Office Supplies"/>
    <s v="Labels"/>
    <s v="Small Box"/>
    <s v="6/22/2011"/>
  </r>
  <r>
    <n v="32806"/>
    <d v="2011-06-21T00:00:00"/>
    <s v="Jun"/>
    <x v="5"/>
    <s v="High"/>
    <n v="33"/>
    <s v="L"/>
    <n v="221.23"/>
    <n v="6.7039393939393932"/>
    <s v="Regular Air"/>
    <n v="5.2"/>
    <n v="226.42999999999998"/>
    <s v="Saskachewan"/>
    <s v="SK"/>
    <s v="Home Office"/>
    <n v="3"/>
    <s v="Office Supplies"/>
    <s v="Paper"/>
    <s v="Small Box"/>
    <s v="6/23/2011"/>
  </r>
  <r>
    <n v="42850"/>
    <d v="2011-06-21T00:00:00"/>
    <s v="Jun"/>
    <x v="5"/>
    <s v="Medium"/>
    <n v="27"/>
    <s v="M"/>
    <n v="822.7"/>
    <n v="30.470370370370372"/>
    <s v="Express Air"/>
    <n v="5.5"/>
    <n v="828.2"/>
    <s v="Ontario"/>
    <s v="ON"/>
    <s v="Home Office"/>
    <n v="3"/>
    <s v="Technology"/>
    <s v="Computer Peripherals"/>
    <s v="Small Box"/>
    <s v="6/22/2011"/>
  </r>
  <r>
    <n v="32806"/>
    <d v="2011-06-21T00:00:00"/>
    <s v="Jun"/>
    <x v="5"/>
    <s v="Critical"/>
    <n v="8"/>
    <s v="XS"/>
    <n v="178.78"/>
    <n v="22.3475"/>
    <s v="Regular Air"/>
    <n v="8.99"/>
    <n v="187.77"/>
    <s v="Northwest Territories"/>
    <s v="NT"/>
    <s v="Home Office"/>
    <n v="3"/>
    <s v="Furniture"/>
    <s v="Office Furnishings"/>
    <s v="Small Pack"/>
    <s v="6/22/2011"/>
  </r>
  <r>
    <n v="46565"/>
    <d v="2011-06-22T00:00:00"/>
    <s v="Jun"/>
    <x v="5"/>
    <s v="Not Specified"/>
    <n v="50"/>
    <s v="XXL"/>
    <n v="804.14"/>
    <n v="16.082799999999999"/>
    <s v="Regular Air"/>
    <n v="8.99"/>
    <n v="813.13"/>
    <s v="New Brunswick"/>
    <s v="NB"/>
    <s v="Home Office"/>
    <n v="3"/>
    <s v="Furniture"/>
    <s v="Office Furnishings"/>
    <s v="Small Pack"/>
    <s v="6/23/2011"/>
  </r>
  <r>
    <n v="59812"/>
    <d v="2011-06-22T00:00:00"/>
    <s v="Jun"/>
    <x v="5"/>
    <s v="Medium"/>
    <n v="46"/>
    <s v="XL"/>
    <n v="9261.24"/>
    <n v="201.33130434782609"/>
    <s v="Regular Air"/>
    <n v="19.989999999999998"/>
    <n v="9281.23"/>
    <s v="British Columbia"/>
    <s v="BC"/>
    <s v="Consumer"/>
    <n v="4"/>
    <s v="Office Supplies"/>
    <s v="Storage &amp; Organization"/>
    <s v="Small Box"/>
    <s v="6/22/2011"/>
  </r>
  <r>
    <n v="30944"/>
    <d v="2011-06-22T00:00:00"/>
    <s v="Jun"/>
    <x v="5"/>
    <s v="Critical"/>
    <n v="32"/>
    <s v="L"/>
    <n v="546.01"/>
    <n v="17.0628125"/>
    <s v="Regular Air"/>
    <n v="5.08"/>
    <n v="551.09"/>
    <s v="Saskachewan"/>
    <s v="SK"/>
    <s v="Consumer"/>
    <n v="4"/>
    <s v="Office Supplies"/>
    <s v="Binders and Binder Accessories"/>
    <s v="Small Box"/>
    <s v="6/23/2011"/>
  </r>
  <r>
    <n v="11425"/>
    <d v="2011-06-22T00:00:00"/>
    <s v="Jun"/>
    <x v="5"/>
    <s v="Critical"/>
    <n v="29"/>
    <s v="M"/>
    <n v="482.91"/>
    <n v="16.652068965517241"/>
    <s v="Regular Air"/>
    <n v="6.25"/>
    <n v="489.16"/>
    <s v="Ontario"/>
    <s v="ON"/>
    <s v="Consumer"/>
    <n v="4"/>
    <s v="Office Supplies"/>
    <s v="Storage &amp; Organization"/>
    <s v="Small Box"/>
    <s v="6/23/2011"/>
  </r>
  <r>
    <n v="10340"/>
    <d v="2011-06-22T00:00:00"/>
    <s v="Jun"/>
    <x v="5"/>
    <s v="High"/>
    <n v="24"/>
    <s v="M"/>
    <n v="7547.14"/>
    <n v="314.4641666666667"/>
    <s v="Regular Air"/>
    <n v="24.49"/>
    <n v="7571.63"/>
    <s v="Ontario"/>
    <s v="ON"/>
    <s v="Home Office"/>
    <n v="3"/>
    <s v="Furniture"/>
    <s v="Chairs &amp; Chairmats"/>
    <s v="Large Box"/>
    <s v="6/23/2011"/>
  </r>
  <r>
    <n v="56743"/>
    <d v="2011-06-22T00:00:00"/>
    <s v="Jun"/>
    <x v="5"/>
    <s v="Medium"/>
    <n v="23"/>
    <s v="M"/>
    <n v="524.25"/>
    <n v="22.793478260869566"/>
    <s v="Express Air"/>
    <n v="8.99"/>
    <n v="533.24"/>
    <s v="Saskachewan"/>
    <s v="SK"/>
    <s v="Corporate"/>
    <n v="1"/>
    <s v="Furniture"/>
    <s v="Office Furnishings"/>
    <s v="Small Pack"/>
    <s v="6/25/2011"/>
  </r>
  <r>
    <n v="11425"/>
    <d v="2011-06-22T00:00:00"/>
    <s v="Jun"/>
    <x v="5"/>
    <s v="Critical"/>
    <n v="23"/>
    <s v="M"/>
    <n v="2969.6365000000001"/>
    <n v="129.11463043478261"/>
    <s v="Express Air"/>
    <n v="8.99"/>
    <n v="2978.6264999999999"/>
    <s v="Ontario"/>
    <s v="ON"/>
    <s v="Consumer"/>
    <n v="4"/>
    <s v="Technology"/>
    <s v="Telephones and Communication"/>
    <s v="Small Box"/>
    <s v="6/24/2011"/>
  </r>
  <r>
    <n v="46565"/>
    <d v="2011-06-22T00:00:00"/>
    <s v="Jun"/>
    <x v="5"/>
    <s v="Not Specified"/>
    <n v="16"/>
    <s v="S"/>
    <n v="4691.2700000000004"/>
    <n v="293.20437500000003"/>
    <s v="Express Air"/>
    <n v="24.49"/>
    <n v="4715.76"/>
    <s v="New Brunswick"/>
    <s v="NB"/>
    <s v="Home Office"/>
    <n v="3"/>
    <s v="Office Supplies"/>
    <s v="Appliances"/>
    <s v="Large Box"/>
    <s v="6/22/2011"/>
  </r>
  <r>
    <n v="51462"/>
    <d v="2011-06-22T00:00:00"/>
    <s v="Jun"/>
    <x v="5"/>
    <s v="Medium"/>
    <n v="15"/>
    <s v="S"/>
    <n v="417.88"/>
    <n v="27.858666666666668"/>
    <s v="Express Air"/>
    <n v="8.99"/>
    <n v="426.87"/>
    <s v="Nova Scotia"/>
    <s v="NS"/>
    <s v="Small Business"/>
    <n v="2"/>
    <s v="Office Supplies"/>
    <s v="Pens &amp; Art Supplies"/>
    <s v="Small Pack"/>
    <s v="6/24/2011"/>
  </r>
  <r>
    <n v="10340"/>
    <d v="2011-06-22T00:00:00"/>
    <s v="Jun"/>
    <x v="5"/>
    <s v="High"/>
    <n v="15"/>
    <s v="S"/>
    <n v="311.98"/>
    <n v="20.798666666666669"/>
    <s v="Regular Air"/>
    <n v="5.53"/>
    <n v="317.51"/>
    <s v="Ontario"/>
    <s v="ON"/>
    <s v="Home Office"/>
    <n v="3"/>
    <s v="Office Supplies"/>
    <s v="Pens &amp; Art Supplies"/>
    <s v="Small Pack"/>
    <s v="6/25/2011"/>
  </r>
  <r>
    <n v="54150"/>
    <d v="2011-06-22T00:00:00"/>
    <s v="Jun"/>
    <x v="5"/>
    <s v="Critical"/>
    <n v="12"/>
    <s v="S"/>
    <n v="2011.6355000000001"/>
    <n v="167.63629166666666"/>
    <s v="Express Air"/>
    <n v="3.99"/>
    <n v="2015.6255000000001"/>
    <s v="Manitoba"/>
    <s v="MB"/>
    <s v="Corporate"/>
    <n v="1"/>
    <s v="Technology"/>
    <s v="Telephones and Communication"/>
    <s v="Small Box"/>
    <s v="6/22/2011"/>
  </r>
  <r>
    <n v="46565"/>
    <d v="2011-06-22T00:00:00"/>
    <s v="Jun"/>
    <x v="5"/>
    <s v="Not Specified"/>
    <n v="8"/>
    <s v="XS"/>
    <n v="567.51"/>
    <n v="70.938749999999999"/>
    <s v="Regular Air"/>
    <n v="35"/>
    <n v="602.51"/>
    <s v="New Brunswick"/>
    <s v="NB"/>
    <s v="Home Office"/>
    <n v="3"/>
    <s v="Office Supplies"/>
    <s v="Storage &amp; Organization"/>
    <s v="Large Box"/>
    <s v="6/24/2011"/>
  </r>
  <r>
    <n v="10340"/>
    <d v="2011-06-22T00:00:00"/>
    <s v="Jun"/>
    <x v="5"/>
    <s v="High"/>
    <n v="2"/>
    <s v="XS"/>
    <n v="224.32"/>
    <n v="112.16"/>
    <s v="Regular Air"/>
    <n v="13.99"/>
    <n v="238.31"/>
    <s v="Ontario"/>
    <s v="ON"/>
    <s v="Home Office"/>
    <n v="3"/>
    <s v="Furniture"/>
    <s v="Office Furnishings"/>
    <s v="Medium Box"/>
    <s v="6/23/2011"/>
  </r>
  <r>
    <n v="59812"/>
    <d v="2011-06-22T00:00:00"/>
    <s v="Jun"/>
    <x v="5"/>
    <s v="Medium"/>
    <n v="2"/>
    <s v="XS"/>
    <n v="28.98"/>
    <n v="14.49"/>
    <s v="Regular Air"/>
    <n v="4.9800000000000004"/>
    <n v="33.96"/>
    <s v="British Columbia"/>
    <s v="BC"/>
    <s v="Consumer"/>
    <n v="4"/>
    <s v="Furniture"/>
    <s v="Office Furnishings"/>
    <s v="Small Pack"/>
    <s v="6/23/2011"/>
  </r>
  <r>
    <n v="2465"/>
    <d v="2011-06-23T00:00:00"/>
    <s v="Jun"/>
    <x v="5"/>
    <s v="Critical"/>
    <n v="28"/>
    <s v="M"/>
    <n v="1082.45"/>
    <n v="38.658928571428575"/>
    <s v="Regular Air"/>
    <n v="1.99"/>
    <n v="1084.44"/>
    <s v="British Columbia"/>
    <s v="BC"/>
    <s v="Consumer"/>
    <n v="4"/>
    <s v="Technology"/>
    <s v="Computer Peripherals"/>
    <s v="Small Pack"/>
    <s v="6/25/2011"/>
  </r>
  <r>
    <n v="23169"/>
    <d v="2011-06-23T00:00:00"/>
    <s v="Jun"/>
    <x v="5"/>
    <s v="Critical"/>
    <n v="27"/>
    <s v="M"/>
    <n v="172.7"/>
    <n v="6.3962962962962955"/>
    <s v="Regular Air"/>
    <n v="5.1100000000000003"/>
    <n v="177.81"/>
    <s v="Ontario"/>
    <s v="ON"/>
    <s v="Home Office"/>
    <n v="3"/>
    <s v="Office Supplies"/>
    <s v="Paper"/>
    <s v="Small Box"/>
    <s v="6/25/2011"/>
  </r>
  <r>
    <n v="23943"/>
    <d v="2011-06-23T00:00:00"/>
    <s v="Jun"/>
    <x v="5"/>
    <s v="Critical"/>
    <n v="24"/>
    <s v="M"/>
    <n v="376.53"/>
    <n v="15.688749999999999"/>
    <s v="Regular Air"/>
    <n v="5.45"/>
    <n v="381.97999999999996"/>
    <s v="Yukon"/>
    <s v="YT"/>
    <s v="Corporate"/>
    <n v="1"/>
    <s v="Office Supplies"/>
    <s v="Pens &amp; Art Supplies"/>
    <s v="Small Pack"/>
    <s v="6/25/2011"/>
  </r>
  <r>
    <n v="23169"/>
    <d v="2011-06-23T00:00:00"/>
    <s v="Jun"/>
    <x v="5"/>
    <s v="Critical"/>
    <n v="22"/>
    <s v="M"/>
    <n v="1683.57"/>
    <n v="76.525909090909082"/>
    <s v="Regular Air"/>
    <n v="7.18"/>
    <n v="1690.75"/>
    <s v="Ontario"/>
    <s v="ON"/>
    <s v="Home Office"/>
    <n v="3"/>
    <s v="Technology"/>
    <s v="Computer Peripherals"/>
    <s v="Small Box"/>
    <s v="6/25/2011"/>
  </r>
  <r>
    <n v="10210"/>
    <d v="2011-06-23T00:00:00"/>
    <s v="Jun"/>
    <x v="5"/>
    <s v="Not Specified"/>
    <n v="10"/>
    <s v="S"/>
    <n v="767.34"/>
    <n v="76.734000000000009"/>
    <s v="Regular Air"/>
    <n v="14.52"/>
    <n v="781.86"/>
    <s v="Saskachewan"/>
    <s v="SK"/>
    <s v="Corporate"/>
    <n v="1"/>
    <s v="Technology"/>
    <s v="Computer Peripherals"/>
    <s v="Small Box"/>
    <s v="6/24/2011"/>
  </r>
  <r>
    <n v="14500"/>
    <d v="2011-06-24T00:00:00"/>
    <s v="Jun"/>
    <x v="5"/>
    <s v="Not Specified"/>
    <n v="46"/>
    <s v="XL"/>
    <n v="1662.5"/>
    <n v="36.141304347826086"/>
    <s v="Regular Air"/>
    <n v="8.99"/>
    <n v="1671.49"/>
    <s v="Manitoba"/>
    <s v="MB"/>
    <s v="Consumer"/>
    <n v="4"/>
    <s v="Office Supplies"/>
    <s v="Pens &amp; Art Supplies"/>
    <s v="Small Pack"/>
    <s v="6/25/2011"/>
  </r>
  <r>
    <n v="14500"/>
    <d v="2011-06-24T00:00:00"/>
    <s v="Jun"/>
    <x v="5"/>
    <s v="Not Specified"/>
    <n v="44"/>
    <s v="XL"/>
    <n v="839.7"/>
    <n v="19.084090909090911"/>
    <s v="Regular Air"/>
    <n v="5.77"/>
    <n v="845.47"/>
    <s v="Manitoba"/>
    <s v="MB"/>
    <s v="Consumer"/>
    <n v="4"/>
    <s v="Office Supplies"/>
    <s v="Paper"/>
    <s v="Small Box"/>
    <s v="6/26/2011"/>
  </r>
  <r>
    <n v="18884"/>
    <d v="2011-06-24T00:00:00"/>
    <s v="Jun"/>
    <x v="5"/>
    <s v="Not Specified"/>
    <n v="29"/>
    <s v="M"/>
    <n v="13571.7"/>
    <n v="467.98965517241379"/>
    <s v="Regular Air"/>
    <n v="24.49"/>
    <n v="13596.19"/>
    <s v="Manitoba"/>
    <s v="MB"/>
    <s v="Home Office"/>
    <n v="3"/>
    <s v="Technology"/>
    <s v="Copiers and Fax"/>
    <s v="Large Box"/>
    <s v="6/26/2011"/>
  </r>
  <r>
    <n v="18884"/>
    <d v="2011-06-24T00:00:00"/>
    <s v="Jun"/>
    <x v="5"/>
    <s v="Not Specified"/>
    <n v="5"/>
    <s v="XS"/>
    <n v="131.27000000000001"/>
    <n v="26.254000000000001"/>
    <s v="Delivery Truck"/>
    <n v="14.36"/>
    <n v="145.63"/>
    <s v="Manitoba"/>
    <s v="MB"/>
    <s v="Home Office"/>
    <n v="3"/>
    <s v="Furniture"/>
    <s v="Chairs &amp; Chairmats"/>
    <s v="Jumbo Drum"/>
    <s v="6/25/2011"/>
  </r>
  <r>
    <n v="7846"/>
    <d v="2011-06-25T00:00:00"/>
    <s v="Jun"/>
    <x v="5"/>
    <s v="Low"/>
    <n v="47"/>
    <s v="XL"/>
    <n v="2926.33"/>
    <n v="62.26234042553191"/>
    <s v="Regular Air"/>
    <n v="19.989999999999998"/>
    <n v="2946.3199999999997"/>
    <s v="Quebec"/>
    <s v="QC"/>
    <s v="Corporate"/>
    <n v="1"/>
    <s v="Office Supplies"/>
    <s v="Binders and Binder Accessories"/>
    <s v="Small Box"/>
    <s v="6/30/2011"/>
  </r>
  <r>
    <n v="7846"/>
    <d v="2011-06-25T00:00:00"/>
    <s v="Jun"/>
    <x v="5"/>
    <s v="Low"/>
    <n v="20"/>
    <s v="M"/>
    <n v="552.87"/>
    <n v="27.6435"/>
    <s v="Regular Air"/>
    <n v="5.89"/>
    <n v="558.76"/>
    <s v="Quebec"/>
    <s v="QC"/>
    <s v="Corporate"/>
    <n v="1"/>
    <s v="Technology"/>
    <s v="Computer Peripherals"/>
    <s v="Small Box"/>
    <d v="2011-02-07T00:00:00"/>
  </r>
  <r>
    <n v="7846"/>
    <d v="2011-06-25T00:00:00"/>
    <s v="Jun"/>
    <x v="5"/>
    <s v="Low"/>
    <n v="20"/>
    <s v="M"/>
    <n v="40.049999999999997"/>
    <n v="2.0024999999999999"/>
    <s v="Regular Air"/>
    <n v="1.49"/>
    <n v="41.54"/>
    <s v="Quebec"/>
    <s v="QC"/>
    <s v="Corporate"/>
    <n v="1"/>
    <s v="Office Supplies"/>
    <s v="Binders and Binder Accessories"/>
    <s v="Small Box"/>
    <s v="6/30/2011"/>
  </r>
  <r>
    <n v="31939"/>
    <d v="2011-06-25T00:00:00"/>
    <s v="Jun"/>
    <x v="5"/>
    <s v="High"/>
    <n v="13"/>
    <s v="S"/>
    <n v="1506.8375000000001"/>
    <n v="115.91057692307693"/>
    <s v="Regular Air"/>
    <n v="4.2"/>
    <n v="1511.0375000000001"/>
    <s v="Yukon"/>
    <s v="YT"/>
    <s v="Small Business"/>
    <n v="2"/>
    <s v="Technology"/>
    <s v="Telephones and Communication"/>
    <s v="Small Box"/>
    <s v="6/27/2011"/>
  </r>
  <r>
    <n v="7846"/>
    <d v="2011-06-25T00:00:00"/>
    <s v="Jun"/>
    <x v="5"/>
    <s v="Low"/>
    <n v="12"/>
    <s v="S"/>
    <n v="26.33"/>
    <n v="2.1941666666666664"/>
    <s v="Regular Air"/>
    <n v="4.8600000000000003"/>
    <n v="31.189999999999998"/>
    <s v="Quebec"/>
    <s v="QC"/>
    <s v="Corporate"/>
    <n v="1"/>
    <s v="Furniture"/>
    <s v="Office Furnishings"/>
    <s v="Small Box"/>
    <s v="6/25/2011"/>
  </r>
  <r>
    <n v="8135"/>
    <d v="2011-06-26T00:00:00"/>
    <s v="Jun"/>
    <x v="5"/>
    <s v="Not Specified"/>
    <n v="16"/>
    <s v="S"/>
    <n v="772.41200000000003"/>
    <n v="48.275750000000002"/>
    <s v="Regular Air"/>
    <n v="5"/>
    <n v="777.41200000000003"/>
    <s v="Saskachewan"/>
    <s v="SK"/>
    <s v="Consumer"/>
    <n v="4"/>
    <s v="Technology"/>
    <s v="Telephones and Communication"/>
    <s v="Small Pack"/>
    <s v="6/27/2011"/>
  </r>
  <r>
    <n v="31524"/>
    <d v="2011-06-26T00:00:00"/>
    <s v="Jun"/>
    <x v="5"/>
    <s v="Low"/>
    <n v="10"/>
    <s v="S"/>
    <n v="1025.8800000000001"/>
    <n v="102.58800000000001"/>
    <s v="Delivery Truck"/>
    <n v="42"/>
    <n v="1067.8800000000001"/>
    <s v="Yukon"/>
    <s v="YT"/>
    <s v="Small Business"/>
    <n v="2"/>
    <s v="Furniture"/>
    <s v="Chairs &amp; Chairmats"/>
    <s v="Jumbo Drum"/>
    <s v="6/28/2011"/>
  </r>
  <r>
    <n v="54176"/>
    <d v="2011-06-27T00:00:00"/>
    <s v="Jun"/>
    <x v="5"/>
    <s v="Not Specified"/>
    <n v="33"/>
    <s v="L"/>
    <n v="2492.9699999999998"/>
    <n v="75.544545454545442"/>
    <s v="Regular Air"/>
    <n v="14.52"/>
    <n v="2507.4899999999998"/>
    <s v="Saskachewan"/>
    <s v="SK"/>
    <s v="Consumer"/>
    <n v="4"/>
    <s v="Technology"/>
    <s v="Computer Peripherals"/>
    <s v="Small Box"/>
    <s v="6/28/2011"/>
  </r>
  <r>
    <n v="31461"/>
    <d v="2011-06-27T00:00:00"/>
    <s v="Jun"/>
    <x v="5"/>
    <s v="Medium"/>
    <n v="26"/>
    <s v="M"/>
    <n v="1463.42"/>
    <n v="56.285384615384615"/>
    <s v="Regular Air"/>
    <n v="3.99"/>
    <n v="1467.41"/>
    <s v="Yukon"/>
    <s v="YT"/>
    <s v="Corporate"/>
    <n v="1"/>
    <s v="Office Supplies"/>
    <s v="Appliances"/>
    <s v="Small Box"/>
    <s v="6/29/2011"/>
  </r>
  <r>
    <n v="26277"/>
    <d v="2011-06-27T00:00:00"/>
    <s v="Jun"/>
    <x v="5"/>
    <s v="Medium"/>
    <n v="17"/>
    <s v="S"/>
    <n v="877.81"/>
    <n v="51.635882352941174"/>
    <s v="Regular Air"/>
    <n v="19.989999999999998"/>
    <n v="897.8"/>
    <s v="British Columbia"/>
    <s v="BC"/>
    <s v="Corporate"/>
    <n v="1"/>
    <s v="Technology"/>
    <s v="Computer Peripherals"/>
    <s v="Small Box"/>
    <s v="6/28/2011"/>
  </r>
  <r>
    <n v="8961"/>
    <d v="2011-06-28T00:00:00"/>
    <s v="Jun"/>
    <x v="5"/>
    <s v="Low"/>
    <n v="48"/>
    <s v="XL"/>
    <n v="4644.87"/>
    <n v="96.768124999999998"/>
    <s v="Delivery Truck"/>
    <n v="60"/>
    <n v="4704.87"/>
    <s v="Alberta"/>
    <s v="AB"/>
    <s v="Small Business"/>
    <n v="2"/>
    <s v="Furniture"/>
    <s v="Tables"/>
    <s v="Jumbo Drum"/>
    <d v="2011-03-07T00:00:00"/>
  </r>
  <r>
    <n v="50983"/>
    <d v="2011-06-28T00:00:00"/>
    <s v="Jun"/>
    <x v="5"/>
    <s v="Critical"/>
    <n v="39"/>
    <s v="L"/>
    <n v="3063.1"/>
    <n v="78.541025641025641"/>
    <s v="Regular Air"/>
    <n v="35"/>
    <n v="3098.1"/>
    <s v="Yukon"/>
    <s v="YT"/>
    <s v="Home Office"/>
    <n v="3"/>
    <s v="Office Supplies"/>
    <s v="Storage &amp; Organization"/>
    <s v="Large Box"/>
    <s v="6/29/2011"/>
  </r>
  <r>
    <n v="15619"/>
    <d v="2011-06-28T00:00:00"/>
    <s v="Jun"/>
    <x v="5"/>
    <s v="Low"/>
    <n v="36"/>
    <s v="L"/>
    <n v="123.13"/>
    <n v="3.4202777777777778"/>
    <s v="Express Air"/>
    <n v="1.35"/>
    <n v="124.47999999999999"/>
    <s v="Nova Scotia"/>
    <s v="NS"/>
    <s v="Corporate"/>
    <n v="1"/>
    <s v="Office Supplies"/>
    <s v="Rubber Bands"/>
    <s v="Wrap Bag"/>
    <d v="2011-02-07T00:00:00"/>
  </r>
  <r>
    <n v="50983"/>
    <d v="2011-06-28T00:00:00"/>
    <s v="Jun"/>
    <x v="5"/>
    <s v="Critical"/>
    <n v="15"/>
    <s v="S"/>
    <n v="229.03"/>
    <n v="15.268666666666666"/>
    <s v="Regular Air"/>
    <n v="5.8"/>
    <n v="234.83"/>
    <s v="Yukon"/>
    <s v="YT"/>
    <s v="Home Office"/>
    <n v="3"/>
    <s v="Office Supplies"/>
    <s v="Storage &amp; Organization"/>
    <s v="Small Box"/>
    <s v="6/30/2011"/>
  </r>
  <r>
    <n v="8961"/>
    <d v="2011-06-28T00:00:00"/>
    <s v="Jun"/>
    <x v="5"/>
    <s v="Low"/>
    <n v="15"/>
    <s v="S"/>
    <n v="627.69000000000005"/>
    <n v="41.846000000000004"/>
    <s v="Regular Air"/>
    <n v="4"/>
    <n v="631.69000000000005"/>
    <s v="Ontario"/>
    <s v="ON"/>
    <s v="Small Business"/>
    <n v="2"/>
    <s v="Technology"/>
    <s v="Computer Peripherals"/>
    <s v="Small Box"/>
    <d v="2011-03-07T00:00:00"/>
  </r>
  <r>
    <n v="15619"/>
    <d v="2011-06-28T00:00:00"/>
    <s v="Jun"/>
    <x v="5"/>
    <s v="Low"/>
    <n v="9"/>
    <s v="XS"/>
    <n v="1425.21"/>
    <n v="158.35666666666668"/>
    <s v="Delivery Truck"/>
    <n v="30"/>
    <n v="1455.21"/>
    <s v="Nova Scotia"/>
    <s v="NS"/>
    <s v="Corporate"/>
    <n v="1"/>
    <s v="Furniture"/>
    <s v="Chairs &amp; Chairmats"/>
    <s v="Jumbo Drum"/>
    <d v="2011-05-07T00:00:00"/>
  </r>
  <r>
    <n v="7239"/>
    <d v="2011-06-29T00:00:00"/>
    <s v="Jun"/>
    <x v="5"/>
    <s v="Medium"/>
    <n v="50"/>
    <s v="XXL"/>
    <n v="6206.16"/>
    <n v="124.1232"/>
    <s v="Regular Air"/>
    <n v="19.989999999999998"/>
    <n v="6226.15"/>
    <s v="Ontario"/>
    <s v="ON"/>
    <s v="Small Business"/>
    <n v="2"/>
    <s v="Office Supplies"/>
    <s v="Storage &amp; Organization"/>
    <s v="Small Box"/>
    <d v="2011-01-07T00:00:00"/>
  </r>
  <r>
    <n v="27844"/>
    <d v="2011-06-29T00:00:00"/>
    <s v="Jun"/>
    <x v="5"/>
    <s v="Low"/>
    <n v="27"/>
    <s v="M"/>
    <n v="135.86000000000001"/>
    <n v="5.0318518518518527"/>
    <s v="Regular Air"/>
    <n v="5.49"/>
    <n v="141.35000000000002"/>
    <s v="Ontario"/>
    <s v="ON"/>
    <s v="Home Office"/>
    <n v="3"/>
    <s v="Office Supplies"/>
    <s v="Paper"/>
    <s v="Small Box"/>
    <d v="2011-01-07T00:00:00"/>
  </r>
  <r>
    <n v="44516"/>
    <d v="2011-06-29T00:00:00"/>
    <s v="Jun"/>
    <x v="5"/>
    <s v="Critical"/>
    <n v="17"/>
    <s v="S"/>
    <n v="57.96"/>
    <n v="3.4094117647058826"/>
    <s v="Regular Air"/>
    <n v="3.97"/>
    <n v="61.93"/>
    <s v="Alberta"/>
    <s v="AB"/>
    <s v="Small Business"/>
    <n v="2"/>
    <s v="Office Supplies"/>
    <s v="Pens &amp; Art Supplies"/>
    <s v="Wrap Bag"/>
    <s v="6/29/2011"/>
  </r>
  <r>
    <n v="18951"/>
    <d v="2011-06-29T00:00:00"/>
    <s v="Jun"/>
    <x v="5"/>
    <s v="Critical"/>
    <n v="16"/>
    <s v="S"/>
    <n v="61.5"/>
    <n v="3.84375"/>
    <s v="Regular Air"/>
    <n v="2.97"/>
    <n v="64.47"/>
    <s v="Nova Scotia"/>
    <s v="NS"/>
    <s v="Corporate"/>
    <n v="1"/>
    <s v="Office Supplies"/>
    <s v="Paper"/>
    <s v="Wrap Bag"/>
    <s v="6/30/2011"/>
  </r>
  <r>
    <n v="18951"/>
    <d v="2011-06-29T00:00:00"/>
    <s v="Jun"/>
    <x v="5"/>
    <s v="Critical"/>
    <n v="10"/>
    <s v="S"/>
    <n v="324.3175"/>
    <n v="32.431750000000001"/>
    <s v="Express Air"/>
    <n v="5"/>
    <n v="329.3175"/>
    <s v="Nova Scotia"/>
    <s v="NS"/>
    <s v="Corporate"/>
    <n v="1"/>
    <s v="Technology"/>
    <s v="Telephones and Communication"/>
    <s v="Small Box"/>
    <d v="2011-01-07T00:00:00"/>
  </r>
  <r>
    <n v="27844"/>
    <d v="2011-06-29T00:00:00"/>
    <s v="Jun"/>
    <x v="5"/>
    <s v="Low"/>
    <n v="1"/>
    <s v="XS"/>
    <n v="11.08"/>
    <n v="11.08"/>
    <s v="Regular Air"/>
    <n v="5.59"/>
    <n v="16.670000000000002"/>
    <s v="Alberta"/>
    <s v="AB"/>
    <s v="Home Office"/>
    <n v="3"/>
    <s v="Office Supplies"/>
    <s v="Binders and Binder Accessories"/>
    <s v="Small Box"/>
    <d v="2011-06-07T00:00:00"/>
  </r>
  <r>
    <n v="8704"/>
    <d v="2011-06-30T00:00:00"/>
    <s v="Jun"/>
    <x v="5"/>
    <s v="Medium"/>
    <n v="43"/>
    <s v="XL"/>
    <n v="449.17"/>
    <n v="10.445813953488372"/>
    <s v="Regular Air"/>
    <n v="1.0900000000000001"/>
    <n v="450.26"/>
    <s v="New Brunswick"/>
    <s v="NB"/>
    <s v="Home Office"/>
    <n v="3"/>
    <s v="Office Supplies"/>
    <s v="Pens &amp; Art Supplies"/>
    <s v="Wrap Bag"/>
    <d v="2011-01-07T00:00:00"/>
  </r>
  <r>
    <n v="8704"/>
    <d v="2011-06-30T00:00:00"/>
    <s v="Jun"/>
    <x v="5"/>
    <s v="Medium"/>
    <n v="38"/>
    <s v="L"/>
    <n v="79.81"/>
    <n v="2.1002631578947368"/>
    <s v="Regular Air"/>
    <n v="1"/>
    <n v="80.81"/>
    <s v="New Brunswick"/>
    <s v="NB"/>
    <s v="Home Office"/>
    <n v="3"/>
    <s v="Office Supplies"/>
    <s v="Pens &amp; Art Supplies"/>
    <s v="Wrap Bag"/>
    <d v="2011-01-07T00:00:00"/>
  </r>
  <r>
    <n v="29318"/>
    <d v="2011-06-30T00:00:00"/>
    <s v="Jun"/>
    <x v="5"/>
    <s v="Not Specified"/>
    <n v="34"/>
    <s v="L"/>
    <n v="3375.3074999999999"/>
    <n v="99.273749999999993"/>
    <s v="Regular Air"/>
    <n v="8.08"/>
    <n v="3383.3874999999998"/>
    <s v="Ontario"/>
    <s v="ON"/>
    <s v="Corporate"/>
    <n v="1"/>
    <s v="Technology"/>
    <s v="Telephones and Communication"/>
    <s v="Small Box"/>
    <d v="2011-01-07T00:00:00"/>
  </r>
  <r>
    <n v="29318"/>
    <d v="2011-06-30T00:00:00"/>
    <s v="Jun"/>
    <x v="5"/>
    <s v="Not Specified"/>
    <n v="21"/>
    <s v="M"/>
    <n v="2954.14"/>
    <n v="140.67333333333332"/>
    <s v="Express Air"/>
    <n v="35"/>
    <n v="2989.14"/>
    <s v="Ontario"/>
    <s v="ON"/>
    <s v="Corporate"/>
    <n v="1"/>
    <s v="Office Supplies"/>
    <s v="Storage &amp; Organization"/>
    <s v="Large Box"/>
    <d v="2011-01-07T00:00:00"/>
  </r>
  <r>
    <n v="11270"/>
    <d v="2011-06-30T00:00:00"/>
    <s v="Jun"/>
    <x v="5"/>
    <s v="High"/>
    <n v="15"/>
    <s v="S"/>
    <n v="140.07"/>
    <n v="9.3379999999999992"/>
    <s v="Express Air"/>
    <n v="6.19"/>
    <n v="146.26"/>
    <s v="Manitoba"/>
    <s v="MB"/>
    <s v="Corporate"/>
    <n v="1"/>
    <s v="Office Supplies"/>
    <s v="Binders and Binder Accessories"/>
    <s v="Small Box"/>
    <d v="2011-01-07T00:00:00"/>
  </r>
  <r>
    <n v="12037"/>
    <d v="2011-06-30T00:00:00"/>
    <s v="Jun"/>
    <x v="5"/>
    <s v="Low"/>
    <n v="14"/>
    <s v="S"/>
    <n v="135.21"/>
    <n v="9.6578571428571429"/>
    <s v="Regular Air"/>
    <n v="4.3899999999999997"/>
    <n v="139.6"/>
    <s v="New Brunswick"/>
    <s v="NB"/>
    <s v="Consumer"/>
    <n v="4"/>
    <s v="Office Supplies"/>
    <s v="Paper"/>
    <s v="Wrap Bag"/>
    <d v="2011-05-07T00:00:00"/>
  </r>
  <r>
    <n v="6918"/>
    <d v="2011-07-01T00:00:00"/>
    <s v="Jul"/>
    <x v="6"/>
    <s v="Critical"/>
    <n v="38"/>
    <s v="L"/>
    <n v="1559.5"/>
    <n v="41.039473684210527"/>
    <s v="Regular Air"/>
    <n v="1.99"/>
    <n v="1561.49"/>
    <s v="Ontario"/>
    <s v="ON"/>
    <s v="Consumer"/>
    <n v="4"/>
    <s v="Technology"/>
    <s v="Computer Peripherals"/>
    <s v="Small Pack"/>
    <d v="2011-03-07T00:00:00"/>
  </r>
  <r>
    <n v="30566"/>
    <d v="2011-07-01T00:00:00"/>
    <s v="Jul"/>
    <x v="6"/>
    <s v="Low"/>
    <n v="34"/>
    <s v="L"/>
    <n v="225.45"/>
    <n v="6.6308823529411764"/>
    <s v="Regular Air"/>
    <n v="9.5399999999999991"/>
    <n v="234.98999999999998"/>
    <s v="British Columbia"/>
    <s v="BC"/>
    <s v="Small Business"/>
    <n v="2"/>
    <s v="Office Supplies"/>
    <s v="Paper"/>
    <s v="Small Box"/>
    <d v="2011-03-07T00:00:00"/>
  </r>
  <r>
    <n v="58433"/>
    <d v="2011-07-01T00:00:00"/>
    <s v="Jul"/>
    <x v="6"/>
    <s v="High"/>
    <n v="30"/>
    <s v="L"/>
    <n v="1533.46"/>
    <n v="51.115333333333332"/>
    <s v="Regular Air"/>
    <n v="5.79"/>
    <n v="1539.25"/>
    <s v="British Columbia"/>
    <s v="BC"/>
    <s v="Home Office"/>
    <n v="3"/>
    <s v="Office Supplies"/>
    <s v="Paper"/>
    <s v="Small Box"/>
    <d v="2011-03-07T00:00:00"/>
  </r>
  <r>
    <n v="58433"/>
    <d v="2011-07-01T00:00:00"/>
    <s v="Jul"/>
    <x v="6"/>
    <s v="High"/>
    <n v="20"/>
    <s v="M"/>
    <n v="5989.0479999999998"/>
    <n v="299.45240000000001"/>
    <s v="Delivery Truck"/>
    <n v="42.52"/>
    <n v="6031.5680000000002"/>
    <s v="British Columbia"/>
    <s v="BC"/>
    <s v="Home Office"/>
    <n v="3"/>
    <s v="Furniture"/>
    <s v="Tables"/>
    <s v="Jumbo Box"/>
    <d v="2011-03-07T00:00:00"/>
  </r>
  <r>
    <n v="58433"/>
    <d v="2011-07-01T00:00:00"/>
    <s v="Jul"/>
    <x v="6"/>
    <s v="High"/>
    <n v="11"/>
    <s v="S"/>
    <n v="2020.58"/>
    <n v="183.68909090909091"/>
    <s v="Delivery Truck"/>
    <n v="30"/>
    <n v="2050.58"/>
    <s v="British Columbia"/>
    <s v="BC"/>
    <s v="Home Office"/>
    <n v="3"/>
    <s v="Furniture"/>
    <s v="Chairs &amp; Chairmats"/>
    <s v="Jumbo Drum"/>
    <d v="2011-02-07T00:00:00"/>
  </r>
  <r>
    <n v="38950"/>
    <d v="2011-07-02T00:00:00"/>
    <s v="Jul"/>
    <x v="6"/>
    <s v="Not Specified"/>
    <n v="39"/>
    <s v="L"/>
    <n v="74"/>
    <n v="1.8974358974358974"/>
    <s v="Regular Air"/>
    <n v="0.76"/>
    <n v="74.760000000000005"/>
    <s v="New Brunswick"/>
    <s v="NB"/>
    <s v="Small Business"/>
    <n v="2"/>
    <s v="Office Supplies"/>
    <s v="Rubber Bands"/>
    <s v="Wrap Bag"/>
    <d v="2011-03-07T00:00:00"/>
  </r>
  <r>
    <n v="38950"/>
    <d v="2011-07-02T00:00:00"/>
    <s v="Jul"/>
    <x v="6"/>
    <s v="Not Specified"/>
    <n v="30"/>
    <s v="L"/>
    <n v="288.45"/>
    <n v="9.6150000000000002"/>
    <s v="Regular Air"/>
    <n v="3.98"/>
    <n v="292.43"/>
    <s v="New Brunswick"/>
    <s v="NB"/>
    <s v="Small Business"/>
    <n v="2"/>
    <s v="Office Supplies"/>
    <s v="Scissors, Rulers and Trimmers"/>
    <s v="Small Pack"/>
    <d v="2011-05-07T00:00:00"/>
  </r>
  <r>
    <n v="38950"/>
    <d v="2011-07-02T00:00:00"/>
    <s v="Jul"/>
    <x v="6"/>
    <s v="Not Specified"/>
    <n v="24"/>
    <s v="M"/>
    <n v="109.23"/>
    <n v="4.5512500000000005"/>
    <s v="Regular Air"/>
    <n v="6.21"/>
    <n v="115.44"/>
    <s v="New Brunswick"/>
    <s v="NB"/>
    <s v="Small Business"/>
    <n v="2"/>
    <s v="Office Supplies"/>
    <s v="Binders and Binder Accessories"/>
    <s v="Small Box"/>
    <d v="2011-03-07T00:00:00"/>
  </r>
  <r>
    <n v="32129"/>
    <d v="2011-07-02T00:00:00"/>
    <s v="Jul"/>
    <x v="6"/>
    <s v="Critical"/>
    <n v="20"/>
    <s v="M"/>
    <n v="129.27000000000001"/>
    <n v="6.4635000000000007"/>
    <s v="Regular Air"/>
    <n v="8.74"/>
    <n v="138.01000000000002"/>
    <s v="British Columbia"/>
    <s v="BC"/>
    <s v="Consumer"/>
    <n v="4"/>
    <s v="Office Supplies"/>
    <s v="Paper"/>
    <s v="Small Box"/>
    <d v="2011-03-07T00:00:00"/>
  </r>
  <r>
    <n v="31844"/>
    <d v="2011-07-02T00:00:00"/>
    <s v="Jul"/>
    <x v="6"/>
    <s v="Not Specified"/>
    <n v="14"/>
    <s v="S"/>
    <n v="2085.9299999999998"/>
    <n v="148.99499999999998"/>
    <s v="Delivery Truck"/>
    <n v="66.27"/>
    <n v="2152.1999999999998"/>
    <s v="Alberta"/>
    <s v="AB"/>
    <s v="Small Business"/>
    <n v="2"/>
    <s v="Furniture"/>
    <s v="Bookcases"/>
    <s v="Jumbo Box"/>
    <d v="2011-02-07T00:00:00"/>
  </r>
  <r>
    <n v="50405"/>
    <d v="2011-07-02T00:00:00"/>
    <s v="Jul"/>
    <x v="6"/>
    <s v="Medium"/>
    <n v="8"/>
    <s v="XS"/>
    <n v="876.01"/>
    <n v="109.50125"/>
    <s v="Regular Air"/>
    <n v="8.64"/>
    <n v="884.65"/>
    <s v="Manitoba"/>
    <s v="MB"/>
    <s v="Small Business"/>
    <n v="2"/>
    <s v="Office Supplies"/>
    <s v="Storage &amp; Organization"/>
    <s v="Small Box"/>
    <d v="2011-02-07T00:00:00"/>
  </r>
  <r>
    <n v="32129"/>
    <d v="2011-07-02T00:00:00"/>
    <s v="Jul"/>
    <x v="6"/>
    <s v="Critical"/>
    <n v="4"/>
    <s v="XS"/>
    <n v="8467.68"/>
    <n v="2116.92"/>
    <s v="Delivery Truck"/>
    <n v="14.7"/>
    <n v="8482.380000000001"/>
    <s v="British Columbia"/>
    <s v="BC"/>
    <s v="Consumer"/>
    <n v="4"/>
    <s v="Technology"/>
    <s v="Office Machines"/>
    <s v="Jumbo Drum"/>
    <d v="2011-04-07T00:00:00"/>
  </r>
  <r>
    <n v="11876"/>
    <d v="2011-07-03T00:00:00"/>
    <s v="Jul"/>
    <x v="6"/>
    <s v="High"/>
    <n v="47"/>
    <s v="XL"/>
    <n v="5051.8900000000003"/>
    <n v="107.48702127659575"/>
    <s v="Regular Air"/>
    <n v="5.81"/>
    <n v="5057.7000000000007"/>
    <s v="Ontario"/>
    <s v="ON"/>
    <s v="Home Office"/>
    <n v="3"/>
    <s v="Furniture"/>
    <s v="Office Furnishings"/>
    <s v="Medium Box"/>
    <d v="2011-06-07T00:00:00"/>
  </r>
  <r>
    <n v="29569"/>
    <d v="2011-07-03T00:00:00"/>
    <s v="Jul"/>
    <x v="6"/>
    <s v="High"/>
    <n v="46"/>
    <s v="XL"/>
    <n v="27720.98"/>
    <n v="602.63"/>
    <s v="Regular Air"/>
    <n v="24.49"/>
    <n v="27745.47"/>
    <s v="Alberta"/>
    <s v="AB"/>
    <s v="Consumer"/>
    <n v="4"/>
    <s v="Technology"/>
    <s v="Copiers and Fax"/>
    <s v="Large Box"/>
    <d v="2011-04-07T00:00:00"/>
  </r>
  <r>
    <n v="22727"/>
    <d v="2011-07-03T00:00:00"/>
    <s v="Jul"/>
    <x v="6"/>
    <s v="Not Specified"/>
    <n v="45"/>
    <s v="XL"/>
    <n v="296.82"/>
    <n v="6.5960000000000001"/>
    <s v="Regular Air"/>
    <n v="6.65"/>
    <n v="303.46999999999997"/>
    <s v="Saskachewan"/>
    <s v="SK"/>
    <s v="Corporate"/>
    <n v="1"/>
    <s v="Office Supplies"/>
    <s v="Paper"/>
    <s v="Small Box"/>
    <d v="2011-03-07T00:00:00"/>
  </r>
  <r>
    <n v="29986"/>
    <d v="2011-07-03T00:00:00"/>
    <s v="Jul"/>
    <x v="6"/>
    <s v="Critical"/>
    <n v="40"/>
    <s v="XL"/>
    <n v="1477.39"/>
    <n v="36.934750000000001"/>
    <s v="Regular Air"/>
    <n v="2.99"/>
    <n v="1480.38"/>
    <s v="British Columbia"/>
    <s v="BC"/>
    <s v="Corporate"/>
    <n v="1"/>
    <s v="Office Supplies"/>
    <s v="Binders and Binder Accessories"/>
    <s v="Small Box"/>
    <d v="2011-03-07T00:00:00"/>
  </r>
  <r>
    <n v="36675"/>
    <d v="2011-07-03T00:00:00"/>
    <s v="Jul"/>
    <x v="6"/>
    <s v="High"/>
    <n v="39"/>
    <s v="L"/>
    <n v="113.09"/>
    <n v="2.8997435897435899"/>
    <s v="Regular Air"/>
    <n v="0.81"/>
    <n v="113.9"/>
    <s v="Ontario"/>
    <s v="ON"/>
    <s v="Small Business"/>
    <n v="2"/>
    <s v="Office Supplies"/>
    <s v="Pens &amp; Art Supplies"/>
    <s v="Wrap Bag"/>
    <d v="2011-06-07T00:00:00"/>
  </r>
  <r>
    <n v="3393"/>
    <d v="2011-07-03T00:00:00"/>
    <s v="Jul"/>
    <x v="6"/>
    <s v="High"/>
    <n v="33"/>
    <s v="L"/>
    <n v="325.92"/>
    <n v="9.8763636363636369"/>
    <s v="Regular Air"/>
    <n v="7.29"/>
    <n v="333.21000000000004"/>
    <s v="Nova Scotia"/>
    <s v="NS"/>
    <s v="Consumer"/>
    <n v="4"/>
    <s v="Furniture"/>
    <s v="Office Furnishings"/>
    <s v="Small Pack"/>
    <d v="2011-03-07T00:00:00"/>
  </r>
  <r>
    <n v="29569"/>
    <d v="2011-07-03T00:00:00"/>
    <s v="Jul"/>
    <x v="6"/>
    <s v="High"/>
    <n v="29"/>
    <s v="M"/>
    <n v="520.13"/>
    <n v="17.935517241379308"/>
    <s v="Regular Air"/>
    <n v="5.21"/>
    <n v="525.34"/>
    <s v="Alberta"/>
    <s v="AB"/>
    <s v="Consumer"/>
    <n v="4"/>
    <s v="Office Supplies"/>
    <s v="Paper"/>
    <s v="Small Box"/>
    <d v="2011-05-07T00:00:00"/>
  </r>
  <r>
    <n v="3393"/>
    <d v="2011-07-03T00:00:00"/>
    <s v="Jul"/>
    <x v="6"/>
    <s v="High"/>
    <n v="7"/>
    <s v="XS"/>
    <n v="127.74"/>
    <n v="18.248571428571427"/>
    <s v="Express Air"/>
    <n v="4"/>
    <n v="131.74"/>
    <s v="Nova Scotia"/>
    <s v="NS"/>
    <s v="Consumer"/>
    <n v="4"/>
    <s v="Technology"/>
    <s v="Computer Peripherals"/>
    <s v="Small Box"/>
    <d v="2011-04-07T00:00:00"/>
  </r>
  <r>
    <n v="52160"/>
    <d v="2011-07-03T00:00:00"/>
    <s v="Jul"/>
    <x v="6"/>
    <s v="Critical"/>
    <n v="6"/>
    <s v="XS"/>
    <n v="631.49900000000002"/>
    <n v="105.24983333333334"/>
    <s v="Regular Air"/>
    <n v="8.08"/>
    <n v="639.57900000000006"/>
    <s v="Manitoba"/>
    <s v="MB"/>
    <s v="Corporate"/>
    <n v="1"/>
    <s v="Technology"/>
    <s v="Telephones and Communication"/>
    <s v="Small Box"/>
    <d v="2011-05-07T00:00:00"/>
  </r>
  <r>
    <n v="52160"/>
    <d v="2011-07-03T00:00:00"/>
    <s v="Jul"/>
    <x v="6"/>
    <s v="Critical"/>
    <n v="5"/>
    <s v="XS"/>
    <n v="15.6"/>
    <n v="3.12"/>
    <s v="Express Air"/>
    <n v="0.78"/>
    <n v="16.38"/>
    <s v="Manitoba"/>
    <s v="MB"/>
    <s v="Corporate"/>
    <n v="1"/>
    <s v="Office Supplies"/>
    <s v="Rubber Bands"/>
    <s v="Wrap Bag"/>
    <d v="2011-06-07T00:00:00"/>
  </r>
  <r>
    <n v="26145"/>
    <d v="2011-07-04T00:00:00"/>
    <s v="Jul"/>
    <x v="6"/>
    <s v="Low"/>
    <n v="49"/>
    <s v="XL"/>
    <n v="510.15"/>
    <n v="10.411224489795918"/>
    <s v="Regular Air"/>
    <n v="12.52"/>
    <n v="522.66999999999996"/>
    <s v="Ontario"/>
    <s v="ON"/>
    <s v="Corporate"/>
    <n v="1"/>
    <s v="Furniture"/>
    <s v="Office Furnishings"/>
    <s v="Small Box"/>
    <d v="2011-04-07T00:00:00"/>
  </r>
  <r>
    <n v="805"/>
    <d v="2011-07-04T00:00:00"/>
    <s v="Jul"/>
    <x v="6"/>
    <s v="Not Specified"/>
    <n v="39"/>
    <s v="L"/>
    <n v="197.56"/>
    <n v="5.0656410256410256"/>
    <s v="Regular Air"/>
    <n v="5.71"/>
    <n v="203.27"/>
    <s v="Saskachewan"/>
    <s v="SK"/>
    <s v="Small Business"/>
    <n v="2"/>
    <s v="Furniture"/>
    <s v="Office Furnishings"/>
    <s v="Medium Box"/>
    <d v="2011-06-07T00:00:00"/>
  </r>
  <r>
    <n v="57447"/>
    <d v="2011-07-04T00:00:00"/>
    <s v="Jul"/>
    <x v="6"/>
    <s v="Not Specified"/>
    <n v="39"/>
    <s v="L"/>
    <n v="315.88"/>
    <n v="8.0994871794871788"/>
    <s v="Regular Air"/>
    <n v="3.62"/>
    <n v="319.5"/>
    <s v="Ontario"/>
    <s v="ON"/>
    <s v="Corporate"/>
    <n v="1"/>
    <s v="Technology"/>
    <s v="Computer Peripherals"/>
    <s v="Small Pack"/>
    <d v="2011-04-07T00:00:00"/>
  </r>
  <r>
    <n v="26145"/>
    <d v="2011-07-04T00:00:00"/>
    <s v="Jul"/>
    <x v="6"/>
    <s v="Low"/>
    <n v="27"/>
    <s v="M"/>
    <n v="735.09"/>
    <n v="27.225555555555555"/>
    <s v="Regular Air"/>
    <n v="7.87"/>
    <n v="742.96"/>
    <s v="Ontario"/>
    <s v="ON"/>
    <s v="Corporate"/>
    <n v="1"/>
    <s v="Furniture"/>
    <s v="Office Furnishings"/>
    <s v="Small Box"/>
    <d v="2011-06-07T00:00:00"/>
  </r>
  <r>
    <n v="17382"/>
    <d v="2011-07-04T00:00:00"/>
    <s v="Jul"/>
    <x v="6"/>
    <s v="Not Specified"/>
    <n v="20"/>
    <s v="M"/>
    <n v="2162.8164999999999"/>
    <n v="108.14082499999999"/>
    <s v="Regular Air"/>
    <n v="8.99"/>
    <n v="2171.8064999999997"/>
    <s v="British Columbia"/>
    <s v="BC"/>
    <s v="Home Office"/>
    <n v="3"/>
    <s v="Technology"/>
    <s v="Telephones and Communication"/>
    <s v="Small Box"/>
    <d v="2011-05-07T00:00:00"/>
  </r>
  <r>
    <n v="26145"/>
    <d v="2011-07-04T00:00:00"/>
    <s v="Jul"/>
    <x v="6"/>
    <s v="Low"/>
    <n v="18"/>
    <s v="S"/>
    <n v="99.36"/>
    <n v="5.52"/>
    <s v="Regular Air"/>
    <n v="5.68"/>
    <n v="105.03999999999999"/>
    <s v="Ontario"/>
    <s v="ON"/>
    <s v="Corporate"/>
    <n v="1"/>
    <s v="Office Supplies"/>
    <s v="Binders and Binder Accessories"/>
    <s v="Small Box"/>
    <d v="2011-08-07T00:00:00"/>
  </r>
  <r>
    <n v="57447"/>
    <d v="2011-07-04T00:00:00"/>
    <s v="Jul"/>
    <x v="6"/>
    <s v="Not Specified"/>
    <n v="8"/>
    <s v="XS"/>
    <n v="258.11"/>
    <n v="32.263750000000002"/>
    <s v="Regular Air"/>
    <n v="6.5"/>
    <n v="264.61"/>
    <s v="Ontario"/>
    <s v="ON"/>
    <s v="Corporate"/>
    <n v="1"/>
    <s v="Technology"/>
    <s v="Computer Peripherals"/>
    <s v="Small Box"/>
    <d v="2011-07-07T00:00:00"/>
  </r>
  <r>
    <n v="11495"/>
    <d v="2011-07-04T00:00:00"/>
    <s v="Jul"/>
    <x v="6"/>
    <s v="High"/>
    <n v="6"/>
    <s v="XS"/>
    <n v="965.69"/>
    <n v="160.94833333333335"/>
    <s v="Delivery Truck"/>
    <n v="43.75"/>
    <n v="1009.44"/>
    <s v="Northwest Territories"/>
    <s v="NT"/>
    <s v="Corporate"/>
    <n v="1"/>
    <s v="Furniture"/>
    <s v="Tables"/>
    <s v="Jumbo Box"/>
    <d v="2011-05-07T00:00:00"/>
  </r>
  <r>
    <n v="15714"/>
    <d v="2011-07-05T00:00:00"/>
    <s v="Jul"/>
    <x v="6"/>
    <s v="High"/>
    <n v="50"/>
    <s v="XXL"/>
    <n v="2510.71"/>
    <n v="50.214199999999998"/>
    <s v="Express Air"/>
    <n v="19.989999999999998"/>
    <n v="2530.6999999999998"/>
    <s v="Saskachewan"/>
    <s v="SK"/>
    <s v="Home Office"/>
    <n v="3"/>
    <s v="Office Supplies"/>
    <s v="Appliances"/>
    <s v="Small Box"/>
    <d v="2011-07-07T00:00:00"/>
  </r>
  <r>
    <n v="36482"/>
    <d v="2011-07-05T00:00:00"/>
    <s v="Jul"/>
    <x v="6"/>
    <s v="Medium"/>
    <n v="47"/>
    <s v="XL"/>
    <n v="14588.28"/>
    <n v="310.38893617021279"/>
    <s v="Delivery Truck"/>
    <n v="91.05"/>
    <n v="14679.33"/>
    <s v="Alberta"/>
    <s v="AB"/>
    <s v="Small Business"/>
    <n v="2"/>
    <s v="Office Supplies"/>
    <s v="Appliances"/>
    <s v="Jumbo Drum"/>
    <d v="2011-06-07T00:00:00"/>
  </r>
  <r>
    <n v="19363"/>
    <d v="2011-07-05T00:00:00"/>
    <s v="Jul"/>
    <x v="6"/>
    <s v="High"/>
    <n v="44"/>
    <s v="XL"/>
    <n v="286.06"/>
    <n v="6.501363636363636"/>
    <s v="Regular Air"/>
    <n v="5.66"/>
    <n v="291.72000000000003"/>
    <s v="Saskachewan"/>
    <s v="SK"/>
    <s v="Home Office"/>
    <n v="3"/>
    <s v="Office Supplies"/>
    <s v="Paper"/>
    <s v="Small Box"/>
    <d v="2011-06-07T00:00:00"/>
  </r>
  <r>
    <n v="19363"/>
    <d v="2011-07-05T00:00:00"/>
    <s v="Jul"/>
    <x v="6"/>
    <s v="High"/>
    <n v="41"/>
    <s v="XL"/>
    <n v="248.1"/>
    <n v="6.0512195121951216"/>
    <s v="Regular Air"/>
    <n v="0.96"/>
    <n v="249.06"/>
    <s v="Saskachewan"/>
    <s v="SK"/>
    <s v="Home Office"/>
    <n v="3"/>
    <s v="Office Supplies"/>
    <s v="Pens &amp; Art Supplies"/>
    <s v="Wrap Bag"/>
    <d v="2011-07-07T00:00:00"/>
  </r>
  <r>
    <n v="36482"/>
    <d v="2011-07-05T00:00:00"/>
    <s v="Jul"/>
    <x v="6"/>
    <s v="Medium"/>
    <n v="27"/>
    <s v="M"/>
    <n v="2675.08"/>
    <n v="99.07703703703703"/>
    <s v="Express Air"/>
    <n v="24.49"/>
    <n v="2699.5699999999997"/>
    <s v="Alberta"/>
    <s v="AB"/>
    <s v="Small Business"/>
    <n v="2"/>
    <s v="Furniture"/>
    <s v="Office Furnishings"/>
    <s v="Large Box"/>
    <d v="2011-07-07T00:00:00"/>
  </r>
  <r>
    <n v="36482"/>
    <d v="2011-07-05T00:00:00"/>
    <s v="Jul"/>
    <x v="6"/>
    <s v="Medium"/>
    <n v="7"/>
    <s v="XS"/>
    <n v="55.68"/>
    <n v="7.9542857142857146"/>
    <s v="Express Air"/>
    <n v="5.15"/>
    <n v="60.83"/>
    <s v="Alberta"/>
    <s v="AB"/>
    <s v="Small Business"/>
    <n v="2"/>
    <s v="Office Supplies"/>
    <s v="Paper"/>
    <s v="Small Box"/>
    <d v="2011-06-07T00:00:00"/>
  </r>
  <r>
    <n v="23235"/>
    <d v="2011-07-05T00:00:00"/>
    <s v="Jul"/>
    <x v="6"/>
    <s v="High"/>
    <n v="6"/>
    <s v="XS"/>
    <n v="17.43"/>
    <n v="2.9049999999999998"/>
    <s v="Regular Air"/>
    <n v="0.5"/>
    <n v="17.93"/>
    <s v="Yukon"/>
    <s v="YT"/>
    <s v="Home Office"/>
    <n v="3"/>
    <s v="Furniture"/>
    <s v="Tables"/>
    <s v="Jumbo Box"/>
    <d v="2011-07-07T00:00:00"/>
  </r>
  <r>
    <n v="16258"/>
    <d v="2011-07-06T00:00:00"/>
    <s v="Jul"/>
    <x v="6"/>
    <s v="Medium"/>
    <n v="48"/>
    <s v="XL"/>
    <n v="331.99"/>
    <n v="6.9164583333333338"/>
    <s v="Regular Air"/>
    <n v="2.35"/>
    <n v="334.34000000000003"/>
    <s v="New Brunswick"/>
    <s v="NB"/>
    <s v="Corporate"/>
    <n v="1"/>
    <s v="Office Supplies"/>
    <s v="Pens &amp; Art Supplies"/>
    <s v="Wrap Bag"/>
    <d v="2011-08-07T00:00:00"/>
  </r>
  <r>
    <n v="34663"/>
    <d v="2011-07-06T00:00:00"/>
    <s v="Jul"/>
    <x v="6"/>
    <s v="Not Specified"/>
    <n v="38"/>
    <s v="L"/>
    <n v="29186.49"/>
    <n v="768.0655263157895"/>
    <s v="Delivery Truck"/>
    <n v="55.3"/>
    <n v="29241.79"/>
    <s v="Saskachewan"/>
    <s v="SK"/>
    <s v="Corporate"/>
    <n v="1"/>
    <s v="Technology"/>
    <s v="Office Machines"/>
    <s v="Jumbo Drum"/>
    <d v="2011-08-07T00:00:00"/>
  </r>
  <r>
    <n v="51493"/>
    <d v="2011-07-06T00:00:00"/>
    <s v="Jul"/>
    <x v="6"/>
    <s v="Low"/>
    <n v="31"/>
    <s v="L"/>
    <n v="286.26"/>
    <n v="9.2341935483870969"/>
    <s v="Regular Air"/>
    <n v="5.16"/>
    <n v="291.42"/>
    <s v="British Columbia"/>
    <s v="BC"/>
    <s v="Corporate"/>
    <n v="1"/>
    <s v="Office Supplies"/>
    <s v="Paper"/>
    <s v="Wrap Bag"/>
    <d v="2011-08-07T00:00:00"/>
  </r>
  <r>
    <n v="12263"/>
    <d v="2011-07-06T00:00:00"/>
    <s v="Jul"/>
    <x v="6"/>
    <s v="High"/>
    <n v="12"/>
    <s v="S"/>
    <n v="515.65"/>
    <n v="42.970833333333331"/>
    <s v="Regular Air"/>
    <n v="3.99"/>
    <n v="519.64"/>
    <s v="Ontario"/>
    <s v="ON"/>
    <s v="Corporate"/>
    <n v="1"/>
    <s v="Office Supplies"/>
    <s v="Appliances"/>
    <s v="Small Box"/>
    <d v="2011-06-07T00:00:00"/>
  </r>
  <r>
    <n v="16258"/>
    <d v="2011-07-06T00:00:00"/>
    <s v="Jul"/>
    <x v="6"/>
    <s v="Medium"/>
    <n v="1"/>
    <s v="XS"/>
    <n v="9.69"/>
    <n v="9.69"/>
    <s v="Regular Air"/>
    <n v="4.72"/>
    <n v="14.41"/>
    <s v="New Brunswick"/>
    <s v="NB"/>
    <s v="Corporate"/>
    <n v="1"/>
    <s v="Office Supplies"/>
    <s v="Paper"/>
    <s v="Small Box"/>
    <d v="2011-07-07T00:00:00"/>
  </r>
  <r>
    <n v="52512"/>
    <d v="2011-07-07T00:00:00"/>
    <s v="Jul"/>
    <x v="6"/>
    <s v="High"/>
    <n v="32"/>
    <s v="L"/>
    <n v="197.49"/>
    <n v="6.1715625000000003"/>
    <s v="Express Air"/>
    <n v="5.01"/>
    <n v="202.5"/>
    <s v="Ontario"/>
    <s v="ON"/>
    <s v="Consumer"/>
    <n v="4"/>
    <s v="Office Supplies"/>
    <s v="Binders and Binder Accessories"/>
    <s v="Small Box"/>
    <d v="2011-09-07T00:00:00"/>
  </r>
  <r>
    <n v="27936"/>
    <d v="2011-07-07T00:00:00"/>
    <s v="Jul"/>
    <x v="6"/>
    <s v="High"/>
    <n v="23"/>
    <s v="M"/>
    <n v="1028.1600000000001"/>
    <n v="44.702608695652181"/>
    <s v="Regular Air"/>
    <n v="1.25"/>
    <n v="1029.4100000000001"/>
    <s v="Manitoba"/>
    <s v="MB"/>
    <s v="Consumer"/>
    <n v="4"/>
    <s v="Technology"/>
    <s v="Telephones and Communication"/>
    <s v="Small Pack"/>
    <d v="2011-09-07T00:00:00"/>
  </r>
  <r>
    <n v="27558"/>
    <d v="2011-07-07T00:00:00"/>
    <s v="Jul"/>
    <x v="6"/>
    <s v="Not Specified"/>
    <n v="21"/>
    <s v="M"/>
    <n v="423.24"/>
    <n v="20.154285714285713"/>
    <s v="Regular Air"/>
    <n v="2.99"/>
    <n v="426.23"/>
    <s v="Yukon"/>
    <s v="YT"/>
    <s v="Consumer"/>
    <n v="4"/>
    <s v="Office Supplies"/>
    <s v="Binders and Binder Accessories"/>
    <s v="Small Box"/>
    <d v="2011-08-07T00:00:00"/>
  </r>
  <r>
    <n v="52512"/>
    <d v="2011-07-07T00:00:00"/>
    <s v="Jul"/>
    <x v="6"/>
    <s v="High"/>
    <n v="4"/>
    <s v="XS"/>
    <n v="49.86"/>
    <n v="12.465"/>
    <s v="Regular Air"/>
    <n v="4.9800000000000004"/>
    <n v="54.84"/>
    <s v="Ontario"/>
    <s v="ON"/>
    <s v="Consumer"/>
    <n v="4"/>
    <s v="Office Supplies"/>
    <s v="Appliances"/>
    <s v="Small Box"/>
    <d v="2011-09-07T00:00:00"/>
  </r>
  <r>
    <n v="27936"/>
    <d v="2011-07-07T00:00:00"/>
    <s v="Jul"/>
    <x v="6"/>
    <s v="High"/>
    <n v="3"/>
    <s v="XS"/>
    <n v="9172.32"/>
    <n v="3057.44"/>
    <s v="Delivery Truck"/>
    <n v="8.73"/>
    <n v="9181.0499999999993"/>
    <s v="Yukon"/>
    <s v="YT"/>
    <s v="Consumer"/>
    <n v="4"/>
    <s v="Technology"/>
    <s v="Office Machines"/>
    <s v="Jumbo Box"/>
    <d v="2011-09-07T00:00:00"/>
  </r>
  <r>
    <n v="42855"/>
    <d v="2011-07-08T00:00:00"/>
    <s v="Jul"/>
    <x v="6"/>
    <s v="Not Specified"/>
    <n v="17"/>
    <s v="S"/>
    <n v="135.38"/>
    <n v="7.9635294117647053"/>
    <s v="Regular Air"/>
    <n v="6.5"/>
    <n v="141.88"/>
    <s v="Alberta"/>
    <s v="AB"/>
    <s v="Corporate"/>
    <n v="1"/>
    <s v="Office Supplies"/>
    <s v="Storage &amp; Organization"/>
    <s v="Medium Box"/>
    <d v="2011-10-07T00:00:00"/>
  </r>
  <r>
    <n v="5284"/>
    <d v="2011-07-08T00:00:00"/>
    <s v="Jul"/>
    <x v="6"/>
    <s v="Not Specified"/>
    <n v="7"/>
    <s v="XS"/>
    <n v="59.38"/>
    <n v="8.482857142857144"/>
    <s v="Regular Air"/>
    <n v="2.99"/>
    <n v="62.370000000000005"/>
    <s v="Nunavut"/>
    <s v="NU"/>
    <s v="Home Office"/>
    <n v="3"/>
    <s v="Office Supplies"/>
    <s v="Binders and Binder Accessories"/>
    <s v="Small Box"/>
    <d v="2011-10-07T00:00:00"/>
  </r>
  <r>
    <n v="12481"/>
    <d v="2011-07-10T00:00:00"/>
    <s v="Jul"/>
    <x v="6"/>
    <s v="Critical"/>
    <n v="37"/>
    <s v="L"/>
    <n v="744"/>
    <n v="20.108108108108109"/>
    <s v="Regular Air"/>
    <n v="1.99"/>
    <n v="745.99"/>
    <s v="Alberta"/>
    <s v="AB"/>
    <s v="Corporate"/>
    <n v="1"/>
    <s v="Technology"/>
    <s v="Computer Peripherals"/>
    <s v="Small Pack"/>
    <d v="2011-12-07T00:00:00"/>
  </r>
  <r>
    <n v="43298"/>
    <d v="2011-07-10T00:00:00"/>
    <s v="Jul"/>
    <x v="6"/>
    <s v="Not Specified"/>
    <n v="33"/>
    <s v="L"/>
    <n v="5964.19"/>
    <n v="180.73303030303029"/>
    <s v="Regular Air"/>
    <n v="24.49"/>
    <n v="5988.6799999999994"/>
    <s v="Alberta"/>
    <s v="AB"/>
    <s v="Consumer"/>
    <n v="4"/>
    <s v="Technology"/>
    <s v="Copiers and Fax"/>
    <s v="Large Box"/>
    <d v="2011-12-07T00:00:00"/>
  </r>
  <r>
    <n v="49126"/>
    <d v="2011-07-10T00:00:00"/>
    <s v="Jul"/>
    <x v="6"/>
    <s v="Low"/>
    <n v="33"/>
    <s v="L"/>
    <n v="5661.08"/>
    <n v="171.54787878787877"/>
    <s v="Delivery Truck"/>
    <n v="30"/>
    <n v="5691.08"/>
    <s v="Manitoba"/>
    <s v="MB"/>
    <s v="Corporate"/>
    <n v="1"/>
    <s v="Furniture"/>
    <s v="Chairs &amp; Chairmats"/>
    <s v="Jumbo Drum"/>
    <s v="7/17/2011"/>
  </r>
  <r>
    <n v="483"/>
    <d v="2011-07-10T00:00:00"/>
    <s v="Jul"/>
    <x v="6"/>
    <s v="High"/>
    <n v="30"/>
    <s v="L"/>
    <n v="4965.7595000000001"/>
    <n v="165.52531666666667"/>
    <s v="Regular Air"/>
    <n v="3.99"/>
    <n v="4969.7494999999999"/>
    <s v="Nunavut"/>
    <s v="NU"/>
    <s v="Corporate"/>
    <n v="1"/>
    <s v="Technology"/>
    <s v="Telephones and Communication"/>
    <s v="Small Box"/>
    <d v="2011-12-07T00:00:00"/>
  </r>
  <r>
    <n v="54977"/>
    <d v="2011-07-10T00:00:00"/>
    <s v="Jul"/>
    <x v="6"/>
    <s v="Low"/>
    <n v="24"/>
    <s v="M"/>
    <n v="344.25"/>
    <n v="14.34375"/>
    <s v="Regular Air"/>
    <n v="6.46"/>
    <n v="350.71"/>
    <s v="British Columbia"/>
    <s v="BC"/>
    <s v="Home Office"/>
    <n v="3"/>
    <s v="Office Supplies"/>
    <s v="Binders and Binder Accessories"/>
    <s v="Small Box"/>
    <s v="7/14/2011"/>
  </r>
  <r>
    <n v="43298"/>
    <d v="2011-07-10T00:00:00"/>
    <s v="Jul"/>
    <x v="6"/>
    <s v="Not Specified"/>
    <n v="15"/>
    <s v="S"/>
    <n v="109.2"/>
    <n v="7.28"/>
    <s v="Regular Air"/>
    <n v="7.37"/>
    <n v="116.57000000000001"/>
    <s v="Alberta"/>
    <s v="AB"/>
    <s v="Consumer"/>
    <n v="4"/>
    <s v="Office Supplies"/>
    <s v="Paper"/>
    <s v="Small Box"/>
    <d v="2011-12-07T00:00:00"/>
  </r>
  <r>
    <n v="12481"/>
    <d v="2011-07-10T00:00:00"/>
    <s v="Jul"/>
    <x v="6"/>
    <s v="Critical"/>
    <n v="12"/>
    <s v="S"/>
    <n v="388.86649999999997"/>
    <n v="32.405541666666664"/>
    <s v="Regular Air"/>
    <n v="0.99"/>
    <n v="389.85649999999998"/>
    <s v="Alberta"/>
    <s v="AB"/>
    <s v="Corporate"/>
    <n v="1"/>
    <s v="Technology"/>
    <s v="Telephones and Communication"/>
    <s v="Small Pack"/>
    <d v="2011-10-07T00:00:00"/>
  </r>
  <r>
    <n v="54977"/>
    <d v="2011-07-10T00:00:00"/>
    <s v="Jul"/>
    <x v="6"/>
    <s v="Low"/>
    <n v="12"/>
    <s v="S"/>
    <n v="64.77"/>
    <n v="5.3975"/>
    <s v="Regular Air"/>
    <n v="1"/>
    <n v="65.77"/>
    <s v="British Columbia"/>
    <s v="BC"/>
    <s v="Home Office"/>
    <n v="3"/>
    <s v="Office Supplies"/>
    <s v="Pens &amp; Art Supplies"/>
    <s v="Wrap Bag"/>
    <s v="7/15/2011"/>
  </r>
  <r>
    <n v="31618"/>
    <d v="2011-07-11T00:00:00"/>
    <s v="Jul"/>
    <x v="6"/>
    <s v="Critical"/>
    <n v="14"/>
    <s v="S"/>
    <n v="403.17"/>
    <n v="28.797857142857143"/>
    <s v="Regular Air"/>
    <n v="1.49"/>
    <n v="404.66"/>
    <s v="Northwest Territories"/>
    <s v="NT"/>
    <s v="Corporate"/>
    <n v="1"/>
    <s v="Office Supplies"/>
    <s v="Binders and Binder Accessories"/>
    <s v="Small Box"/>
    <d v="2011-11-07T00:00:00"/>
  </r>
  <r>
    <n v="57760"/>
    <d v="2011-07-12T00:00:00"/>
    <s v="Jul"/>
    <x v="6"/>
    <s v="Not Specified"/>
    <n v="38"/>
    <s v="L"/>
    <n v="275.11"/>
    <n v="7.2397368421052635"/>
    <s v="Regular Air"/>
    <n v="4"/>
    <n v="279.11"/>
    <s v="British Columbia"/>
    <s v="BC"/>
    <s v="Corporate"/>
    <n v="1"/>
    <s v="Furniture"/>
    <s v="Office Furnishings"/>
    <s v="Wrap Bag"/>
    <s v="7/14/2011"/>
  </r>
  <r>
    <n v="57760"/>
    <d v="2011-07-12T00:00:00"/>
    <s v="Jul"/>
    <x v="6"/>
    <s v="Not Specified"/>
    <n v="34"/>
    <s v="L"/>
    <n v="102.34"/>
    <n v="3.0100000000000002"/>
    <s v="Regular Air"/>
    <n v="2.0299999999999998"/>
    <n v="104.37"/>
    <s v="British Columbia"/>
    <s v="BC"/>
    <s v="Corporate"/>
    <n v="1"/>
    <s v="Office Supplies"/>
    <s v="Pens &amp; Art Supplies"/>
    <s v="Wrap Bag"/>
    <s v="7/14/2011"/>
  </r>
  <r>
    <n v="36933"/>
    <d v="2011-07-12T00:00:00"/>
    <s v="Jul"/>
    <x v="6"/>
    <s v="High"/>
    <n v="32"/>
    <s v="L"/>
    <n v="115.81"/>
    <n v="3.6190625000000001"/>
    <s v="Regular Air"/>
    <n v="0.5"/>
    <n v="116.31"/>
    <s v="Ontario"/>
    <s v="ON"/>
    <s v="Small Business"/>
    <n v="2"/>
    <s v="Office Supplies"/>
    <s v="Labels"/>
    <s v="Small Box"/>
    <s v="7/13/2011"/>
  </r>
  <r>
    <n v="57572"/>
    <d v="2011-07-12T00:00:00"/>
    <s v="Jul"/>
    <x v="6"/>
    <s v="Medium"/>
    <n v="30"/>
    <s v="L"/>
    <n v="139.08000000000001"/>
    <n v="4.6360000000000001"/>
    <s v="Regular Air"/>
    <n v="4.62"/>
    <n v="143.70000000000002"/>
    <s v="Alberta"/>
    <s v="AB"/>
    <s v="Home Office"/>
    <n v="3"/>
    <s v="Technology"/>
    <s v="Computer Peripherals"/>
    <s v="Small Pack"/>
    <s v="7/14/2011"/>
  </r>
  <r>
    <n v="39232"/>
    <d v="2011-07-12T00:00:00"/>
    <s v="Jul"/>
    <x v="6"/>
    <s v="Low"/>
    <n v="26"/>
    <s v="M"/>
    <n v="1451.59"/>
    <n v="55.83038461538461"/>
    <s v="Regular Air"/>
    <n v="14.3"/>
    <n v="1465.8899999999999"/>
    <s v="British Columbia"/>
    <s v="BC"/>
    <s v="Corporate"/>
    <n v="1"/>
    <s v="Office Supplies"/>
    <s v="Paper"/>
    <s v="Small Box"/>
    <s v="7/17/2011"/>
  </r>
  <r>
    <n v="35366"/>
    <d v="2011-07-12T00:00:00"/>
    <s v="Jul"/>
    <x v="6"/>
    <s v="Low"/>
    <n v="23"/>
    <s v="M"/>
    <n v="149.31"/>
    <n v="6.4917391304347829"/>
    <s v="Regular Air"/>
    <n v="7.81"/>
    <n v="157.12"/>
    <s v="Alberta"/>
    <s v="AB"/>
    <s v="Consumer"/>
    <n v="4"/>
    <s v="Office Supplies"/>
    <s v="Paper"/>
    <s v="Small Box"/>
    <s v="7/19/2011"/>
  </r>
  <r>
    <n v="55013"/>
    <d v="2011-07-12T00:00:00"/>
    <s v="Jul"/>
    <x v="6"/>
    <s v="Low"/>
    <n v="14"/>
    <s v="S"/>
    <n v="322.61"/>
    <n v="23.043571428571429"/>
    <s v="Regular Air"/>
    <n v="5.53"/>
    <n v="328.14"/>
    <s v="Quebec"/>
    <s v="QC"/>
    <s v="Home Office"/>
    <n v="3"/>
    <s v="Office Supplies"/>
    <s v="Pens &amp; Art Supplies"/>
    <s v="Small Pack"/>
    <s v="7/17/2011"/>
  </r>
  <r>
    <n v="39232"/>
    <d v="2011-07-12T00:00:00"/>
    <s v="Jul"/>
    <x v="6"/>
    <s v="Low"/>
    <n v="11"/>
    <s v="S"/>
    <n v="391.9"/>
    <n v="35.627272727272725"/>
    <s v="Regular Air"/>
    <n v="19.989999999999998"/>
    <n v="411.89"/>
    <s v="British Columbia"/>
    <s v="BC"/>
    <s v="Corporate"/>
    <n v="1"/>
    <s v="Office Supplies"/>
    <s v="Paper"/>
    <s v="Small Box"/>
    <s v="7/14/2011"/>
  </r>
  <r>
    <n v="57572"/>
    <d v="2011-07-12T00:00:00"/>
    <s v="Jul"/>
    <x v="6"/>
    <s v="Medium"/>
    <n v="9"/>
    <s v="XS"/>
    <n v="75.28"/>
    <n v="8.3644444444444446"/>
    <s v="Regular Air"/>
    <n v="5.83"/>
    <n v="81.11"/>
    <s v="Alberta"/>
    <s v="AB"/>
    <s v="Home Office"/>
    <n v="3"/>
    <s v="Office Supplies"/>
    <s v="Paper"/>
    <s v="Wrap Bag"/>
    <s v="7/13/2011"/>
  </r>
  <r>
    <n v="55013"/>
    <d v="2011-07-12T00:00:00"/>
    <s v="Jul"/>
    <x v="6"/>
    <s v="Low"/>
    <n v="5"/>
    <s v="XS"/>
    <n v="24.3"/>
    <n v="4.8600000000000003"/>
    <s v="Regular Air"/>
    <n v="0.5"/>
    <n v="24.8"/>
    <s v="Quebec"/>
    <s v="QC"/>
    <s v="Home Office"/>
    <n v="3"/>
    <s v="Office Supplies"/>
    <s v="Labels"/>
    <s v="Small Box"/>
    <s v="7/19/2011"/>
  </r>
  <r>
    <n v="21412"/>
    <d v="2011-07-13T00:00:00"/>
    <s v="Jul"/>
    <x v="6"/>
    <s v="Not Specified"/>
    <n v="38"/>
    <s v="L"/>
    <n v="137.07"/>
    <n v="3.6071052631578944"/>
    <s v="Regular Air"/>
    <n v="6.83"/>
    <n v="143.9"/>
    <s v="Manitoba"/>
    <s v="MB"/>
    <s v="Home Office"/>
    <n v="3"/>
    <s v="Office Supplies"/>
    <s v="Binders and Binder Accessories"/>
    <s v="Small Box"/>
    <s v="7/15/2011"/>
  </r>
  <r>
    <n v="27845"/>
    <d v="2011-07-13T00:00:00"/>
    <s v="Jul"/>
    <x v="6"/>
    <s v="Not Specified"/>
    <n v="36"/>
    <s v="L"/>
    <n v="220.45"/>
    <n v="6.1236111111111109"/>
    <s v="Regular Air"/>
    <n v="0.5"/>
    <n v="220.95"/>
    <s v="Saskachewan"/>
    <s v="SK"/>
    <s v="Small Business"/>
    <n v="2"/>
    <s v="Office Supplies"/>
    <s v="Labels"/>
    <s v="Small Box"/>
    <s v="7/14/2011"/>
  </r>
  <r>
    <n v="13764"/>
    <d v="2011-07-13T00:00:00"/>
    <s v="Jul"/>
    <x v="6"/>
    <s v="Medium"/>
    <n v="31"/>
    <s v="L"/>
    <n v="123.93"/>
    <n v="3.9977419354838712"/>
    <s v="Regular Air"/>
    <n v="0.94"/>
    <n v="124.87"/>
    <s v="Ontario"/>
    <s v="ON"/>
    <s v="Home Office"/>
    <n v="3"/>
    <s v="Office Supplies"/>
    <s v="Pens &amp; Art Supplies"/>
    <s v="Wrap Bag"/>
    <s v="7/14/2011"/>
  </r>
  <r>
    <n v="21412"/>
    <d v="2011-07-13T00:00:00"/>
    <s v="Jul"/>
    <x v="6"/>
    <s v="Not Specified"/>
    <n v="28"/>
    <s v="M"/>
    <n v="203.99"/>
    <n v="7.2853571428571433"/>
    <s v="Regular Air"/>
    <n v="4.2300000000000004"/>
    <n v="208.22"/>
    <s v="Manitoba"/>
    <s v="MB"/>
    <s v="Home Office"/>
    <n v="3"/>
    <s v="Office Supplies"/>
    <s v="Paper"/>
    <s v="Wrap Bag"/>
    <s v="7/14/2011"/>
  </r>
  <r>
    <n v="41217"/>
    <d v="2011-07-13T00:00:00"/>
    <s v="Jul"/>
    <x v="6"/>
    <s v="High"/>
    <n v="23"/>
    <s v="M"/>
    <n v="1314.64"/>
    <n v="57.158260869565218"/>
    <s v="Express Air"/>
    <n v="6.79"/>
    <n v="1321.43"/>
    <s v="British Columbia"/>
    <s v="BC"/>
    <s v="Consumer"/>
    <n v="4"/>
    <s v="Office Supplies"/>
    <s v="Paper"/>
    <s v="Small Box"/>
    <s v="7/15/2011"/>
  </r>
  <r>
    <n v="29827"/>
    <d v="2011-07-14T00:00:00"/>
    <s v="Jul"/>
    <x v="6"/>
    <s v="Critical"/>
    <n v="35"/>
    <s v="L"/>
    <n v="926.65"/>
    <n v="26.475714285714286"/>
    <s v="Regular Air"/>
    <n v="5.89"/>
    <n v="932.54"/>
    <s v="Alberta"/>
    <s v="AB"/>
    <s v="Consumer"/>
    <n v="4"/>
    <s v="Technology"/>
    <s v="Computer Peripherals"/>
    <s v="Small Box"/>
    <s v="7/15/2011"/>
  </r>
  <r>
    <n v="6274"/>
    <d v="2011-07-14T00:00:00"/>
    <s v="Jul"/>
    <x v="6"/>
    <s v="Not Specified"/>
    <n v="22"/>
    <s v="M"/>
    <n v="46.36"/>
    <n v="2.1072727272727274"/>
    <s v="Express Air"/>
    <n v="4.08"/>
    <n v="50.44"/>
    <s v="British Columbia"/>
    <s v="BC"/>
    <s v="Home Office"/>
    <n v="3"/>
    <s v="Furniture"/>
    <s v="Office Furnishings"/>
    <s v="Small Pack"/>
    <s v="7/15/2011"/>
  </r>
  <r>
    <n v="10338"/>
    <d v="2011-07-14T00:00:00"/>
    <s v="Jul"/>
    <x v="6"/>
    <s v="Not Specified"/>
    <n v="9"/>
    <s v="XS"/>
    <n v="799.98"/>
    <n v="88.88666666666667"/>
    <s v="Delivery Truck"/>
    <n v="14"/>
    <n v="813.98"/>
    <s v="Newfoundland"/>
    <s v="NL"/>
    <s v="Corporate"/>
    <n v="1"/>
    <s v="Technology"/>
    <s v="Office Machines"/>
    <s v="Jumbo Drum"/>
    <s v="7/16/2011"/>
  </r>
  <r>
    <n v="23907"/>
    <d v="2011-07-14T00:00:00"/>
    <s v="Jul"/>
    <x v="6"/>
    <s v="Not Specified"/>
    <n v="7"/>
    <s v="XS"/>
    <n v="384.2"/>
    <n v="54.885714285714286"/>
    <s v="Regular Air"/>
    <n v="2.5"/>
    <n v="386.7"/>
    <s v="British Columbia"/>
    <s v="BC"/>
    <s v="Corporate"/>
    <n v="1"/>
    <s v="Technology"/>
    <s v="Telephones and Communication"/>
    <s v="Small Box"/>
    <s v="7/14/2011"/>
  </r>
  <r>
    <n v="10338"/>
    <d v="2011-07-14T00:00:00"/>
    <s v="Jul"/>
    <x v="6"/>
    <s v="Not Specified"/>
    <n v="7"/>
    <s v="XS"/>
    <n v="363.57"/>
    <n v="51.938571428571429"/>
    <s v="Delivery Truck"/>
    <n v="46.59"/>
    <n v="410.15999999999997"/>
    <s v="Nova Scotia"/>
    <s v="NS"/>
    <s v="Corporate"/>
    <n v="1"/>
    <s v="Furniture"/>
    <s v="Tables"/>
    <s v="Jumbo Box"/>
    <s v="7/16/2011"/>
  </r>
  <r>
    <n v="3300"/>
    <d v="2011-07-14T00:00:00"/>
    <s v="Jul"/>
    <x v="6"/>
    <s v="Low"/>
    <n v="6"/>
    <s v="XS"/>
    <n v="92.02"/>
    <n v="15.336666666666666"/>
    <s v="Regular Air"/>
    <n v="4"/>
    <n v="96.02"/>
    <s v="Yukon"/>
    <s v="YT"/>
    <s v="Home Office"/>
    <n v="3"/>
    <s v="Technology"/>
    <s v="Computer Peripherals"/>
    <s v="Small Box"/>
    <s v="7/19/2011"/>
  </r>
  <r>
    <n v="33061"/>
    <d v="2011-07-15T00:00:00"/>
    <s v="Jul"/>
    <x v="6"/>
    <s v="High"/>
    <n v="48"/>
    <s v="XL"/>
    <n v="5318.89"/>
    <n v="110.81020833333334"/>
    <s v="Regular Air"/>
    <n v="8.64"/>
    <n v="5327.5300000000007"/>
    <s v="Quebec"/>
    <s v="QC"/>
    <s v="Home Office"/>
    <n v="3"/>
    <s v="Office Supplies"/>
    <s v="Storage &amp; Organization"/>
    <s v="Small Box"/>
    <s v="7/17/2011"/>
  </r>
  <r>
    <n v="2467"/>
    <d v="2011-07-15T00:00:00"/>
    <s v="Jul"/>
    <x v="6"/>
    <s v="Not Specified"/>
    <n v="30"/>
    <s v="L"/>
    <n v="4147.47"/>
    <n v="138.249"/>
    <s v="Delivery Truck"/>
    <n v="17.850000000000001"/>
    <n v="4165.3200000000006"/>
    <s v="Quebec"/>
    <s v="QC"/>
    <s v="Corporate"/>
    <n v="1"/>
    <s v="Technology"/>
    <s v="Office Machines"/>
    <s v="Jumbo Drum"/>
    <s v="7/16/2011"/>
  </r>
  <r>
    <n v="32"/>
    <d v="2011-07-15T00:00:00"/>
    <s v="Jul"/>
    <x v="6"/>
    <s v="High"/>
    <n v="26"/>
    <s v="M"/>
    <n v="2808.08"/>
    <n v="108.00307692307692"/>
    <s v="Regular Air"/>
    <n v="5.81"/>
    <n v="2813.89"/>
    <s v="Alberta"/>
    <s v="AB"/>
    <s v="Corporate"/>
    <n v="1"/>
    <s v="Furniture"/>
    <s v="Office Furnishings"/>
    <s v="Medium Box"/>
    <s v="7/17/2011"/>
  </r>
  <r>
    <n v="32"/>
    <d v="2011-07-15T00:00:00"/>
    <s v="Jul"/>
    <x v="6"/>
    <s v="High"/>
    <n v="24"/>
    <s v="M"/>
    <n v="1761.4"/>
    <n v="73.391666666666666"/>
    <s v="Delivery Truck"/>
    <n v="89.3"/>
    <n v="1850.7"/>
    <s v="Alberta"/>
    <s v="AB"/>
    <s v="Corporate"/>
    <n v="1"/>
    <s v="Furniture"/>
    <s v="Tables"/>
    <s v="Jumbo Box"/>
    <s v="7/16/2011"/>
  </r>
  <r>
    <n v="32"/>
    <d v="2011-07-15T00:00:00"/>
    <s v="Jul"/>
    <x v="6"/>
    <s v="High"/>
    <n v="23"/>
    <s v="M"/>
    <n v="160.23349999999999"/>
    <n v="6.9666739130434783"/>
    <s v="Regular Air"/>
    <n v="5.03"/>
    <n v="165.26349999999999"/>
    <s v="Alberta"/>
    <s v="AB"/>
    <s v="Corporate"/>
    <n v="1"/>
    <s v="Technology"/>
    <s v="Telephones and Communication"/>
    <s v="Medium Box"/>
    <s v="7/17/2011"/>
  </r>
  <r>
    <n v="32"/>
    <d v="2011-07-15T00:00:00"/>
    <s v="Jul"/>
    <x v="6"/>
    <s v="High"/>
    <n v="15"/>
    <s v="S"/>
    <n v="140.56"/>
    <n v="9.3706666666666667"/>
    <s v="Regular Air"/>
    <n v="8.99"/>
    <n v="149.55000000000001"/>
    <s v="Saskachewan"/>
    <s v="SK"/>
    <s v="Corporate"/>
    <n v="1"/>
    <s v="Technology"/>
    <s v="Computer Peripherals"/>
    <s v="Small Pack"/>
    <s v="7/16/2011"/>
  </r>
  <r>
    <n v="8513"/>
    <d v="2011-07-15T00:00:00"/>
    <s v="Jul"/>
    <x v="6"/>
    <s v="Low"/>
    <n v="9"/>
    <s v="XS"/>
    <n v="163.78"/>
    <n v="18.197777777777777"/>
    <s v="Regular Air"/>
    <n v="8.51"/>
    <n v="172.29"/>
    <s v="Ontario"/>
    <s v="ON"/>
    <s v="Small Business"/>
    <n v="2"/>
    <s v="Technology"/>
    <s v="Office Machines"/>
    <s v="Medium Box"/>
    <s v="7/17/2011"/>
  </r>
  <r>
    <n v="8513"/>
    <d v="2011-07-15T00:00:00"/>
    <s v="Jul"/>
    <x v="6"/>
    <s v="Low"/>
    <n v="8"/>
    <s v="XS"/>
    <n v="84.64"/>
    <n v="10.58"/>
    <s v="Express Air"/>
    <n v="4.5"/>
    <n v="89.14"/>
    <s v="Quebec"/>
    <s v="QC"/>
    <s v="Small Business"/>
    <n v="2"/>
    <s v="Office Supplies"/>
    <s v="Appliances"/>
    <s v="Small Box"/>
    <s v="7/22/2011"/>
  </r>
  <r>
    <n v="740"/>
    <d v="2011-07-15T00:00:00"/>
    <s v="Jul"/>
    <x v="6"/>
    <s v="Medium"/>
    <n v="6"/>
    <s v="XS"/>
    <n v="28.01"/>
    <n v="4.6683333333333339"/>
    <s v="Regular Air"/>
    <n v="0.49"/>
    <n v="28.5"/>
    <s v="Ontario"/>
    <s v="ON"/>
    <s v="Corporate"/>
    <n v="1"/>
    <s v="Office Supplies"/>
    <s v="Labels"/>
    <s v="Small Box"/>
    <s v="7/15/2011"/>
  </r>
  <r>
    <n v="50790"/>
    <d v="2011-07-16T00:00:00"/>
    <s v="Jul"/>
    <x v="6"/>
    <s v="Critical"/>
    <n v="47"/>
    <s v="XL"/>
    <n v="255.65"/>
    <n v="5.4393617021276599"/>
    <s v="Regular Air"/>
    <n v="5.71"/>
    <n v="261.36"/>
    <s v="Alberta"/>
    <s v="AB"/>
    <s v="Home Office"/>
    <n v="3"/>
    <s v="Furniture"/>
    <s v="Office Furnishings"/>
    <s v="Medium Box"/>
    <s v="7/18/2011"/>
  </r>
  <r>
    <n v="26243"/>
    <d v="2011-07-16T00:00:00"/>
    <s v="Jul"/>
    <x v="6"/>
    <s v="Low"/>
    <n v="42"/>
    <s v="XL"/>
    <n v="71.319999999999993"/>
    <n v="1.6980952380952379"/>
    <s v="Regular Air"/>
    <n v="1"/>
    <n v="72.319999999999993"/>
    <s v="Newfoundland"/>
    <s v="NL"/>
    <s v="Corporate"/>
    <n v="1"/>
    <s v="Office Supplies"/>
    <s v="Pens &amp; Art Supplies"/>
    <s v="Wrap Bag"/>
    <s v="7/20/2011"/>
  </r>
  <r>
    <n v="4324"/>
    <d v="2011-07-16T00:00:00"/>
    <s v="Jul"/>
    <x v="6"/>
    <s v="Critical"/>
    <n v="28"/>
    <s v="M"/>
    <n v="1165.33"/>
    <n v="41.618928571428569"/>
    <s v="Regular Air"/>
    <n v="8.99"/>
    <n v="1174.32"/>
    <s v="Yukon"/>
    <s v="YT"/>
    <s v="Small Business"/>
    <n v="2"/>
    <s v="Office Supplies"/>
    <s v="Pens &amp; Art Supplies"/>
    <s v="Small Pack"/>
    <s v="7/18/2011"/>
  </r>
  <r>
    <n v="50563"/>
    <d v="2011-07-16T00:00:00"/>
    <s v="Jul"/>
    <x v="6"/>
    <s v="High"/>
    <n v="20"/>
    <s v="M"/>
    <n v="2197.4115000000002"/>
    <n v="109.870575"/>
    <s v="Express Air"/>
    <n v="7.69"/>
    <n v="2205.1015000000002"/>
    <s v="Alberta"/>
    <s v="AB"/>
    <s v="Small Business"/>
    <n v="2"/>
    <s v="Technology"/>
    <s v="Telephones and Communication"/>
    <s v="Small Box"/>
    <s v="7/17/2011"/>
  </r>
  <r>
    <n v="50563"/>
    <d v="2011-07-16T00:00:00"/>
    <s v="Jul"/>
    <x v="6"/>
    <s v="High"/>
    <n v="2"/>
    <s v="XS"/>
    <n v="423.04"/>
    <n v="211.52"/>
    <s v="Express Air"/>
    <n v="9.99"/>
    <n v="433.03000000000003"/>
    <s v="Alberta"/>
    <s v="AB"/>
    <s v="Small Business"/>
    <n v="2"/>
    <s v="Office Supplies"/>
    <s v="Storage &amp; Organization"/>
    <s v="Small Box"/>
    <s v="7/17/2011"/>
  </r>
  <r>
    <n v="47301"/>
    <d v="2011-07-17T00:00:00"/>
    <s v="Jul"/>
    <x v="6"/>
    <s v="Low"/>
    <n v="6"/>
    <s v="XS"/>
    <n v="460.71"/>
    <n v="76.784999999999997"/>
    <s v="Regular Air"/>
    <n v="35"/>
    <n v="495.71"/>
    <s v="Ontario"/>
    <s v="ON"/>
    <s v="Consumer"/>
    <n v="4"/>
    <s v="Office Supplies"/>
    <s v="Storage &amp; Organization"/>
    <s v="Large Box"/>
    <s v="7/22/2011"/>
  </r>
  <r>
    <n v="20482"/>
    <d v="2011-07-18T00:00:00"/>
    <s v="Jul"/>
    <x v="6"/>
    <s v="Medium"/>
    <n v="39"/>
    <s v="L"/>
    <n v="497.52"/>
    <n v="12.756923076923076"/>
    <s v="Regular Air"/>
    <n v="5.09"/>
    <n v="502.60999999999996"/>
    <s v="Ontario"/>
    <s v="ON"/>
    <s v="Small Business"/>
    <n v="2"/>
    <s v="Office Supplies"/>
    <s v="Paper"/>
    <s v="Small Box"/>
    <s v="7/20/2011"/>
  </r>
  <r>
    <n v="48837"/>
    <d v="2011-07-18T00:00:00"/>
    <s v="Jul"/>
    <x v="6"/>
    <s v="Not Specified"/>
    <n v="39"/>
    <s v="L"/>
    <n v="4799.7884999999997"/>
    <n v="123.07149999999999"/>
    <s v="Regular Air"/>
    <n v="3.9"/>
    <n v="4803.6884999999993"/>
    <s v="Manitoba"/>
    <s v="MB"/>
    <s v="Corporate"/>
    <n v="1"/>
    <s v="Technology"/>
    <s v="Telephones and Communication"/>
    <s v="Small Box"/>
    <s v="7/20/2011"/>
  </r>
  <r>
    <n v="12897"/>
    <d v="2011-07-18T00:00:00"/>
    <s v="Jul"/>
    <x v="6"/>
    <s v="Not Specified"/>
    <n v="39"/>
    <s v="L"/>
    <n v="141.49"/>
    <n v="3.6279487179487182"/>
    <s v="Regular Air"/>
    <n v="0.5"/>
    <n v="141.99"/>
    <s v="Ontario"/>
    <s v="ON"/>
    <s v="Corporate"/>
    <n v="1"/>
    <s v="Office Supplies"/>
    <s v="Labels"/>
    <s v="Small Box"/>
    <s v="7/19/2011"/>
  </r>
  <r>
    <n v="40422"/>
    <d v="2011-07-18T00:00:00"/>
    <s v="Jul"/>
    <x v="6"/>
    <s v="Critical"/>
    <n v="39"/>
    <s v="L"/>
    <n v="2192.4389999999999"/>
    <n v="56.216384615384612"/>
    <s v="Express Air"/>
    <n v="3.99"/>
    <n v="2196.4289999999996"/>
    <s v="Ontario"/>
    <s v="ON"/>
    <s v="Consumer"/>
    <n v="4"/>
    <s v="Technology"/>
    <s v="Telephones and Communication"/>
    <s v="Small Box"/>
    <s v="7/20/2011"/>
  </r>
  <r>
    <n v="20482"/>
    <d v="2011-07-18T00:00:00"/>
    <s v="Jul"/>
    <x v="6"/>
    <s v="Medium"/>
    <n v="38"/>
    <s v="L"/>
    <n v="4650.07"/>
    <n v="122.37026315789473"/>
    <s v="Delivery Truck"/>
    <n v="60.19"/>
    <n v="4710.2599999999993"/>
    <s v="Ontario"/>
    <s v="ON"/>
    <s v="Small Business"/>
    <n v="2"/>
    <s v="Furniture"/>
    <s v="Bookcases"/>
    <s v="Jumbo Box"/>
    <s v="7/18/2011"/>
  </r>
  <r>
    <n v="12897"/>
    <d v="2011-07-18T00:00:00"/>
    <s v="Jul"/>
    <x v="6"/>
    <s v="Not Specified"/>
    <n v="31"/>
    <s v="L"/>
    <n v="211.55"/>
    <n v="6.8241935483870968"/>
    <s v="Express Air"/>
    <n v="7.91"/>
    <n v="219.46"/>
    <s v="Ontario"/>
    <s v="ON"/>
    <s v="Corporate"/>
    <n v="1"/>
    <s v="Office Supplies"/>
    <s v="Paper"/>
    <s v="Small Box"/>
    <s v="7/19/2011"/>
  </r>
  <r>
    <n v="22534"/>
    <d v="2011-07-18T00:00:00"/>
    <s v="Jul"/>
    <x v="6"/>
    <s v="Medium"/>
    <n v="3"/>
    <s v="XS"/>
    <n v="279.33"/>
    <n v="93.11"/>
    <s v="Regular Air"/>
    <n v="19.989999999999998"/>
    <n v="299.32"/>
    <s v="British Columbia"/>
    <s v="BC"/>
    <s v="Corporate"/>
    <n v="1"/>
    <s v="Office Supplies"/>
    <s v="Envelopes"/>
    <s v="Small Box"/>
    <s v="7/20/2011"/>
  </r>
  <r>
    <n v="32452"/>
    <d v="2011-07-18T00:00:00"/>
    <s v="Jul"/>
    <x v="6"/>
    <s v="Medium"/>
    <n v="3"/>
    <s v="XS"/>
    <n v="8.6"/>
    <n v="2.8666666666666667"/>
    <s v="Regular Air"/>
    <n v="0.5"/>
    <n v="9.1"/>
    <s v="Ontario"/>
    <s v="ON"/>
    <s v="Consumer"/>
    <n v="4"/>
    <s v="Office Supplies"/>
    <s v="Labels"/>
    <s v="Small Box"/>
    <s v="7/19/2011"/>
  </r>
  <r>
    <n v="449"/>
    <d v="2011-07-19T00:00:00"/>
    <s v="Jul"/>
    <x v="6"/>
    <s v="High"/>
    <n v="45"/>
    <s v="XL"/>
    <n v="356.7"/>
    <n v="7.9266666666666667"/>
    <s v="Regular Air"/>
    <n v="5.21"/>
    <n v="361.90999999999997"/>
    <s v="Ontario"/>
    <s v="ON"/>
    <s v="Corporate"/>
    <n v="1"/>
    <s v="Furniture"/>
    <s v="Office Furnishings"/>
    <s v="Small Box"/>
    <s v="7/21/2011"/>
  </r>
  <r>
    <n v="2757"/>
    <d v="2011-07-19T00:00:00"/>
    <s v="Jul"/>
    <x v="6"/>
    <s v="High"/>
    <n v="42"/>
    <s v="XL"/>
    <n v="569.32000000000005"/>
    <n v="13.555238095238096"/>
    <s v="Express Air"/>
    <n v="3.14"/>
    <n v="572.46"/>
    <s v="Saskachewan"/>
    <s v="SK"/>
    <s v="Corporate"/>
    <n v="1"/>
    <s v="Office Supplies"/>
    <s v="Scissors, Rulers and Trimmers"/>
    <s v="Small Pack"/>
    <s v="7/20/2011"/>
  </r>
  <r>
    <n v="2757"/>
    <d v="2011-07-19T00:00:00"/>
    <s v="Jul"/>
    <x v="6"/>
    <s v="Critical"/>
    <n v="39"/>
    <s v="L"/>
    <n v="3554.46"/>
    <n v="91.14"/>
    <s v="Delivery Truck"/>
    <n v="74.349999999999994"/>
    <n v="3628.81"/>
    <s v="Nunavut"/>
    <s v="NU"/>
    <s v="Corporate"/>
    <n v="1"/>
    <s v="Furniture"/>
    <s v="Chairs &amp; Chairmats"/>
    <s v="Jumbo Drum"/>
    <s v="7/19/2011"/>
  </r>
  <r>
    <n v="6947"/>
    <d v="2011-07-19T00:00:00"/>
    <s v="Jul"/>
    <x v="6"/>
    <s v="Critical"/>
    <n v="9"/>
    <s v="XS"/>
    <n v="520.49"/>
    <n v="57.832222222222221"/>
    <s v="Regular Air"/>
    <n v="18.45"/>
    <n v="538.94000000000005"/>
    <s v="Manitoba"/>
    <s v="MB"/>
    <s v="Small Business"/>
    <n v="2"/>
    <s v="Furniture"/>
    <s v="Office Furnishings"/>
    <s v="Medium Box"/>
    <s v="7/21/2011"/>
  </r>
  <r>
    <n v="59044"/>
    <d v="2011-07-20T00:00:00"/>
    <s v="Jul"/>
    <x v="6"/>
    <s v="Critical"/>
    <n v="6"/>
    <s v="XS"/>
    <n v="20.190000000000001"/>
    <n v="3.3650000000000002"/>
    <s v="Regular Air"/>
    <n v="0.99"/>
    <n v="21.18"/>
    <s v="Manitoba"/>
    <s v="MB"/>
    <s v="Small Business"/>
    <n v="2"/>
    <s v="Office Supplies"/>
    <s v="Labels"/>
    <s v="Small Box"/>
    <s v="7/22/2011"/>
  </r>
  <r>
    <n v="7142"/>
    <d v="2011-07-21T00:00:00"/>
    <s v="Jul"/>
    <x v="6"/>
    <s v="Critical"/>
    <n v="36"/>
    <s v="L"/>
    <n v="132.86000000000001"/>
    <n v="3.690555555555556"/>
    <s v="Regular Air"/>
    <n v="0.5"/>
    <n v="133.36000000000001"/>
    <s v="Alberta"/>
    <s v="AB"/>
    <s v="Corporate"/>
    <n v="1"/>
    <s v="Office Supplies"/>
    <s v="Labels"/>
    <s v="Small Box"/>
    <s v="7/23/2011"/>
  </r>
  <r>
    <n v="6596"/>
    <d v="2011-07-21T00:00:00"/>
    <s v="Jul"/>
    <x v="6"/>
    <s v="Low"/>
    <n v="36"/>
    <s v="L"/>
    <n v="18028.07"/>
    <n v="500.77972222222223"/>
    <s v="Delivery Truck"/>
    <n v="28.14"/>
    <n v="18056.21"/>
    <s v="Nova Scotia"/>
    <s v="NS"/>
    <s v="Corporate"/>
    <n v="1"/>
    <s v="Technology"/>
    <s v="Office Machines"/>
    <s v="Jumbo Drum"/>
    <s v="7/26/2011"/>
  </r>
  <r>
    <n v="55845"/>
    <d v="2011-07-21T00:00:00"/>
    <s v="Jul"/>
    <x v="6"/>
    <s v="Low"/>
    <n v="29"/>
    <s v="M"/>
    <n v="4203.88"/>
    <n v="144.96137931034482"/>
    <s v="Delivery Truck"/>
    <n v="66.27"/>
    <n v="4270.1500000000005"/>
    <s v="Alberta"/>
    <s v="AB"/>
    <s v="Home Office"/>
    <n v="3"/>
    <s v="Furniture"/>
    <s v="Bookcases"/>
    <s v="Jumbo Box"/>
    <s v="7/25/2011"/>
  </r>
  <r>
    <n v="54912"/>
    <d v="2011-07-21T00:00:00"/>
    <s v="Jul"/>
    <x v="6"/>
    <s v="Low"/>
    <n v="17"/>
    <s v="S"/>
    <n v="117.33"/>
    <n v="6.9017647058823526"/>
    <s v="Regular Air"/>
    <n v="3.1"/>
    <n v="120.42999999999999"/>
    <s v="Ontario"/>
    <s v="ON"/>
    <s v="Small Business"/>
    <n v="2"/>
    <s v="Office Supplies"/>
    <s v="Paper"/>
    <s v="Wrap Bag"/>
    <s v="7/28/2011"/>
  </r>
  <r>
    <n v="54083"/>
    <d v="2011-07-21T00:00:00"/>
    <s v="Jul"/>
    <x v="6"/>
    <s v="High"/>
    <n v="10"/>
    <s v="S"/>
    <n v="2700.41"/>
    <n v="270.041"/>
    <s v="Delivery Truck"/>
    <n v="23.19"/>
    <n v="2723.6"/>
    <s v="Northwest Territories"/>
    <s v="NT"/>
    <s v="Home Office"/>
    <n v="3"/>
    <s v="Office Supplies"/>
    <s v="Appliances"/>
    <s v="Jumbo Drum"/>
    <s v="7/23/2011"/>
  </r>
  <r>
    <n v="41409"/>
    <d v="2011-07-21T00:00:00"/>
    <s v="Jul"/>
    <x v="6"/>
    <s v="Not Specified"/>
    <n v="1"/>
    <s v="XS"/>
    <n v="18.920000000000002"/>
    <n v="18.920000000000002"/>
    <s v="Regular Air"/>
    <n v="7.19"/>
    <n v="26.110000000000003"/>
    <s v="Northwest Territories"/>
    <s v="NT"/>
    <s v="Corporate"/>
    <n v="1"/>
    <s v="Office Supplies"/>
    <s v="Binders and Binder Accessories"/>
    <s v="Small Box"/>
    <s v="7/23/2011"/>
  </r>
  <r>
    <n v="14976"/>
    <d v="2011-07-22T00:00:00"/>
    <s v="Jul"/>
    <x v="6"/>
    <s v="High"/>
    <n v="46"/>
    <s v="XL"/>
    <n v="231.35"/>
    <n v="5.0293478260869566"/>
    <s v="Regular Air"/>
    <n v="4.7"/>
    <n v="236.04999999999998"/>
    <s v="New Brunswick"/>
    <s v="NB"/>
    <s v="Corporate"/>
    <n v="1"/>
    <s v="Office Supplies"/>
    <s v="Paper"/>
    <s v="Small Box"/>
    <s v="7/24/2011"/>
  </r>
  <r>
    <n v="28867"/>
    <d v="2011-07-22T00:00:00"/>
    <s v="Jul"/>
    <x v="6"/>
    <s v="Medium"/>
    <n v="43"/>
    <s v="XL"/>
    <n v="866.73"/>
    <n v="20.156511627906976"/>
    <s v="Regular Air"/>
    <n v="6.5"/>
    <n v="873.23"/>
    <s v="Saskachewan"/>
    <s v="SK"/>
    <s v="Corporate"/>
    <n v="1"/>
    <s v="Technology"/>
    <s v="Computer Peripherals"/>
    <s v="Small Box"/>
    <s v="7/23/2011"/>
  </r>
  <r>
    <n v="28867"/>
    <d v="2011-07-22T00:00:00"/>
    <s v="Jul"/>
    <x v="6"/>
    <s v="Medium"/>
    <n v="26"/>
    <s v="M"/>
    <n v="2169.7525000000001"/>
    <n v="83.452019230769238"/>
    <s v="Regular Air"/>
    <n v="8.99"/>
    <n v="2178.7424999999998"/>
    <s v="Saskachewan"/>
    <s v="SK"/>
    <s v="Corporate"/>
    <n v="1"/>
    <s v="Technology"/>
    <s v="Telephones and Communication"/>
    <s v="Small Box"/>
    <s v="7/24/2011"/>
  </r>
  <r>
    <n v="48288"/>
    <d v="2011-07-22T00:00:00"/>
    <s v="Jul"/>
    <x v="6"/>
    <s v="Medium"/>
    <n v="25"/>
    <s v="M"/>
    <n v="3308.28"/>
    <n v="132.3312"/>
    <s v="Delivery Truck"/>
    <n v="54.74"/>
    <n v="3363.02"/>
    <s v="British Columbia"/>
    <s v="BC"/>
    <s v="Consumer"/>
    <n v="4"/>
    <s v="Furniture"/>
    <s v="Bookcases"/>
    <s v="Jumbo Box"/>
    <s v="7/24/2011"/>
  </r>
  <r>
    <n v="25536"/>
    <d v="2011-07-22T00:00:00"/>
    <s v="Jul"/>
    <x v="6"/>
    <s v="Low"/>
    <n v="19"/>
    <s v="S"/>
    <n v="193.25"/>
    <n v="10.171052631578947"/>
    <s v="Regular Air"/>
    <n v="1.0900000000000001"/>
    <n v="194.34"/>
    <s v="Ontario"/>
    <s v="ON"/>
    <s v="Small Business"/>
    <n v="2"/>
    <s v="Office Supplies"/>
    <s v="Pens &amp; Art Supplies"/>
    <s v="Wrap Bag"/>
    <s v="7/22/2011"/>
  </r>
  <r>
    <n v="28867"/>
    <d v="2011-07-22T00:00:00"/>
    <s v="Jul"/>
    <x v="6"/>
    <s v="Medium"/>
    <n v="6"/>
    <s v="XS"/>
    <n v="642.41999999999996"/>
    <n v="107.07"/>
    <s v="Regular Air"/>
    <n v="19.989999999999998"/>
    <n v="662.41"/>
    <s v="Saskachewan"/>
    <s v="SK"/>
    <s v="Corporate"/>
    <n v="1"/>
    <s v="Office Supplies"/>
    <s v="Paper"/>
    <s v="Small Box"/>
    <s v="7/23/2011"/>
  </r>
  <r>
    <n v="16160"/>
    <d v="2011-07-23T00:00:00"/>
    <s v="Jul"/>
    <x v="6"/>
    <s v="Critical"/>
    <n v="50"/>
    <s v="XXL"/>
    <n v="514.86"/>
    <n v="10.2972"/>
    <s v="Regular Air"/>
    <n v="4.5"/>
    <n v="519.36"/>
    <s v="Ontario"/>
    <s v="ON"/>
    <s v="Home Office"/>
    <n v="3"/>
    <s v="Office Supplies"/>
    <s v="Appliances"/>
    <s v="Small Box"/>
    <s v="7/24/2011"/>
  </r>
  <r>
    <n v="31558"/>
    <d v="2011-07-23T00:00:00"/>
    <s v="Jul"/>
    <x v="6"/>
    <s v="Low"/>
    <n v="42"/>
    <s v="XL"/>
    <n v="1763.6"/>
    <n v="41.990476190476187"/>
    <s v="Regular Air"/>
    <n v="1.99"/>
    <n v="1765.59"/>
    <s v="Northwest Territories"/>
    <s v="NT"/>
    <s v="Home Office"/>
    <n v="3"/>
    <s v="Technology"/>
    <s v="Computer Peripherals"/>
    <s v="Small Pack"/>
    <s v="7/23/2011"/>
  </r>
  <r>
    <n v="5575"/>
    <d v="2011-07-23T00:00:00"/>
    <s v="Jul"/>
    <x v="6"/>
    <s v="Low"/>
    <n v="41"/>
    <s v="XL"/>
    <n v="254.69"/>
    <n v="6.2119512195121951"/>
    <s v="Regular Air"/>
    <n v="10.39"/>
    <n v="265.08"/>
    <s v="Saskachewan"/>
    <s v="SK"/>
    <s v="Corporate"/>
    <n v="1"/>
    <s v="Office Supplies"/>
    <s v="Paper"/>
    <s v="Small Box"/>
    <s v="7/23/2011"/>
  </r>
  <r>
    <n v="47492"/>
    <d v="2011-07-23T00:00:00"/>
    <s v="Jul"/>
    <x v="6"/>
    <s v="High"/>
    <n v="22"/>
    <s v="M"/>
    <n v="649.71"/>
    <n v="29.53227272727273"/>
    <s v="Regular Air"/>
    <n v="8.65"/>
    <n v="658.36"/>
    <s v="Ontario"/>
    <s v="ON"/>
    <s v="Corporate"/>
    <n v="1"/>
    <s v="Technology"/>
    <s v="Computer Peripherals"/>
    <s v="Small Box"/>
    <s v="7/25/2011"/>
  </r>
  <r>
    <n v="9792"/>
    <d v="2011-07-23T00:00:00"/>
    <s v="Jul"/>
    <x v="6"/>
    <s v="Low"/>
    <n v="14"/>
    <s v="S"/>
    <n v="84.09"/>
    <n v="6.0064285714285717"/>
    <s v="Regular Air"/>
    <n v="7.78"/>
    <n v="91.87"/>
    <s v="British Columbia"/>
    <s v="BC"/>
    <s v="Consumer"/>
    <n v="4"/>
    <s v="Office Supplies"/>
    <s v="Binders and Binder Accessories"/>
    <s v="Small Box"/>
    <s v="7/23/2011"/>
  </r>
  <r>
    <n v="29152"/>
    <d v="2011-07-23T00:00:00"/>
    <s v="Jul"/>
    <x v="6"/>
    <s v="Low"/>
    <n v="13"/>
    <s v="S"/>
    <n v="94.99"/>
    <n v="7.3069230769230762"/>
    <s v="Regular Air"/>
    <n v="9.69"/>
    <n v="104.67999999999999"/>
    <s v="Saskachewan"/>
    <s v="SK"/>
    <s v="Small Business"/>
    <n v="2"/>
    <s v="Office Supplies"/>
    <s v="Storage &amp; Organization"/>
    <s v="Small Box"/>
    <s v="7/23/2011"/>
  </r>
  <r>
    <n v="31558"/>
    <d v="2011-07-23T00:00:00"/>
    <s v="Jul"/>
    <x v="6"/>
    <s v="Low"/>
    <n v="12"/>
    <s v="S"/>
    <n v="3671.3"/>
    <n v="305.94166666666666"/>
    <s v="Regular Air"/>
    <n v="24.49"/>
    <n v="3695.79"/>
    <s v="Northwest Territories"/>
    <s v="NT"/>
    <s v="Home Office"/>
    <n v="3"/>
    <s v="Office Supplies"/>
    <s v="Appliances"/>
    <s v="Large Box"/>
    <s v="7/28/2011"/>
  </r>
  <r>
    <n v="29152"/>
    <d v="2011-07-23T00:00:00"/>
    <s v="Jul"/>
    <x v="6"/>
    <s v="Low"/>
    <n v="3"/>
    <s v="XS"/>
    <n v="58.63"/>
    <n v="19.543333333333333"/>
    <s v="Regular Air"/>
    <n v="1.99"/>
    <n v="60.620000000000005"/>
    <s v="Saskachewan"/>
    <s v="SK"/>
    <s v="Small Business"/>
    <n v="2"/>
    <s v="Technology"/>
    <s v="Computer Peripherals"/>
    <s v="Small Pack"/>
    <s v="7/27/2011"/>
  </r>
  <r>
    <n v="56420"/>
    <d v="2011-07-24T00:00:00"/>
    <s v="Jul"/>
    <x v="6"/>
    <s v="Low"/>
    <n v="48"/>
    <s v="XL"/>
    <n v="5138.335"/>
    <n v="107.04864583333334"/>
    <s v="Regular Air"/>
    <n v="8.08"/>
    <n v="5146.415"/>
    <s v="Alberta"/>
    <s v="AB"/>
    <s v="Consumer"/>
    <n v="4"/>
    <s v="Technology"/>
    <s v="Telephones and Communication"/>
    <s v="Small Box"/>
    <s v="7/26/2011"/>
  </r>
  <r>
    <n v="26851"/>
    <d v="2011-07-24T00:00:00"/>
    <s v="Jul"/>
    <x v="6"/>
    <s v="High"/>
    <n v="44"/>
    <s v="XL"/>
    <n v="73.64"/>
    <n v="1.6736363636363636"/>
    <s v="Regular Air"/>
    <n v="1.99"/>
    <n v="75.63"/>
    <s v="British Columbia"/>
    <s v="BC"/>
    <s v="Corporate"/>
    <n v="1"/>
    <s v="Technology"/>
    <s v="Computer Peripherals"/>
    <s v="Small Pack"/>
    <s v="7/26/2011"/>
  </r>
  <r>
    <n v="56420"/>
    <d v="2011-07-24T00:00:00"/>
    <s v="Jul"/>
    <x v="6"/>
    <s v="Low"/>
    <n v="26"/>
    <s v="M"/>
    <n v="132.22999999999999"/>
    <n v="5.0857692307692304"/>
    <s v="Regular Air"/>
    <n v="2.0299999999999998"/>
    <n v="134.26"/>
    <s v="Alberta"/>
    <s v="AB"/>
    <s v="Consumer"/>
    <n v="4"/>
    <s v="Furniture"/>
    <s v="Office Furnishings"/>
    <s v="Wrap Bag"/>
    <s v="7/26/2011"/>
  </r>
  <r>
    <n v="56420"/>
    <d v="2011-07-24T00:00:00"/>
    <s v="Jul"/>
    <x v="6"/>
    <s v="Low"/>
    <n v="22"/>
    <s v="M"/>
    <n v="2403.1370000000002"/>
    <n v="109.23350000000001"/>
    <s v="Regular Air"/>
    <n v="8.99"/>
    <n v="2412.127"/>
    <s v="Alberta"/>
    <s v="AB"/>
    <s v="Consumer"/>
    <n v="4"/>
    <s v="Technology"/>
    <s v="Telephones and Communication"/>
    <s v="Small Box"/>
    <s v="7/29/2011"/>
  </r>
  <r>
    <n v="56420"/>
    <d v="2011-07-24T00:00:00"/>
    <s v="Jul"/>
    <x v="6"/>
    <s v="Low"/>
    <n v="16"/>
    <s v="S"/>
    <n v="597.44000000000005"/>
    <n v="37.340000000000003"/>
    <s v="Regular Air"/>
    <n v="4.5"/>
    <n v="601.94000000000005"/>
    <s v="Alberta"/>
    <s v="AB"/>
    <s v="Consumer"/>
    <n v="4"/>
    <s v="Office Supplies"/>
    <s v="Appliances"/>
    <s v="Small Box"/>
    <s v="7/28/2011"/>
  </r>
  <r>
    <n v="46311"/>
    <d v="2011-07-25T00:00:00"/>
    <s v="Jul"/>
    <x v="6"/>
    <s v="High"/>
    <n v="44"/>
    <s v="XL"/>
    <n v="302.07"/>
    <n v="6.8652272727272727"/>
    <s v="Regular Air"/>
    <n v="8.4"/>
    <n v="310.46999999999997"/>
    <s v="Saskachewan"/>
    <s v="SK"/>
    <s v="Consumer"/>
    <n v="4"/>
    <s v="Office Supplies"/>
    <s v="Paper"/>
    <s v="Small Box"/>
    <s v="7/27/2011"/>
  </r>
  <r>
    <n v="46311"/>
    <d v="2011-07-25T00:00:00"/>
    <s v="Jul"/>
    <x v="6"/>
    <s v="High"/>
    <n v="42"/>
    <s v="XL"/>
    <n v="981.73"/>
    <n v="23.374523809523811"/>
    <s v="Regular Air"/>
    <n v="3.63"/>
    <n v="985.36"/>
    <s v="Saskachewan"/>
    <s v="SK"/>
    <s v="Consumer"/>
    <n v="4"/>
    <s v="Furniture"/>
    <s v="Office Furnishings"/>
    <s v="Small Pack"/>
    <s v="7/26/2011"/>
  </r>
  <r>
    <n v="46311"/>
    <d v="2011-07-25T00:00:00"/>
    <s v="Jul"/>
    <x v="6"/>
    <s v="High"/>
    <n v="42"/>
    <s v="XL"/>
    <n v="1244.01"/>
    <n v="29.619285714285713"/>
    <s v="Regular Air"/>
    <n v="1.99"/>
    <n v="1246"/>
    <s v="Saskachewan"/>
    <s v="SK"/>
    <s v="Consumer"/>
    <n v="4"/>
    <s v="Technology"/>
    <s v="Computer Peripherals"/>
    <s v="Small Pack"/>
    <s v="7/25/2011"/>
  </r>
  <r>
    <n v="30593"/>
    <d v="2011-07-25T00:00:00"/>
    <s v="Jul"/>
    <x v="6"/>
    <s v="Critical"/>
    <n v="41"/>
    <s v="XL"/>
    <n v="1408.34"/>
    <n v="34.34975609756097"/>
    <s v="Regular Air"/>
    <n v="8.99"/>
    <n v="1417.33"/>
    <s v="Ontario"/>
    <s v="ON"/>
    <s v="Small Business"/>
    <n v="2"/>
    <s v="Office Supplies"/>
    <s v="Pens &amp; Art Supplies"/>
    <s v="Small Pack"/>
    <s v="7/28/2011"/>
  </r>
  <r>
    <n v="15425"/>
    <d v="2011-07-25T00:00:00"/>
    <s v="Jul"/>
    <x v="6"/>
    <s v="Low"/>
    <n v="29"/>
    <s v="M"/>
    <n v="2896.14"/>
    <n v="99.866896551724139"/>
    <s v="Express Air"/>
    <n v="19.989999999999998"/>
    <n v="2916.1299999999997"/>
    <s v="Alberta"/>
    <s v="AB"/>
    <s v="Home Office"/>
    <n v="3"/>
    <s v="Technology"/>
    <s v="Computer Peripherals"/>
    <s v="Small Box"/>
    <s v="7/29/2011"/>
  </r>
  <r>
    <n v="30593"/>
    <d v="2011-07-25T00:00:00"/>
    <s v="Jul"/>
    <x v="6"/>
    <s v="Critical"/>
    <n v="20"/>
    <s v="M"/>
    <n v="97.65"/>
    <n v="4.8825000000000003"/>
    <s v="Express Air"/>
    <n v="6.92"/>
    <n v="104.57000000000001"/>
    <s v="Ontario"/>
    <s v="ON"/>
    <s v="Small Business"/>
    <n v="2"/>
    <s v="Furniture"/>
    <s v="Office Furnishings"/>
    <s v="Small Box"/>
    <s v="7/27/2011"/>
  </r>
  <r>
    <n v="39111"/>
    <d v="2011-07-25T00:00:00"/>
    <s v="Jul"/>
    <x v="6"/>
    <s v="Medium"/>
    <n v="20"/>
    <s v="M"/>
    <n v="6004.35"/>
    <n v="300.21750000000003"/>
    <s v="Regular Air"/>
    <n v="7.18"/>
    <n v="6011.5300000000007"/>
    <s v="Yukon"/>
    <s v="YT"/>
    <s v="Corporate"/>
    <n v="1"/>
    <s v="Technology"/>
    <s v="Computer Peripherals"/>
    <s v="Small Box"/>
    <s v="7/27/2011"/>
  </r>
  <r>
    <n v="2306"/>
    <d v="2011-07-25T00:00:00"/>
    <s v="Jul"/>
    <x v="6"/>
    <s v="High"/>
    <n v="15"/>
    <s v="S"/>
    <n v="113.5"/>
    <n v="7.5666666666666664"/>
    <s v="Regular Air"/>
    <n v="6.28"/>
    <n v="119.78"/>
    <s v="Manitoba"/>
    <s v="MB"/>
    <s v="Corporate"/>
    <n v="1"/>
    <s v="Office Supplies"/>
    <s v="Binders and Binder Accessories"/>
    <s v="Small Box"/>
    <s v="7/27/2011"/>
  </r>
  <r>
    <n v="36516"/>
    <d v="2011-07-25T00:00:00"/>
    <s v="Jul"/>
    <x v="6"/>
    <s v="Medium"/>
    <n v="9"/>
    <s v="XS"/>
    <n v="883.37"/>
    <n v="98.152222222222221"/>
    <s v="Regular Air"/>
    <n v="7.18"/>
    <n v="890.55"/>
    <s v="Prince Edward Island"/>
    <s v="PE"/>
    <s v="Home Office"/>
    <n v="3"/>
    <s v="Technology"/>
    <s v="Computer Peripherals"/>
    <s v="Small Box"/>
    <s v="7/28/2011"/>
  </r>
  <r>
    <n v="39111"/>
    <d v="2011-07-25T00:00:00"/>
    <s v="Jul"/>
    <x v="6"/>
    <s v="Medium"/>
    <n v="1"/>
    <s v="XS"/>
    <n v="182.4"/>
    <n v="182.4"/>
    <s v="Regular Air"/>
    <n v="19.989999999999998"/>
    <n v="202.39000000000001"/>
    <s v="Yukon"/>
    <s v="YT"/>
    <s v="Corporate"/>
    <n v="1"/>
    <s v="Office Supplies"/>
    <s v="Storage &amp; Organization"/>
    <s v="Small Box"/>
    <s v="7/28/2011"/>
  </r>
  <r>
    <n v="19041"/>
    <d v="2011-07-26T00:00:00"/>
    <s v="Jul"/>
    <x v="6"/>
    <s v="Low"/>
    <n v="43"/>
    <s v="XL"/>
    <n v="1849.8"/>
    <n v="43.018604651162789"/>
    <s v="Regular Air"/>
    <n v="4.62"/>
    <n v="1854.4199999999998"/>
    <s v="Yukon"/>
    <s v="YT"/>
    <s v="Corporate"/>
    <n v="1"/>
    <s v="Office Supplies"/>
    <s v="Appliances"/>
    <s v="Small Box"/>
    <d v="2011-04-08T00:00:00"/>
  </r>
  <r>
    <n v="30565"/>
    <d v="2011-07-26T00:00:00"/>
    <s v="Jul"/>
    <x v="6"/>
    <s v="Medium"/>
    <n v="32"/>
    <s v="L"/>
    <n v="1785.02"/>
    <n v="55.781874999999999"/>
    <s v="Express Air"/>
    <n v="4"/>
    <n v="1789.02"/>
    <s v="Saskachewan"/>
    <s v="SK"/>
    <s v="Corporate"/>
    <n v="1"/>
    <s v="Technology"/>
    <s v="Computer Peripherals"/>
    <s v="Small Box"/>
    <s v="7/28/2011"/>
  </r>
  <r>
    <n v="19041"/>
    <d v="2011-07-26T00:00:00"/>
    <s v="Jul"/>
    <x v="6"/>
    <s v="Low"/>
    <n v="3"/>
    <s v="XS"/>
    <n v="36.06"/>
    <n v="12.020000000000001"/>
    <s v="Regular Air"/>
    <n v="4.5"/>
    <n v="40.56"/>
    <s v="Yukon"/>
    <s v="YT"/>
    <s v="Corporate"/>
    <n v="1"/>
    <s v="Office Supplies"/>
    <s v="Appliances"/>
    <s v="Small Box"/>
    <s v="7/30/2011"/>
  </r>
  <r>
    <n v="31938"/>
    <d v="2011-07-27T00:00:00"/>
    <s v="Jul"/>
    <x v="6"/>
    <s v="Medium"/>
    <n v="47"/>
    <s v="XL"/>
    <n v="363.23"/>
    <n v="7.7282978723404261"/>
    <s v="Regular Air"/>
    <n v="4"/>
    <n v="367.23"/>
    <s v="British Columbia"/>
    <s v="BC"/>
    <s v="Consumer"/>
    <n v="4"/>
    <s v="Furniture"/>
    <s v="Office Furnishings"/>
    <s v="Wrap Bag"/>
    <s v="7/29/2011"/>
  </r>
  <r>
    <n v="49479"/>
    <d v="2011-07-27T00:00:00"/>
    <s v="Jul"/>
    <x v="6"/>
    <s v="Medium"/>
    <n v="46"/>
    <s v="XL"/>
    <n v="5615.4"/>
    <n v="122.07391304347826"/>
    <s v="Delivery Truck"/>
    <n v="26.3"/>
    <n v="5641.7"/>
    <s v="Manitoba"/>
    <s v="MB"/>
    <s v="Consumer"/>
    <n v="4"/>
    <s v="Technology"/>
    <s v="Office Machines"/>
    <s v="Jumbo Drum"/>
    <s v="7/29/2011"/>
  </r>
  <r>
    <n v="30853"/>
    <d v="2011-07-27T00:00:00"/>
    <s v="Jul"/>
    <x v="6"/>
    <s v="Medium"/>
    <n v="40"/>
    <s v="XL"/>
    <n v="254.02"/>
    <n v="6.3505000000000003"/>
    <s v="Regular Air"/>
    <n v="0.5"/>
    <n v="254.52"/>
    <s v="Saskachewan"/>
    <s v="SK"/>
    <s v="Small Business"/>
    <n v="2"/>
    <s v="Office Supplies"/>
    <s v="Labels"/>
    <s v="Small Box"/>
    <s v="7/30/2011"/>
  </r>
  <r>
    <n v="56768"/>
    <d v="2011-07-27T00:00:00"/>
    <s v="Jul"/>
    <x v="6"/>
    <s v="Critical"/>
    <n v="37"/>
    <s v="L"/>
    <n v="111.39"/>
    <n v="3.0105405405405405"/>
    <s v="Regular Air"/>
    <n v="0.7"/>
    <n v="112.09"/>
    <s v="Nova Scotia"/>
    <s v="NS"/>
    <s v="Corporate"/>
    <n v="1"/>
    <s v="Office Supplies"/>
    <s v="Pens &amp; Art Supplies"/>
    <s v="Wrap Bag"/>
    <s v="7/29/2011"/>
  </r>
  <r>
    <n v="31556"/>
    <d v="2011-07-27T00:00:00"/>
    <s v="Jul"/>
    <x v="6"/>
    <s v="Critical"/>
    <n v="35"/>
    <s v="L"/>
    <n v="269.35000000000002"/>
    <n v="7.6957142857142866"/>
    <s v="Regular Air"/>
    <n v="3.68"/>
    <n v="273.03000000000003"/>
    <s v="Saskachewan"/>
    <s v="SK"/>
    <s v="Consumer"/>
    <n v="4"/>
    <s v="Furniture"/>
    <s v="Office Furnishings"/>
    <s v="Wrap Bag"/>
    <s v="7/28/2011"/>
  </r>
  <r>
    <n v="52934"/>
    <d v="2011-07-27T00:00:00"/>
    <s v="Jul"/>
    <x v="6"/>
    <s v="Critical"/>
    <n v="20"/>
    <s v="M"/>
    <n v="92.15"/>
    <n v="4.6074999999999999"/>
    <s v="Regular Air"/>
    <n v="0.5"/>
    <n v="92.65"/>
    <s v="Nova Scotia"/>
    <s v="NS"/>
    <s v="Corporate"/>
    <n v="1"/>
    <s v="Office Supplies"/>
    <s v="Labels"/>
    <s v="Small Box"/>
    <s v="7/28/2011"/>
  </r>
  <r>
    <n v="30853"/>
    <d v="2011-07-27T00:00:00"/>
    <s v="Jul"/>
    <x v="6"/>
    <s v="Medium"/>
    <n v="16"/>
    <s v="S"/>
    <n v="41.52"/>
    <n v="2.5950000000000002"/>
    <s v="Regular Air"/>
    <n v="7.09"/>
    <n v="48.61"/>
    <s v="Manitoba"/>
    <s v="MB"/>
    <s v="Small Business"/>
    <n v="2"/>
    <s v="Office Supplies"/>
    <s v="Paper"/>
    <s v="Wrap Bag"/>
    <s v="7/30/2011"/>
  </r>
  <r>
    <n v="34725"/>
    <d v="2011-07-27T00:00:00"/>
    <s v="Jul"/>
    <x v="6"/>
    <s v="Low"/>
    <n v="14"/>
    <s v="S"/>
    <n v="1885.41"/>
    <n v="134.67214285714286"/>
    <s v="Regular Air"/>
    <n v="35"/>
    <n v="1920.41"/>
    <s v="Quebec"/>
    <s v="QC"/>
    <s v="Small Business"/>
    <n v="2"/>
    <s v="Office Supplies"/>
    <s v="Storage &amp; Organization"/>
    <s v="Large Box"/>
    <s v="7/29/2011"/>
  </r>
  <r>
    <n v="31938"/>
    <d v="2011-07-27T00:00:00"/>
    <s v="Jul"/>
    <x v="6"/>
    <s v="Medium"/>
    <n v="13"/>
    <s v="S"/>
    <n v="1193.6199999999999"/>
    <n v="91.816923076923075"/>
    <s v="Delivery Truck"/>
    <n v="42"/>
    <n v="1235.6199999999999"/>
    <s v="British Columbia"/>
    <s v="BC"/>
    <s v="Consumer"/>
    <n v="4"/>
    <s v="Furniture"/>
    <s v="Chairs &amp; Chairmats"/>
    <s v="Jumbo Drum"/>
    <s v="7/28/2011"/>
  </r>
  <r>
    <n v="56768"/>
    <d v="2011-07-27T00:00:00"/>
    <s v="Jul"/>
    <x v="6"/>
    <s v="Critical"/>
    <n v="13"/>
    <s v="S"/>
    <n v="1207.02"/>
    <n v="92.847692307692313"/>
    <s v="Delivery Truck"/>
    <n v="14"/>
    <n v="1221.02"/>
    <s v="Quebec"/>
    <s v="QC"/>
    <s v="Corporate"/>
    <n v="1"/>
    <s v="Technology"/>
    <s v="Office Machines"/>
    <s v="Jumbo Drum"/>
    <s v="7/28/2011"/>
  </r>
  <r>
    <n v="3362"/>
    <d v="2011-07-28T00:00:00"/>
    <s v="Jul"/>
    <x v="6"/>
    <s v="Low"/>
    <n v="50"/>
    <s v="XXL"/>
    <n v="760.85"/>
    <n v="15.217000000000001"/>
    <s v="Regular Air"/>
    <n v="4.53"/>
    <n v="765.38"/>
    <s v="British Columbia"/>
    <s v="BC"/>
    <s v="Small Business"/>
    <n v="2"/>
    <s v="Office Supplies"/>
    <s v="Storage &amp; Organization"/>
    <s v="Small Box"/>
    <d v="2011-06-08T00:00:00"/>
  </r>
  <r>
    <n v="47271"/>
    <d v="2011-07-28T00:00:00"/>
    <s v="Jul"/>
    <x v="6"/>
    <s v="Medium"/>
    <n v="44"/>
    <s v="XL"/>
    <n v="221.42"/>
    <n v="5.0322727272727272"/>
    <s v="Regular Air"/>
    <n v="4.62"/>
    <n v="226.04"/>
    <s v="New Brunswick"/>
    <s v="NB"/>
    <s v="Corporate"/>
    <n v="1"/>
    <s v="Technology"/>
    <s v="Computer Peripherals"/>
    <s v="Small Pack"/>
    <s v="7/29/2011"/>
  </r>
  <r>
    <n v="3362"/>
    <d v="2011-07-28T00:00:00"/>
    <s v="Jul"/>
    <x v="6"/>
    <s v="Low"/>
    <n v="40"/>
    <s v="XL"/>
    <n v="1699.52"/>
    <n v="42.488"/>
    <s v="Regular Air"/>
    <n v="1.99"/>
    <n v="1701.51"/>
    <s v="British Columbia"/>
    <s v="BC"/>
    <s v="Small Business"/>
    <n v="2"/>
    <s v="Technology"/>
    <s v="Computer Peripherals"/>
    <s v="Small Pack"/>
    <d v="2011-01-08T00:00:00"/>
  </r>
  <r>
    <n v="21089"/>
    <d v="2011-07-28T00:00:00"/>
    <s v="Jul"/>
    <x v="6"/>
    <s v="Medium"/>
    <n v="4"/>
    <s v="XS"/>
    <n v="559.75"/>
    <n v="139.9375"/>
    <s v="Delivery Truck"/>
    <n v="70.2"/>
    <n v="629.95000000000005"/>
    <s v="Ontario"/>
    <s v="ON"/>
    <s v="Corporate"/>
    <n v="1"/>
    <s v="Furniture"/>
    <s v="Chairs &amp; Chairmats"/>
    <s v="Jumbo Drum"/>
    <s v="7/30/2011"/>
  </r>
  <r>
    <n v="56838"/>
    <d v="2011-07-29T00:00:00"/>
    <s v="Jul"/>
    <x v="6"/>
    <s v="Critical"/>
    <n v="44"/>
    <s v="XL"/>
    <n v="4326.2700000000004"/>
    <n v="98.324318181818185"/>
    <s v="Regular Air"/>
    <n v="7.18"/>
    <n v="4333.4500000000007"/>
    <s v="Saskachewan"/>
    <s v="SK"/>
    <s v="Corporate"/>
    <n v="1"/>
    <s v="Technology"/>
    <s v="Computer Peripherals"/>
    <s v="Small Box"/>
    <s v="7/30/2011"/>
  </r>
  <r>
    <n v="46336"/>
    <d v="2011-07-29T00:00:00"/>
    <s v="Jul"/>
    <x v="6"/>
    <s v="High"/>
    <n v="31"/>
    <s v="L"/>
    <n v="143.85"/>
    <n v="4.6403225806451607"/>
    <s v="Regular Air"/>
    <n v="0.71"/>
    <n v="144.56"/>
    <s v="Alberta"/>
    <s v="AB"/>
    <s v="Consumer"/>
    <n v="4"/>
    <s v="Office Supplies"/>
    <s v="Pens &amp; Art Supplies"/>
    <s v="Wrap Bag"/>
    <s v="7/31/2011"/>
  </r>
  <r>
    <n v="31237"/>
    <d v="2011-07-29T00:00:00"/>
    <s v="Jul"/>
    <x v="6"/>
    <s v="Not Specified"/>
    <n v="13"/>
    <s v="S"/>
    <n v="589.78"/>
    <n v="45.367692307692309"/>
    <s v="Regular Air"/>
    <n v="2.99"/>
    <n v="592.77"/>
    <s v="Alberta"/>
    <s v="AB"/>
    <s v="Small Business"/>
    <n v="2"/>
    <s v="Office Supplies"/>
    <s v="Binders and Binder Accessories"/>
    <s v="Small Box"/>
    <s v="7/29/2011"/>
  </r>
  <r>
    <n v="23202"/>
    <d v="2011-07-30T00:00:00"/>
    <s v="Jul"/>
    <x v="6"/>
    <s v="High"/>
    <n v="48"/>
    <s v="XL"/>
    <n v="608.29"/>
    <n v="12.672708333333333"/>
    <s v="Regular Air"/>
    <n v="5.81"/>
    <n v="614.09999999999991"/>
    <s v="Ontario"/>
    <s v="ON"/>
    <s v="Small Business"/>
    <n v="2"/>
    <s v="Office Supplies"/>
    <s v="Pens &amp; Art Supplies"/>
    <s v="Small Pack"/>
    <d v="2011-01-08T00:00:00"/>
  </r>
  <r>
    <n v="54279"/>
    <d v="2011-07-30T00:00:00"/>
    <s v="Jul"/>
    <x v="6"/>
    <s v="High"/>
    <n v="41"/>
    <s v="XL"/>
    <n v="10071.09"/>
    <n v="245.63634146341462"/>
    <s v="Delivery Truck"/>
    <n v="17.86"/>
    <n v="10088.950000000001"/>
    <s v="Alberta"/>
    <s v="AB"/>
    <s v="Corporate"/>
    <n v="1"/>
    <s v="Technology"/>
    <s v="Office Machines"/>
    <s v="Jumbo Drum"/>
    <s v="7/31/2011"/>
  </r>
  <r>
    <n v="9574"/>
    <d v="2011-07-30T00:00:00"/>
    <s v="Jul"/>
    <x v="6"/>
    <s v="Medium"/>
    <n v="40"/>
    <s v="XL"/>
    <n v="434.62"/>
    <n v="10.865500000000001"/>
    <s v="Regular Air"/>
    <n v="7.19"/>
    <n v="441.81"/>
    <s v="Prince Edward Island"/>
    <s v="PE"/>
    <s v="Corporate"/>
    <n v="1"/>
    <s v="Office Supplies"/>
    <s v="Binders and Binder Accessories"/>
    <s v="Small Box"/>
    <s v="7/31/2011"/>
  </r>
  <r>
    <n v="23202"/>
    <d v="2011-07-30T00:00:00"/>
    <s v="Jul"/>
    <x v="6"/>
    <s v="High"/>
    <n v="39"/>
    <s v="L"/>
    <n v="307.42"/>
    <n v="7.8825641025641033"/>
    <s v="Regular Air"/>
    <n v="1.69"/>
    <n v="309.11"/>
    <s v="Ontario"/>
    <s v="ON"/>
    <s v="Small Business"/>
    <n v="2"/>
    <s v="Office Supplies"/>
    <s v="Paper"/>
    <s v="Wrap Bag"/>
    <d v="2011-01-08T00:00:00"/>
  </r>
  <r>
    <n v="46305"/>
    <d v="2011-07-30T00:00:00"/>
    <s v="Jul"/>
    <x v="6"/>
    <s v="Low"/>
    <n v="30"/>
    <s v="L"/>
    <n v="299.66000000000003"/>
    <n v="9.988666666666667"/>
    <s v="Regular Air"/>
    <n v="5.75"/>
    <n v="305.41000000000003"/>
    <s v="Manitoba"/>
    <s v="MB"/>
    <s v="Consumer"/>
    <n v="4"/>
    <s v="Office Supplies"/>
    <s v="Binders and Binder Accessories"/>
    <s v="Small Box"/>
    <d v="2011-03-08T00:00:00"/>
  </r>
  <r>
    <n v="31812"/>
    <d v="2011-07-31T00:00:00"/>
    <s v="Jul"/>
    <x v="6"/>
    <s v="High"/>
    <n v="31"/>
    <s v="L"/>
    <n v="38.520000000000003"/>
    <n v="1.2425806451612904"/>
    <s v="Regular Air"/>
    <n v="0.7"/>
    <n v="39.220000000000006"/>
    <s v="Ontario"/>
    <s v="ON"/>
    <s v="Small Business"/>
    <n v="2"/>
    <s v="Office Supplies"/>
    <s v="Rubber Bands"/>
    <s v="Wrap Bag"/>
    <d v="2011-02-08T00:00:00"/>
  </r>
  <r>
    <n v="33377"/>
    <d v="2011-07-31T00:00:00"/>
    <s v="Jul"/>
    <x v="6"/>
    <s v="High"/>
    <n v="20"/>
    <s v="M"/>
    <n v="100.4"/>
    <n v="5.0200000000000005"/>
    <s v="Regular Air"/>
    <n v="2.04"/>
    <n v="102.44000000000001"/>
    <s v="Northwest Territories"/>
    <s v="NT"/>
    <s v="Corporate"/>
    <n v="1"/>
    <s v="Office Supplies"/>
    <s v="Paper"/>
    <s v="Wrap Bag"/>
    <d v="2011-02-08T00:00:00"/>
  </r>
  <r>
    <n v="33377"/>
    <d v="2011-07-31T00:00:00"/>
    <s v="Jul"/>
    <x v="6"/>
    <s v="High"/>
    <n v="19"/>
    <s v="S"/>
    <n v="327.14999999999998"/>
    <n v="17.218421052631577"/>
    <s v="Regular Air"/>
    <n v="3.26"/>
    <n v="330.40999999999997"/>
    <s v="Northwest Territories"/>
    <s v="NT"/>
    <s v="Corporate"/>
    <n v="1"/>
    <s v="Office Supplies"/>
    <s v="Scissors, Rulers and Trimmers"/>
    <s v="Small Pack"/>
    <d v="2011-01-08T00:00:00"/>
  </r>
  <r>
    <n v="31812"/>
    <d v="2011-07-31T00:00:00"/>
    <s v="Jul"/>
    <x v="6"/>
    <s v="High"/>
    <n v="14"/>
    <s v="S"/>
    <n v="593.62"/>
    <n v="42.401428571428575"/>
    <s v="Regular Air"/>
    <n v="19.989999999999998"/>
    <n v="613.61"/>
    <s v="Ontario"/>
    <s v="ON"/>
    <s v="Small Business"/>
    <n v="2"/>
    <s v="Office Supplies"/>
    <s v="Paper"/>
    <s v="Small Box"/>
    <d v="2011-02-08T00:00:00"/>
  </r>
  <r>
    <n v="610"/>
    <d v="2011-08-01T00:00:00"/>
    <s v="Aug"/>
    <x v="7"/>
    <s v="Critical"/>
    <n v="38"/>
    <s v="L"/>
    <n v="283.64999999999998"/>
    <n v="7.4644736842105255"/>
    <s v="Express Air"/>
    <n v="5.41"/>
    <n v="289.06"/>
    <s v="Manitoba"/>
    <s v="MB"/>
    <s v="Home Office"/>
    <n v="3"/>
    <s v="Office Supplies"/>
    <s v="Paper"/>
    <s v="Small Box"/>
    <d v="2011-03-08T00:00:00"/>
  </r>
  <r>
    <n v="25633"/>
    <d v="2011-08-01T00:00:00"/>
    <s v="Aug"/>
    <x v="7"/>
    <s v="Low"/>
    <n v="36"/>
    <s v="L"/>
    <n v="5140.08"/>
    <n v="142.78"/>
    <s v="Delivery Truck"/>
    <n v="51.92"/>
    <n v="5192"/>
    <s v="British Columbia"/>
    <s v="BC"/>
    <s v="Home Office"/>
    <n v="3"/>
    <s v="Furniture"/>
    <s v="Tables"/>
    <s v="Jumbo Box"/>
    <d v="2011-06-08T00:00:00"/>
  </r>
  <r>
    <n v="5799"/>
    <d v="2011-08-02T00:00:00"/>
    <s v="Aug"/>
    <x v="7"/>
    <s v="Critical"/>
    <n v="34"/>
    <s v="L"/>
    <n v="9626.86"/>
    <n v="283.14294117647063"/>
    <s v="Delivery Truck"/>
    <n v="42.52"/>
    <n v="9669.380000000001"/>
    <s v="Nova Scotia"/>
    <s v="NS"/>
    <s v="Small Business"/>
    <n v="2"/>
    <s v="Office Supplies"/>
    <s v="Appliances"/>
    <s v="Jumbo Drum"/>
    <d v="2011-04-08T00:00:00"/>
  </r>
  <r>
    <n v="20448"/>
    <d v="2011-08-02T00:00:00"/>
    <s v="Aug"/>
    <x v="7"/>
    <s v="Critical"/>
    <n v="23"/>
    <s v="M"/>
    <n v="104.82"/>
    <n v="4.557391304347826"/>
    <s v="Express Air"/>
    <n v="2.5"/>
    <n v="107.32"/>
    <s v="British Columbia"/>
    <s v="BC"/>
    <s v="Corporate"/>
    <n v="1"/>
    <s v="Office Supplies"/>
    <s v="Envelopes"/>
    <s v="Small Box"/>
    <d v="2011-03-08T00:00:00"/>
  </r>
  <r>
    <n v="17345"/>
    <d v="2011-08-02T00:00:00"/>
    <s v="Aug"/>
    <x v="7"/>
    <s v="Critical"/>
    <n v="23"/>
    <s v="M"/>
    <n v="195.61"/>
    <n v="8.5047826086956526"/>
    <s v="Regular Air"/>
    <n v="5.83"/>
    <n v="201.44000000000003"/>
    <s v="Saskachewan"/>
    <s v="SK"/>
    <s v="Small Business"/>
    <n v="2"/>
    <s v="Office Supplies"/>
    <s v="Paper"/>
    <s v="Wrap Bag"/>
    <d v="2011-04-08T00:00:00"/>
  </r>
  <r>
    <n v="16356"/>
    <d v="2011-08-02T00:00:00"/>
    <s v="Aug"/>
    <x v="7"/>
    <s v="Critical"/>
    <n v="6"/>
    <s v="XS"/>
    <n v="157.94"/>
    <n v="26.323333333333334"/>
    <s v="Express Air"/>
    <n v="4.5"/>
    <n v="162.44"/>
    <s v="Yukon"/>
    <s v="YT"/>
    <s v="Corporate"/>
    <n v="1"/>
    <s v="Office Supplies"/>
    <s v="Appliances"/>
    <s v="Small Box"/>
    <d v="2011-03-08T00:00:00"/>
  </r>
  <r>
    <n v="48512"/>
    <d v="2011-08-03T00:00:00"/>
    <s v="Aug"/>
    <x v="7"/>
    <s v="Not Specified"/>
    <n v="48"/>
    <s v="XL"/>
    <n v="238.79"/>
    <n v="4.9747916666666665"/>
    <s v="Regular Air"/>
    <n v="4.72"/>
    <n v="243.51"/>
    <s v="British Columbia"/>
    <s v="BC"/>
    <s v="Consumer"/>
    <n v="4"/>
    <s v="Office Supplies"/>
    <s v="Paper"/>
    <s v="Small Box"/>
    <d v="2011-04-08T00:00:00"/>
  </r>
  <r>
    <n v="48512"/>
    <d v="2011-08-03T00:00:00"/>
    <s v="Aug"/>
    <x v="7"/>
    <s v="Not Specified"/>
    <n v="47"/>
    <s v="XL"/>
    <n v="148.26"/>
    <n v="3.1544680851063829"/>
    <s v="Express Air"/>
    <n v="0.81"/>
    <n v="149.07"/>
    <s v="British Columbia"/>
    <s v="BC"/>
    <s v="Consumer"/>
    <n v="4"/>
    <s v="Office Supplies"/>
    <s v="Pens &amp; Art Supplies"/>
    <s v="Wrap Bag"/>
    <d v="2011-03-08T00:00:00"/>
  </r>
  <r>
    <n v="51494"/>
    <d v="2011-08-03T00:00:00"/>
    <s v="Aug"/>
    <x v="7"/>
    <s v="Critical"/>
    <n v="42"/>
    <s v="XL"/>
    <n v="493.56"/>
    <n v="11.751428571428571"/>
    <s v="Regular Air"/>
    <n v="5.99"/>
    <n v="499.55"/>
    <s v="Nova Scotia"/>
    <s v="NS"/>
    <s v="Consumer"/>
    <n v="4"/>
    <s v="Technology"/>
    <s v="Office Machines"/>
    <s v="Medium Box"/>
    <d v="2011-05-08T00:00:00"/>
  </r>
  <r>
    <n v="56647"/>
    <d v="2011-08-03T00:00:00"/>
    <s v="Aug"/>
    <x v="7"/>
    <s v="Medium"/>
    <n v="41"/>
    <s v="XL"/>
    <n v="417.53"/>
    <n v="10.183658536585366"/>
    <s v="Regular Air"/>
    <n v="12.52"/>
    <n v="430.04999999999995"/>
    <s v="New Brunswick"/>
    <s v="NB"/>
    <s v="Home Office"/>
    <n v="3"/>
    <s v="Furniture"/>
    <s v="Office Furnishings"/>
    <s v="Small Box"/>
    <d v="2011-04-08T00:00:00"/>
  </r>
  <r>
    <n v="35684"/>
    <d v="2011-08-03T00:00:00"/>
    <s v="Aug"/>
    <x v="7"/>
    <s v="Low"/>
    <n v="10"/>
    <s v="S"/>
    <n v="910.98"/>
    <n v="91.097999999999999"/>
    <s v="Regular Air"/>
    <n v="13.99"/>
    <n v="924.97"/>
    <s v="Alberta"/>
    <s v="AB"/>
    <s v="Corporate"/>
    <n v="1"/>
    <s v="Technology"/>
    <s v="Office Machines"/>
    <s v="Medium Box"/>
    <d v="2011-08-08T00:00:00"/>
  </r>
  <r>
    <n v="6788"/>
    <d v="2011-08-04T00:00:00"/>
    <s v="Aug"/>
    <x v="7"/>
    <s v="Not Specified"/>
    <n v="41"/>
    <s v="XL"/>
    <n v="127.84"/>
    <n v="3.118048780487805"/>
    <s v="Express Air"/>
    <n v="0.96"/>
    <n v="128.80000000000001"/>
    <s v="Yukon"/>
    <s v="YT"/>
    <s v="Small Business"/>
    <n v="2"/>
    <s v="Office Supplies"/>
    <s v="Pens &amp; Art Supplies"/>
    <s v="Wrap Bag"/>
    <d v="2011-06-08T00:00:00"/>
  </r>
  <r>
    <n v="14113"/>
    <d v="2011-08-04T00:00:00"/>
    <s v="Aug"/>
    <x v="7"/>
    <s v="High"/>
    <n v="22"/>
    <s v="M"/>
    <n v="8218.16"/>
    <n v="373.55272727272728"/>
    <s v="Delivery Truck"/>
    <n v="85.63"/>
    <n v="8303.7899999999991"/>
    <s v="Quebec"/>
    <s v="QC"/>
    <s v="Home Office"/>
    <n v="3"/>
    <s v="Furniture"/>
    <s v="Tables"/>
    <s v="Jumbo Box"/>
    <d v="2011-06-08T00:00:00"/>
  </r>
  <r>
    <n v="14401"/>
    <d v="2011-08-04T00:00:00"/>
    <s v="Aug"/>
    <x v="7"/>
    <s v="Not Specified"/>
    <n v="10"/>
    <s v="S"/>
    <n v="931.14949999999999"/>
    <n v="93.114949999999993"/>
    <s v="Regular Air"/>
    <n v="2.5"/>
    <n v="933.64949999999999"/>
    <s v="Quebec"/>
    <s v="QC"/>
    <s v="Small Business"/>
    <n v="2"/>
    <s v="Technology"/>
    <s v="Telephones and Communication"/>
    <s v="Small Box"/>
    <d v="2011-06-08T00:00:00"/>
  </r>
  <r>
    <n v="6788"/>
    <d v="2011-08-04T00:00:00"/>
    <s v="Aug"/>
    <x v="7"/>
    <s v="Not Specified"/>
    <n v="6"/>
    <s v="XS"/>
    <n v="11.15"/>
    <n v="1.8583333333333334"/>
    <s v="Regular Air"/>
    <n v="0.75"/>
    <n v="11.9"/>
    <s v="Yukon"/>
    <s v="YT"/>
    <s v="Small Business"/>
    <n v="2"/>
    <s v="Office Supplies"/>
    <s v="Rubber Bands"/>
    <s v="Wrap Bag"/>
    <d v="2011-05-08T00:00:00"/>
  </r>
  <r>
    <n v="35782"/>
    <d v="2011-08-05T00:00:00"/>
    <s v="Aug"/>
    <x v="7"/>
    <s v="Low"/>
    <n v="42"/>
    <s v="XL"/>
    <n v="6427.18"/>
    <n v="153.02809523809523"/>
    <s v="Regular Air"/>
    <n v="19.989999999999998"/>
    <n v="6447.17"/>
    <s v="Manitoba"/>
    <s v="MB"/>
    <s v="Corporate"/>
    <n v="1"/>
    <s v="Office Supplies"/>
    <s v="Binders and Binder Accessories"/>
    <s v="Small Box"/>
    <d v="2011-12-08T00:00:00"/>
  </r>
  <r>
    <n v="38787"/>
    <d v="2011-08-05T00:00:00"/>
    <s v="Aug"/>
    <x v="7"/>
    <s v="Low"/>
    <n v="22"/>
    <s v="M"/>
    <n v="79.040000000000006"/>
    <n v="3.5927272727272732"/>
    <s v="Regular Air"/>
    <n v="5"/>
    <n v="84.04"/>
    <s v="Alberta"/>
    <s v="AB"/>
    <s v="Consumer"/>
    <n v="4"/>
    <s v="Office Supplies"/>
    <s v="Pens &amp; Art Supplies"/>
    <s v="Wrap Bag"/>
    <d v="2011-05-08T00:00:00"/>
  </r>
  <r>
    <n v="35782"/>
    <d v="2011-08-05T00:00:00"/>
    <s v="Aug"/>
    <x v="7"/>
    <s v="Low"/>
    <n v="13"/>
    <s v="S"/>
    <n v="1330.73"/>
    <n v="102.36384615384615"/>
    <s v="Delivery Truck"/>
    <n v="41.64"/>
    <n v="1372.3700000000001"/>
    <s v="Manitoba"/>
    <s v="MB"/>
    <s v="Corporate"/>
    <n v="1"/>
    <s v="Furniture"/>
    <s v="Tables"/>
    <s v="Jumbo Box"/>
    <d v="2011-10-08T00:00:00"/>
  </r>
  <r>
    <n v="30144"/>
    <d v="2011-08-06T00:00:00"/>
    <s v="Aug"/>
    <x v="7"/>
    <s v="Low"/>
    <n v="25"/>
    <s v="M"/>
    <n v="5503.39"/>
    <n v="220.13560000000001"/>
    <s v="Delivery Truck"/>
    <n v="69.64"/>
    <n v="5573.0300000000007"/>
    <s v="Ontario"/>
    <s v="ON"/>
    <s v="Small Business"/>
    <n v="2"/>
    <s v="Furniture"/>
    <s v="Tables"/>
    <s v="Jumbo Box"/>
    <d v="2011-11-08T00:00:00"/>
  </r>
  <r>
    <n v="36196"/>
    <d v="2011-08-06T00:00:00"/>
    <s v="Aug"/>
    <x v="7"/>
    <s v="Not Specified"/>
    <n v="7"/>
    <s v="XS"/>
    <n v="39.01"/>
    <n v="5.572857142857143"/>
    <s v="Regular Air"/>
    <n v="4.32"/>
    <n v="43.33"/>
    <s v="British Columbia"/>
    <s v="BC"/>
    <s v="Consumer"/>
    <n v="4"/>
    <s v="Technology"/>
    <s v="Computer Peripherals"/>
    <s v="Small Pack"/>
    <d v="2011-08-08T00:00:00"/>
  </r>
  <r>
    <n v="36196"/>
    <d v="2011-08-06T00:00:00"/>
    <s v="Aug"/>
    <x v="7"/>
    <s v="Not Specified"/>
    <n v="6"/>
    <s v="XS"/>
    <n v="62.03"/>
    <n v="10.338333333333333"/>
    <s v="Regular Air"/>
    <n v="6.02"/>
    <n v="68.05"/>
    <s v="Newfoundland"/>
    <s v="NL"/>
    <s v="Consumer"/>
    <n v="4"/>
    <s v="Furniture"/>
    <s v="Office Furnishings"/>
    <s v="Medium Box"/>
    <d v="2011-07-08T00:00:00"/>
  </r>
  <r>
    <n v="28324"/>
    <d v="2011-08-07T00:00:00"/>
    <s v="Aug"/>
    <x v="7"/>
    <s v="High"/>
    <n v="48"/>
    <s v="XL"/>
    <n v="385.99"/>
    <n v="8.0414583333333329"/>
    <s v="Regular Air"/>
    <n v="3.5"/>
    <n v="389.49"/>
    <s v="Ontario"/>
    <s v="ON"/>
    <s v="Small Business"/>
    <n v="2"/>
    <s v="Office Supplies"/>
    <s v="Appliances"/>
    <s v="Small Box"/>
    <d v="2011-09-08T00:00:00"/>
  </r>
  <r>
    <n v="21378"/>
    <d v="2011-08-07T00:00:00"/>
    <s v="Aug"/>
    <x v="7"/>
    <s v="Medium"/>
    <n v="34"/>
    <s v="L"/>
    <n v="937.04"/>
    <n v="27.56"/>
    <s v="Regular Air"/>
    <n v="1.49"/>
    <n v="938.53"/>
    <s v="Prince Edward Island"/>
    <s v="PE"/>
    <s v="Corporate"/>
    <n v="1"/>
    <s v="Office Supplies"/>
    <s v="Binders and Binder Accessories"/>
    <s v="Small Box"/>
    <d v="2011-08-08T00:00:00"/>
  </r>
  <r>
    <n v="6374"/>
    <d v="2011-08-07T00:00:00"/>
    <s v="Aug"/>
    <x v="7"/>
    <s v="Critical"/>
    <n v="29"/>
    <s v="M"/>
    <n v="857.42"/>
    <n v="29.566206896551723"/>
    <s v="Express Air"/>
    <n v="3.6"/>
    <n v="861.02"/>
    <s v="British Columbia"/>
    <s v="BC"/>
    <s v="Corporate"/>
    <n v="1"/>
    <s v="Technology"/>
    <s v="Computer Peripherals"/>
    <s v="Small Pack"/>
    <d v="2011-08-08T00:00:00"/>
  </r>
  <r>
    <n v="7110"/>
    <d v="2011-08-07T00:00:00"/>
    <s v="Aug"/>
    <x v="7"/>
    <s v="Low"/>
    <n v="22"/>
    <s v="M"/>
    <n v="6396.2"/>
    <n v="290.73636363636365"/>
    <s v="Regular Air"/>
    <n v="24.49"/>
    <n v="6420.69"/>
    <s v="Nunavut"/>
    <s v="NU"/>
    <s v="Corporate"/>
    <n v="1"/>
    <s v="Furniture"/>
    <s v="Chairs &amp; Chairmats"/>
    <s v="Large Box"/>
    <d v="2011-11-08T00:00:00"/>
  </r>
  <r>
    <n v="21378"/>
    <d v="2011-08-07T00:00:00"/>
    <s v="Aug"/>
    <x v="7"/>
    <s v="Medium"/>
    <n v="17"/>
    <s v="S"/>
    <n v="1616.64"/>
    <n v="95.096470588235306"/>
    <s v="Regular Air"/>
    <n v="19.989999999999998"/>
    <n v="1636.63"/>
    <s v="Prince Edward Island"/>
    <s v="PE"/>
    <s v="Corporate"/>
    <n v="1"/>
    <s v="Technology"/>
    <s v="Computer Peripherals"/>
    <s v="Small Box"/>
    <d v="2011-10-08T00:00:00"/>
  </r>
  <r>
    <n v="6374"/>
    <d v="2011-08-07T00:00:00"/>
    <s v="Aug"/>
    <x v="7"/>
    <s v="Critical"/>
    <n v="1"/>
    <s v="XS"/>
    <n v="2.2400000000000002"/>
    <n v="2.2400000000000002"/>
    <s v="Regular Air"/>
    <n v="0.7"/>
    <n v="2.9400000000000004"/>
    <s v="British Columbia"/>
    <s v="BC"/>
    <s v="Corporate"/>
    <n v="1"/>
    <s v="Office Supplies"/>
    <s v="Rubber Bands"/>
    <s v="Wrap Bag"/>
    <d v="2011-09-08T00:00:00"/>
  </r>
  <r>
    <n v="19811"/>
    <d v="2011-08-08T00:00:00"/>
    <s v="Aug"/>
    <x v="7"/>
    <s v="Low"/>
    <n v="49"/>
    <s v="XL"/>
    <n v="450.66"/>
    <n v="9.1971428571428575"/>
    <s v="Express Air"/>
    <n v="6.14"/>
    <n v="456.8"/>
    <s v="Quebec"/>
    <s v="QC"/>
    <s v="Corporate"/>
    <n v="1"/>
    <s v="Office Supplies"/>
    <s v="Scissors, Rulers and Trimmers"/>
    <s v="Small Pack"/>
    <s v="8/13/2011"/>
  </r>
  <r>
    <n v="53956"/>
    <d v="2011-08-08T00:00:00"/>
    <s v="Aug"/>
    <x v="7"/>
    <s v="High"/>
    <n v="43"/>
    <s v="XL"/>
    <n v="1779.87"/>
    <n v="41.392325581395347"/>
    <s v="Regular Air"/>
    <n v="17.48"/>
    <n v="1797.35"/>
    <s v="Manitoba"/>
    <s v="MB"/>
    <s v="Consumer"/>
    <n v="4"/>
    <s v="Office Supplies"/>
    <s v="Paper"/>
    <s v="Small Box"/>
    <d v="2011-09-08T00:00:00"/>
  </r>
  <r>
    <n v="9700"/>
    <d v="2011-08-08T00:00:00"/>
    <s v="Aug"/>
    <x v="7"/>
    <s v="Critical"/>
    <n v="35"/>
    <s v="L"/>
    <n v="106.06"/>
    <n v="3.0302857142857142"/>
    <s v="Regular Air"/>
    <n v="1.92"/>
    <n v="107.98"/>
    <s v="Manitoba"/>
    <s v="MB"/>
    <s v="Consumer"/>
    <n v="4"/>
    <s v="Office Supplies"/>
    <s v="Scissors, Rulers and Trimmers"/>
    <s v="Wrap Bag"/>
    <d v="2011-09-08T00:00:00"/>
  </r>
  <r>
    <n v="23427"/>
    <d v="2011-08-08T00:00:00"/>
    <s v="Aug"/>
    <x v="7"/>
    <s v="Low"/>
    <n v="30"/>
    <s v="L"/>
    <n v="442.76"/>
    <n v="14.758666666666667"/>
    <s v="Regular Air"/>
    <n v="8.4"/>
    <n v="451.15999999999997"/>
    <s v="Yukon"/>
    <s v="YT"/>
    <s v="Corporate"/>
    <n v="1"/>
    <s v="Office Supplies"/>
    <s v="Binders and Binder Accessories"/>
    <s v="Small Box"/>
    <s v="8/15/2011"/>
  </r>
  <r>
    <n v="23427"/>
    <d v="2011-08-08T00:00:00"/>
    <s v="Aug"/>
    <x v="7"/>
    <s v="Low"/>
    <n v="22"/>
    <s v="M"/>
    <n v="2684.98"/>
    <n v="122.04454545454546"/>
    <s v="Regular Air"/>
    <n v="9.07"/>
    <n v="2694.05"/>
    <s v="Yukon"/>
    <s v="YT"/>
    <s v="Corporate"/>
    <n v="1"/>
    <s v="Office Supplies"/>
    <s v="Binders and Binder Accessories"/>
    <s v="Small Box"/>
    <s v="8/17/2011"/>
  </r>
  <r>
    <n v="26370"/>
    <d v="2011-08-08T00:00:00"/>
    <s v="Aug"/>
    <x v="7"/>
    <s v="Not Specified"/>
    <n v="20"/>
    <s v="M"/>
    <n v="660.27"/>
    <n v="33.013500000000001"/>
    <s v="Express Air"/>
    <n v="5.49"/>
    <n v="665.76"/>
    <s v="Northwest Territories"/>
    <s v="NT"/>
    <s v="Home Office"/>
    <n v="3"/>
    <s v="Office Supplies"/>
    <s v="Storage &amp; Organization"/>
    <s v="Small Box"/>
    <d v="2011-10-08T00:00:00"/>
  </r>
  <r>
    <n v="26370"/>
    <d v="2011-08-08T00:00:00"/>
    <s v="Aug"/>
    <x v="7"/>
    <s v="Not Specified"/>
    <n v="12"/>
    <s v="S"/>
    <n v="270.23"/>
    <n v="22.519166666666667"/>
    <s v="Regular Air"/>
    <n v="5.47"/>
    <n v="275.70000000000005"/>
    <s v="Northwest Territories"/>
    <s v="NT"/>
    <s v="Home Office"/>
    <n v="3"/>
    <s v="Office Supplies"/>
    <s v="Paper"/>
    <s v="Small Box"/>
    <d v="2011-10-08T00:00:00"/>
  </r>
  <r>
    <n v="1440"/>
    <d v="2011-08-09T00:00:00"/>
    <s v="Aug"/>
    <x v="7"/>
    <s v="Low"/>
    <n v="41"/>
    <s v="XL"/>
    <n v="726.22"/>
    <n v="17.71268292682927"/>
    <s v="Regular Air"/>
    <n v="8.99"/>
    <n v="735.21"/>
    <s v="Manitoba"/>
    <s v="MB"/>
    <s v="Small Business"/>
    <n v="2"/>
    <s v="Furniture"/>
    <s v="Office Furnishings"/>
    <s v="Small Pack"/>
    <d v="2011-11-08T00:00:00"/>
  </r>
  <r>
    <n v="23558"/>
    <d v="2011-08-09T00:00:00"/>
    <s v="Aug"/>
    <x v="7"/>
    <s v="Low"/>
    <n v="17"/>
    <s v="S"/>
    <n v="579.71"/>
    <n v="34.100588235294119"/>
    <s v="Delivery Truck"/>
    <n v="45.51"/>
    <n v="625.22"/>
    <s v="Ontario"/>
    <s v="ON"/>
    <s v="Home Office"/>
    <n v="3"/>
    <s v="Furniture"/>
    <s v="Tables"/>
    <s v="Jumbo Box"/>
    <s v="8/14/2011"/>
  </r>
  <r>
    <n v="24583"/>
    <d v="2011-08-09T00:00:00"/>
    <s v="Aug"/>
    <x v="7"/>
    <s v="Critical"/>
    <n v="17"/>
    <s v="S"/>
    <n v="42.29"/>
    <n v="2.4876470588235295"/>
    <s v="Regular Air"/>
    <n v="6.05"/>
    <n v="48.339999999999996"/>
    <s v="Alberta"/>
    <s v="AB"/>
    <s v="Corporate"/>
    <n v="1"/>
    <s v="Office Supplies"/>
    <s v="Binders and Binder Accessories"/>
    <s v="Small Box"/>
    <d v="2011-12-08T00:00:00"/>
  </r>
  <r>
    <n v="23558"/>
    <d v="2011-08-09T00:00:00"/>
    <s v="Aug"/>
    <x v="7"/>
    <s v="Low"/>
    <n v="4"/>
    <s v="XS"/>
    <n v="25.82"/>
    <n v="6.4550000000000001"/>
    <s v="Regular Air"/>
    <n v="4.72"/>
    <n v="30.54"/>
    <s v="Ontario"/>
    <s v="ON"/>
    <s v="Home Office"/>
    <n v="3"/>
    <s v="Office Supplies"/>
    <s v="Paper"/>
    <s v="Small Box"/>
    <d v="2011-11-08T00:00:00"/>
  </r>
  <r>
    <n v="15972"/>
    <d v="2011-08-09T00:00:00"/>
    <s v="Aug"/>
    <x v="7"/>
    <s v="Not Specified"/>
    <n v="3"/>
    <s v="XS"/>
    <n v="10.33"/>
    <n v="3.4433333333333334"/>
    <s v="Regular Air"/>
    <n v="1.58"/>
    <n v="11.91"/>
    <s v="Ontario"/>
    <s v="ON"/>
    <s v="Small Business"/>
    <n v="2"/>
    <s v="Office Supplies"/>
    <s v="Rubber Bands"/>
    <s v="Wrap Bag"/>
    <d v="2011-09-08T00:00:00"/>
  </r>
  <r>
    <n v="15972"/>
    <d v="2011-08-09T00:00:00"/>
    <s v="Aug"/>
    <x v="7"/>
    <s v="Not Specified"/>
    <n v="2"/>
    <s v="XS"/>
    <n v="14.39"/>
    <n v="7.1950000000000003"/>
    <s v="Regular Air"/>
    <n v="3.37"/>
    <n v="17.760000000000002"/>
    <s v="Ontario"/>
    <s v="ON"/>
    <s v="Small Business"/>
    <n v="2"/>
    <s v="Office Supplies"/>
    <s v="Rubber Bands"/>
    <s v="Wrap Bag"/>
    <d v="2011-10-08T00:00:00"/>
  </r>
  <r>
    <n v="39683"/>
    <d v="2011-08-10T00:00:00"/>
    <s v="Aug"/>
    <x v="7"/>
    <s v="High"/>
    <n v="41"/>
    <s v="XL"/>
    <n v="8387.1"/>
    <n v="204.56341463414634"/>
    <s v="Regular Air"/>
    <n v="18.059999999999999"/>
    <n v="8405.16"/>
    <s v="Northwest Territories"/>
    <s v="NT"/>
    <s v="Corporate"/>
    <n v="1"/>
    <s v="Furniture"/>
    <s v="Chairs &amp; Chairmats"/>
    <s v="Large Box"/>
    <d v="2011-11-08T00:00:00"/>
  </r>
  <r>
    <n v="39683"/>
    <d v="2011-08-10T00:00:00"/>
    <s v="Aug"/>
    <x v="7"/>
    <s v="High"/>
    <n v="31"/>
    <s v="L"/>
    <n v="615.58000000000004"/>
    <n v="19.857419354838711"/>
    <s v="Regular Air"/>
    <n v="5.23"/>
    <n v="620.81000000000006"/>
    <s v="Northwest Territories"/>
    <s v="NT"/>
    <s v="Corporate"/>
    <n v="1"/>
    <s v="Office Supplies"/>
    <s v="Binders and Binder Accessories"/>
    <s v="Small Box"/>
    <s v="8/13/2011"/>
  </r>
  <r>
    <n v="39683"/>
    <d v="2011-08-10T00:00:00"/>
    <s v="Aug"/>
    <x v="7"/>
    <s v="High"/>
    <n v="30"/>
    <s v="L"/>
    <n v="68.14"/>
    <n v="2.2713333333333332"/>
    <s v="Regular Air"/>
    <n v="0.78"/>
    <n v="68.92"/>
    <s v="Northwest Territories"/>
    <s v="NT"/>
    <s v="Corporate"/>
    <n v="1"/>
    <s v="Office Supplies"/>
    <s v="Rubber Bands"/>
    <s v="Wrap Bag"/>
    <d v="2011-12-08T00:00:00"/>
  </r>
  <r>
    <n v="24387"/>
    <d v="2011-08-10T00:00:00"/>
    <s v="Aug"/>
    <x v="7"/>
    <s v="Critical"/>
    <n v="23"/>
    <s v="M"/>
    <n v="1003.31"/>
    <n v="43.622173913043476"/>
    <s v="Regular Air"/>
    <n v="14.45"/>
    <n v="1017.76"/>
    <s v="Northwest Territories"/>
    <s v="NT"/>
    <s v="Small Business"/>
    <n v="2"/>
    <s v="Furniture"/>
    <s v="Office Furnishings"/>
    <s v="Large Box"/>
    <d v="2011-11-08T00:00:00"/>
  </r>
  <r>
    <n v="52288"/>
    <d v="2011-08-10T00:00:00"/>
    <s v="Aug"/>
    <x v="7"/>
    <s v="High"/>
    <n v="19"/>
    <s v="S"/>
    <n v="1410.44"/>
    <n v="74.23368421052632"/>
    <s v="Regular Air"/>
    <n v="19.989999999999998"/>
    <n v="1430.43"/>
    <s v="British Columbia"/>
    <s v="BC"/>
    <s v="Home Office"/>
    <n v="3"/>
    <s v="Furniture"/>
    <s v="Office Furnishings"/>
    <s v="Small Box"/>
    <d v="2011-11-08T00:00:00"/>
  </r>
  <r>
    <n v="24387"/>
    <d v="2011-08-10T00:00:00"/>
    <s v="Aug"/>
    <x v="7"/>
    <s v="Critical"/>
    <n v="17"/>
    <s v="S"/>
    <n v="6048.18"/>
    <n v="355.77529411764709"/>
    <s v="Delivery Truck"/>
    <n v="60"/>
    <n v="6108.18"/>
    <s v="Northwest Territories"/>
    <s v="NT"/>
    <s v="Small Business"/>
    <n v="2"/>
    <s v="Furniture"/>
    <s v="Tables"/>
    <s v="Jumbo Drum"/>
    <d v="2011-10-08T00:00:00"/>
  </r>
  <r>
    <n v="39683"/>
    <d v="2011-08-10T00:00:00"/>
    <s v="Aug"/>
    <x v="7"/>
    <s v="High"/>
    <n v="6"/>
    <s v="XS"/>
    <n v="126.02"/>
    <n v="21.003333333333334"/>
    <s v="Regular Air"/>
    <n v="6.67"/>
    <n v="132.69"/>
    <s v="Northwest Territories"/>
    <s v="NT"/>
    <s v="Corporate"/>
    <n v="1"/>
    <s v="Furniture"/>
    <s v="Office Furnishings"/>
    <s v="Small Pack"/>
    <d v="2011-11-08T00:00:00"/>
  </r>
  <r>
    <n v="17958"/>
    <d v="2011-08-11T00:00:00"/>
    <s v="Aug"/>
    <x v="7"/>
    <s v="Low"/>
    <n v="33"/>
    <s v="L"/>
    <n v="1053.74"/>
    <n v="31.931515151515153"/>
    <s v="Regular Air"/>
    <n v="7.09"/>
    <n v="1060.83"/>
    <s v="Quebec"/>
    <s v="QC"/>
    <s v="Home Office"/>
    <n v="3"/>
    <s v="Furniture"/>
    <s v="Office Furnishings"/>
    <s v="Small Box"/>
    <s v="8/15/2011"/>
  </r>
  <r>
    <n v="6304"/>
    <d v="2011-08-11T00:00:00"/>
    <s v="Aug"/>
    <x v="7"/>
    <s v="High"/>
    <n v="30"/>
    <s v="L"/>
    <n v="199.11"/>
    <n v="6.6370000000000005"/>
    <s v="Regular Air"/>
    <n v="6.65"/>
    <n v="205.76000000000002"/>
    <s v="Alberta"/>
    <s v="AB"/>
    <s v="Corporate"/>
    <n v="1"/>
    <s v="Office Supplies"/>
    <s v="Paper"/>
    <s v="Small Box"/>
    <s v="8/13/2011"/>
  </r>
  <r>
    <n v="54051"/>
    <d v="2011-08-11T00:00:00"/>
    <s v="Aug"/>
    <x v="7"/>
    <s v="Medium"/>
    <n v="28"/>
    <s v="M"/>
    <n v="126.95"/>
    <n v="4.5339285714285715"/>
    <s v="Express Air"/>
    <n v="0.99"/>
    <n v="127.94"/>
    <s v="Alberta"/>
    <s v="AB"/>
    <s v="Corporate"/>
    <n v="1"/>
    <s v="Office Supplies"/>
    <s v="Labels"/>
    <s v="Small Box"/>
    <d v="2011-12-08T00:00:00"/>
  </r>
  <r>
    <n v="54051"/>
    <d v="2011-08-11T00:00:00"/>
    <s v="Aug"/>
    <x v="7"/>
    <s v="Medium"/>
    <n v="23"/>
    <s v="M"/>
    <n v="3301.33"/>
    <n v="143.53608695652173"/>
    <s v="Delivery Truck"/>
    <n v="36.090000000000003"/>
    <n v="3337.42"/>
    <s v="Alberta"/>
    <s v="AB"/>
    <s v="Corporate"/>
    <n v="1"/>
    <s v="Furniture"/>
    <s v="Bookcases"/>
    <s v="Jumbo Box"/>
    <s v="8/13/2011"/>
  </r>
  <r>
    <n v="31620"/>
    <d v="2011-08-11T00:00:00"/>
    <s v="Aug"/>
    <x v="7"/>
    <s v="Critical"/>
    <n v="20"/>
    <s v="M"/>
    <n v="1108.366"/>
    <n v="55.418300000000002"/>
    <s v="Regular Air"/>
    <n v="2.5"/>
    <n v="1110.866"/>
    <s v="Saskachewan"/>
    <s v="SK"/>
    <s v="Home Office"/>
    <n v="3"/>
    <s v="Technology"/>
    <s v="Telephones and Communication"/>
    <s v="Small Box"/>
    <s v="8/13/2011"/>
  </r>
  <r>
    <n v="6754"/>
    <d v="2011-08-11T00:00:00"/>
    <s v="Aug"/>
    <x v="7"/>
    <s v="High"/>
    <n v="13"/>
    <s v="S"/>
    <n v="2388.636"/>
    <n v="183.74123076923075"/>
    <s v="Regular Air"/>
    <n v="5.26"/>
    <n v="2393.8960000000002"/>
    <s v="Ontario"/>
    <s v="ON"/>
    <s v="Corporate"/>
    <n v="1"/>
    <s v="Technology"/>
    <s v="Telephones and Communication"/>
    <s v="Small Box"/>
    <s v="8/13/2011"/>
  </r>
  <r>
    <n v="27553"/>
    <d v="2011-08-12T00:00:00"/>
    <s v="Aug"/>
    <x v="7"/>
    <s v="Medium"/>
    <n v="48"/>
    <s v="XL"/>
    <n v="18235.47"/>
    <n v="379.90562500000004"/>
    <s v="Delivery Truck"/>
    <n v="99"/>
    <n v="18334.47"/>
    <s v="Northwest Territories"/>
    <s v="NT"/>
    <s v="Corporate"/>
    <n v="1"/>
    <s v="Office Supplies"/>
    <s v="Storage &amp; Organization"/>
    <s v="Jumbo Drum"/>
    <s v="8/14/2011"/>
  </r>
  <r>
    <n v="6465"/>
    <d v="2011-08-12T00:00:00"/>
    <s v="Aug"/>
    <x v="7"/>
    <s v="Low"/>
    <n v="36"/>
    <s v="L"/>
    <n v="240.14"/>
    <n v="6.6705555555555556"/>
    <s v="Express Air"/>
    <n v="2"/>
    <n v="242.14"/>
    <s v="Nova Scotia"/>
    <s v="NS"/>
    <s v="Small Business"/>
    <n v="2"/>
    <s v="Office Supplies"/>
    <s v="Paper"/>
    <s v="Wrap Bag"/>
    <s v="8/19/2011"/>
  </r>
  <r>
    <n v="27553"/>
    <d v="2011-08-12T00:00:00"/>
    <s v="Aug"/>
    <x v="7"/>
    <s v="Medium"/>
    <n v="16"/>
    <s v="S"/>
    <n v="2631.107"/>
    <n v="164.4441875"/>
    <s v="Regular Air"/>
    <n v="13.99"/>
    <n v="2645.0969999999998"/>
    <s v="Northwest Territories"/>
    <s v="NT"/>
    <s v="Corporate"/>
    <n v="1"/>
    <s v="Technology"/>
    <s v="Telephones and Communication"/>
    <s v="Medium Box"/>
    <s v="8/14/2011"/>
  </r>
  <r>
    <n v="9763"/>
    <d v="2011-08-13T00:00:00"/>
    <s v="Aug"/>
    <x v="7"/>
    <s v="Medium"/>
    <n v="44"/>
    <s v="XL"/>
    <n v="176.26"/>
    <n v="4.0059090909090909"/>
    <s v="Regular Air"/>
    <n v="0.5"/>
    <n v="176.76"/>
    <s v="Northwest Territories"/>
    <s v="NT"/>
    <s v="Corporate"/>
    <n v="1"/>
    <s v="Office Supplies"/>
    <s v="Labels"/>
    <s v="Small Box"/>
    <s v="8/16/2011"/>
  </r>
  <r>
    <n v="49220"/>
    <d v="2011-08-13T00:00:00"/>
    <s v="Aug"/>
    <x v="7"/>
    <s v="Critical"/>
    <n v="13"/>
    <s v="S"/>
    <n v="409.97"/>
    <n v="31.536153846153848"/>
    <s v="Regular Air"/>
    <n v="3.5"/>
    <n v="413.47"/>
    <s v="Manitoba"/>
    <s v="MB"/>
    <s v="Corporate"/>
    <n v="1"/>
    <s v="Office Supplies"/>
    <s v="Appliances"/>
    <s v="Small Box"/>
    <s v="8/14/2011"/>
  </r>
  <r>
    <n v="31846"/>
    <d v="2011-08-13T00:00:00"/>
    <s v="Aug"/>
    <x v="7"/>
    <s v="Critical"/>
    <n v="7"/>
    <s v="XS"/>
    <n v="261.17"/>
    <n v="37.31"/>
    <s v="Delivery Truck"/>
    <n v="19.190000000000001"/>
    <n v="280.36"/>
    <s v="Quebec"/>
    <s v="QC"/>
    <s v="Home Office"/>
    <n v="3"/>
    <s v="Furniture"/>
    <s v="Chairs &amp; Chairmats"/>
    <s v="Jumbo Drum"/>
    <s v="8/15/2011"/>
  </r>
  <r>
    <n v="56580"/>
    <d v="2011-08-14T00:00:00"/>
    <s v="Aug"/>
    <x v="7"/>
    <s v="Not Specified"/>
    <n v="44"/>
    <s v="XL"/>
    <n v="950.3"/>
    <n v="21.597727272727273"/>
    <s v="Delivery Truck"/>
    <n v="53.03"/>
    <n v="1003.3299999999999"/>
    <s v="Ontario"/>
    <s v="ON"/>
    <s v="Consumer"/>
    <n v="4"/>
    <s v="Office Supplies"/>
    <s v="Storage &amp; Organization"/>
    <s v="Jumbo Drum"/>
    <s v="8/16/2011"/>
  </r>
  <r>
    <n v="56580"/>
    <d v="2011-08-14T00:00:00"/>
    <s v="Aug"/>
    <x v="7"/>
    <s v="Not Specified"/>
    <n v="29"/>
    <s v="M"/>
    <n v="8122.53"/>
    <n v="280.08724137931034"/>
    <s v="Delivery Truck"/>
    <n v="61.76"/>
    <n v="8184.29"/>
    <s v="Ontario"/>
    <s v="ON"/>
    <s v="Consumer"/>
    <n v="4"/>
    <s v="Furniture"/>
    <s v="Tables"/>
    <s v="Jumbo Box"/>
    <s v="8/16/2011"/>
  </r>
  <r>
    <n v="17379"/>
    <d v="2011-08-14T00:00:00"/>
    <s v="Aug"/>
    <x v="7"/>
    <s v="Critical"/>
    <n v="29"/>
    <s v="M"/>
    <n v="3218.42"/>
    <n v="110.98"/>
    <s v="Delivery Truck"/>
    <n v="58.72"/>
    <n v="3277.14"/>
    <s v="Ontario"/>
    <s v="ON"/>
    <s v="Consumer"/>
    <n v="4"/>
    <s v="Furniture"/>
    <s v="Bookcases"/>
    <s v="Jumbo Box"/>
    <s v="8/16/2011"/>
  </r>
  <r>
    <n v="56580"/>
    <d v="2011-08-14T00:00:00"/>
    <s v="Aug"/>
    <x v="7"/>
    <s v="Not Specified"/>
    <n v="9"/>
    <s v="XS"/>
    <n v="73.05"/>
    <n v="8.1166666666666671"/>
    <s v="Regular Air"/>
    <n v="4.82"/>
    <n v="77.87"/>
    <s v="Ontario"/>
    <s v="ON"/>
    <s v="Consumer"/>
    <n v="4"/>
    <s v="Office Supplies"/>
    <s v="Paper"/>
    <s v="Small Box"/>
    <s v="8/14/2011"/>
  </r>
  <r>
    <n v="47810"/>
    <d v="2011-08-14T00:00:00"/>
    <s v="Aug"/>
    <x v="7"/>
    <s v="Critical"/>
    <n v="3"/>
    <s v="XS"/>
    <n v="19.57"/>
    <n v="6.5233333333333334"/>
    <s v="Regular Air"/>
    <n v="1.2"/>
    <n v="20.77"/>
    <s v="New Brunswick"/>
    <s v="NB"/>
    <s v="Home Office"/>
    <n v="3"/>
    <s v="Office Supplies"/>
    <s v="Pens &amp; Art Supplies"/>
    <s v="Wrap Bag"/>
    <s v="8/15/2011"/>
  </r>
  <r>
    <n v="1414"/>
    <d v="2011-08-15T00:00:00"/>
    <s v="Aug"/>
    <x v="7"/>
    <s v="Critical"/>
    <n v="44"/>
    <s v="XL"/>
    <n v="4530.96"/>
    <n v="102.97636363636364"/>
    <s v="Delivery Truck"/>
    <n v="41.64"/>
    <n v="4572.6000000000004"/>
    <s v="British Columbia"/>
    <s v="BC"/>
    <s v="Small Business"/>
    <n v="2"/>
    <s v="Furniture"/>
    <s v="Tables"/>
    <s v="Jumbo Box"/>
    <s v="8/15/2011"/>
  </r>
  <r>
    <n v="54659"/>
    <d v="2011-08-15T00:00:00"/>
    <s v="Aug"/>
    <x v="7"/>
    <s v="High"/>
    <n v="38"/>
    <s v="L"/>
    <n v="262.89999999999998"/>
    <n v="6.9184210526315786"/>
    <s v="Regular Air"/>
    <n v="5.2"/>
    <n v="268.09999999999997"/>
    <s v="Quebec"/>
    <s v="QC"/>
    <s v="Corporate"/>
    <n v="1"/>
    <s v="Office Supplies"/>
    <s v="Paper"/>
    <s v="Small Box"/>
    <s v="8/15/2011"/>
  </r>
  <r>
    <n v="28674"/>
    <d v="2011-08-15T00:00:00"/>
    <s v="Aug"/>
    <x v="7"/>
    <s v="High"/>
    <n v="26"/>
    <s v="M"/>
    <n v="161.96"/>
    <n v="6.2292307692307691"/>
    <s v="Regular Air"/>
    <n v="5.67"/>
    <n v="167.63"/>
    <s v="Saskachewan"/>
    <s v="SK"/>
    <s v="Home Office"/>
    <n v="3"/>
    <s v="Office Supplies"/>
    <s v="Paper"/>
    <s v="Small Box"/>
    <s v="8/16/2011"/>
  </r>
  <r>
    <n v="9927"/>
    <d v="2011-08-16T00:00:00"/>
    <s v="Aug"/>
    <x v="7"/>
    <s v="High"/>
    <n v="44"/>
    <s v="XL"/>
    <n v="10087.6"/>
    <n v="229.26363636363638"/>
    <s v="Regular Air"/>
    <n v="18.059999999999999"/>
    <n v="10105.66"/>
    <s v="Northwest Territories"/>
    <s v="NT"/>
    <s v="Corporate"/>
    <n v="1"/>
    <s v="Furniture"/>
    <s v="Chairs &amp; Chairmats"/>
    <s v="Large Box"/>
    <s v="8/17/2011"/>
  </r>
  <r>
    <n v="9927"/>
    <d v="2011-08-16T00:00:00"/>
    <s v="Aug"/>
    <x v="7"/>
    <s v="High"/>
    <n v="34"/>
    <s v="L"/>
    <n v="1608.08"/>
    <n v="47.296470588235294"/>
    <s v="Express Air"/>
    <n v="6.5"/>
    <n v="1614.58"/>
    <s v="Northwest Territories"/>
    <s v="NT"/>
    <s v="Corporate"/>
    <n v="1"/>
    <s v="Technology"/>
    <s v="Computer Peripherals"/>
    <s v="Small Box"/>
    <s v="8/17/2011"/>
  </r>
  <r>
    <n v="9927"/>
    <d v="2011-08-16T00:00:00"/>
    <s v="Aug"/>
    <x v="7"/>
    <s v="High"/>
    <n v="32"/>
    <s v="L"/>
    <n v="4655.07"/>
    <n v="145.47093749999999"/>
    <s v="Delivery Truck"/>
    <n v="53.48"/>
    <n v="4708.5499999999993"/>
    <s v="Northwest Territories"/>
    <s v="NT"/>
    <s v="Corporate"/>
    <n v="1"/>
    <s v="Furniture"/>
    <s v="Bookcases"/>
    <s v="Jumbo Box"/>
    <s v="8/17/2011"/>
  </r>
  <r>
    <n v="49409"/>
    <d v="2011-08-16T00:00:00"/>
    <s v="Aug"/>
    <x v="7"/>
    <s v="High"/>
    <n v="28"/>
    <s v="M"/>
    <n v="1457.78"/>
    <n v="52.063571428571429"/>
    <s v="Regular Air"/>
    <n v="19.989999999999998"/>
    <n v="1477.77"/>
    <s v="Manitoba"/>
    <s v="MB"/>
    <s v="Consumer"/>
    <n v="4"/>
    <s v="Technology"/>
    <s v="Computer Peripherals"/>
    <s v="Small Box"/>
    <s v="8/17/2011"/>
  </r>
  <r>
    <n v="14247"/>
    <d v="2011-08-16T00:00:00"/>
    <s v="Aug"/>
    <x v="7"/>
    <s v="Critical"/>
    <n v="4"/>
    <s v="XS"/>
    <n v="14.75"/>
    <n v="3.6875"/>
    <s v="Regular Air"/>
    <n v="1.35"/>
    <n v="16.100000000000001"/>
    <s v="Ontario"/>
    <s v="ON"/>
    <s v="Home Office"/>
    <n v="3"/>
    <s v="Office Supplies"/>
    <s v="Rubber Bands"/>
    <s v="Wrap Bag"/>
    <s v="8/18/2011"/>
  </r>
  <r>
    <n v="13381"/>
    <d v="2011-08-17T00:00:00"/>
    <s v="Aug"/>
    <x v="7"/>
    <s v="Medium"/>
    <n v="41"/>
    <s v="XL"/>
    <n v="10714.78"/>
    <n v="261.33609756097565"/>
    <s v="Delivery Truck"/>
    <n v="66.67"/>
    <n v="10781.45"/>
    <s v="Quebec"/>
    <s v="QC"/>
    <s v="Consumer"/>
    <n v="4"/>
    <s v="Furniture"/>
    <s v="Tables"/>
    <s v="Jumbo Box"/>
    <s v="8/17/2011"/>
  </r>
  <r>
    <n v="38466"/>
    <d v="2011-08-17T00:00:00"/>
    <s v="Aug"/>
    <x v="7"/>
    <s v="Critical"/>
    <n v="37"/>
    <s v="L"/>
    <n v="111.37"/>
    <n v="3.0100000000000002"/>
    <s v="Regular Air"/>
    <n v="0.5"/>
    <n v="111.87"/>
    <s v="Ontario"/>
    <s v="ON"/>
    <s v="Corporate"/>
    <n v="1"/>
    <s v="Office Supplies"/>
    <s v="Labels"/>
    <s v="Small Box"/>
    <s v="8/19/2011"/>
  </r>
  <r>
    <n v="38466"/>
    <d v="2011-08-17T00:00:00"/>
    <s v="Aug"/>
    <x v="7"/>
    <s v="Critical"/>
    <n v="22"/>
    <s v="M"/>
    <n v="136.18"/>
    <n v="6.19"/>
    <s v="Regular Air"/>
    <n v="5.46"/>
    <n v="141.64000000000001"/>
    <s v="Ontario"/>
    <s v="ON"/>
    <s v="Corporate"/>
    <n v="1"/>
    <s v="Office Supplies"/>
    <s v="Paper"/>
    <s v="Small Box"/>
    <s v="8/18/2011"/>
  </r>
  <r>
    <n v="38466"/>
    <d v="2011-08-17T00:00:00"/>
    <s v="Aug"/>
    <x v="7"/>
    <s v="Critical"/>
    <n v="15"/>
    <s v="S"/>
    <n v="105.48"/>
    <n v="7.032"/>
    <s v="Regular Air"/>
    <n v="7.37"/>
    <n v="112.85000000000001"/>
    <s v="Ontario"/>
    <s v="ON"/>
    <s v="Corporate"/>
    <n v="1"/>
    <s v="Office Supplies"/>
    <s v="Paper"/>
    <s v="Small Box"/>
    <s v="8/18/2011"/>
  </r>
  <r>
    <n v="17253"/>
    <d v="2011-08-17T00:00:00"/>
    <s v="Aug"/>
    <x v="7"/>
    <s v="Critical"/>
    <n v="13"/>
    <s v="S"/>
    <n v="50.19"/>
    <n v="3.8607692307692307"/>
    <s v="Regular Air"/>
    <n v="6.83"/>
    <n v="57.019999999999996"/>
    <s v="Alberta"/>
    <s v="AB"/>
    <s v="Corporate"/>
    <n v="1"/>
    <s v="Office Supplies"/>
    <s v="Binders and Binder Accessories"/>
    <s v="Small Box"/>
    <s v="8/19/2011"/>
  </r>
  <r>
    <n v="42373"/>
    <d v="2011-08-17T00:00:00"/>
    <s v="Aug"/>
    <x v="7"/>
    <s v="Not Specified"/>
    <n v="11"/>
    <s v="S"/>
    <n v="127.32"/>
    <n v="11.574545454545454"/>
    <s v="Express Air"/>
    <n v="2.99"/>
    <n v="130.31"/>
    <s v="New Brunswick"/>
    <s v="NB"/>
    <s v="Consumer"/>
    <n v="4"/>
    <s v="Office Supplies"/>
    <s v="Binders and Binder Accessories"/>
    <s v="Small Box"/>
    <s v="8/18/2011"/>
  </r>
  <r>
    <n v="47459"/>
    <d v="2011-08-17T00:00:00"/>
    <s v="Aug"/>
    <x v="7"/>
    <s v="Not Specified"/>
    <n v="10"/>
    <s v="S"/>
    <n v="197.21"/>
    <n v="19.721"/>
    <s v="Regular Air"/>
    <n v="1.49"/>
    <n v="198.70000000000002"/>
    <s v="Ontario"/>
    <s v="ON"/>
    <s v="Home Office"/>
    <n v="3"/>
    <s v="Office Supplies"/>
    <s v="Binders and Binder Accessories"/>
    <s v="Small Box"/>
    <s v="8/18/2011"/>
  </r>
  <r>
    <n v="8768"/>
    <d v="2011-08-18T00:00:00"/>
    <s v="Aug"/>
    <x v="7"/>
    <s v="High"/>
    <n v="44"/>
    <s v="XL"/>
    <n v="2422.4405000000002"/>
    <n v="55.055465909090913"/>
    <s v="Regular Air"/>
    <n v="5.31"/>
    <n v="2427.7505000000001"/>
    <s v="Alberta"/>
    <s v="AB"/>
    <s v="Small Business"/>
    <n v="2"/>
    <s v="Technology"/>
    <s v="Telephones and Communication"/>
    <s v="Small Box"/>
    <s v="8/19/2011"/>
  </r>
  <r>
    <n v="43424"/>
    <d v="2011-08-18T00:00:00"/>
    <s v="Aug"/>
    <x v="7"/>
    <s v="Not Specified"/>
    <n v="34"/>
    <s v="L"/>
    <n v="772.56"/>
    <n v="22.722352941176467"/>
    <s v="Express Air"/>
    <n v="4.5"/>
    <n v="777.06"/>
    <s v="Ontario"/>
    <s v="ON"/>
    <s v="Home Office"/>
    <n v="3"/>
    <s v="Office Supplies"/>
    <s v="Appliances"/>
    <s v="Small Box"/>
    <s v="8/20/2011"/>
  </r>
  <r>
    <n v="33604"/>
    <d v="2011-08-18T00:00:00"/>
    <s v="Aug"/>
    <x v="7"/>
    <s v="High"/>
    <n v="10"/>
    <s v="S"/>
    <n v="59.62"/>
    <n v="5.9619999999999997"/>
    <s v="Regular Air"/>
    <n v="7.78"/>
    <n v="67.399999999999991"/>
    <s v="British Columbia"/>
    <s v="BC"/>
    <s v="Corporate"/>
    <n v="1"/>
    <s v="Office Supplies"/>
    <s v="Binders and Binder Accessories"/>
    <s v="Small Box"/>
    <s v="8/20/2011"/>
  </r>
  <r>
    <n v="16967"/>
    <d v="2011-08-19T00:00:00"/>
    <s v="Aug"/>
    <x v="7"/>
    <s v="Low"/>
    <n v="34"/>
    <s v="L"/>
    <n v="676.26"/>
    <n v="19.89"/>
    <s v="Regular Air"/>
    <n v="5.77"/>
    <n v="682.03"/>
    <s v="Nova Scotia"/>
    <s v="NS"/>
    <s v="Corporate"/>
    <n v="1"/>
    <s v="Office Supplies"/>
    <s v="Paper"/>
    <s v="Small Box"/>
    <s v="8/19/2011"/>
  </r>
  <r>
    <n v="1639"/>
    <d v="2011-08-19T00:00:00"/>
    <s v="Aug"/>
    <x v="7"/>
    <s v="Not Specified"/>
    <n v="24"/>
    <s v="M"/>
    <n v="163.13999999999999"/>
    <n v="6.7974999999999994"/>
    <s v="Regular Air"/>
    <n v="6.18"/>
    <n v="169.32"/>
    <s v="Ontario"/>
    <s v="ON"/>
    <s v="Home Office"/>
    <n v="3"/>
    <s v="Office Supplies"/>
    <s v="Paper"/>
    <s v="Small Box"/>
    <s v="8/20/2011"/>
  </r>
  <r>
    <n v="10791"/>
    <d v="2011-08-19T00:00:00"/>
    <s v="Aug"/>
    <x v="7"/>
    <s v="Not Specified"/>
    <n v="20"/>
    <s v="M"/>
    <n v="400.57"/>
    <n v="20.028500000000001"/>
    <s v="Regular Air"/>
    <n v="5.77"/>
    <n v="406.34"/>
    <s v="Northwest Territories"/>
    <s v="NT"/>
    <s v="Small Business"/>
    <n v="2"/>
    <s v="Office Supplies"/>
    <s v="Paper"/>
    <s v="Small Box"/>
    <s v="8/21/2011"/>
  </r>
  <r>
    <n v="16967"/>
    <d v="2011-08-19T00:00:00"/>
    <s v="Aug"/>
    <x v="7"/>
    <s v="Low"/>
    <n v="5"/>
    <s v="XS"/>
    <n v="397.55"/>
    <n v="79.510000000000005"/>
    <s v="Regular Air"/>
    <n v="6.13"/>
    <n v="403.68"/>
    <s v="Nova Scotia"/>
    <s v="NS"/>
    <s v="Corporate"/>
    <n v="1"/>
    <s v="Technology"/>
    <s v="Computer Peripherals"/>
    <s v="Small Box"/>
    <s v="8/21/2011"/>
  </r>
  <r>
    <n v="24899"/>
    <d v="2011-08-20T00:00:00"/>
    <s v="Aug"/>
    <x v="7"/>
    <s v="Not Specified"/>
    <n v="37"/>
    <s v="L"/>
    <n v="252.99"/>
    <n v="6.837567567567568"/>
    <s v="Regular Air"/>
    <n v="2.35"/>
    <n v="255.34"/>
    <s v="Manitoba"/>
    <s v="MB"/>
    <s v="Home Office"/>
    <n v="3"/>
    <s v="Office Supplies"/>
    <s v="Pens &amp; Art Supplies"/>
    <s v="Wrap Bag"/>
    <s v="8/22/2011"/>
  </r>
  <r>
    <n v="6502"/>
    <d v="2011-08-20T00:00:00"/>
    <s v="Aug"/>
    <x v="7"/>
    <s v="Medium"/>
    <n v="30"/>
    <s v="L"/>
    <n v="306.92"/>
    <n v="10.230666666666668"/>
    <s v="Regular Air"/>
    <n v="5.12"/>
    <n v="312.04000000000002"/>
    <s v="Ontario"/>
    <s v="ON"/>
    <s v="Home Office"/>
    <n v="3"/>
    <s v="Office Supplies"/>
    <s v="Paper"/>
    <s v="Small Box"/>
    <s v="8/23/2011"/>
  </r>
  <r>
    <n v="448"/>
    <d v="2011-08-20T00:00:00"/>
    <s v="Aug"/>
    <x v="7"/>
    <s v="Medium"/>
    <n v="22"/>
    <s v="M"/>
    <n v="1162.4005"/>
    <n v="52.836386363636365"/>
    <s v="Regular Air"/>
    <n v="19.989999999999998"/>
    <n v="1182.3905"/>
    <s v="Yukon"/>
    <s v="YT"/>
    <s v="Corporate"/>
    <n v="1"/>
    <s v="Technology"/>
    <s v="Telephones and Communication"/>
    <s v="Small Box"/>
    <s v="8/22/2011"/>
  </r>
  <r>
    <n v="51008"/>
    <d v="2011-08-20T00:00:00"/>
    <s v="Aug"/>
    <x v="7"/>
    <s v="High"/>
    <n v="20"/>
    <s v="M"/>
    <n v="269.66000000000003"/>
    <n v="13.483000000000001"/>
    <s v="Regular Air"/>
    <n v="4.59"/>
    <n v="274.25"/>
    <s v="Quebec"/>
    <s v="QC"/>
    <s v="Consumer"/>
    <n v="4"/>
    <s v="Office Supplies"/>
    <s v="Scissors, Rulers and Trimmers"/>
    <s v="Wrap Bag"/>
    <s v="8/22/2011"/>
  </r>
  <r>
    <n v="6502"/>
    <d v="2011-08-20T00:00:00"/>
    <s v="Aug"/>
    <x v="7"/>
    <s v="Medium"/>
    <n v="16"/>
    <s v="S"/>
    <n v="116.11"/>
    <n v="7.256875"/>
    <s v="Express Air"/>
    <n v="5.83"/>
    <n v="121.94"/>
    <s v="Ontario"/>
    <s v="ON"/>
    <s v="Home Office"/>
    <n v="3"/>
    <s v="Office Supplies"/>
    <s v="Paper"/>
    <s v="Wrap Bag"/>
    <s v="8/20/2011"/>
  </r>
  <r>
    <n v="8901"/>
    <d v="2011-08-20T00:00:00"/>
    <s v="Aug"/>
    <x v="7"/>
    <s v="Low"/>
    <n v="15"/>
    <s v="S"/>
    <n v="168.9"/>
    <n v="11.26"/>
    <s v="Express Air"/>
    <n v="6.24"/>
    <n v="175.14000000000001"/>
    <s v="Yukon"/>
    <s v="YT"/>
    <s v="Consumer"/>
    <n v="4"/>
    <s v="Technology"/>
    <s v="Office Machines"/>
    <s v="Medium Box"/>
    <s v="8/27/2011"/>
  </r>
  <r>
    <n v="31648"/>
    <d v="2011-08-20T00:00:00"/>
    <s v="Aug"/>
    <x v="7"/>
    <s v="High"/>
    <n v="10"/>
    <s v="S"/>
    <n v="74.040000000000006"/>
    <n v="7.4040000000000008"/>
    <s v="Regular Air"/>
    <n v="7.3"/>
    <n v="81.34"/>
    <s v="Saskachewan"/>
    <s v="SK"/>
    <s v="Home Office"/>
    <n v="3"/>
    <s v="Office Supplies"/>
    <s v="Paper"/>
    <s v="Small Box"/>
    <s v="8/22/2011"/>
  </r>
  <r>
    <n v="31648"/>
    <d v="2011-08-20T00:00:00"/>
    <s v="Aug"/>
    <x v="7"/>
    <s v="High"/>
    <n v="8"/>
    <s v="XS"/>
    <n v="68.94"/>
    <n v="8.6174999999999997"/>
    <s v="Regular Air"/>
    <n v="2.38"/>
    <n v="71.319999999999993"/>
    <s v="Saskachewan"/>
    <s v="SK"/>
    <s v="Home Office"/>
    <n v="3"/>
    <s v="Technology"/>
    <s v="Computer Peripherals"/>
    <s v="Small Pack"/>
    <s v="8/20/2011"/>
  </r>
  <r>
    <n v="36133"/>
    <d v="2011-08-20T00:00:00"/>
    <s v="Aug"/>
    <x v="7"/>
    <s v="Medium"/>
    <n v="6"/>
    <s v="XS"/>
    <n v="128.56"/>
    <n v="21.426666666666666"/>
    <s v="Regular Air"/>
    <n v="8.68"/>
    <n v="137.24"/>
    <s v="Ontario"/>
    <s v="ON"/>
    <s v="Consumer"/>
    <n v="4"/>
    <s v="Office Supplies"/>
    <s v="Paper"/>
    <s v="Small Box"/>
    <s v="8/21/2011"/>
  </r>
  <r>
    <n v="46531"/>
    <d v="2011-08-21T00:00:00"/>
    <s v="Aug"/>
    <x v="7"/>
    <s v="Low"/>
    <n v="39"/>
    <s v="L"/>
    <n v="4211"/>
    <n v="107.97435897435898"/>
    <s v="Regular Air"/>
    <n v="69"/>
    <n v="4280"/>
    <s v="Nova Scotia"/>
    <s v="NS"/>
    <s v="Consumer"/>
    <n v="4"/>
    <s v="Furniture"/>
    <s v="Tables"/>
    <s v="Large Box"/>
    <s v="8/28/2011"/>
  </r>
  <r>
    <n v="17445"/>
    <d v="2011-08-21T00:00:00"/>
    <s v="Aug"/>
    <x v="7"/>
    <s v="Not Specified"/>
    <n v="33"/>
    <s v="L"/>
    <n v="249.48"/>
    <n v="7.56"/>
    <s v="Regular Air"/>
    <n v="2.38"/>
    <n v="251.85999999999999"/>
    <s v="Alberta"/>
    <s v="AB"/>
    <s v="Small Business"/>
    <n v="2"/>
    <s v="Technology"/>
    <s v="Computer Peripherals"/>
    <s v="Small Pack"/>
    <s v="8/24/2011"/>
  </r>
  <r>
    <n v="1095"/>
    <d v="2011-08-21T00:00:00"/>
    <s v="Aug"/>
    <x v="7"/>
    <s v="Medium"/>
    <n v="28"/>
    <s v="M"/>
    <n v="142.18"/>
    <n v="5.0778571428571428"/>
    <s v="Regular Air"/>
    <n v="4.72"/>
    <n v="146.9"/>
    <s v="Yukon"/>
    <s v="YT"/>
    <s v="Consumer"/>
    <n v="4"/>
    <s v="Office Supplies"/>
    <s v="Paper"/>
    <s v="Small Box"/>
    <s v="8/23/2011"/>
  </r>
  <r>
    <n v="45381"/>
    <d v="2011-08-21T00:00:00"/>
    <s v="Aug"/>
    <x v="7"/>
    <s v="Medium"/>
    <n v="26"/>
    <s v="M"/>
    <n v="164.1"/>
    <n v="6.3115384615384613"/>
    <s v="Express Air"/>
    <n v="5.01"/>
    <n v="169.10999999999999"/>
    <s v="Nova Scotia"/>
    <s v="NS"/>
    <s v="Small Business"/>
    <n v="2"/>
    <s v="Office Supplies"/>
    <s v="Binders and Binder Accessories"/>
    <s v="Small Box"/>
    <s v="8/22/2011"/>
  </r>
  <r>
    <n v="2882"/>
    <d v="2011-08-21T00:00:00"/>
    <s v="Aug"/>
    <x v="7"/>
    <s v="High"/>
    <n v="23"/>
    <s v="M"/>
    <n v="3872.87"/>
    <n v="168.38565217391303"/>
    <s v="Delivery Truck"/>
    <n v="30"/>
    <n v="3902.87"/>
    <s v="Alberta"/>
    <s v="AB"/>
    <s v="Consumer"/>
    <n v="4"/>
    <s v="Furniture"/>
    <s v="Chairs &amp; Chairmats"/>
    <s v="Jumbo Drum"/>
    <s v="8/23/2011"/>
  </r>
  <r>
    <n v="45381"/>
    <d v="2011-08-21T00:00:00"/>
    <s v="Aug"/>
    <x v="7"/>
    <s v="Medium"/>
    <n v="23"/>
    <s v="M"/>
    <n v="1316.87"/>
    <n v="57.255217391304342"/>
    <s v="Express Air"/>
    <n v="5.5"/>
    <n v="1322.37"/>
    <s v="Nova Scotia"/>
    <s v="NS"/>
    <s v="Small Business"/>
    <n v="2"/>
    <s v="Technology"/>
    <s v="Computer Peripherals"/>
    <s v="Small Box"/>
    <s v="8/23/2011"/>
  </r>
  <r>
    <n v="46531"/>
    <d v="2011-08-21T00:00:00"/>
    <s v="Aug"/>
    <x v="7"/>
    <s v="Low"/>
    <n v="23"/>
    <s v="M"/>
    <n v="84.47"/>
    <n v="3.672608695652174"/>
    <s v="Regular Air"/>
    <n v="1.49"/>
    <n v="85.96"/>
    <s v="Quebec"/>
    <s v="QC"/>
    <s v="Consumer"/>
    <n v="4"/>
    <s v="Office Supplies"/>
    <s v="Binders and Binder Accessories"/>
    <s v="Small Box"/>
    <s v="8/21/2011"/>
  </r>
  <r>
    <n v="46531"/>
    <d v="2011-08-21T00:00:00"/>
    <s v="Aug"/>
    <x v="7"/>
    <s v="Low"/>
    <n v="17"/>
    <s v="S"/>
    <n v="3064.6579999999999"/>
    <n v="180.274"/>
    <s v="Regular Air"/>
    <n v="2.79"/>
    <n v="3067.4479999999999"/>
    <s v="Quebec"/>
    <s v="QC"/>
    <s v="Consumer"/>
    <n v="4"/>
    <s v="Technology"/>
    <s v="Telephones and Communication"/>
    <s v="Small Box"/>
    <s v="8/26/2011"/>
  </r>
  <r>
    <n v="2882"/>
    <d v="2011-08-21T00:00:00"/>
    <s v="Aug"/>
    <x v="7"/>
    <s v="High"/>
    <n v="9"/>
    <s v="XS"/>
    <n v="356.72"/>
    <n v="39.635555555555555"/>
    <s v="Regular Air"/>
    <n v="1.99"/>
    <n v="358.71000000000004"/>
    <s v="Alberta"/>
    <s v="AB"/>
    <s v="Consumer"/>
    <n v="4"/>
    <s v="Technology"/>
    <s v="Computer Peripherals"/>
    <s v="Small Pack"/>
    <s v="8/22/2011"/>
  </r>
  <r>
    <n v="46531"/>
    <d v="2011-08-21T00:00:00"/>
    <s v="Aug"/>
    <x v="7"/>
    <s v="Low"/>
    <n v="2"/>
    <s v="XS"/>
    <n v="19.34"/>
    <n v="9.67"/>
    <s v="Regular Air"/>
    <n v="6.05"/>
    <n v="25.39"/>
    <s v="Ontario"/>
    <s v="ON"/>
    <s v="Consumer"/>
    <n v="4"/>
    <s v="Office Supplies"/>
    <s v="Binders and Binder Accessories"/>
    <s v="Small Box"/>
    <s v="8/30/2011"/>
  </r>
  <r>
    <n v="45381"/>
    <d v="2011-08-21T00:00:00"/>
    <s v="Aug"/>
    <x v="7"/>
    <s v="Medium"/>
    <n v="1"/>
    <s v="XS"/>
    <n v="11.81"/>
    <n v="11.81"/>
    <s v="Regular Air"/>
    <n v="5.57"/>
    <n v="17.380000000000003"/>
    <s v="Nova Scotia"/>
    <s v="NS"/>
    <s v="Small Business"/>
    <n v="2"/>
    <s v="Furniture"/>
    <s v="Office Furnishings"/>
    <s v="Small Box"/>
    <s v="8/23/2011"/>
  </r>
  <r>
    <n v="58598"/>
    <d v="2011-08-22T00:00:00"/>
    <s v="Aug"/>
    <x v="7"/>
    <s v="Medium"/>
    <n v="50"/>
    <s v="XXL"/>
    <n v="13608.83"/>
    <n v="272.17660000000001"/>
    <s v="Delivery Truck"/>
    <n v="64.73"/>
    <n v="13673.56"/>
    <s v="Ontario"/>
    <s v="ON"/>
    <s v="Home Office"/>
    <n v="3"/>
    <s v="Furniture"/>
    <s v="Chairs &amp; Chairmats"/>
    <s v="Jumbo Drum"/>
    <s v="8/23/2011"/>
  </r>
  <r>
    <n v="58598"/>
    <d v="2011-08-22T00:00:00"/>
    <s v="Aug"/>
    <x v="7"/>
    <s v="Medium"/>
    <n v="25"/>
    <s v="M"/>
    <n v="89.32"/>
    <n v="3.5727999999999995"/>
    <s v="Regular Air"/>
    <n v="0.7"/>
    <n v="90.02"/>
    <s v="Ontario"/>
    <s v="ON"/>
    <s v="Home Office"/>
    <n v="3"/>
    <s v="Office Supplies"/>
    <s v="Rubber Bands"/>
    <s v="Wrap Bag"/>
    <s v="8/23/2011"/>
  </r>
  <r>
    <n v="58566"/>
    <d v="2011-08-23T00:00:00"/>
    <s v="Aug"/>
    <x v="7"/>
    <s v="Not Specified"/>
    <n v="45"/>
    <s v="XL"/>
    <n v="4680.8900000000003"/>
    <n v="104.01977777777779"/>
    <s v="Regular Air"/>
    <n v="10.119999999999999"/>
    <n v="4691.01"/>
    <s v="Alberta"/>
    <s v="AB"/>
    <s v="Consumer"/>
    <n v="4"/>
    <s v="Furniture"/>
    <s v="Office Furnishings"/>
    <s v="Large Box"/>
    <s v="8/24/2011"/>
  </r>
  <r>
    <n v="43302"/>
    <d v="2011-08-23T00:00:00"/>
    <s v="Aug"/>
    <x v="7"/>
    <s v="Low"/>
    <n v="43"/>
    <s v="XL"/>
    <n v="720.61300000000006"/>
    <n v="16.758441860465119"/>
    <s v="Regular Air"/>
    <n v="0.99"/>
    <n v="721.60300000000007"/>
    <s v="Nova Scotia"/>
    <s v="NS"/>
    <s v="Corporate"/>
    <n v="1"/>
    <s v="Technology"/>
    <s v="Telephones and Communication"/>
    <s v="Wrap Bag"/>
    <d v="2011-01-09T00:00:00"/>
  </r>
  <r>
    <n v="58566"/>
    <d v="2011-08-23T00:00:00"/>
    <s v="Aug"/>
    <x v="7"/>
    <s v="Not Specified"/>
    <n v="42"/>
    <s v="XL"/>
    <n v="2414.9944999999998"/>
    <n v="57.499869047619043"/>
    <s v="Express Air"/>
    <n v="4.99"/>
    <n v="2419.9844999999996"/>
    <s v="Alberta"/>
    <s v="AB"/>
    <s v="Consumer"/>
    <n v="4"/>
    <s v="Technology"/>
    <s v="Telephones and Communication"/>
    <s v="Small Box"/>
    <s v="8/25/2011"/>
  </r>
  <r>
    <n v="43302"/>
    <d v="2011-08-23T00:00:00"/>
    <s v="Aug"/>
    <x v="7"/>
    <s v="Low"/>
    <n v="39"/>
    <s v="L"/>
    <n v="6888.6634999999997"/>
    <n v="176.63239743589742"/>
    <s v="Regular Air"/>
    <n v="5"/>
    <n v="6893.6634999999997"/>
    <s v="Nova Scotia"/>
    <s v="NS"/>
    <s v="Corporate"/>
    <n v="1"/>
    <s v="Technology"/>
    <s v="Telephones and Communication"/>
    <s v="Small Box"/>
    <s v="8/30/2011"/>
  </r>
  <r>
    <n v="53189"/>
    <d v="2011-08-23T00:00:00"/>
    <s v="Aug"/>
    <x v="7"/>
    <s v="Critical"/>
    <n v="29"/>
    <s v="M"/>
    <n v="214.19"/>
    <n v="7.3858620689655172"/>
    <s v="Express Air"/>
    <n v="5.94"/>
    <n v="220.13"/>
    <s v="British Columbia"/>
    <s v="BC"/>
    <s v="Corporate"/>
    <n v="1"/>
    <s v="Office Supplies"/>
    <s v="Paper"/>
    <s v="Small Box"/>
    <s v="8/23/2011"/>
  </r>
  <r>
    <n v="28545"/>
    <d v="2011-08-23T00:00:00"/>
    <s v="Aug"/>
    <x v="7"/>
    <s v="High"/>
    <n v="15"/>
    <s v="S"/>
    <n v="5296.19"/>
    <n v="353.0793333333333"/>
    <s v="Regular Air"/>
    <n v="19.989999999999998"/>
    <n v="5316.1799999999994"/>
    <s v="Saskachewan"/>
    <s v="SK"/>
    <s v="Home Office"/>
    <n v="3"/>
    <s v="Office Supplies"/>
    <s v="Appliances"/>
    <s v="Small Box"/>
    <s v="8/24/2011"/>
  </r>
  <r>
    <n v="43302"/>
    <d v="2011-08-23T00:00:00"/>
    <s v="Aug"/>
    <x v="7"/>
    <s v="Low"/>
    <n v="4"/>
    <s v="XS"/>
    <n v="8.8699999999999992"/>
    <n v="2.2174999999999998"/>
    <s v="Regular Air"/>
    <n v="1.63"/>
    <n v="10.5"/>
    <s v="Newfoundland"/>
    <s v="NL"/>
    <s v="Corporate"/>
    <n v="1"/>
    <s v="Office Supplies"/>
    <s v="Pens &amp; Art Supplies"/>
    <s v="Wrap Bag"/>
    <d v="2011-01-09T00:00:00"/>
  </r>
  <r>
    <n v="55202"/>
    <d v="2011-08-24T00:00:00"/>
    <s v="Aug"/>
    <x v="7"/>
    <s v="Low"/>
    <n v="49"/>
    <s v="XL"/>
    <n v="6335.8575000000001"/>
    <n v="129.30321428571429"/>
    <s v="Regular Air"/>
    <n v="8.99"/>
    <n v="6344.8474999999999"/>
    <s v="Ontario"/>
    <s v="ON"/>
    <s v="Small Business"/>
    <n v="2"/>
    <s v="Technology"/>
    <s v="Telephones and Communication"/>
    <s v="Small Box"/>
    <s v="8/31/2011"/>
  </r>
  <r>
    <n v="51302"/>
    <d v="2011-08-24T00:00:00"/>
    <s v="Aug"/>
    <x v="7"/>
    <s v="Not Specified"/>
    <n v="44"/>
    <s v="XL"/>
    <n v="167.55"/>
    <n v="3.8079545454545456"/>
    <s v="Regular Air"/>
    <n v="7.5"/>
    <n v="175.05"/>
    <s v="Manitoba"/>
    <s v="MB"/>
    <s v="Consumer"/>
    <n v="4"/>
    <s v="Office Supplies"/>
    <s v="Labels"/>
    <s v="Small Box"/>
    <s v="8/26/2011"/>
  </r>
  <r>
    <n v="55202"/>
    <d v="2011-08-24T00:00:00"/>
    <s v="Aug"/>
    <x v="7"/>
    <s v="Low"/>
    <n v="33"/>
    <s v="L"/>
    <n v="3093.76"/>
    <n v="93.75030303030303"/>
    <s v="Express Air"/>
    <n v="35"/>
    <n v="3128.76"/>
    <s v="Quebec"/>
    <s v="QC"/>
    <s v="Small Business"/>
    <n v="2"/>
    <s v="Office Supplies"/>
    <s v="Storage &amp; Organization"/>
    <s v="Large Box"/>
    <s v="8/26/2011"/>
  </r>
  <r>
    <n v="49319"/>
    <d v="2011-08-25T00:00:00"/>
    <s v="Aug"/>
    <x v="7"/>
    <s v="Low"/>
    <n v="40"/>
    <s v="XL"/>
    <n v="289.19"/>
    <n v="7.2297500000000001"/>
    <s v="Regular Air"/>
    <n v="6.15"/>
    <n v="295.33999999999997"/>
    <s v="Saskachewan"/>
    <s v="SK"/>
    <s v="Corporate"/>
    <n v="1"/>
    <s v="Office Supplies"/>
    <s v="Paper"/>
    <s v="Small Box"/>
    <s v="8/27/2011"/>
  </r>
  <r>
    <n v="45861"/>
    <d v="2011-08-25T00:00:00"/>
    <s v="Aug"/>
    <x v="7"/>
    <s v="Medium"/>
    <n v="39"/>
    <s v="L"/>
    <n v="680.85850000000005"/>
    <n v="17.457910256410258"/>
    <s v="Regular Air"/>
    <n v="0.99"/>
    <n v="681.84850000000006"/>
    <s v="Northwest Territories"/>
    <s v="NT"/>
    <s v="Small Business"/>
    <n v="2"/>
    <s v="Technology"/>
    <s v="Telephones and Communication"/>
    <s v="Wrap Bag"/>
    <s v="8/25/2011"/>
  </r>
  <r>
    <n v="5153"/>
    <d v="2011-08-25T00:00:00"/>
    <s v="Aug"/>
    <x v="7"/>
    <s v="Critical"/>
    <n v="37"/>
    <s v="L"/>
    <n v="4896.93"/>
    <n v="132.34945945945947"/>
    <s v="Express Air"/>
    <n v="12.65"/>
    <n v="4909.58"/>
    <s v="Prince Edward Island"/>
    <s v="PE"/>
    <s v="Home Office"/>
    <n v="3"/>
    <s v="Furniture"/>
    <s v="Chairs &amp; Chairmats"/>
    <s v="Medium Box"/>
    <s v="8/27/2011"/>
  </r>
  <r>
    <n v="15622"/>
    <d v="2011-08-25T00:00:00"/>
    <s v="Aug"/>
    <x v="7"/>
    <s v="High"/>
    <n v="34"/>
    <s v="L"/>
    <n v="8581.25"/>
    <n v="252.38970588235293"/>
    <s v="Delivery Truck"/>
    <n v="60.2"/>
    <n v="8641.4500000000007"/>
    <s v="British Columbia"/>
    <s v="BC"/>
    <s v="Consumer"/>
    <n v="4"/>
    <s v="Furniture"/>
    <s v="Bookcases"/>
    <s v="Jumbo Box"/>
    <s v="8/26/2011"/>
  </r>
  <r>
    <n v="36676"/>
    <d v="2011-08-25T00:00:00"/>
    <s v="Aug"/>
    <x v="7"/>
    <s v="Not Specified"/>
    <n v="32"/>
    <s v="L"/>
    <n v="3046.01"/>
    <n v="95.187812500000007"/>
    <s v="Delivery Truck"/>
    <n v="14"/>
    <n v="3060.01"/>
    <s v="Saskachewan"/>
    <s v="SK"/>
    <s v="Corporate"/>
    <n v="1"/>
    <s v="Technology"/>
    <s v="Office Machines"/>
    <s v="Jumbo Drum"/>
    <s v="8/27/2011"/>
  </r>
  <r>
    <n v="15622"/>
    <d v="2011-08-25T00:00:00"/>
    <s v="Aug"/>
    <x v="7"/>
    <s v="High"/>
    <n v="21"/>
    <s v="M"/>
    <n v="135.99"/>
    <n v="6.475714285714286"/>
    <s v="Regular Air"/>
    <n v="9.68"/>
    <n v="145.67000000000002"/>
    <s v="British Columbia"/>
    <s v="BC"/>
    <s v="Consumer"/>
    <n v="4"/>
    <s v="Office Supplies"/>
    <s v="Paper"/>
    <s v="Small Box"/>
    <s v="8/26/2011"/>
  </r>
  <r>
    <n v="36676"/>
    <d v="2011-08-25T00:00:00"/>
    <s v="Aug"/>
    <x v="7"/>
    <s v="Not Specified"/>
    <n v="15"/>
    <s v="S"/>
    <n v="353.52"/>
    <n v="23.567999999999998"/>
    <s v="Regular Air"/>
    <n v="8.18"/>
    <n v="361.7"/>
    <s v="Saskachewan"/>
    <s v="SK"/>
    <s v="Corporate"/>
    <n v="1"/>
    <s v="Office Supplies"/>
    <s v="Paper"/>
    <s v="Small Box"/>
    <s v="8/26/2011"/>
  </r>
  <r>
    <n v="49319"/>
    <d v="2011-08-25T00:00:00"/>
    <s v="Aug"/>
    <x v="7"/>
    <s v="Low"/>
    <n v="13"/>
    <s v="S"/>
    <n v="98.82"/>
    <n v="7.6015384615384614"/>
    <s v="Regular Air"/>
    <n v="5.53"/>
    <n v="104.35"/>
    <s v="Saskachewan"/>
    <s v="SK"/>
    <s v="Corporate"/>
    <n v="1"/>
    <s v="Technology"/>
    <s v="Computer Peripherals"/>
    <s v="Small Pack"/>
    <s v="8/27/2011"/>
  </r>
  <r>
    <n v="56640"/>
    <d v="2011-08-25T00:00:00"/>
    <s v="Aug"/>
    <x v="7"/>
    <s v="High"/>
    <n v="11"/>
    <s v="S"/>
    <n v="80.260000000000005"/>
    <n v="7.2963636363636368"/>
    <s v="Regular Air"/>
    <n v="5.66"/>
    <n v="85.92"/>
    <s v="British Columbia"/>
    <s v="BC"/>
    <s v="Corporate"/>
    <n v="1"/>
    <s v="Office Supplies"/>
    <s v="Paper"/>
    <s v="Small Box"/>
    <s v="8/26/2011"/>
  </r>
  <r>
    <n v="56640"/>
    <d v="2011-08-25T00:00:00"/>
    <s v="Aug"/>
    <x v="7"/>
    <s v="High"/>
    <n v="2"/>
    <s v="XS"/>
    <n v="29.31"/>
    <n v="14.654999999999999"/>
    <s v="Regular Air"/>
    <n v="5.43"/>
    <n v="34.739999999999995"/>
    <s v="British Columbia"/>
    <s v="BC"/>
    <s v="Corporate"/>
    <n v="1"/>
    <s v="Office Supplies"/>
    <s v="Paper"/>
    <s v="Small Box"/>
    <s v="8/26/2011"/>
  </r>
  <r>
    <n v="30276"/>
    <d v="2011-08-26T00:00:00"/>
    <s v="Aug"/>
    <x v="7"/>
    <s v="Low"/>
    <n v="44"/>
    <s v="XL"/>
    <n v="1453.704"/>
    <n v="33.038727272727272"/>
    <s v="Regular Air"/>
    <n v="1.1000000000000001"/>
    <n v="1454.8039999999999"/>
    <s v="Quebec"/>
    <s v="QC"/>
    <s v="Corporate"/>
    <n v="1"/>
    <s v="Technology"/>
    <s v="Telephones and Communication"/>
    <s v="Small Box"/>
    <s v="8/30/2011"/>
  </r>
  <r>
    <n v="17924"/>
    <d v="2011-08-26T00:00:00"/>
    <s v="Aug"/>
    <x v="7"/>
    <s v="Critical"/>
    <n v="42"/>
    <s v="XL"/>
    <n v="2507.48"/>
    <n v="59.701904761904764"/>
    <s v="Regular Air"/>
    <n v="4.5"/>
    <n v="2511.98"/>
    <s v="Saskachewan"/>
    <s v="SK"/>
    <s v="Consumer"/>
    <n v="4"/>
    <s v="Office Supplies"/>
    <s v="Appliances"/>
    <s v="Small Box"/>
    <s v="8/26/2011"/>
  </r>
  <r>
    <n v="53767"/>
    <d v="2011-08-26T00:00:00"/>
    <s v="Aug"/>
    <x v="7"/>
    <s v="Not Specified"/>
    <n v="35"/>
    <s v="L"/>
    <n v="1131.1500000000001"/>
    <n v="32.318571428571431"/>
    <s v="Regular Air"/>
    <n v="5.76"/>
    <n v="1136.9100000000001"/>
    <s v="Alberta"/>
    <s v="AB"/>
    <s v="Small Business"/>
    <n v="2"/>
    <s v="Office Supplies"/>
    <s v="Paper"/>
    <s v="Small Box"/>
    <s v="8/27/2011"/>
  </r>
  <r>
    <n v="30276"/>
    <d v="2011-08-26T00:00:00"/>
    <s v="Aug"/>
    <x v="7"/>
    <s v="Low"/>
    <n v="34"/>
    <s v="L"/>
    <n v="7656.3040000000001"/>
    <n v="225.18541176470589"/>
    <s v="Delivery Truck"/>
    <n v="54.12"/>
    <n v="7710.424"/>
    <s v="Quebec"/>
    <s v="QC"/>
    <s v="Corporate"/>
    <n v="1"/>
    <s v="Furniture"/>
    <s v="Tables"/>
    <s v="Jumbo Box"/>
    <s v="8/30/2011"/>
  </r>
  <r>
    <n v="39169"/>
    <d v="2011-08-26T00:00:00"/>
    <s v="Aug"/>
    <x v="7"/>
    <s v="Medium"/>
    <n v="5"/>
    <s v="XS"/>
    <n v="24.91"/>
    <n v="4.9820000000000002"/>
    <s v="Regular Air"/>
    <n v="0.71"/>
    <n v="25.62"/>
    <s v="Quebec"/>
    <s v="QC"/>
    <s v="Home Office"/>
    <n v="3"/>
    <s v="Office Supplies"/>
    <s v="Pens &amp; Art Supplies"/>
    <s v="Wrap Bag"/>
    <s v="8/27/2011"/>
  </r>
  <r>
    <n v="6336"/>
    <d v="2011-08-28T00:00:00"/>
    <s v="Aug"/>
    <x v="7"/>
    <s v="High"/>
    <n v="43"/>
    <s v="XL"/>
    <n v="320.26"/>
    <n v="7.4479069767441857"/>
    <s v="Express Air"/>
    <n v="6.05"/>
    <n v="326.31"/>
    <s v="Saskachewan"/>
    <s v="SK"/>
    <s v="Home Office"/>
    <n v="3"/>
    <s v="Office Supplies"/>
    <s v="Binders and Binder Accessories"/>
    <s v="Small Box"/>
    <s v="8/30/2011"/>
  </r>
  <r>
    <n v="54914"/>
    <d v="2011-08-28T00:00:00"/>
    <s v="Aug"/>
    <x v="7"/>
    <s v="Critical"/>
    <n v="32"/>
    <s v="L"/>
    <n v="197.93"/>
    <n v="6.1853125000000002"/>
    <s v="Regular Air"/>
    <n v="5.46"/>
    <n v="203.39000000000001"/>
    <s v="Ontario"/>
    <s v="ON"/>
    <s v="Small Business"/>
    <n v="2"/>
    <s v="Office Supplies"/>
    <s v="Paper"/>
    <s v="Small Box"/>
    <s v="8/29/2011"/>
  </r>
  <r>
    <n v="48709"/>
    <d v="2011-08-28T00:00:00"/>
    <s v="Aug"/>
    <x v="7"/>
    <s v="High"/>
    <n v="17"/>
    <s v="S"/>
    <n v="47.12"/>
    <n v="2.7717647058823527"/>
    <s v="Regular Air"/>
    <n v="4.28"/>
    <n v="51.4"/>
    <s v="British Columbia"/>
    <s v="BC"/>
    <s v="Corporate"/>
    <n v="1"/>
    <s v="Office Supplies"/>
    <s v="Pens &amp; Art Supplies"/>
    <s v="Wrap Bag"/>
    <s v="8/30/2011"/>
  </r>
  <r>
    <n v="54914"/>
    <d v="2011-08-28T00:00:00"/>
    <s v="Aug"/>
    <x v="7"/>
    <s v="Critical"/>
    <n v="7"/>
    <s v="XS"/>
    <n v="90.58"/>
    <n v="12.94"/>
    <s v="Regular Air"/>
    <n v="6.27"/>
    <n v="96.85"/>
    <s v="Ontario"/>
    <s v="ON"/>
    <s v="Small Business"/>
    <n v="2"/>
    <s v="Office Supplies"/>
    <s v="Storage &amp; Organization"/>
    <s v="Medium Box"/>
    <s v="8/30/2011"/>
  </r>
  <r>
    <n v="8391"/>
    <d v="2011-08-28T00:00:00"/>
    <s v="Aug"/>
    <x v="7"/>
    <s v="High"/>
    <n v="4"/>
    <s v="XS"/>
    <n v="1266.72"/>
    <n v="316.68"/>
    <s v="Delivery Truck"/>
    <n v="64.73"/>
    <n v="1331.45"/>
    <s v="Nunavut"/>
    <s v="NU"/>
    <s v="Corporate"/>
    <n v="1"/>
    <s v="Furniture"/>
    <s v="Chairs &amp; Chairmats"/>
    <s v="Jumbo Drum"/>
    <s v="8/29/2011"/>
  </r>
  <r>
    <n v="49828"/>
    <d v="2011-08-30T00:00:00"/>
    <s v="Aug"/>
    <x v="7"/>
    <s v="Medium"/>
    <n v="39"/>
    <s v="L"/>
    <n v="272.39"/>
    <n v="6.9843589743589742"/>
    <s v="Express Air"/>
    <n v="6.6"/>
    <n v="278.99"/>
    <s v="Manitoba"/>
    <s v="MB"/>
    <s v="Consumer"/>
    <n v="4"/>
    <s v="Office Supplies"/>
    <s v="Paper"/>
    <s v="Small Box"/>
    <s v="8/31/2011"/>
  </r>
  <r>
    <n v="36679"/>
    <d v="2011-08-30T00:00:00"/>
    <s v="Aug"/>
    <x v="7"/>
    <s v="Critical"/>
    <n v="28"/>
    <s v="M"/>
    <n v="1491.8264999999999"/>
    <n v="53.279517857142856"/>
    <s v="Regular Air"/>
    <n v="8.99"/>
    <n v="1500.8164999999999"/>
    <s v="Ontario"/>
    <s v="ON"/>
    <s v="Corporate"/>
    <n v="1"/>
    <s v="Technology"/>
    <s v="Telephones and Communication"/>
    <s v="Small Box"/>
    <d v="2011-02-09T00:00:00"/>
  </r>
  <r>
    <n v="11233"/>
    <d v="2011-08-30T00:00:00"/>
    <s v="Aug"/>
    <x v="7"/>
    <s v="Not Specified"/>
    <n v="25"/>
    <s v="M"/>
    <n v="276.5"/>
    <n v="11.06"/>
    <s v="Regular Air"/>
    <n v="4.8"/>
    <n v="281.3"/>
    <s v="Ontario"/>
    <s v="ON"/>
    <s v="Corporate"/>
    <n v="1"/>
    <s v="Office Supplies"/>
    <s v="Envelopes"/>
    <s v="Small Box"/>
    <d v="2011-01-09T00:00:00"/>
  </r>
  <r>
    <n v="38561"/>
    <d v="2011-08-30T00:00:00"/>
    <s v="Aug"/>
    <x v="7"/>
    <s v="Critical"/>
    <n v="19"/>
    <s v="S"/>
    <n v="169.4"/>
    <n v="8.9157894736842103"/>
    <s v="Regular Air"/>
    <n v="7.29"/>
    <n v="176.69"/>
    <s v="Saskachewan"/>
    <s v="SK"/>
    <s v="Home Office"/>
    <n v="3"/>
    <s v="Furniture"/>
    <s v="Office Furnishings"/>
    <s v="Small Pack"/>
    <d v="2011-01-09T00:00:00"/>
  </r>
  <r>
    <n v="4676"/>
    <d v="2011-08-31T00:00:00"/>
    <s v="Aug"/>
    <x v="7"/>
    <s v="High"/>
    <n v="50"/>
    <s v="XXL"/>
    <n v="187.83"/>
    <n v="3.7566000000000002"/>
    <s v="Regular Air"/>
    <n v="0.5"/>
    <n v="188.33"/>
    <s v="Nunavut"/>
    <s v="NU"/>
    <s v="Home Office"/>
    <n v="3"/>
    <s v="Office Supplies"/>
    <s v="Labels"/>
    <s v="Small Box"/>
    <d v="2011-02-09T00:00:00"/>
  </r>
  <r>
    <n v="6337"/>
    <d v="2011-08-31T00:00:00"/>
    <s v="Aug"/>
    <x v="7"/>
    <s v="Not Specified"/>
    <n v="48"/>
    <s v="XL"/>
    <n v="3397.72"/>
    <n v="70.785833333333329"/>
    <s v="Regular Air"/>
    <n v="37.58"/>
    <n v="3435.2999999999997"/>
    <s v="British Columbia"/>
    <s v="BC"/>
    <s v="Corporate"/>
    <n v="1"/>
    <s v="Furniture"/>
    <s v="Office Furnishings"/>
    <s v="Wrap Bag"/>
    <d v="2011-02-09T00:00:00"/>
  </r>
  <r>
    <n v="34596"/>
    <d v="2011-08-31T00:00:00"/>
    <s v="Aug"/>
    <x v="7"/>
    <s v="Critical"/>
    <n v="39"/>
    <s v="L"/>
    <n v="302.08999999999997"/>
    <n v="7.7458974358974348"/>
    <s v="Regular Air"/>
    <n v="6.16"/>
    <n v="308.25"/>
    <s v="New Brunswick"/>
    <s v="NB"/>
    <s v="Consumer"/>
    <n v="4"/>
    <s v="Office Supplies"/>
    <s v="Binders and Binder Accessories"/>
    <s v="Small Box"/>
    <d v="2011-01-09T00:00:00"/>
  </r>
  <r>
    <n v="4676"/>
    <d v="2011-08-31T00:00:00"/>
    <s v="Aug"/>
    <x v="7"/>
    <s v="High"/>
    <n v="30"/>
    <s v="L"/>
    <n v="4253.009"/>
    <n v="141.76696666666666"/>
    <s v="Regular Air"/>
    <n v="8.99"/>
    <n v="4261.9989999999998"/>
    <s v="Nunavut"/>
    <s v="NU"/>
    <s v="Home Office"/>
    <n v="3"/>
    <s v="Technology"/>
    <s v="Telephones and Communication"/>
    <s v="Small Box"/>
    <d v="2011-01-09T00:00:00"/>
  </r>
  <r>
    <n v="57799"/>
    <d v="2011-08-31T00:00:00"/>
    <s v="Aug"/>
    <x v="7"/>
    <s v="High"/>
    <n v="25"/>
    <s v="M"/>
    <n v="12343.07"/>
    <n v="493.72280000000001"/>
    <s v="Delivery Truck"/>
    <n v="69.3"/>
    <n v="12412.369999999999"/>
    <s v="Saskachewan"/>
    <s v="SK"/>
    <s v="Consumer"/>
    <n v="4"/>
    <s v="Technology"/>
    <s v="Office Machines"/>
    <s v="Jumbo Drum"/>
    <d v="2011-02-09T00:00:00"/>
  </r>
  <r>
    <n v="4676"/>
    <d v="2011-08-31T00:00:00"/>
    <s v="Aug"/>
    <x v="7"/>
    <s v="High"/>
    <n v="11"/>
    <s v="S"/>
    <n v="1210.0515"/>
    <n v="110.00468181818182"/>
    <s v="Regular Air"/>
    <n v="7.69"/>
    <n v="1217.7415000000001"/>
    <s v="Nunavut"/>
    <s v="NU"/>
    <s v="Home Office"/>
    <n v="3"/>
    <s v="Technology"/>
    <s v="Telephones and Communication"/>
    <s v="Small Box"/>
    <d v="2011-01-09T00:00:00"/>
  </r>
  <r>
    <n v="4676"/>
    <d v="2011-08-31T00:00:00"/>
    <s v="Aug"/>
    <x v="7"/>
    <s v="High"/>
    <n v="3"/>
    <s v="XS"/>
    <n v="49.59"/>
    <n v="16.53"/>
    <s v="Express Air"/>
    <n v="6.47"/>
    <n v="56.06"/>
    <s v="Nunavut"/>
    <s v="NU"/>
    <s v="Home Office"/>
    <n v="3"/>
    <s v="Office Supplies"/>
    <s v="Paper"/>
    <s v="Small Box"/>
    <d v="2011-02-09T00:00:00"/>
  </r>
  <r>
    <n v="6337"/>
    <d v="2011-08-31T00:00:00"/>
    <s v="Aug"/>
    <x v="7"/>
    <s v="Not Specified"/>
    <n v="1"/>
    <s v="XS"/>
    <n v="449.42"/>
    <n v="449.42"/>
    <s v="Delivery Truck"/>
    <n v="85.63"/>
    <n v="535.04999999999995"/>
    <s v="British Columbia"/>
    <s v="BC"/>
    <s v="Corporate"/>
    <n v="1"/>
    <s v="Furniture"/>
    <s v="Tables"/>
    <s v="Jumbo Box"/>
    <d v="2011-01-09T00:00:00"/>
  </r>
  <r>
    <n v="51906"/>
    <d v="2011-09-01T00:00:00"/>
    <s v="Sep"/>
    <x v="8"/>
    <s v="High"/>
    <n v="24"/>
    <s v="M"/>
    <n v="206.34"/>
    <n v="8.5975000000000001"/>
    <s v="Regular Air"/>
    <n v="3.62"/>
    <n v="209.96"/>
    <s v="British Columbia"/>
    <s v="BC"/>
    <s v="Home Office"/>
    <n v="3"/>
    <s v="Technology"/>
    <s v="Computer Peripherals"/>
    <s v="Small Pack"/>
    <d v="2011-02-09T00:00:00"/>
  </r>
  <r>
    <n v="34112"/>
    <d v="2011-09-01T00:00:00"/>
    <s v="Sep"/>
    <x v="8"/>
    <s v="Critical"/>
    <n v="13"/>
    <s v="S"/>
    <n v="315.79199999999997"/>
    <n v="24.291692307692305"/>
    <s v="Regular Air"/>
    <n v="8.59"/>
    <n v="324.38199999999995"/>
    <s v="Saskachewan"/>
    <s v="SK"/>
    <s v="Small Business"/>
    <n v="2"/>
    <s v="Technology"/>
    <s v="Telephones and Communication"/>
    <s v="Medium Box"/>
    <d v="2011-03-09T00:00:00"/>
  </r>
  <r>
    <n v="8578"/>
    <d v="2011-09-02T00:00:00"/>
    <s v="Sep"/>
    <x v="8"/>
    <s v="High"/>
    <n v="40"/>
    <s v="XL"/>
    <n v="366.87"/>
    <n v="9.1717499999999994"/>
    <s v="Regular Air"/>
    <n v="5.71"/>
    <n v="372.58"/>
    <s v="New Brunswick"/>
    <s v="NB"/>
    <s v="Corporate"/>
    <n v="1"/>
    <s v="Furniture"/>
    <s v="Office Furnishings"/>
    <s v="Small Box"/>
    <d v="2011-03-09T00:00:00"/>
  </r>
  <r>
    <n v="27778"/>
    <d v="2011-09-02T00:00:00"/>
    <s v="Sep"/>
    <x v="8"/>
    <s v="Critical"/>
    <n v="34"/>
    <s v="L"/>
    <n v="4805.92"/>
    <n v="141.35058823529411"/>
    <s v="Delivery Truck"/>
    <n v="36.090000000000003"/>
    <n v="4842.01"/>
    <s v="Northwest Territories"/>
    <s v="NT"/>
    <s v="Corporate"/>
    <n v="1"/>
    <s v="Furniture"/>
    <s v="Bookcases"/>
    <s v="Jumbo Box"/>
    <d v="2011-04-09T00:00:00"/>
  </r>
  <r>
    <n v="9027"/>
    <d v="2011-09-02T00:00:00"/>
    <s v="Sep"/>
    <x v="8"/>
    <s v="Low"/>
    <n v="30"/>
    <s v="L"/>
    <n v="932.89200000000005"/>
    <n v="31.096400000000003"/>
    <s v="Regular Air"/>
    <n v="0.99"/>
    <n v="933.88200000000006"/>
    <s v="Prince Edward Island"/>
    <s v="PE"/>
    <s v="Consumer"/>
    <n v="4"/>
    <s v="Technology"/>
    <s v="Telephones and Communication"/>
    <s v="Small Pack"/>
    <d v="2011-11-09T00:00:00"/>
  </r>
  <r>
    <n v="40896"/>
    <d v="2011-09-02T00:00:00"/>
    <s v="Sep"/>
    <x v="8"/>
    <s v="Not Specified"/>
    <n v="21"/>
    <s v="M"/>
    <n v="155.72999999999999"/>
    <n v="7.4157142857142855"/>
    <s v="Express Air"/>
    <n v="1.71"/>
    <n v="157.44"/>
    <s v="Newfoundland"/>
    <s v="NL"/>
    <s v="Corporate"/>
    <n v="1"/>
    <s v="Office Supplies"/>
    <s v="Paper"/>
    <s v="Wrap Bag"/>
    <d v="2011-03-09T00:00:00"/>
  </r>
  <r>
    <n v="27778"/>
    <d v="2011-09-02T00:00:00"/>
    <s v="Sep"/>
    <x v="8"/>
    <s v="Critical"/>
    <n v="10"/>
    <s v="S"/>
    <n v="6350.29"/>
    <n v="635.029"/>
    <s v="Regular Air"/>
    <n v="24.49"/>
    <n v="6374.78"/>
    <s v="Manitoba"/>
    <s v="MB"/>
    <s v="Corporate"/>
    <n v="1"/>
    <s v="Technology"/>
    <s v="Copiers and Fax"/>
    <s v="Large Box"/>
    <d v="2011-04-09T00:00:00"/>
  </r>
  <r>
    <n v="27778"/>
    <d v="2011-09-02T00:00:00"/>
    <s v="Sep"/>
    <x v="8"/>
    <s v="Critical"/>
    <n v="1"/>
    <s v="XS"/>
    <n v="232.67"/>
    <n v="232.67"/>
    <s v="Regular Air"/>
    <n v="15.01"/>
    <n v="247.67999999999998"/>
    <s v="Northwest Territories"/>
    <s v="NT"/>
    <s v="Corporate"/>
    <n v="1"/>
    <s v="Office Supplies"/>
    <s v="Binders and Binder Accessories"/>
    <s v="Small Box"/>
    <d v="2011-04-09T00:00:00"/>
  </r>
  <r>
    <n v="41152"/>
    <d v="2011-09-03T00:00:00"/>
    <s v="Sep"/>
    <x v="8"/>
    <s v="High"/>
    <n v="49"/>
    <s v="XL"/>
    <n v="3702.92"/>
    <n v="75.569795918367348"/>
    <s v="Regular Air"/>
    <n v="19.95"/>
    <n v="3722.87"/>
    <s v="British Columbia"/>
    <s v="BC"/>
    <s v="Corporate"/>
    <n v="1"/>
    <s v="Office Supplies"/>
    <s v="Appliances"/>
    <s v="Large Box"/>
    <d v="2011-04-09T00:00:00"/>
  </r>
  <r>
    <n v="42274"/>
    <d v="2011-09-03T00:00:00"/>
    <s v="Sep"/>
    <x v="8"/>
    <s v="High"/>
    <n v="45"/>
    <s v="XL"/>
    <n v="508.49"/>
    <n v="11.299777777777779"/>
    <s v="Express Air"/>
    <n v="6.2"/>
    <n v="514.69000000000005"/>
    <s v="Ontario"/>
    <s v="ON"/>
    <s v="Home Office"/>
    <n v="3"/>
    <s v="Furniture"/>
    <s v="Office Furnishings"/>
    <s v="Wrap Bag"/>
    <d v="2011-05-09T00:00:00"/>
  </r>
  <r>
    <n v="34660"/>
    <d v="2011-09-03T00:00:00"/>
    <s v="Sep"/>
    <x v="8"/>
    <s v="Not Specified"/>
    <n v="36"/>
    <s v="L"/>
    <n v="3832.37"/>
    <n v="106.45472222222222"/>
    <s v="Regular Air"/>
    <n v="5.81"/>
    <n v="3838.18"/>
    <s v="Saskachewan"/>
    <s v="SK"/>
    <s v="Home Office"/>
    <n v="3"/>
    <s v="Furniture"/>
    <s v="Office Furnishings"/>
    <s v="Medium Box"/>
    <d v="2011-05-09T00:00:00"/>
  </r>
  <r>
    <n v="41152"/>
    <d v="2011-09-03T00:00:00"/>
    <s v="Sep"/>
    <x v="8"/>
    <s v="High"/>
    <n v="29"/>
    <s v="M"/>
    <n v="53.99"/>
    <n v="1.8617241379310345"/>
    <s v="Regular Air"/>
    <n v="1.49"/>
    <n v="55.480000000000004"/>
    <s v="British Columbia"/>
    <s v="BC"/>
    <s v="Corporate"/>
    <n v="1"/>
    <s v="Office Supplies"/>
    <s v="Binders and Binder Accessories"/>
    <s v="Small Box"/>
    <d v="2011-05-09T00:00:00"/>
  </r>
  <r>
    <n v="42274"/>
    <d v="2011-09-03T00:00:00"/>
    <s v="Sep"/>
    <x v="8"/>
    <s v="High"/>
    <n v="23"/>
    <s v="M"/>
    <n v="2296.7600000000002"/>
    <n v="99.859130434782614"/>
    <s v="Regular Air"/>
    <n v="19.989999999999998"/>
    <n v="2316.75"/>
    <s v="Ontario"/>
    <s v="ON"/>
    <s v="Home Office"/>
    <n v="3"/>
    <s v="Technology"/>
    <s v="Computer Peripherals"/>
    <s v="Small Box"/>
    <d v="2011-05-09T00:00:00"/>
  </r>
  <r>
    <n v="27904"/>
    <d v="2011-09-03T00:00:00"/>
    <s v="Sep"/>
    <x v="8"/>
    <s v="High"/>
    <n v="8"/>
    <s v="XS"/>
    <n v="460.58949999999999"/>
    <n v="57.573687499999998"/>
    <s v="Regular Air"/>
    <n v="8.99"/>
    <n v="469.5795"/>
    <s v="British Columbia"/>
    <s v="BC"/>
    <s v="Consumer"/>
    <n v="4"/>
    <s v="Technology"/>
    <s v="Telephones and Communication"/>
    <s v="Small Box"/>
    <d v="2011-04-09T00:00:00"/>
  </r>
  <r>
    <n v="2309"/>
    <d v="2011-09-03T00:00:00"/>
    <s v="Sep"/>
    <x v="8"/>
    <s v="Low"/>
    <n v="7"/>
    <s v="XS"/>
    <n v="27.01"/>
    <n v="3.858571428571429"/>
    <s v="Regular Air"/>
    <n v="1.49"/>
    <n v="28.5"/>
    <s v="Yukon"/>
    <s v="YT"/>
    <s v="Consumer"/>
    <n v="4"/>
    <s v="Office Supplies"/>
    <s v="Binders and Binder Accessories"/>
    <s v="Small Box"/>
    <d v="2011-05-09T00:00:00"/>
  </r>
  <r>
    <n v="34660"/>
    <d v="2011-09-03T00:00:00"/>
    <s v="Sep"/>
    <x v="8"/>
    <s v="Not Specified"/>
    <n v="4"/>
    <s v="XS"/>
    <n v="24.77"/>
    <n v="6.1924999999999999"/>
    <s v="Regular Air"/>
    <n v="5.68"/>
    <n v="30.45"/>
    <s v="Saskachewan"/>
    <s v="SK"/>
    <s v="Home Office"/>
    <n v="3"/>
    <s v="Office Supplies"/>
    <s v="Binders and Binder Accessories"/>
    <s v="Small Box"/>
    <d v="2011-04-09T00:00:00"/>
  </r>
  <r>
    <n v="34180"/>
    <d v="2011-09-03T00:00:00"/>
    <s v="Sep"/>
    <x v="8"/>
    <s v="High"/>
    <n v="2"/>
    <s v="XS"/>
    <n v="27"/>
    <n v="13.5"/>
    <s v="Express Air"/>
    <n v="8.09"/>
    <n v="35.090000000000003"/>
    <s v="Manitoba"/>
    <s v="MB"/>
    <s v="Corporate"/>
    <n v="1"/>
    <s v="Office Supplies"/>
    <s v="Paper"/>
    <s v="Small Box"/>
    <d v="2011-03-09T00:00:00"/>
  </r>
  <r>
    <n v="13889"/>
    <d v="2011-09-04T00:00:00"/>
    <s v="Sep"/>
    <x v="8"/>
    <s v="Medium"/>
    <n v="49"/>
    <s v="XL"/>
    <n v="12979.1"/>
    <n v="264.87959183673468"/>
    <s v="Delivery Truck"/>
    <n v="54.31"/>
    <n v="13033.41"/>
    <s v="British Columbia"/>
    <s v="BC"/>
    <s v="Small Business"/>
    <n v="2"/>
    <s v="Furniture"/>
    <s v="Chairs &amp; Chairmats"/>
    <s v="Jumbo Drum"/>
    <d v="2011-05-09T00:00:00"/>
  </r>
  <r>
    <n v="17573"/>
    <d v="2011-09-04T00:00:00"/>
    <s v="Sep"/>
    <x v="8"/>
    <s v="Low"/>
    <n v="47"/>
    <s v="XL"/>
    <n v="21555.599999999999"/>
    <n v="458.62978723404251"/>
    <s v="Delivery Truck"/>
    <n v="49"/>
    <n v="21604.6"/>
    <s v="Alberta"/>
    <s v="AB"/>
    <s v="Small Business"/>
    <n v="2"/>
    <s v="Technology"/>
    <s v="Copiers and Fax"/>
    <s v="Jumbo Drum"/>
    <d v="2011-06-09T00:00:00"/>
  </r>
  <r>
    <n v="9955"/>
    <d v="2011-09-04T00:00:00"/>
    <s v="Sep"/>
    <x v="8"/>
    <s v="Critical"/>
    <n v="37"/>
    <s v="L"/>
    <n v="2912.0149999999999"/>
    <n v="78.703108108108111"/>
    <s v="Regular Air"/>
    <n v="4.9000000000000004"/>
    <n v="2916.915"/>
    <s v="Alberta"/>
    <s v="AB"/>
    <s v="Corporate"/>
    <n v="1"/>
    <s v="Technology"/>
    <s v="Telephones and Communication"/>
    <s v="Small Box"/>
    <d v="2011-06-09T00:00:00"/>
  </r>
  <r>
    <n v="51969"/>
    <d v="2011-09-04T00:00:00"/>
    <s v="Sep"/>
    <x v="8"/>
    <s v="High"/>
    <n v="33"/>
    <s v="L"/>
    <n v="1756.6949999999999"/>
    <n v="53.233181818181819"/>
    <s v="Regular Air"/>
    <n v="8.8000000000000007"/>
    <n v="1765.4949999999999"/>
    <s v="British Columbia"/>
    <s v="BC"/>
    <s v="Consumer"/>
    <n v="4"/>
    <s v="Technology"/>
    <s v="Telephones and Communication"/>
    <s v="Small Box"/>
    <d v="2011-07-09T00:00:00"/>
  </r>
  <r>
    <n v="17573"/>
    <d v="2011-09-04T00:00:00"/>
    <s v="Sep"/>
    <x v="8"/>
    <s v="Low"/>
    <n v="23"/>
    <s v="M"/>
    <n v="220.97"/>
    <n v="9.6073913043478267"/>
    <s v="Regular Air"/>
    <n v="7.29"/>
    <n v="228.26"/>
    <s v="Ontario"/>
    <s v="ON"/>
    <s v="Small Business"/>
    <n v="2"/>
    <s v="Furniture"/>
    <s v="Office Furnishings"/>
    <s v="Small Pack"/>
    <d v="2011-08-09T00:00:00"/>
  </r>
  <r>
    <n v="53895"/>
    <d v="2011-09-04T00:00:00"/>
    <s v="Sep"/>
    <x v="8"/>
    <s v="Not Specified"/>
    <n v="21"/>
    <s v="M"/>
    <n v="7922.69"/>
    <n v="377.27095238095234"/>
    <s v="Regular Air"/>
    <n v="19.989999999999998"/>
    <n v="7942.6799999999994"/>
    <s v="Saskachewan"/>
    <s v="SK"/>
    <s v="Small Business"/>
    <n v="2"/>
    <s v="Office Supplies"/>
    <s v="Storage &amp; Organization"/>
    <s v="Small Box"/>
    <d v="2011-06-09T00:00:00"/>
  </r>
  <r>
    <n v="9863"/>
    <d v="2011-09-04T00:00:00"/>
    <s v="Sep"/>
    <x v="8"/>
    <s v="Critical"/>
    <n v="18"/>
    <s v="S"/>
    <n v="33.96"/>
    <n v="1.8866666666666667"/>
    <s v="Regular Air"/>
    <n v="0.7"/>
    <n v="34.660000000000004"/>
    <s v="Ontario"/>
    <s v="ON"/>
    <s v="Home Office"/>
    <n v="3"/>
    <s v="Office Supplies"/>
    <s v="Pens &amp; Art Supplies"/>
    <s v="Wrap Bag"/>
    <d v="2011-06-09T00:00:00"/>
  </r>
  <r>
    <n v="51969"/>
    <d v="2011-09-04T00:00:00"/>
    <s v="Sep"/>
    <x v="8"/>
    <s v="High"/>
    <n v="16"/>
    <s v="S"/>
    <n v="196.98"/>
    <n v="12.311249999999999"/>
    <s v="Regular Air"/>
    <n v="6.47"/>
    <n v="203.45"/>
    <s v="British Columbia"/>
    <s v="BC"/>
    <s v="Consumer"/>
    <n v="4"/>
    <s v="Office Supplies"/>
    <s v="Paper"/>
    <s v="Small Box"/>
    <d v="2011-04-09T00:00:00"/>
  </r>
  <r>
    <n v="43363"/>
    <d v="2011-09-05T00:00:00"/>
    <s v="Sep"/>
    <x v="8"/>
    <s v="Critical"/>
    <n v="35"/>
    <s v="L"/>
    <n v="12908.4"/>
    <n v="368.81142857142856"/>
    <s v="Delivery Truck"/>
    <n v="59"/>
    <n v="12967.4"/>
    <s v="Saskachewan"/>
    <s v="SK"/>
    <s v="Home Office"/>
    <n v="3"/>
    <s v="Furniture"/>
    <s v="Chairs &amp; Chairmats"/>
    <s v="Jumbo Drum"/>
    <d v="2011-07-09T00:00:00"/>
  </r>
  <r>
    <n v="19138"/>
    <d v="2011-09-05T00:00:00"/>
    <s v="Sep"/>
    <x v="8"/>
    <s v="Low"/>
    <n v="30"/>
    <s v="L"/>
    <n v="387"/>
    <n v="12.9"/>
    <s v="Express Air"/>
    <n v="6.13"/>
    <n v="393.13"/>
    <s v="Northwest Territories"/>
    <s v="NT"/>
    <s v="Home Office"/>
    <n v="3"/>
    <s v="Office Supplies"/>
    <s v="Storage &amp; Organization"/>
    <s v="Small Box"/>
    <d v="2011-10-09T00:00:00"/>
  </r>
  <r>
    <n v="58179"/>
    <d v="2011-09-05T00:00:00"/>
    <s v="Sep"/>
    <x v="8"/>
    <s v="Medium"/>
    <n v="3"/>
    <s v="XS"/>
    <n v="39.49"/>
    <n v="13.163333333333334"/>
    <s v="Regular Air"/>
    <n v="5.72"/>
    <n v="45.21"/>
    <s v="British Columbia"/>
    <s v="BC"/>
    <s v="Small Business"/>
    <n v="2"/>
    <s v="Office Supplies"/>
    <s v="Envelopes"/>
    <s v="Small Box"/>
    <d v="2011-06-09T00:00:00"/>
  </r>
  <r>
    <n v="27684"/>
    <d v="2011-09-05T00:00:00"/>
    <s v="Sep"/>
    <x v="8"/>
    <s v="Low"/>
    <n v="1"/>
    <s v="XS"/>
    <n v="13.04"/>
    <n v="13.04"/>
    <s v="Regular Air"/>
    <n v="2.89"/>
    <n v="15.93"/>
    <s v="Ontario"/>
    <s v="ON"/>
    <s v="Corporate"/>
    <n v="1"/>
    <s v="Office Supplies"/>
    <s v="Pens &amp; Art Supplies"/>
    <s v="Small Pack"/>
    <d v="2011-07-09T00:00:00"/>
  </r>
  <r>
    <n v="50500"/>
    <d v="2011-09-06T00:00:00"/>
    <s v="Sep"/>
    <x v="8"/>
    <s v="Low"/>
    <n v="45"/>
    <s v="XL"/>
    <n v="109.39"/>
    <n v="2.4308888888888891"/>
    <s v="Express Air"/>
    <n v="1.02"/>
    <n v="110.41"/>
    <s v="New Brunswick"/>
    <s v="NB"/>
    <s v="Consumer"/>
    <n v="4"/>
    <s v="Office Supplies"/>
    <s v="Rubber Bands"/>
    <s v="Wrap Bag"/>
    <d v="2011-06-09T00:00:00"/>
  </r>
  <r>
    <n v="8323"/>
    <d v="2011-09-06T00:00:00"/>
    <s v="Sep"/>
    <x v="8"/>
    <s v="High"/>
    <n v="45"/>
    <s v="XL"/>
    <n v="766.96349999999995"/>
    <n v="17.043633333333332"/>
    <s v="Express Air"/>
    <n v="2.5"/>
    <n v="769.46349999999995"/>
    <s v="Ontario"/>
    <s v="ON"/>
    <s v="Home Office"/>
    <n v="3"/>
    <s v="Technology"/>
    <s v="Telephones and Communication"/>
    <s v="Wrap Bag"/>
    <d v="2011-07-09T00:00:00"/>
  </r>
  <r>
    <n v="50500"/>
    <d v="2011-09-06T00:00:00"/>
    <s v="Sep"/>
    <x v="8"/>
    <s v="Low"/>
    <n v="11"/>
    <s v="S"/>
    <n v="64.86"/>
    <n v="5.8963636363636365"/>
    <s v="Regular Air"/>
    <n v="0.95"/>
    <n v="65.81"/>
    <s v="New Brunswick"/>
    <s v="NB"/>
    <s v="Consumer"/>
    <n v="4"/>
    <s v="Office Supplies"/>
    <s v="Paper"/>
    <s v="Wrap Bag"/>
    <d v="2011-10-09T00:00:00"/>
  </r>
  <r>
    <n v="40806"/>
    <d v="2011-09-06T00:00:00"/>
    <s v="Sep"/>
    <x v="8"/>
    <s v="Critical"/>
    <n v="8"/>
    <s v="XS"/>
    <n v="53.14"/>
    <n v="6.6425000000000001"/>
    <s v="Regular Air"/>
    <n v="7.78"/>
    <n v="60.92"/>
    <s v="British Columbia"/>
    <s v="BC"/>
    <s v="Small Business"/>
    <n v="2"/>
    <s v="Office Supplies"/>
    <s v="Binders and Binder Accessories"/>
    <s v="Small Box"/>
    <d v="2011-07-09T00:00:00"/>
  </r>
  <r>
    <n v="50566"/>
    <d v="2011-09-07T00:00:00"/>
    <s v="Sep"/>
    <x v="8"/>
    <s v="Not Specified"/>
    <n v="48"/>
    <s v="XL"/>
    <n v="389.28"/>
    <n v="8.11"/>
    <s v="Regular Air"/>
    <n v="3.5"/>
    <n v="392.78"/>
    <s v="Ontario"/>
    <s v="ON"/>
    <s v="Corporate"/>
    <n v="1"/>
    <s v="Office Supplies"/>
    <s v="Appliances"/>
    <s v="Small Box"/>
    <d v="2011-09-09T00:00:00"/>
  </r>
  <r>
    <n v="39079"/>
    <d v="2011-09-07T00:00:00"/>
    <s v="Sep"/>
    <x v="8"/>
    <s v="High"/>
    <n v="46"/>
    <s v="XL"/>
    <n v="75.599999999999994"/>
    <n v="1.6434782608695651"/>
    <s v="Regular Air"/>
    <n v="5.28"/>
    <n v="80.88"/>
    <s v="Quebec"/>
    <s v="QC"/>
    <s v="Small Business"/>
    <n v="2"/>
    <s v="Office Supplies"/>
    <s v="Binders and Binder Accessories"/>
    <s v="Small Box"/>
    <d v="2011-07-09T00:00:00"/>
  </r>
  <r>
    <n v="19621"/>
    <d v="2011-09-07T00:00:00"/>
    <s v="Sep"/>
    <x v="8"/>
    <s v="Critical"/>
    <n v="20"/>
    <s v="M"/>
    <n v="67.03"/>
    <n v="3.3515000000000001"/>
    <s v="Regular Air"/>
    <n v="1.92"/>
    <n v="68.95"/>
    <s v="Manitoba"/>
    <s v="MB"/>
    <s v="Corporate"/>
    <n v="1"/>
    <s v="Office Supplies"/>
    <s v="Scissors, Rulers and Trimmers"/>
    <s v="Wrap Bag"/>
    <d v="2011-08-09T00:00:00"/>
  </r>
  <r>
    <n v="2626"/>
    <d v="2011-09-07T00:00:00"/>
    <s v="Sep"/>
    <x v="8"/>
    <s v="Not Specified"/>
    <n v="16"/>
    <s v="S"/>
    <n v="48.37"/>
    <n v="3.0231249999999998"/>
    <s v="Regular Air"/>
    <n v="0.5"/>
    <n v="48.87"/>
    <s v="Ontario"/>
    <s v="ON"/>
    <s v="Small Business"/>
    <n v="2"/>
    <s v="Office Supplies"/>
    <s v="Labels"/>
    <s v="Small Box"/>
    <d v="2011-09-09T00:00:00"/>
  </r>
  <r>
    <n v="47333"/>
    <d v="2011-09-07T00:00:00"/>
    <s v="Sep"/>
    <x v="8"/>
    <s v="Critical"/>
    <n v="16"/>
    <s v="S"/>
    <n v="760.24850000000004"/>
    <n v="47.515531250000002"/>
    <s v="Regular Air"/>
    <n v="3.3"/>
    <n v="763.54849999999999"/>
    <s v="Manitoba"/>
    <s v="MB"/>
    <s v="Home Office"/>
    <n v="3"/>
    <s v="Technology"/>
    <s v="Telephones and Communication"/>
    <s v="Small Pack"/>
    <d v="2011-07-09T00:00:00"/>
  </r>
  <r>
    <n v="19621"/>
    <d v="2011-09-07T00:00:00"/>
    <s v="Sep"/>
    <x v="8"/>
    <s v="Critical"/>
    <n v="15"/>
    <s v="S"/>
    <n v="140.82"/>
    <n v="9.3879999999999999"/>
    <s v="Express Air"/>
    <n v="6.5"/>
    <n v="147.32"/>
    <s v="Manitoba"/>
    <s v="MB"/>
    <s v="Corporate"/>
    <n v="1"/>
    <s v="Office Supplies"/>
    <s v="Storage &amp; Organization"/>
    <s v="Medium Box"/>
    <d v="2011-08-09T00:00:00"/>
  </r>
  <r>
    <n v="6054"/>
    <d v="2011-09-08T00:00:00"/>
    <s v="Sep"/>
    <x v="8"/>
    <s v="Low"/>
    <n v="43"/>
    <s v="XL"/>
    <n v="643.30999999999995"/>
    <n v="14.960697674418604"/>
    <s v="Express Air"/>
    <n v="10.68"/>
    <n v="653.9899999999999"/>
    <s v="Yukon"/>
    <s v="YT"/>
    <s v="Corporate"/>
    <n v="1"/>
    <s v="Office Supplies"/>
    <s v="Storage &amp; Organization"/>
    <s v="Small Box"/>
    <s v="9/13/2011"/>
  </r>
  <r>
    <n v="706"/>
    <d v="2011-09-08T00:00:00"/>
    <s v="Sep"/>
    <x v="8"/>
    <s v="Critical"/>
    <n v="42"/>
    <s v="XL"/>
    <n v="75.14"/>
    <n v="1.789047619047619"/>
    <s v="Regular Air"/>
    <n v="0.7"/>
    <n v="75.84"/>
    <s v="Nova Scotia"/>
    <s v="NS"/>
    <s v="Consumer"/>
    <n v="4"/>
    <s v="Office Supplies"/>
    <s v="Pens &amp; Art Supplies"/>
    <s v="Wrap Bag"/>
    <d v="2011-10-09T00:00:00"/>
  </r>
  <r>
    <n v="58593"/>
    <d v="2011-09-08T00:00:00"/>
    <s v="Sep"/>
    <x v="8"/>
    <s v="Critical"/>
    <n v="29"/>
    <s v="M"/>
    <n v="2018.45"/>
    <n v="69.601724137931029"/>
    <s v="Regular Air"/>
    <n v="37.58"/>
    <n v="2056.0300000000002"/>
    <s v="Nova Scotia"/>
    <s v="NS"/>
    <s v="Corporate"/>
    <n v="1"/>
    <s v="Furniture"/>
    <s v="Office Furnishings"/>
    <s v="Wrap Bag"/>
    <d v="2011-09-09T00:00:00"/>
  </r>
  <r>
    <n v="2823"/>
    <d v="2011-09-08T00:00:00"/>
    <s v="Sep"/>
    <x v="8"/>
    <s v="High"/>
    <n v="21"/>
    <s v="M"/>
    <n v="4754.08"/>
    <n v="226.38476190476189"/>
    <s v="Delivery Truck"/>
    <n v="28.66"/>
    <n v="4782.74"/>
    <s v="Manitoba"/>
    <s v="MB"/>
    <s v="Home Office"/>
    <n v="3"/>
    <s v="Office Supplies"/>
    <s v="Storage &amp; Organization"/>
    <s v="Jumbo Drum"/>
    <d v="2011-09-09T00:00:00"/>
  </r>
  <r>
    <n v="2823"/>
    <d v="2011-09-08T00:00:00"/>
    <s v="Sep"/>
    <x v="8"/>
    <s v="High"/>
    <n v="17"/>
    <s v="S"/>
    <n v="357.43"/>
    <n v="21.025294117647061"/>
    <s v="Regular Air"/>
    <n v="6.5"/>
    <n v="363.93"/>
    <s v="Manitoba"/>
    <s v="MB"/>
    <s v="Home Office"/>
    <n v="3"/>
    <s v="Technology"/>
    <s v="Computer Peripherals"/>
    <s v="Small Box"/>
    <d v="2011-09-09T00:00:00"/>
  </r>
  <r>
    <n v="27266"/>
    <d v="2011-09-08T00:00:00"/>
    <s v="Sep"/>
    <x v="8"/>
    <s v="Critical"/>
    <n v="9"/>
    <s v="XS"/>
    <n v="1031.06"/>
    <n v="114.56222222222222"/>
    <s v="Regular Air"/>
    <n v="1.99"/>
    <n v="1033.05"/>
    <s v="Nova Scotia"/>
    <s v="NS"/>
    <s v="Corporate"/>
    <n v="1"/>
    <s v="Technology"/>
    <s v="Computer Peripherals"/>
    <s v="Small Pack"/>
    <d v="2011-11-09T00:00:00"/>
  </r>
  <r>
    <n v="6054"/>
    <d v="2011-09-08T00:00:00"/>
    <s v="Sep"/>
    <x v="8"/>
    <s v="Low"/>
    <n v="6"/>
    <s v="XS"/>
    <n v="27.32"/>
    <n v="4.5533333333333337"/>
    <s v="Express Air"/>
    <n v="5.33"/>
    <n v="32.65"/>
    <s v="Yukon"/>
    <s v="YT"/>
    <s v="Corporate"/>
    <n v="1"/>
    <s v="Furniture"/>
    <s v="Office Furnishings"/>
    <s v="Small Box"/>
    <d v="2011-10-09T00:00:00"/>
  </r>
  <r>
    <n v="56257"/>
    <d v="2011-09-09T00:00:00"/>
    <s v="Sep"/>
    <x v="8"/>
    <s v="Medium"/>
    <n v="49"/>
    <s v="XL"/>
    <n v="266.3"/>
    <n v="5.4346938775510205"/>
    <s v="Express Air"/>
    <n v="5.71"/>
    <n v="272.01"/>
    <s v="Quebec"/>
    <s v="QC"/>
    <s v="Home Office"/>
    <n v="3"/>
    <s v="Furniture"/>
    <s v="Office Furnishings"/>
    <s v="Medium Box"/>
    <d v="2011-10-09T00:00:00"/>
  </r>
  <r>
    <n v="37414"/>
    <d v="2011-09-09T00:00:00"/>
    <s v="Sep"/>
    <x v="8"/>
    <s v="Low"/>
    <n v="39"/>
    <s v="L"/>
    <n v="20596.580000000002"/>
    <n v="528.11743589743594"/>
    <s v="Delivery Truck"/>
    <n v="64.59"/>
    <n v="20661.170000000002"/>
    <s v="Quebec"/>
    <s v="QC"/>
    <s v="Home Office"/>
    <n v="3"/>
    <s v="Furniture"/>
    <s v="Tables"/>
    <s v="Jumbo Box"/>
    <d v="2011-11-09T00:00:00"/>
  </r>
  <r>
    <n v="34151"/>
    <d v="2011-09-09T00:00:00"/>
    <s v="Sep"/>
    <x v="8"/>
    <s v="Not Specified"/>
    <n v="26"/>
    <s v="M"/>
    <n v="4097.1445000000003"/>
    <n v="157.58248076923078"/>
    <s v="Regular Air"/>
    <n v="8.99"/>
    <n v="4106.1345000000001"/>
    <s v="Yukon"/>
    <s v="YT"/>
    <s v="Corporate"/>
    <n v="1"/>
    <s v="Technology"/>
    <s v="Telephones and Communication"/>
    <s v="Small Box"/>
    <d v="2011-10-09T00:00:00"/>
  </r>
  <r>
    <n v="14368"/>
    <d v="2011-09-10T00:00:00"/>
    <s v="Sep"/>
    <x v="8"/>
    <s v="High"/>
    <n v="37"/>
    <s v="L"/>
    <n v="1218.08"/>
    <n v="32.921081081081077"/>
    <s v="Regular Air"/>
    <n v="8.99"/>
    <n v="1227.07"/>
    <s v="Ontario"/>
    <s v="ON"/>
    <s v="Consumer"/>
    <n v="4"/>
    <s v="Office Supplies"/>
    <s v="Pens &amp; Art Supplies"/>
    <s v="Small Pack"/>
    <d v="2011-12-09T00:00:00"/>
  </r>
  <r>
    <n v="2436"/>
    <d v="2011-09-10T00:00:00"/>
    <s v="Sep"/>
    <x v="8"/>
    <s v="Not Specified"/>
    <n v="14"/>
    <s v="S"/>
    <n v="330.21"/>
    <n v="23.58642857142857"/>
    <s v="Express Air"/>
    <n v="5.47"/>
    <n v="335.68"/>
    <s v="Yukon"/>
    <s v="YT"/>
    <s v="Corporate"/>
    <n v="1"/>
    <s v="Office Supplies"/>
    <s v="Paper"/>
    <s v="Small Box"/>
    <s v="9/13/2011"/>
  </r>
  <r>
    <n v="13702"/>
    <d v="2011-09-10T00:00:00"/>
    <s v="Sep"/>
    <x v="8"/>
    <s v="Low"/>
    <n v="6"/>
    <s v="XS"/>
    <n v="209"/>
    <n v="34.833333333333336"/>
    <s v="Regular Air"/>
    <n v="7.5"/>
    <n v="216.5"/>
    <s v="Northwest Territories"/>
    <s v="NT"/>
    <s v="Small Business"/>
    <n v="2"/>
    <s v="Office Supplies"/>
    <s v="Paper"/>
    <s v="Small Box"/>
    <s v="9/14/2011"/>
  </r>
  <r>
    <n v="10752"/>
    <d v="2011-09-10T00:00:00"/>
    <s v="Sep"/>
    <x v="8"/>
    <s v="Critical"/>
    <n v="5"/>
    <s v="XS"/>
    <n v="95.38"/>
    <n v="19.076000000000001"/>
    <s v="Regular Air"/>
    <n v="13.18"/>
    <n v="108.56"/>
    <s v="Quebec"/>
    <s v="QC"/>
    <s v="Small Business"/>
    <n v="2"/>
    <s v="Office Supplies"/>
    <s v="Binders and Binder Accessories"/>
    <s v="Small Box"/>
    <d v="2011-11-09T00:00:00"/>
  </r>
  <r>
    <n v="14368"/>
    <d v="2011-09-10T00:00:00"/>
    <s v="Sep"/>
    <x v="8"/>
    <s v="High"/>
    <n v="5"/>
    <s v="XS"/>
    <n v="522.05999999999995"/>
    <n v="104.41199999999999"/>
    <s v="Regular Air"/>
    <n v="13.99"/>
    <n v="536.04999999999995"/>
    <s v="Ontario"/>
    <s v="ON"/>
    <s v="Consumer"/>
    <n v="4"/>
    <s v="Furniture"/>
    <s v="Office Furnishings"/>
    <s v="Medium Box"/>
    <d v="2011-11-09T00:00:00"/>
  </r>
  <r>
    <n v="54084"/>
    <d v="2011-09-10T00:00:00"/>
    <s v="Sep"/>
    <x v="8"/>
    <s v="Critical"/>
    <n v="3"/>
    <s v="XS"/>
    <n v="160.52000000000001"/>
    <n v="53.506666666666668"/>
    <s v="Delivery Truck"/>
    <n v="14.19"/>
    <n v="174.71"/>
    <s v="Alberta"/>
    <s v="AB"/>
    <s v="Corporate"/>
    <n v="1"/>
    <s v="Furniture"/>
    <s v="Chairs &amp; Chairmats"/>
    <s v="Jumbo Drum"/>
    <d v="2011-12-09T00:00:00"/>
  </r>
  <r>
    <n v="55809"/>
    <d v="2011-09-10T00:00:00"/>
    <s v="Sep"/>
    <x v="8"/>
    <s v="Critical"/>
    <n v="2"/>
    <s v="XS"/>
    <n v="250.7"/>
    <n v="125.35"/>
    <s v="Delivery Truck"/>
    <n v="45"/>
    <n v="295.7"/>
    <s v="Ontario"/>
    <s v="ON"/>
    <s v="Consumer"/>
    <n v="4"/>
    <s v="Furniture"/>
    <s v="Chairs &amp; Chairmats"/>
    <s v="Jumbo Drum"/>
    <d v="2011-12-09T00:00:00"/>
  </r>
  <r>
    <n v="47109"/>
    <d v="2011-09-11T00:00:00"/>
    <s v="Sep"/>
    <x v="8"/>
    <s v="High"/>
    <n v="47"/>
    <s v="XL"/>
    <n v="6131.54"/>
    <n v="130.45829787234044"/>
    <s v="Regular Air"/>
    <n v="12.65"/>
    <n v="6144.19"/>
    <s v="Quebec"/>
    <s v="QC"/>
    <s v="Small Business"/>
    <n v="2"/>
    <s v="Furniture"/>
    <s v="Chairs &amp; Chairmats"/>
    <s v="Medium Box"/>
    <s v="9/13/2011"/>
  </r>
  <r>
    <n v="51687"/>
    <d v="2011-09-11T00:00:00"/>
    <s v="Sep"/>
    <x v="8"/>
    <s v="Low"/>
    <n v="42"/>
    <s v="XL"/>
    <n v="248.92"/>
    <n v="5.9266666666666667"/>
    <s v="Regular Air"/>
    <n v="5.3"/>
    <n v="254.22"/>
    <s v="Saskachewan"/>
    <s v="SK"/>
    <s v="Small Business"/>
    <n v="2"/>
    <s v="Office Supplies"/>
    <s v="Envelopes"/>
    <s v="Small Box"/>
    <s v="9/13/2011"/>
  </r>
  <r>
    <n v="27169"/>
    <d v="2011-09-11T00:00:00"/>
    <s v="Sep"/>
    <x v="8"/>
    <s v="Not Specified"/>
    <n v="16"/>
    <s v="S"/>
    <n v="109.9"/>
    <n v="6.8687500000000004"/>
    <s v="Regular Air"/>
    <n v="5.27"/>
    <n v="115.17"/>
    <s v="Yukon"/>
    <s v="YT"/>
    <s v="Corporate"/>
    <n v="1"/>
    <s v="Office Supplies"/>
    <s v="Binders and Binder Accessories"/>
    <s v="Small Box"/>
    <d v="2011-12-09T00:00:00"/>
  </r>
  <r>
    <n v="166"/>
    <d v="2011-09-11T00:00:00"/>
    <s v="Sep"/>
    <x v="8"/>
    <s v="High"/>
    <n v="10"/>
    <s v="S"/>
    <n v="567.93600000000004"/>
    <n v="56.793600000000005"/>
    <s v="Express Air"/>
    <n v="8.99"/>
    <n v="576.92600000000004"/>
    <s v="Manitoba"/>
    <s v="MB"/>
    <s v="Consumer"/>
    <n v="4"/>
    <s v="Technology"/>
    <s v="Telephones and Communication"/>
    <s v="Small Box"/>
    <s v="9/13/2011"/>
  </r>
  <r>
    <n v="44451"/>
    <d v="2011-09-11T00:00:00"/>
    <s v="Sep"/>
    <x v="8"/>
    <s v="Critical"/>
    <n v="4"/>
    <s v="XS"/>
    <n v="103.9"/>
    <n v="25.975000000000001"/>
    <s v="Express Air"/>
    <n v="7.58"/>
    <n v="111.48"/>
    <s v="Nova Scotia"/>
    <s v="NS"/>
    <s v="Home Office"/>
    <n v="3"/>
    <s v="Furniture"/>
    <s v="Office Furnishings"/>
    <s v="Small Box"/>
    <s v="9/13/2011"/>
  </r>
  <r>
    <n v="44451"/>
    <d v="2011-09-11T00:00:00"/>
    <s v="Sep"/>
    <x v="8"/>
    <s v="Low"/>
    <n v="4"/>
    <s v="XS"/>
    <n v="12.49"/>
    <n v="3.1225000000000001"/>
    <s v="Regular Air"/>
    <n v="4.7699999999999996"/>
    <n v="17.259999999999998"/>
    <s v="British Columbia"/>
    <s v="BC"/>
    <s v="Home Office"/>
    <n v="3"/>
    <s v="Office Supplies"/>
    <s v="Binders and Binder Accessories"/>
    <s v="Small Box"/>
    <s v="9/15/2011"/>
  </r>
  <r>
    <n v="2181"/>
    <d v="2011-09-12T00:00:00"/>
    <s v="Sep"/>
    <x v="8"/>
    <s v="Medium"/>
    <n v="40"/>
    <s v="XL"/>
    <n v="102.56"/>
    <n v="2.5640000000000001"/>
    <s v="Regular Air"/>
    <n v="0.5"/>
    <n v="103.06"/>
    <s v="Ontario"/>
    <s v="ON"/>
    <s v="Home Office"/>
    <n v="3"/>
    <s v="Office Supplies"/>
    <s v="Labels"/>
    <s v="Small Box"/>
    <d v="2011-12-09T00:00:00"/>
  </r>
  <r>
    <n v="59171"/>
    <d v="2011-09-12T00:00:00"/>
    <s v="Sep"/>
    <x v="8"/>
    <s v="Medium"/>
    <n v="39"/>
    <s v="L"/>
    <n v="105.07"/>
    <n v="2.6941025641025638"/>
    <s v="Regular Air"/>
    <n v="0.7"/>
    <n v="105.77"/>
    <s v="New Brunswick"/>
    <s v="NB"/>
    <s v="Corporate"/>
    <n v="1"/>
    <s v="Office Supplies"/>
    <s v="Pens &amp; Art Supplies"/>
    <s v="Wrap Bag"/>
    <s v="9/13/2011"/>
  </r>
  <r>
    <n v="43111"/>
    <d v="2011-09-12T00:00:00"/>
    <s v="Sep"/>
    <x v="8"/>
    <s v="High"/>
    <n v="27"/>
    <s v="M"/>
    <n v="4722.83"/>
    <n v="174.91962962962964"/>
    <s v="Regular Air"/>
    <n v="19.989999999999998"/>
    <n v="4742.82"/>
    <s v="British Columbia"/>
    <s v="BC"/>
    <s v="Consumer"/>
    <n v="4"/>
    <s v="Office Supplies"/>
    <s v="Binders and Binder Accessories"/>
    <s v="Small Box"/>
    <s v="9/13/2011"/>
  </r>
  <r>
    <n v="1575"/>
    <d v="2011-09-12T00:00:00"/>
    <s v="Sep"/>
    <x v="8"/>
    <s v="Medium"/>
    <n v="26"/>
    <s v="M"/>
    <n v="133.65"/>
    <n v="5.1403846153846153"/>
    <s v="Regular Air"/>
    <n v="0.8"/>
    <n v="134.45000000000002"/>
    <s v="Yukon"/>
    <s v="YT"/>
    <s v="Small Business"/>
    <n v="2"/>
    <s v="Office Supplies"/>
    <s v="Paper"/>
    <s v="Wrap Bag"/>
    <s v="9/14/2011"/>
  </r>
  <r>
    <n v="10278"/>
    <d v="2011-09-12T00:00:00"/>
    <s v="Sep"/>
    <x v="8"/>
    <s v="Low"/>
    <n v="25"/>
    <s v="M"/>
    <n v="1907.71"/>
    <n v="76.308400000000006"/>
    <s v="Delivery Truck"/>
    <n v="26.74"/>
    <n v="1934.45"/>
    <s v="Saskachewan"/>
    <s v="SK"/>
    <s v="Home Office"/>
    <n v="3"/>
    <s v="Furniture"/>
    <s v="Bookcases"/>
    <s v="Jumbo Box"/>
    <s v="9/19/2011"/>
  </r>
  <r>
    <n v="11815"/>
    <d v="2011-09-12T00:00:00"/>
    <s v="Sep"/>
    <x v="8"/>
    <s v="Low"/>
    <n v="22"/>
    <s v="M"/>
    <n v="351.27"/>
    <n v="15.966818181818182"/>
    <s v="Regular Air"/>
    <n v="7.42"/>
    <n v="358.69"/>
    <s v="Manitoba"/>
    <s v="MB"/>
    <s v="Consumer"/>
    <n v="4"/>
    <s v="Office Supplies"/>
    <s v="Scissors, Rulers and Trimmers"/>
    <s v="Small Pack"/>
    <s v="9/14/2011"/>
  </r>
  <r>
    <n v="1575"/>
    <d v="2011-09-12T00:00:00"/>
    <s v="Sep"/>
    <x v="8"/>
    <s v="Medium"/>
    <n v="10"/>
    <s v="S"/>
    <n v="525.67399999999998"/>
    <n v="52.567399999999999"/>
    <s v="Regular Air"/>
    <n v="5.26"/>
    <n v="530.93399999999997"/>
    <s v="Yukon"/>
    <s v="YT"/>
    <s v="Small Business"/>
    <n v="2"/>
    <s v="Technology"/>
    <s v="Telephones and Communication"/>
    <s v="Small Box"/>
    <s v="9/14/2011"/>
  </r>
  <r>
    <n v="9671"/>
    <d v="2011-09-12T00:00:00"/>
    <s v="Sep"/>
    <x v="8"/>
    <s v="High"/>
    <n v="6"/>
    <s v="XS"/>
    <n v="12.61"/>
    <n v="2.1016666666666666"/>
    <s v="Regular Air"/>
    <n v="1.49"/>
    <n v="14.1"/>
    <s v="Saskachewan"/>
    <s v="SK"/>
    <s v="Corporate"/>
    <n v="1"/>
    <s v="Office Supplies"/>
    <s v="Binders and Binder Accessories"/>
    <s v="Small Box"/>
    <s v="9/14/2011"/>
  </r>
  <r>
    <n v="48101"/>
    <d v="2011-09-12T00:00:00"/>
    <s v="Sep"/>
    <x v="8"/>
    <s v="High"/>
    <n v="4"/>
    <s v="XS"/>
    <n v="108.87"/>
    <n v="27.217500000000001"/>
    <s v="Regular Air"/>
    <n v="16.87"/>
    <n v="125.74000000000001"/>
    <s v="Northwest Territories"/>
    <s v="NT"/>
    <s v="Home Office"/>
    <n v="3"/>
    <s v="Office Supplies"/>
    <s v="Paper"/>
    <s v="Small Box"/>
    <s v="9/14/2011"/>
  </r>
  <r>
    <n v="2181"/>
    <d v="2011-09-12T00:00:00"/>
    <s v="Sep"/>
    <x v="8"/>
    <s v="Medium"/>
    <n v="3"/>
    <s v="XS"/>
    <n v="15.87"/>
    <n v="5.29"/>
    <s v="Express Air"/>
    <n v="0.76"/>
    <n v="16.63"/>
    <s v="Ontario"/>
    <s v="ON"/>
    <s v="Home Office"/>
    <n v="3"/>
    <s v="Office Supplies"/>
    <s v="Rubber Bands"/>
    <s v="Wrap Bag"/>
    <s v="9/14/2011"/>
  </r>
  <r>
    <n v="30659"/>
    <d v="2011-09-13T00:00:00"/>
    <s v="Sep"/>
    <x v="8"/>
    <s v="Critical"/>
    <n v="45"/>
    <s v="XL"/>
    <n v="3116.7714999999998"/>
    <n v="69.26158888888888"/>
    <s v="Regular Air"/>
    <n v="0.99"/>
    <n v="3117.7614999999996"/>
    <s v="British Columbia"/>
    <s v="BC"/>
    <s v="Corporate"/>
    <n v="1"/>
    <s v="Technology"/>
    <s v="Telephones and Communication"/>
    <s v="Wrap Bag"/>
    <s v="9/15/2011"/>
  </r>
  <r>
    <n v="40871"/>
    <d v="2011-09-13T00:00:00"/>
    <s v="Sep"/>
    <x v="8"/>
    <s v="Not Specified"/>
    <n v="32"/>
    <s v="L"/>
    <n v="294.04000000000002"/>
    <n v="9.1887500000000006"/>
    <s v="Regular Air"/>
    <n v="5.6"/>
    <n v="299.64000000000004"/>
    <s v="Prince Edward Island"/>
    <s v="PE"/>
    <s v="Corporate"/>
    <n v="1"/>
    <s v="Office Supplies"/>
    <s v="Binders and Binder Accessories"/>
    <s v="Small Box"/>
    <s v="9/15/2011"/>
  </r>
  <r>
    <n v="39331"/>
    <d v="2011-09-13T00:00:00"/>
    <s v="Sep"/>
    <x v="8"/>
    <s v="High"/>
    <n v="23"/>
    <s v="M"/>
    <n v="149.4"/>
    <n v="6.4956521739130437"/>
    <s v="Express Air"/>
    <n v="8.49"/>
    <n v="157.89000000000001"/>
    <s v="Manitoba"/>
    <s v="MB"/>
    <s v="Home Office"/>
    <n v="3"/>
    <s v="Office Supplies"/>
    <s v="Binders and Binder Accessories"/>
    <s v="Small Box"/>
    <s v="9/14/2011"/>
  </r>
  <r>
    <n v="40871"/>
    <d v="2011-09-13T00:00:00"/>
    <s v="Sep"/>
    <x v="8"/>
    <s v="Not Specified"/>
    <n v="18"/>
    <s v="S"/>
    <n v="2022.65"/>
    <n v="112.36944444444445"/>
    <s v="Delivery Truck"/>
    <n v="30"/>
    <n v="2052.65"/>
    <s v="Prince Edward Island"/>
    <s v="PE"/>
    <s v="Corporate"/>
    <n v="1"/>
    <s v="Furniture"/>
    <s v="Chairs &amp; Chairmats"/>
    <s v="Jumbo Drum"/>
    <s v="9/15/2011"/>
  </r>
  <r>
    <n v="27271"/>
    <d v="2011-09-14T00:00:00"/>
    <s v="Sep"/>
    <x v="8"/>
    <s v="Not Specified"/>
    <n v="8"/>
    <s v="XS"/>
    <n v="301.57"/>
    <n v="37.696249999999999"/>
    <s v="Delivery Truck"/>
    <n v="19.190000000000001"/>
    <n v="320.76"/>
    <s v="Quebec"/>
    <s v="QC"/>
    <s v="Corporate"/>
    <n v="1"/>
    <s v="Furniture"/>
    <s v="Chairs &amp; Chairmats"/>
    <s v="Jumbo Drum"/>
    <s v="9/15/2011"/>
  </r>
  <r>
    <n v="17283"/>
    <d v="2011-09-14T00:00:00"/>
    <s v="Sep"/>
    <x v="8"/>
    <s v="Not Specified"/>
    <n v="4"/>
    <s v="XS"/>
    <n v="5472.12"/>
    <n v="1368.03"/>
    <s v="Delivery Truck"/>
    <n v="14.7"/>
    <n v="5486.82"/>
    <s v="Northwest Territories"/>
    <s v="NT"/>
    <s v="Home Office"/>
    <n v="3"/>
    <s v="Technology"/>
    <s v="Office Machines"/>
    <s v="Jumbo Drum"/>
    <s v="9/15/2011"/>
  </r>
  <r>
    <n v="27781"/>
    <d v="2011-09-15T00:00:00"/>
    <s v="Sep"/>
    <x v="8"/>
    <s v="High"/>
    <n v="47"/>
    <s v="XL"/>
    <n v="181.13"/>
    <n v="3.8538297872340426"/>
    <s v="Regular Air"/>
    <n v="2.5"/>
    <n v="183.63"/>
    <s v="British Columbia"/>
    <s v="BC"/>
    <s v="Small Business"/>
    <n v="2"/>
    <s v="Office Supplies"/>
    <s v="Envelopes"/>
    <s v="Small Box"/>
    <s v="9/17/2011"/>
  </r>
  <r>
    <n v="23078"/>
    <d v="2011-09-15T00:00:00"/>
    <s v="Sep"/>
    <x v="8"/>
    <s v="Medium"/>
    <n v="39"/>
    <s v="L"/>
    <n v="577.95000000000005"/>
    <n v="14.819230769230771"/>
    <s v="Regular Air"/>
    <n v="7.42"/>
    <n v="585.37"/>
    <s v="Nova Scotia"/>
    <s v="NS"/>
    <s v="Consumer"/>
    <n v="4"/>
    <s v="Office Supplies"/>
    <s v="Scissors, Rulers and Trimmers"/>
    <s v="Small Pack"/>
    <s v="9/17/2011"/>
  </r>
  <r>
    <n v="26439"/>
    <d v="2011-09-15T00:00:00"/>
    <s v="Sep"/>
    <x v="8"/>
    <s v="Medium"/>
    <n v="38"/>
    <s v="L"/>
    <n v="1230.83"/>
    <n v="32.390263157894736"/>
    <s v="Regular Air"/>
    <n v="6.5"/>
    <n v="1237.33"/>
    <s v="Saskachewan"/>
    <s v="SK"/>
    <s v="Corporate"/>
    <n v="1"/>
    <s v="Technology"/>
    <s v="Computer Peripherals"/>
    <s v="Small Box"/>
    <s v="9/16/2011"/>
  </r>
  <r>
    <n v="32580"/>
    <d v="2011-09-15T00:00:00"/>
    <s v="Sep"/>
    <x v="8"/>
    <s v="High"/>
    <n v="38"/>
    <s v="L"/>
    <n v="261.38"/>
    <n v="6.8784210526315785"/>
    <s v="Regular Air"/>
    <n v="8.74"/>
    <n v="270.12"/>
    <s v="Ontario"/>
    <s v="ON"/>
    <s v="Corporate"/>
    <n v="1"/>
    <s v="Office Supplies"/>
    <s v="Paper"/>
    <s v="Small Box"/>
    <s v="9/17/2011"/>
  </r>
  <r>
    <n v="26439"/>
    <d v="2011-09-15T00:00:00"/>
    <s v="Sep"/>
    <x v="8"/>
    <s v="Medium"/>
    <n v="37"/>
    <s v="L"/>
    <n v="169.93"/>
    <n v="4.5927027027027032"/>
    <s v="Regular Air"/>
    <n v="5.74"/>
    <n v="175.67000000000002"/>
    <s v="Saskachewan"/>
    <s v="SK"/>
    <s v="Corporate"/>
    <n v="1"/>
    <s v="Office Supplies"/>
    <s v="Paper"/>
    <s v="Small Box"/>
    <s v="9/15/2011"/>
  </r>
  <r>
    <n v="27589"/>
    <d v="2011-09-15T00:00:00"/>
    <s v="Sep"/>
    <x v="8"/>
    <s v="Medium"/>
    <n v="36"/>
    <s v="L"/>
    <n v="64.430000000000007"/>
    <n v="1.7897222222222224"/>
    <s v="Regular Air"/>
    <n v="1.49"/>
    <n v="65.92"/>
    <s v="Ontario"/>
    <s v="ON"/>
    <s v="Corporate"/>
    <n v="1"/>
    <s v="Furniture"/>
    <s v="Tables"/>
    <s v="Jumbo Box"/>
    <s v="9/16/2011"/>
  </r>
  <r>
    <n v="17765"/>
    <d v="2011-09-15T00:00:00"/>
    <s v="Sep"/>
    <x v="8"/>
    <s v="Not Specified"/>
    <n v="36"/>
    <s v="L"/>
    <n v="79.02"/>
    <n v="2.1949999999999998"/>
    <s v="Regular Air"/>
    <n v="6.05"/>
    <n v="85.07"/>
    <s v="Quebec"/>
    <s v="QC"/>
    <s v="Small Business"/>
    <n v="2"/>
    <s v="Office Supplies"/>
    <s v="Binders and Binder Accessories"/>
    <s v="Small Box"/>
    <s v="9/15/2011"/>
  </r>
  <r>
    <n v="24705"/>
    <d v="2011-09-15T00:00:00"/>
    <s v="Sep"/>
    <x v="8"/>
    <s v="Critical"/>
    <n v="34"/>
    <s v="L"/>
    <n v="260.51"/>
    <n v="7.6620588235294118"/>
    <s v="Regular Air"/>
    <n v="7.72"/>
    <n v="268.23"/>
    <s v="Alberta"/>
    <s v="AB"/>
    <s v="Consumer"/>
    <n v="4"/>
    <s v="Office Supplies"/>
    <s v="Binders and Binder Accessories"/>
    <s v="Small Box"/>
    <s v="9/17/2011"/>
  </r>
  <r>
    <n v="17539"/>
    <d v="2011-09-15T00:00:00"/>
    <s v="Sep"/>
    <x v="8"/>
    <s v="Not Specified"/>
    <n v="28"/>
    <s v="M"/>
    <n v="381.79"/>
    <n v="13.635357142857144"/>
    <s v="Regular Air"/>
    <n v="5"/>
    <n v="386.79"/>
    <s v="Alberta"/>
    <s v="AB"/>
    <s v="Consumer"/>
    <n v="4"/>
    <s v="Furniture"/>
    <s v="Office Furnishings"/>
    <s v="Small Pack"/>
    <s v="9/16/2011"/>
  </r>
  <r>
    <n v="27589"/>
    <d v="2011-09-15T00:00:00"/>
    <s v="Sep"/>
    <x v="8"/>
    <s v="Medium"/>
    <n v="25"/>
    <s v="M"/>
    <n v="467"/>
    <n v="18.68"/>
    <s v="Regular Air"/>
    <n v="8.99"/>
    <n v="475.99"/>
    <s v="Ontario"/>
    <s v="ON"/>
    <s v="Corporate"/>
    <n v="1"/>
    <s v="Furniture"/>
    <s v="Office Furnishings"/>
    <s v="Small Pack"/>
    <s v="9/16/2011"/>
  </r>
  <r>
    <n v="26439"/>
    <d v="2011-09-15T00:00:00"/>
    <s v="Sep"/>
    <x v="8"/>
    <s v="Medium"/>
    <n v="23"/>
    <s v="M"/>
    <n v="1176.944"/>
    <n v="51.171478260869563"/>
    <s v="Regular Air"/>
    <n v="4.99"/>
    <n v="1181.934"/>
    <s v="Saskachewan"/>
    <s v="SK"/>
    <s v="Corporate"/>
    <n v="1"/>
    <s v="Technology"/>
    <s v="Telephones and Communication"/>
    <s v="Small Box"/>
    <s v="9/17/2011"/>
  </r>
  <r>
    <n v="32580"/>
    <d v="2011-09-15T00:00:00"/>
    <s v="Sep"/>
    <x v="8"/>
    <s v="High"/>
    <n v="23"/>
    <s v="M"/>
    <n v="166.8"/>
    <n v="7.252173913043479"/>
    <s v="Regular Air"/>
    <n v="1.71"/>
    <n v="168.51000000000002"/>
    <s v="Ontario"/>
    <s v="ON"/>
    <s v="Corporate"/>
    <n v="1"/>
    <s v="Office Supplies"/>
    <s v="Paper"/>
    <s v="Wrap Bag"/>
    <s v="9/15/2011"/>
  </r>
  <r>
    <n v="5958"/>
    <d v="2011-09-15T00:00:00"/>
    <s v="Sep"/>
    <x v="8"/>
    <s v="Medium"/>
    <n v="21"/>
    <s v="M"/>
    <n v="2629.6640000000002"/>
    <n v="125.22209523809525"/>
    <s v="Delivery Truck"/>
    <n v="60"/>
    <n v="2689.6640000000002"/>
    <s v="Yukon"/>
    <s v="YT"/>
    <s v="Small Business"/>
    <n v="2"/>
    <s v="Furniture"/>
    <s v="Tables"/>
    <s v="Jumbo Drum"/>
    <s v="9/15/2011"/>
  </r>
  <r>
    <n v="27589"/>
    <d v="2011-09-15T00:00:00"/>
    <s v="Sep"/>
    <x v="8"/>
    <s v="Medium"/>
    <n v="20"/>
    <s v="M"/>
    <n v="845.7"/>
    <n v="42.285000000000004"/>
    <s v="Express Air"/>
    <n v="1.99"/>
    <n v="847.69"/>
    <s v="Ontario"/>
    <s v="ON"/>
    <s v="Corporate"/>
    <n v="1"/>
    <s v="Technology"/>
    <s v="Computer Peripherals"/>
    <s v="Small Pack"/>
    <s v="9/17/2011"/>
  </r>
  <r>
    <n v="23078"/>
    <d v="2011-09-15T00:00:00"/>
    <s v="Sep"/>
    <x v="8"/>
    <s v="Medium"/>
    <n v="18"/>
    <s v="S"/>
    <n v="168.95"/>
    <n v="9.3861111111111111"/>
    <s v="Regular Air"/>
    <n v="5.76"/>
    <n v="174.70999999999998"/>
    <s v="Newfoundland"/>
    <s v="NL"/>
    <s v="Consumer"/>
    <n v="4"/>
    <s v="Office Supplies"/>
    <s v="Envelopes"/>
    <s v="Small Box"/>
    <s v="9/15/2011"/>
  </r>
  <r>
    <n v="18273"/>
    <d v="2011-09-15T00:00:00"/>
    <s v="Sep"/>
    <x v="8"/>
    <s v="Low"/>
    <n v="18"/>
    <s v="S"/>
    <n v="925.03"/>
    <n v="51.390555555555551"/>
    <s v="Regular Air"/>
    <n v="19.989999999999998"/>
    <n v="945.02"/>
    <s v="Prince Edward Island"/>
    <s v="PE"/>
    <s v="Corporate"/>
    <n v="1"/>
    <s v="Technology"/>
    <s v="Computer Peripherals"/>
    <s v="Small Box"/>
    <s v="9/17/2011"/>
  </r>
  <r>
    <n v="24705"/>
    <d v="2011-09-15T00:00:00"/>
    <s v="Sep"/>
    <x v="8"/>
    <s v="Critical"/>
    <n v="15"/>
    <s v="S"/>
    <n v="466.28"/>
    <n v="31.085333333333331"/>
    <s v="Regular Air"/>
    <n v="1.99"/>
    <n v="468.27"/>
    <s v="Alberta"/>
    <s v="AB"/>
    <s v="Consumer"/>
    <n v="4"/>
    <s v="Technology"/>
    <s v="Computer Peripherals"/>
    <s v="Small Pack"/>
    <s v="9/17/2011"/>
  </r>
  <r>
    <n v="17539"/>
    <d v="2011-09-15T00:00:00"/>
    <s v="Sep"/>
    <x v="8"/>
    <s v="Not Specified"/>
    <n v="10"/>
    <s v="S"/>
    <n v="1529.3115"/>
    <n v="152.93115"/>
    <s v="Regular Air"/>
    <n v="8.99"/>
    <n v="1538.3015"/>
    <s v="Alberta"/>
    <s v="AB"/>
    <s v="Consumer"/>
    <n v="4"/>
    <s v="Technology"/>
    <s v="Telephones and Communication"/>
    <s v="Small Box"/>
    <s v="9/16/2011"/>
  </r>
  <r>
    <n v="23078"/>
    <d v="2011-09-15T00:00:00"/>
    <s v="Sep"/>
    <x v="8"/>
    <s v="Medium"/>
    <n v="8"/>
    <s v="XS"/>
    <n v="342.27"/>
    <n v="42.783749999999998"/>
    <s v="Regular Air"/>
    <n v="19.989999999999998"/>
    <n v="362.26"/>
    <s v="Nova Scotia"/>
    <s v="NS"/>
    <s v="Consumer"/>
    <n v="4"/>
    <s v="Office Supplies"/>
    <s v="Paper"/>
    <s v="Small Box"/>
    <s v="9/17/2011"/>
  </r>
  <r>
    <n v="5958"/>
    <d v="2011-09-15T00:00:00"/>
    <s v="Sep"/>
    <x v="8"/>
    <s v="Medium"/>
    <n v="3"/>
    <s v="XS"/>
    <n v="2036.97"/>
    <n v="678.99"/>
    <s v="Regular Air"/>
    <n v="24.49"/>
    <n v="2061.46"/>
    <s v="Yukon"/>
    <s v="YT"/>
    <s v="Small Business"/>
    <n v="2"/>
    <s v="Technology"/>
    <s v="Copiers and Fax"/>
    <s v="Large Box"/>
    <s v="9/17/2011"/>
  </r>
  <r>
    <n v="47174"/>
    <d v="2011-09-16T00:00:00"/>
    <s v="Sep"/>
    <x v="8"/>
    <s v="Critical"/>
    <n v="42"/>
    <s v="XL"/>
    <n v="642.1"/>
    <n v="15.288095238095238"/>
    <s v="Regular Air"/>
    <n v="7.51"/>
    <n v="649.61"/>
    <s v="Ontario"/>
    <s v="ON"/>
    <s v="Corporate"/>
    <n v="1"/>
    <s v="Technology"/>
    <s v="Office Machines"/>
    <s v="Medium Box"/>
    <s v="9/16/2011"/>
  </r>
  <r>
    <n v="20071"/>
    <d v="2011-09-17T00:00:00"/>
    <s v="Sep"/>
    <x v="8"/>
    <s v="Medium"/>
    <n v="31"/>
    <s v="L"/>
    <n v="789.94"/>
    <n v="25.48193548387097"/>
    <s v="Delivery Truck"/>
    <n v="14.36"/>
    <n v="804.30000000000007"/>
    <s v="Northwest Territories"/>
    <s v="NT"/>
    <s v="Home Office"/>
    <n v="3"/>
    <s v="Furniture"/>
    <s v="Chairs &amp; Chairmats"/>
    <s v="Jumbo Drum"/>
    <s v="9/19/2011"/>
  </r>
  <r>
    <n v="1127"/>
    <d v="2011-09-18T00:00:00"/>
    <s v="Sep"/>
    <x v="8"/>
    <s v="Not Specified"/>
    <n v="48"/>
    <s v="XL"/>
    <n v="5340.5"/>
    <n v="111.26041666666667"/>
    <s v="Regular Air"/>
    <n v="13.99"/>
    <n v="5354.49"/>
    <s v="Ontario"/>
    <s v="ON"/>
    <s v="Consumer"/>
    <n v="4"/>
    <s v="Furniture"/>
    <s v="Office Furnishings"/>
    <s v="Medium Box"/>
    <s v="9/19/2011"/>
  </r>
  <r>
    <n v="36708"/>
    <d v="2011-09-19T00:00:00"/>
    <s v="Sep"/>
    <x v="8"/>
    <s v="Not Specified"/>
    <n v="46"/>
    <s v="XL"/>
    <n v="636.5"/>
    <n v="13.836956521739131"/>
    <s v="Regular Air"/>
    <n v="9.44"/>
    <n v="645.94000000000005"/>
    <s v="Saskachewan"/>
    <s v="SK"/>
    <s v="Corporate"/>
    <n v="1"/>
    <s v="Technology"/>
    <s v="Office Machines"/>
    <s v="Medium Box"/>
    <s v="9/21/2011"/>
  </r>
  <r>
    <n v="28992"/>
    <d v="2011-09-19T00:00:00"/>
    <s v="Sep"/>
    <x v="8"/>
    <s v="Critical"/>
    <n v="41"/>
    <s v="XL"/>
    <n v="6863.95"/>
    <n v="167.41341463414633"/>
    <s v="Express Air"/>
    <n v="19.989999999999998"/>
    <n v="6883.94"/>
    <s v="Quebec"/>
    <s v="QC"/>
    <s v="Consumer"/>
    <n v="4"/>
    <s v="Office Supplies"/>
    <s v="Storage &amp; Organization"/>
    <s v="Small Box"/>
    <s v="9/20/2011"/>
  </r>
  <r>
    <n v="22210"/>
    <d v="2011-09-19T00:00:00"/>
    <s v="Sep"/>
    <x v="8"/>
    <s v="Critical"/>
    <n v="37"/>
    <s v="L"/>
    <n v="1033.44"/>
    <n v="27.930810810810812"/>
    <s v="Regular Air"/>
    <n v="4.8600000000000003"/>
    <n v="1038.3"/>
    <s v="New Brunswick"/>
    <s v="NB"/>
    <s v="Corporate"/>
    <n v="1"/>
    <s v="Office Supplies"/>
    <s v="Paper"/>
    <s v="Wrap Bag"/>
    <s v="9/21/2011"/>
  </r>
  <r>
    <n v="36708"/>
    <d v="2011-09-19T00:00:00"/>
    <s v="Sep"/>
    <x v="8"/>
    <s v="Not Specified"/>
    <n v="25"/>
    <s v="M"/>
    <n v="2614.3705"/>
    <n v="104.57482"/>
    <s v="Regular Air"/>
    <n v="7.69"/>
    <n v="2622.0605"/>
    <s v="Saskachewan"/>
    <s v="SK"/>
    <s v="Corporate"/>
    <n v="1"/>
    <s v="Technology"/>
    <s v="Telephones and Communication"/>
    <s v="Small Box"/>
    <s v="9/21/2011"/>
  </r>
  <r>
    <n v="26787"/>
    <d v="2011-09-19T00:00:00"/>
    <s v="Sep"/>
    <x v="8"/>
    <s v="High"/>
    <n v="25"/>
    <s v="M"/>
    <n v="1119.9100000000001"/>
    <n v="44.796400000000006"/>
    <s v="Express Air"/>
    <n v="5.79"/>
    <n v="1125.7"/>
    <s v="Manitoba"/>
    <s v="MB"/>
    <s v="Small Business"/>
    <n v="2"/>
    <s v="Office Supplies"/>
    <s v="Paper"/>
    <s v="Small Box"/>
    <s v="9/21/2011"/>
  </r>
  <r>
    <n v="18852"/>
    <d v="2011-09-19T00:00:00"/>
    <s v="Sep"/>
    <x v="8"/>
    <s v="High"/>
    <n v="17"/>
    <s v="S"/>
    <n v="351.25"/>
    <n v="20.661764705882351"/>
    <s v="Express Air"/>
    <n v="5.97"/>
    <n v="357.22"/>
    <s v="Quebec"/>
    <s v="QC"/>
    <s v="Small Business"/>
    <n v="2"/>
    <s v="Office Supplies"/>
    <s v="Paper"/>
    <s v="Small Box"/>
    <s v="9/21/2011"/>
  </r>
  <r>
    <n v="27715"/>
    <d v="2011-09-19T00:00:00"/>
    <s v="Sep"/>
    <x v="8"/>
    <s v="High"/>
    <n v="12"/>
    <s v="S"/>
    <n v="94.52"/>
    <n v="7.876666666666666"/>
    <s v="Regular Air"/>
    <n v="6.28"/>
    <n v="100.8"/>
    <s v="Yukon"/>
    <s v="YT"/>
    <s v="Consumer"/>
    <n v="4"/>
    <s v="Office Supplies"/>
    <s v="Binders and Binder Accessories"/>
    <s v="Small Box"/>
    <s v="9/21/2011"/>
  </r>
  <r>
    <n v="55492"/>
    <d v="2011-09-19T00:00:00"/>
    <s v="Sep"/>
    <x v="8"/>
    <s v="Critical"/>
    <n v="10"/>
    <s v="S"/>
    <n v="1124.2439999999999"/>
    <n v="112.42439999999999"/>
    <s v="Express Air"/>
    <n v="7.69"/>
    <n v="1131.934"/>
    <s v="Quebec"/>
    <s v="QC"/>
    <s v="Corporate"/>
    <n v="1"/>
    <s v="Technology"/>
    <s v="Telephones and Communication"/>
    <s v="Small Box"/>
    <s v="9/21/2011"/>
  </r>
  <r>
    <n v="19462"/>
    <d v="2011-09-20T00:00:00"/>
    <s v="Sep"/>
    <x v="8"/>
    <s v="Medium"/>
    <n v="2"/>
    <s v="XS"/>
    <n v="206.68"/>
    <n v="103.34"/>
    <s v="Regular Air"/>
    <n v="35"/>
    <n v="241.68"/>
    <s v="British Columbia"/>
    <s v="BC"/>
    <s v="Home Office"/>
    <n v="3"/>
    <s v="Office Supplies"/>
    <s v="Storage &amp; Organization"/>
    <s v="Large Box"/>
    <s v="9/21/2011"/>
  </r>
  <r>
    <n v="21188"/>
    <d v="2011-09-21T00:00:00"/>
    <s v="Sep"/>
    <x v="8"/>
    <s v="Critical"/>
    <n v="29"/>
    <s v="M"/>
    <n v="21046.74"/>
    <n v="725.7496551724139"/>
    <s v="Regular Air"/>
    <n v="24.49"/>
    <n v="21071.230000000003"/>
    <s v="Alberta"/>
    <s v="AB"/>
    <s v="Small Business"/>
    <n v="2"/>
    <s v="Technology"/>
    <s v="Copiers and Fax"/>
    <s v="Large Box"/>
    <s v="9/23/2011"/>
  </r>
  <r>
    <n v="6086"/>
    <d v="2011-09-22T00:00:00"/>
    <s v="Sep"/>
    <x v="8"/>
    <s v="Critical"/>
    <n v="48"/>
    <s v="XL"/>
    <n v="1734.72"/>
    <n v="36.14"/>
    <s v="Regular Air"/>
    <n v="19.989999999999998"/>
    <n v="1754.71"/>
    <s v="Quebec"/>
    <s v="QC"/>
    <s v="Corporate"/>
    <n v="1"/>
    <s v="Office Supplies"/>
    <s v="Paper"/>
    <s v="Small Box"/>
    <s v="9/24/2011"/>
  </r>
  <r>
    <n v="45606"/>
    <d v="2011-09-22T00:00:00"/>
    <s v="Sep"/>
    <x v="8"/>
    <s v="Medium"/>
    <n v="38"/>
    <s v="L"/>
    <n v="325.75"/>
    <n v="8.5723684210526319"/>
    <s v="Regular Air"/>
    <n v="8.5399999999999991"/>
    <n v="334.29"/>
    <s v="Prince Edward Island"/>
    <s v="PE"/>
    <s v="Corporate"/>
    <n v="1"/>
    <s v="Furniture"/>
    <s v="Office Furnishings"/>
    <s v="Small Pack"/>
    <s v="9/24/2011"/>
  </r>
  <r>
    <n v="2658"/>
    <d v="2011-09-22T00:00:00"/>
    <s v="Sep"/>
    <x v="8"/>
    <s v="Medium"/>
    <n v="34"/>
    <s v="L"/>
    <n v="229.51"/>
    <n v="6.7502941176470586"/>
    <s v="Regular Air"/>
    <n v="9.5399999999999991"/>
    <n v="239.04999999999998"/>
    <s v="Yukon"/>
    <s v="YT"/>
    <s v="Small Business"/>
    <n v="2"/>
    <s v="Office Supplies"/>
    <s v="Paper"/>
    <s v="Small Box"/>
    <s v="9/23/2011"/>
  </r>
  <r>
    <n v="2658"/>
    <d v="2011-09-22T00:00:00"/>
    <s v="Sep"/>
    <x v="8"/>
    <s v="Medium"/>
    <n v="32"/>
    <s v="L"/>
    <n v="473"/>
    <n v="14.78125"/>
    <s v="Express Air"/>
    <n v="10.68"/>
    <n v="483.68"/>
    <s v="Yukon"/>
    <s v="YT"/>
    <s v="Small Business"/>
    <n v="2"/>
    <s v="Office Supplies"/>
    <s v="Storage &amp; Organization"/>
    <s v="Small Box"/>
    <s v="9/22/2011"/>
  </r>
  <r>
    <n v="45606"/>
    <d v="2011-09-22T00:00:00"/>
    <s v="Sep"/>
    <x v="8"/>
    <s v="Medium"/>
    <n v="24"/>
    <s v="M"/>
    <n v="136.41999999999999"/>
    <n v="5.6841666666666661"/>
    <s v="Regular Air"/>
    <n v="2.27"/>
    <n v="138.69"/>
    <s v="Prince Edward Island"/>
    <s v="PE"/>
    <s v="Corporate"/>
    <n v="1"/>
    <s v="Office Supplies"/>
    <s v="Pens &amp; Art Supplies"/>
    <s v="Wrap Bag"/>
    <s v="9/23/2011"/>
  </r>
  <r>
    <n v="18593"/>
    <d v="2011-09-22T00:00:00"/>
    <s v="Sep"/>
    <x v="8"/>
    <s v="High"/>
    <n v="23"/>
    <s v="M"/>
    <n v="6572.04"/>
    <n v="285.74086956521739"/>
    <s v="Regular Air"/>
    <n v="7.18"/>
    <n v="6579.22"/>
    <s v="Alberta"/>
    <s v="AB"/>
    <s v="Corporate"/>
    <n v="1"/>
    <s v="Technology"/>
    <s v="Computer Peripherals"/>
    <s v="Small Box"/>
    <s v="9/23/2011"/>
  </r>
  <r>
    <n v="3363"/>
    <d v="2011-09-22T00:00:00"/>
    <s v="Sep"/>
    <x v="8"/>
    <s v="High"/>
    <n v="21"/>
    <s v="M"/>
    <n v="8185.89"/>
    <n v="389.80428571428575"/>
    <s v="Regular Air"/>
    <n v="11.37"/>
    <n v="8197.26"/>
    <s v="Ontario"/>
    <s v="ON"/>
    <s v="Home Office"/>
    <n v="3"/>
    <s v="Office Supplies"/>
    <s v="Storage &amp; Organization"/>
    <s v="Small Box"/>
    <s v="9/22/2011"/>
  </r>
  <r>
    <n v="18375"/>
    <d v="2011-09-22T00:00:00"/>
    <s v="Sep"/>
    <x v="8"/>
    <s v="Low"/>
    <n v="20"/>
    <s v="M"/>
    <n v="76.89"/>
    <n v="3.8445"/>
    <s v="Regular Air"/>
    <n v="0.5"/>
    <n v="77.39"/>
    <s v="Quebec"/>
    <s v="QC"/>
    <s v="Small Business"/>
    <n v="2"/>
    <s v="Office Supplies"/>
    <s v="Labels"/>
    <s v="Small Box"/>
    <s v="9/26/2011"/>
  </r>
  <r>
    <n v="18593"/>
    <d v="2011-09-22T00:00:00"/>
    <s v="Sep"/>
    <x v="8"/>
    <s v="High"/>
    <n v="19"/>
    <s v="S"/>
    <n v="1051.992"/>
    <n v="55.367999999999995"/>
    <s v="Delivery Truck"/>
    <n v="89.3"/>
    <n v="1141.2919999999999"/>
    <s v="Alberta"/>
    <s v="AB"/>
    <s v="Corporate"/>
    <n v="1"/>
    <s v="Furniture"/>
    <s v="Tables"/>
    <s v="Jumbo Box"/>
    <s v="9/24/2011"/>
  </r>
  <r>
    <n v="41184"/>
    <d v="2011-09-22T00:00:00"/>
    <s v="Sep"/>
    <x v="8"/>
    <s v="High"/>
    <n v="7"/>
    <s v="XS"/>
    <n v="120.03"/>
    <n v="17.147142857142857"/>
    <s v="Regular Air"/>
    <n v="11.25"/>
    <n v="131.28"/>
    <s v="Northwest Territories"/>
    <s v="NT"/>
    <s v="Home Office"/>
    <n v="3"/>
    <s v="Office Supplies"/>
    <s v="Storage &amp; Organization"/>
    <s v="Small Box"/>
    <s v="9/24/2011"/>
  </r>
  <r>
    <n v="22149"/>
    <d v="2011-09-23T00:00:00"/>
    <s v="Sep"/>
    <x v="8"/>
    <s v="Low"/>
    <n v="47"/>
    <s v="XL"/>
    <n v="191.13"/>
    <n v="4.0665957446808507"/>
    <s v="Regular Air"/>
    <n v="1.2"/>
    <n v="192.32999999999998"/>
    <s v="Newfoundland"/>
    <s v="NL"/>
    <s v="Small Business"/>
    <n v="2"/>
    <s v="Office Supplies"/>
    <s v="Pens &amp; Art Supplies"/>
    <s v="Wrap Bag"/>
    <s v="9/25/2011"/>
  </r>
  <r>
    <n v="52711"/>
    <d v="2011-09-23T00:00:00"/>
    <s v="Sep"/>
    <x v="8"/>
    <s v="Not Specified"/>
    <n v="41"/>
    <s v="XL"/>
    <n v="755.19"/>
    <n v="18.419268292682929"/>
    <s v="Regular Air"/>
    <n v="8.99"/>
    <n v="764.18000000000006"/>
    <s v="New Brunswick"/>
    <s v="NB"/>
    <s v="Home Office"/>
    <n v="3"/>
    <s v="Furniture"/>
    <s v="Office Furnishings"/>
    <s v="Small Pack"/>
    <s v="9/25/2011"/>
  </r>
  <r>
    <n v="52711"/>
    <d v="2011-09-23T00:00:00"/>
    <s v="Sep"/>
    <x v="8"/>
    <s v="Not Specified"/>
    <n v="37"/>
    <s v="L"/>
    <n v="201.14"/>
    <n v="5.4362162162162155"/>
    <s v="Regular Air"/>
    <n v="3.37"/>
    <n v="204.51"/>
    <s v="Ontario"/>
    <s v="ON"/>
    <s v="Home Office"/>
    <n v="3"/>
    <s v="Office Supplies"/>
    <s v="Rubber Bands"/>
    <s v="Wrap Bag"/>
    <s v="9/23/2011"/>
  </r>
  <r>
    <n v="22149"/>
    <d v="2011-09-23T00:00:00"/>
    <s v="Sep"/>
    <x v="8"/>
    <s v="Low"/>
    <n v="17"/>
    <s v="S"/>
    <n v="48.24"/>
    <n v="2.8376470588235296"/>
    <s v="Regular Air"/>
    <n v="1.01"/>
    <n v="49.25"/>
    <s v="Nova Scotia"/>
    <s v="NS"/>
    <s v="Small Business"/>
    <n v="2"/>
    <s v="Office Supplies"/>
    <s v="Pens &amp; Art Supplies"/>
    <s v="Wrap Bag"/>
    <s v="9/28/2011"/>
  </r>
  <r>
    <n v="58247"/>
    <d v="2011-09-23T00:00:00"/>
    <s v="Sep"/>
    <x v="8"/>
    <s v="Not Specified"/>
    <n v="14"/>
    <s v="S"/>
    <n v="92.07"/>
    <n v="6.5764285714285711"/>
    <s v="Regular Air"/>
    <n v="7.86"/>
    <n v="99.929999999999993"/>
    <s v="British Columbia"/>
    <s v="BC"/>
    <s v="Home Office"/>
    <n v="3"/>
    <s v="Office Supplies"/>
    <s v="Paper"/>
    <s v="Small Box"/>
    <s v="9/25/2011"/>
  </r>
  <r>
    <n v="58247"/>
    <d v="2011-09-23T00:00:00"/>
    <s v="Sep"/>
    <x v="8"/>
    <s v="Not Specified"/>
    <n v="8"/>
    <s v="XS"/>
    <n v="1058.82"/>
    <n v="132.35249999999999"/>
    <s v="Regular Air"/>
    <n v="0.99"/>
    <n v="1059.81"/>
    <s v="British Columbia"/>
    <s v="BC"/>
    <s v="Home Office"/>
    <n v="3"/>
    <s v="Office Supplies"/>
    <s v="Appliances"/>
    <s v="Small Box"/>
    <s v="9/23/2011"/>
  </r>
  <r>
    <n v="52711"/>
    <d v="2011-09-23T00:00:00"/>
    <s v="Sep"/>
    <x v="8"/>
    <s v="Not Specified"/>
    <n v="7"/>
    <s v="XS"/>
    <n v="220.79"/>
    <n v="31.541428571428572"/>
    <s v="Regular Air"/>
    <n v="4"/>
    <n v="224.79"/>
    <s v="New Brunswick"/>
    <s v="NB"/>
    <s v="Home Office"/>
    <n v="3"/>
    <s v="Technology"/>
    <s v="Computer Peripherals"/>
    <s v="Small Box"/>
    <s v="9/25/2011"/>
  </r>
  <r>
    <n v="31233"/>
    <d v="2011-09-24T00:00:00"/>
    <s v="Sep"/>
    <x v="8"/>
    <s v="Low"/>
    <n v="41"/>
    <s v="XL"/>
    <n v="1298.29"/>
    <n v="31.66560975609756"/>
    <s v="Regular Air"/>
    <n v="1.99"/>
    <n v="1300.28"/>
    <s v="Yukon"/>
    <s v="YT"/>
    <s v="Home Office"/>
    <n v="3"/>
    <s v="Technology"/>
    <s v="Computer Peripherals"/>
    <s v="Small Pack"/>
    <s v="9/28/2011"/>
  </r>
  <r>
    <n v="15621"/>
    <d v="2011-09-24T00:00:00"/>
    <s v="Sep"/>
    <x v="8"/>
    <s v="Critical"/>
    <n v="39"/>
    <s v="L"/>
    <n v="1105.6600000000001"/>
    <n v="28.350256410256414"/>
    <s v="Regular Air"/>
    <n v="13.99"/>
    <n v="1119.6500000000001"/>
    <s v="British Columbia"/>
    <s v="BC"/>
    <s v="Consumer"/>
    <n v="4"/>
    <s v="Office Supplies"/>
    <s v="Storage &amp; Organization"/>
    <s v="Medium Box"/>
    <s v="9/24/2011"/>
  </r>
  <r>
    <n v="31233"/>
    <d v="2011-09-24T00:00:00"/>
    <s v="Sep"/>
    <x v="8"/>
    <s v="Low"/>
    <n v="35"/>
    <s v="L"/>
    <n v="590.32000000000005"/>
    <n v="16.866285714285716"/>
    <s v="Regular Air"/>
    <n v="8.99"/>
    <n v="599.31000000000006"/>
    <s v="Yukon"/>
    <s v="YT"/>
    <s v="Home Office"/>
    <n v="3"/>
    <s v="Office Supplies"/>
    <s v="Pens &amp; Art Supplies"/>
    <s v="Small Pack"/>
    <s v="9/28/2011"/>
  </r>
  <r>
    <n v="45794"/>
    <d v="2011-09-24T00:00:00"/>
    <s v="Sep"/>
    <x v="8"/>
    <s v="Critical"/>
    <n v="28"/>
    <s v="M"/>
    <n v="1208.3499999999999"/>
    <n v="43.155357142857142"/>
    <s v="Regular Air"/>
    <n v="10.25"/>
    <n v="1218.5999999999999"/>
    <s v="Manitoba"/>
    <s v="MB"/>
    <s v="Consumer"/>
    <n v="4"/>
    <s v="Technology"/>
    <s v="Computer Peripherals"/>
    <s v="Small Box"/>
    <s v="9/26/2011"/>
  </r>
  <r>
    <n v="31233"/>
    <d v="2011-09-24T00:00:00"/>
    <s v="Sep"/>
    <x v="8"/>
    <s v="Low"/>
    <n v="19"/>
    <s v="S"/>
    <n v="4245.93"/>
    <n v="223.47000000000003"/>
    <s v="Regular Air"/>
    <n v="69"/>
    <n v="4314.93"/>
    <s v="Yukon"/>
    <s v="YT"/>
    <s v="Home Office"/>
    <n v="3"/>
    <s v="Furniture"/>
    <s v="Tables"/>
    <s v="Large Box"/>
    <d v="2011-03-10T00:00:00"/>
  </r>
  <r>
    <n v="15621"/>
    <d v="2011-09-24T00:00:00"/>
    <s v="Sep"/>
    <x v="8"/>
    <s v="Critical"/>
    <n v="18"/>
    <s v="S"/>
    <n v="35.51"/>
    <n v="1.9727777777777777"/>
    <s v="Express Air"/>
    <n v="1.57"/>
    <n v="37.08"/>
    <s v="British Columbia"/>
    <s v="BC"/>
    <s v="Consumer"/>
    <n v="4"/>
    <s v="Office Supplies"/>
    <s v="Pens &amp; Art Supplies"/>
    <s v="Wrap Bag"/>
    <s v="9/25/2011"/>
  </r>
  <r>
    <n v="38758"/>
    <d v="2011-09-24T00:00:00"/>
    <s v="Sep"/>
    <x v="8"/>
    <s v="Not Specified"/>
    <n v="7"/>
    <s v="XS"/>
    <n v="497.2"/>
    <n v="71.028571428571425"/>
    <s v="Regular Air"/>
    <n v="49"/>
    <n v="546.20000000000005"/>
    <s v="British Columbia"/>
    <s v="BC"/>
    <s v="Consumer"/>
    <n v="4"/>
    <s v="Office Supplies"/>
    <s v="Appliances"/>
    <s v="Large Box"/>
    <s v="9/26/2011"/>
  </r>
  <r>
    <n v="31233"/>
    <d v="2011-09-24T00:00:00"/>
    <s v="Sep"/>
    <x v="8"/>
    <s v="Low"/>
    <n v="3"/>
    <s v="XS"/>
    <n v="19.34"/>
    <n v="6.4466666666666663"/>
    <s v="Regular Air"/>
    <n v="5.0199999999999996"/>
    <n v="24.36"/>
    <s v="Yukon"/>
    <s v="YT"/>
    <s v="Home Office"/>
    <n v="3"/>
    <s v="Office Supplies"/>
    <s v="Paper"/>
    <s v="Small Box"/>
    <s v="9/26/2011"/>
  </r>
  <r>
    <n v="24996"/>
    <d v="2011-09-25T00:00:00"/>
    <s v="Sep"/>
    <x v="8"/>
    <s v="Critical"/>
    <n v="36"/>
    <s v="L"/>
    <n v="1793.24"/>
    <n v="49.812222222222225"/>
    <s v="Regular Air"/>
    <n v="5.0999999999999996"/>
    <n v="1798.34"/>
    <s v="Alberta"/>
    <s v="AB"/>
    <s v="Consumer"/>
    <n v="4"/>
    <s v="Office Supplies"/>
    <s v="Appliances"/>
    <s v="Medium Box"/>
    <s v="9/26/2011"/>
  </r>
  <r>
    <n v="18085"/>
    <d v="2011-09-25T00:00:00"/>
    <s v="Sep"/>
    <x v="8"/>
    <s v="High"/>
    <n v="33"/>
    <s v="L"/>
    <n v="5352.9345000000003"/>
    <n v="162.21013636363637"/>
    <s v="Regular Air"/>
    <n v="4.2"/>
    <n v="5357.1345000000001"/>
    <s v="Ontario"/>
    <s v="ON"/>
    <s v="Corporate"/>
    <n v="1"/>
    <s v="Technology"/>
    <s v="Telephones and Communication"/>
    <s v="Small Box"/>
    <s v="9/26/2011"/>
  </r>
  <r>
    <n v="18085"/>
    <d v="2011-09-25T00:00:00"/>
    <s v="Sep"/>
    <x v="8"/>
    <s v="High"/>
    <n v="23"/>
    <s v="M"/>
    <n v="8127.51"/>
    <n v="353.37"/>
    <s v="Delivery Truck"/>
    <n v="40.19"/>
    <n v="8167.7"/>
    <s v="Ontario"/>
    <s v="ON"/>
    <s v="Corporate"/>
    <n v="1"/>
    <s v="Furniture"/>
    <s v="Tables"/>
    <s v="Jumbo Box"/>
    <s v="9/27/2011"/>
  </r>
  <r>
    <n v="24996"/>
    <d v="2011-09-25T00:00:00"/>
    <s v="Sep"/>
    <x v="8"/>
    <s v="Critical"/>
    <n v="2"/>
    <s v="XS"/>
    <n v="143.667"/>
    <n v="71.833500000000001"/>
    <s v="Regular Air"/>
    <n v="1.25"/>
    <n v="144.917"/>
    <s v="Alberta"/>
    <s v="AB"/>
    <s v="Consumer"/>
    <n v="4"/>
    <s v="Technology"/>
    <s v="Telephones and Communication"/>
    <s v="Small Pack"/>
    <s v="9/27/2011"/>
  </r>
  <r>
    <n v="58947"/>
    <d v="2011-09-26T00:00:00"/>
    <s v="Sep"/>
    <x v="8"/>
    <s v="Not Specified"/>
    <n v="48"/>
    <s v="XL"/>
    <n v="410.15"/>
    <n v="8.5447916666666668"/>
    <s v="Regular Air"/>
    <n v="2.87"/>
    <n v="413.02"/>
    <s v="Manitoba"/>
    <s v="MB"/>
    <s v="Home Office"/>
    <n v="3"/>
    <s v="Office Supplies"/>
    <s v="Paper"/>
    <s v="Wrap Bag"/>
    <s v="9/26/2011"/>
  </r>
  <r>
    <n v="45601"/>
    <d v="2011-09-26T00:00:00"/>
    <s v="Sep"/>
    <x v="8"/>
    <s v="High"/>
    <n v="47"/>
    <s v="XL"/>
    <n v="945.03"/>
    <n v="20.107021276595745"/>
    <s v="Regular Air"/>
    <n v="5.97"/>
    <n v="951"/>
    <s v="Prince Edward Island"/>
    <s v="PE"/>
    <s v="Corporate"/>
    <n v="1"/>
    <s v="Office Supplies"/>
    <s v="Paper"/>
    <s v="Small Box"/>
    <s v="9/28/2011"/>
  </r>
  <r>
    <n v="58947"/>
    <d v="2011-09-26T00:00:00"/>
    <s v="Sep"/>
    <x v="8"/>
    <s v="Not Specified"/>
    <n v="28"/>
    <s v="M"/>
    <n v="135.72"/>
    <n v="4.847142857142857"/>
    <s v="Regular Air"/>
    <n v="5.0199999999999996"/>
    <n v="140.74"/>
    <s v="Manitoba"/>
    <s v="MB"/>
    <s v="Home Office"/>
    <n v="3"/>
    <s v="Office Supplies"/>
    <s v="Paper"/>
    <s v="Small Box"/>
    <s v="9/27/2011"/>
  </r>
  <r>
    <n v="56929"/>
    <d v="2011-09-26T00:00:00"/>
    <s v="Sep"/>
    <x v="8"/>
    <s v="High"/>
    <n v="22"/>
    <s v="M"/>
    <n v="205.88"/>
    <n v="9.3581818181818175"/>
    <s v="Regular Air"/>
    <n v="1.99"/>
    <n v="207.87"/>
    <s v="Alberta"/>
    <s v="AB"/>
    <s v="Home Office"/>
    <n v="3"/>
    <s v="Technology"/>
    <s v="Computer Peripherals"/>
    <s v="Small Pack"/>
    <s v="9/28/2011"/>
  </r>
  <r>
    <n v="30787"/>
    <d v="2011-09-27T00:00:00"/>
    <s v="Sep"/>
    <x v="8"/>
    <s v="High"/>
    <n v="43"/>
    <s v="XL"/>
    <n v="6477.4589999999998"/>
    <n v="150.63858139534884"/>
    <s v="Regular Air"/>
    <n v="8.99"/>
    <n v="6486.4489999999996"/>
    <s v="Ontario"/>
    <s v="ON"/>
    <s v="Home Office"/>
    <n v="3"/>
    <s v="Technology"/>
    <s v="Telephones and Communication"/>
    <s v="Small Box"/>
    <s v="9/28/2011"/>
  </r>
  <r>
    <n v="50464"/>
    <d v="2011-09-27T00:00:00"/>
    <s v="Sep"/>
    <x v="8"/>
    <s v="Critical"/>
    <n v="7"/>
    <s v="XS"/>
    <n v="105.94"/>
    <n v="15.134285714285713"/>
    <s v="Regular Air"/>
    <n v="7.17"/>
    <n v="113.11"/>
    <s v="Manitoba"/>
    <s v="MB"/>
    <s v="Corporate"/>
    <n v="1"/>
    <s v="Office Supplies"/>
    <s v="Binders and Binder Accessories"/>
    <s v="Small Box"/>
    <s v="9/30/2011"/>
  </r>
  <r>
    <n v="14884"/>
    <d v="2011-09-27T00:00:00"/>
    <s v="Sep"/>
    <x v="8"/>
    <s v="High"/>
    <n v="6"/>
    <s v="XS"/>
    <n v="473.9855"/>
    <n v="78.997583333333338"/>
    <s v="Regular Air"/>
    <n v="4.9000000000000004"/>
    <n v="478.88549999999998"/>
    <s v="Manitoba"/>
    <s v="MB"/>
    <s v="Corporate"/>
    <n v="1"/>
    <s v="Technology"/>
    <s v="Telephones and Communication"/>
    <s v="Small Box"/>
    <s v="9/29/2011"/>
  </r>
  <r>
    <n v="36608"/>
    <d v="2011-09-28T00:00:00"/>
    <s v="Sep"/>
    <x v="8"/>
    <s v="Low"/>
    <n v="49"/>
    <s v="XL"/>
    <n v="4273.95"/>
    <n v="87.223469387755102"/>
    <s v="Regular Air"/>
    <n v="19.989999999999998"/>
    <n v="4293.9399999999996"/>
    <s v="Alberta"/>
    <s v="AB"/>
    <s v="Small Business"/>
    <n v="2"/>
    <s v="Office Supplies"/>
    <s v="Envelopes"/>
    <s v="Small Box"/>
    <d v="2011-05-10T00:00:00"/>
  </r>
  <r>
    <n v="44997"/>
    <d v="2011-09-28T00:00:00"/>
    <s v="Sep"/>
    <x v="8"/>
    <s v="Low"/>
    <n v="46"/>
    <s v="XL"/>
    <n v="88.1"/>
    <n v="1.9152173913043478"/>
    <s v="Regular Air"/>
    <n v="4.8600000000000003"/>
    <n v="92.96"/>
    <s v="New Brunswick"/>
    <s v="NB"/>
    <s v="Consumer"/>
    <n v="4"/>
    <s v="Furniture"/>
    <s v="Office Furnishings"/>
    <s v="Small Box"/>
    <d v="2011-02-10T00:00:00"/>
  </r>
  <r>
    <n v="36608"/>
    <d v="2011-09-28T00:00:00"/>
    <s v="Sep"/>
    <x v="8"/>
    <s v="Low"/>
    <n v="40"/>
    <s v="XL"/>
    <n v="825.8"/>
    <n v="20.645"/>
    <s v="Regular Air"/>
    <n v="2.87"/>
    <n v="828.67"/>
    <s v="Alberta"/>
    <s v="AB"/>
    <s v="Small Business"/>
    <n v="2"/>
    <s v="Office Supplies"/>
    <s v="Pens &amp; Art Supplies"/>
    <s v="Small Pack"/>
    <d v="2011-02-10T00:00:00"/>
  </r>
  <r>
    <n v="36930"/>
    <d v="2011-09-28T00:00:00"/>
    <s v="Sep"/>
    <x v="8"/>
    <s v="Medium"/>
    <n v="34"/>
    <s v="L"/>
    <n v="2632.4755"/>
    <n v="77.425749999999994"/>
    <s v="Regular Air"/>
    <n v="3.3"/>
    <n v="2635.7755000000002"/>
    <s v="British Columbia"/>
    <s v="BC"/>
    <s v="Home Office"/>
    <n v="3"/>
    <s v="Technology"/>
    <s v="Telephones and Communication"/>
    <s v="Small Pack"/>
    <s v="9/30/2011"/>
  </r>
  <r>
    <n v="52805"/>
    <d v="2011-09-28T00:00:00"/>
    <s v="Sep"/>
    <x v="8"/>
    <s v="High"/>
    <n v="20"/>
    <s v="M"/>
    <n v="596.55999999999995"/>
    <n v="29.827999999999996"/>
    <s v="Express Air"/>
    <n v="5.5"/>
    <n v="602.05999999999995"/>
    <s v="Ontario"/>
    <s v="ON"/>
    <s v="Corporate"/>
    <n v="1"/>
    <s v="Technology"/>
    <s v="Computer Peripherals"/>
    <s v="Small Box"/>
    <s v="9/28/2011"/>
  </r>
  <r>
    <n v="34853"/>
    <d v="2011-09-29T00:00:00"/>
    <s v="Sep"/>
    <x v="8"/>
    <s v="Critical"/>
    <n v="49"/>
    <s v="XL"/>
    <n v="651.9"/>
    <n v="13.304081632653061"/>
    <s v="Regular Air"/>
    <n v="6.85"/>
    <n v="658.75"/>
    <s v="British Columbia"/>
    <s v="BC"/>
    <s v="Small Business"/>
    <n v="2"/>
    <s v="Furniture"/>
    <s v="Office Furnishings"/>
    <s v="Wrap Bag"/>
    <d v="2011-02-10T00:00:00"/>
  </r>
  <r>
    <n v="19264"/>
    <d v="2011-09-29T00:00:00"/>
    <s v="Sep"/>
    <x v="8"/>
    <s v="High"/>
    <n v="40"/>
    <s v="XL"/>
    <n v="161.72"/>
    <n v="4.0430000000000001"/>
    <s v="Regular Air"/>
    <n v="5.26"/>
    <n v="166.98"/>
    <s v="Yukon"/>
    <s v="YT"/>
    <s v="Consumer"/>
    <n v="4"/>
    <s v="Office Supplies"/>
    <s v="Binders and Binder Accessories"/>
    <s v="Small Box"/>
    <d v="2011-01-10T00:00:00"/>
  </r>
  <r>
    <n v="24326"/>
    <d v="2011-09-29T00:00:00"/>
    <s v="Sep"/>
    <x v="8"/>
    <s v="Critical"/>
    <n v="37"/>
    <s v="L"/>
    <n v="1596.86"/>
    <n v="43.158378378378373"/>
    <s v="Regular Air"/>
    <n v="3.5"/>
    <n v="1600.36"/>
    <s v="Saskachewan"/>
    <s v="SK"/>
    <s v="Corporate"/>
    <n v="1"/>
    <s v="Office Supplies"/>
    <s v="Appliances"/>
    <s v="Small Box"/>
    <d v="2011-01-10T00:00:00"/>
  </r>
  <r>
    <n v="8419"/>
    <d v="2011-09-29T00:00:00"/>
    <s v="Sep"/>
    <x v="8"/>
    <s v="Critical"/>
    <n v="24"/>
    <s v="M"/>
    <n v="152.6"/>
    <n v="6.3583333333333334"/>
    <s v="Regular Air"/>
    <n v="7.03"/>
    <n v="159.63"/>
    <s v="Nunavut"/>
    <s v="NU"/>
    <s v="Small Business"/>
    <n v="2"/>
    <s v="Office Supplies"/>
    <s v="Paper"/>
    <s v="Small Box"/>
    <s v="9/30/2011"/>
  </r>
  <r>
    <n v="19264"/>
    <d v="2011-09-29T00:00:00"/>
    <s v="Sep"/>
    <x v="8"/>
    <s v="High"/>
    <n v="23"/>
    <s v="M"/>
    <n v="107.75"/>
    <n v="4.6847826086956523"/>
    <s v="Regular Air"/>
    <n v="1.52"/>
    <n v="109.27"/>
    <s v="Yukon"/>
    <s v="YT"/>
    <s v="Consumer"/>
    <n v="4"/>
    <s v="Office Supplies"/>
    <s v="Paper"/>
    <s v="Wrap Bag"/>
    <s v="9/30/2011"/>
  </r>
  <r>
    <n v="8419"/>
    <d v="2011-09-29T00:00:00"/>
    <s v="Sep"/>
    <x v="8"/>
    <s v="Critical"/>
    <n v="19"/>
    <s v="S"/>
    <n v="368.04"/>
    <n v="19.370526315789476"/>
    <s v="Express Air"/>
    <n v="5.97"/>
    <n v="374.01000000000005"/>
    <s v="Nunavut"/>
    <s v="NU"/>
    <s v="Small Business"/>
    <n v="2"/>
    <s v="Office Supplies"/>
    <s v="Paper"/>
    <s v="Small Box"/>
    <d v="2011-01-10T00:00:00"/>
  </r>
  <r>
    <n v="24326"/>
    <d v="2011-09-29T00:00:00"/>
    <s v="Sep"/>
    <x v="8"/>
    <s v="Critical"/>
    <n v="12"/>
    <s v="S"/>
    <n v="78.36"/>
    <n v="6.53"/>
    <s v="Regular Air"/>
    <n v="1.5"/>
    <n v="79.86"/>
    <s v="Saskachewan"/>
    <s v="SK"/>
    <s v="Corporate"/>
    <n v="1"/>
    <s v="Office Supplies"/>
    <s v="Pens &amp; Art Supplies"/>
    <s v="Wrap Bag"/>
    <s v="9/30/2011"/>
  </r>
  <r>
    <n v="13638"/>
    <d v="2011-09-30T00:00:00"/>
    <s v="Sep"/>
    <x v="8"/>
    <s v="High"/>
    <n v="49"/>
    <s v="XL"/>
    <n v="682.77"/>
    <n v="13.934081632653061"/>
    <s v="Regular Air"/>
    <n v="1.99"/>
    <n v="684.76"/>
    <s v="Ontario"/>
    <s v="ON"/>
    <s v="Consumer"/>
    <n v="4"/>
    <s v="Technology"/>
    <s v="Computer Peripherals"/>
    <s v="Small Pack"/>
    <d v="2011-02-10T00:00:00"/>
  </r>
  <r>
    <n v="56322"/>
    <d v="2011-09-30T00:00:00"/>
    <s v="Sep"/>
    <x v="8"/>
    <s v="Medium"/>
    <n v="26"/>
    <s v="M"/>
    <n v="799.84"/>
    <n v="30.763076923076923"/>
    <s v="Regular Air"/>
    <n v="3.6"/>
    <n v="803.44"/>
    <s v="Manitoba"/>
    <s v="MB"/>
    <s v="Small Business"/>
    <n v="2"/>
    <s v="Technology"/>
    <s v="Computer Peripherals"/>
    <s v="Small Pack"/>
    <d v="2011-02-10T00:00:00"/>
  </r>
  <r>
    <n v="56322"/>
    <d v="2011-09-30T00:00:00"/>
    <s v="Sep"/>
    <x v="8"/>
    <s v="Medium"/>
    <n v="16"/>
    <s v="S"/>
    <n v="1689.1369999999999"/>
    <n v="105.5710625"/>
    <s v="Regular Air"/>
    <n v="8.08"/>
    <n v="1697.2169999999999"/>
    <s v="Manitoba"/>
    <s v="MB"/>
    <s v="Small Business"/>
    <n v="2"/>
    <s v="Technology"/>
    <s v="Telephones and Communication"/>
    <s v="Small Box"/>
    <d v="2011-02-10T00:00:00"/>
  </r>
  <r>
    <n v="49760"/>
    <d v="2011-10-01T00:00:00"/>
    <s v="Oct"/>
    <x v="9"/>
    <s v="Medium"/>
    <n v="38"/>
    <s v="L"/>
    <n v="710.33"/>
    <n v="18.692894736842106"/>
    <s v="Express Air"/>
    <n v="9.0299999999999994"/>
    <n v="719.36"/>
    <s v="Saskachewan"/>
    <s v="SK"/>
    <s v="Home Office"/>
    <n v="3"/>
    <s v="Office Supplies"/>
    <s v="Paper"/>
    <s v="Small Box"/>
    <d v="2011-03-10T00:00:00"/>
  </r>
  <r>
    <n v="16582"/>
    <d v="2011-10-01T00:00:00"/>
    <s v="Oct"/>
    <x v="9"/>
    <s v="Critical"/>
    <n v="26"/>
    <s v="M"/>
    <n v="6766.8559999999998"/>
    <n v="260.26369230769228"/>
    <s v="Delivery Truck"/>
    <n v="43.57"/>
    <n v="6810.4259999999995"/>
    <s v="Quebec"/>
    <s v="QC"/>
    <s v="Home Office"/>
    <n v="3"/>
    <s v="Furniture"/>
    <s v="Tables"/>
    <s v="Jumbo Box"/>
    <d v="2011-03-10T00:00:00"/>
  </r>
  <r>
    <n v="56006"/>
    <d v="2011-10-01T00:00:00"/>
    <s v="Oct"/>
    <x v="9"/>
    <s v="Critical"/>
    <n v="20"/>
    <s v="M"/>
    <n v="1429.088"/>
    <n v="71.454399999999993"/>
    <s v="Regular Air"/>
    <n v="1.25"/>
    <n v="1430.338"/>
    <s v="British Columbia"/>
    <s v="BC"/>
    <s v="Small Business"/>
    <n v="2"/>
    <s v="Technology"/>
    <s v="Telephones and Communication"/>
    <s v="Small Pack"/>
    <d v="2011-03-10T00:00:00"/>
  </r>
  <r>
    <n v="56006"/>
    <d v="2011-10-01T00:00:00"/>
    <s v="Oct"/>
    <x v="9"/>
    <s v="Critical"/>
    <n v="16"/>
    <s v="S"/>
    <n v="102.99"/>
    <n v="6.4368749999999997"/>
    <s v="Regular Air"/>
    <n v="9.68"/>
    <n v="112.66999999999999"/>
    <s v="British Columbia"/>
    <s v="BC"/>
    <s v="Small Business"/>
    <n v="2"/>
    <s v="Office Supplies"/>
    <s v="Paper"/>
    <s v="Small Box"/>
    <d v="2011-01-10T00:00:00"/>
  </r>
  <r>
    <n v="49760"/>
    <d v="2011-10-01T00:00:00"/>
    <s v="Oct"/>
    <x v="9"/>
    <s v="Medium"/>
    <n v="13"/>
    <s v="S"/>
    <n v="1281.1795"/>
    <n v="98.552269230769227"/>
    <s v="Regular Air"/>
    <n v="5.92"/>
    <n v="1287.0995"/>
    <s v="Saskachewan"/>
    <s v="SK"/>
    <s v="Home Office"/>
    <n v="3"/>
    <s v="Technology"/>
    <s v="Telephones and Communication"/>
    <s v="Small Box"/>
    <d v="2011-03-10T00:00:00"/>
  </r>
  <r>
    <n v="49760"/>
    <d v="2011-10-01T00:00:00"/>
    <s v="Oct"/>
    <x v="9"/>
    <s v="Medium"/>
    <n v="3"/>
    <s v="XS"/>
    <n v="44.84"/>
    <n v="14.946666666666667"/>
    <s v="Regular Air"/>
    <n v="5.3"/>
    <n v="50.14"/>
    <s v="Saskachewan"/>
    <s v="SK"/>
    <s v="Home Office"/>
    <n v="3"/>
    <s v="Furniture"/>
    <s v="Office Furnishings"/>
    <s v="Wrap Bag"/>
    <d v="2011-02-10T00:00:00"/>
  </r>
  <r>
    <n v="44965"/>
    <d v="2011-10-02T00:00:00"/>
    <s v="Oct"/>
    <x v="9"/>
    <s v="Low"/>
    <n v="45"/>
    <s v="XL"/>
    <n v="75.39"/>
    <n v="1.6753333333333333"/>
    <s v="Regular Air"/>
    <n v="0.7"/>
    <n v="76.09"/>
    <s v="Saskachewan"/>
    <s v="SK"/>
    <s v="Corporate"/>
    <n v="1"/>
    <s v="Office Supplies"/>
    <s v="Pens &amp; Art Supplies"/>
    <s v="Wrap Bag"/>
    <d v="2011-06-10T00:00:00"/>
  </r>
  <r>
    <n v="29317"/>
    <d v="2011-10-02T00:00:00"/>
    <s v="Oct"/>
    <x v="9"/>
    <s v="Not Specified"/>
    <n v="40"/>
    <s v="XL"/>
    <n v="7789.63"/>
    <n v="194.74074999999999"/>
    <s v="Delivery Truck"/>
    <n v="23.76"/>
    <n v="7813.39"/>
    <s v="Alberta"/>
    <s v="AB"/>
    <s v="Corporate"/>
    <n v="1"/>
    <s v="Furniture"/>
    <s v="Chairs &amp; Chairmats"/>
    <s v="Jumbo Drum"/>
    <d v="2011-04-10T00:00:00"/>
  </r>
  <r>
    <n v="29317"/>
    <d v="2011-10-02T00:00:00"/>
    <s v="Oct"/>
    <x v="9"/>
    <s v="Not Specified"/>
    <n v="31"/>
    <s v="L"/>
    <n v="140.69"/>
    <n v="4.5383870967741933"/>
    <s v="Regular Air"/>
    <n v="0.7"/>
    <n v="141.38999999999999"/>
    <s v="Alberta"/>
    <s v="AB"/>
    <s v="Corporate"/>
    <n v="1"/>
    <s v="Office Supplies"/>
    <s v="Rubber Bands"/>
    <s v="Wrap Bag"/>
    <d v="2011-02-10T00:00:00"/>
  </r>
  <r>
    <n v="3460"/>
    <d v="2011-10-02T00:00:00"/>
    <s v="Oct"/>
    <x v="9"/>
    <s v="High"/>
    <n v="27"/>
    <s v="M"/>
    <n v="153.22999999999999"/>
    <n v="5.6751851851851844"/>
    <s v="Regular Air"/>
    <n v="4.6900000000000004"/>
    <n v="157.91999999999999"/>
    <s v="Ontario"/>
    <s v="ON"/>
    <s v="Consumer"/>
    <n v="4"/>
    <s v="Office Supplies"/>
    <s v="Storage &amp; Organization"/>
    <s v="Small Box"/>
    <d v="2011-04-10T00:00:00"/>
  </r>
  <r>
    <n v="49223"/>
    <d v="2011-10-02T00:00:00"/>
    <s v="Oct"/>
    <x v="9"/>
    <s v="Medium"/>
    <n v="24"/>
    <s v="M"/>
    <n v="238.25"/>
    <n v="9.9270833333333339"/>
    <s v="Regular Air"/>
    <n v="7.28"/>
    <n v="245.53"/>
    <s v="Nova Scotia"/>
    <s v="NS"/>
    <s v="Corporate"/>
    <n v="1"/>
    <s v="Office Supplies"/>
    <s v="Storage &amp; Organization"/>
    <s v="Small Box"/>
    <d v="2011-02-10T00:00:00"/>
  </r>
  <r>
    <n v="29317"/>
    <d v="2011-10-02T00:00:00"/>
    <s v="Oct"/>
    <x v="9"/>
    <s v="Not Specified"/>
    <n v="20"/>
    <s v="M"/>
    <n v="15703.82"/>
    <n v="785.19100000000003"/>
    <s v="Delivery Truck"/>
    <n v="16.059999999999999"/>
    <n v="15719.88"/>
    <s v="Alberta"/>
    <s v="AB"/>
    <s v="Corporate"/>
    <n v="1"/>
    <s v="Technology"/>
    <s v="Office Machines"/>
    <s v="Jumbo Drum"/>
    <d v="2011-03-10T00:00:00"/>
  </r>
  <r>
    <n v="44965"/>
    <d v="2011-10-02T00:00:00"/>
    <s v="Oct"/>
    <x v="9"/>
    <s v="Low"/>
    <n v="19"/>
    <s v="S"/>
    <n v="28.82"/>
    <n v="1.516842105263158"/>
    <s v="Regular Air"/>
    <n v="0.7"/>
    <n v="29.52"/>
    <s v="Saskachewan"/>
    <s v="SK"/>
    <s v="Corporate"/>
    <n v="1"/>
    <s v="Office Supplies"/>
    <s v="Rubber Bands"/>
    <s v="Wrap Bag"/>
    <d v="2011-06-10T00:00:00"/>
  </r>
  <r>
    <n v="47236"/>
    <d v="2011-10-02T00:00:00"/>
    <s v="Oct"/>
    <x v="9"/>
    <s v="High"/>
    <n v="1"/>
    <s v="XS"/>
    <n v="70.91"/>
    <n v="70.91"/>
    <s v="Regular Air"/>
    <n v="3.5"/>
    <n v="74.41"/>
    <s v="Ontario"/>
    <s v="ON"/>
    <s v="Home Office"/>
    <n v="3"/>
    <s v="Office Supplies"/>
    <s v="Appliances"/>
    <s v="Small Box"/>
    <d v="2011-04-10T00:00:00"/>
  </r>
  <r>
    <n v="28737"/>
    <d v="2011-10-03T00:00:00"/>
    <s v="Oct"/>
    <x v="9"/>
    <s v="Critical"/>
    <n v="50"/>
    <s v="XXL"/>
    <n v="413.37"/>
    <n v="8.2674000000000003"/>
    <s v="Regular Air"/>
    <n v="7.77"/>
    <n v="421.14"/>
    <s v="Yukon"/>
    <s v="YT"/>
    <s v="Home Office"/>
    <n v="3"/>
    <s v="Office Supplies"/>
    <s v="Scissors, Rulers and Trimmers"/>
    <s v="Small Pack"/>
    <d v="2011-05-10T00:00:00"/>
  </r>
  <r>
    <n v="42657"/>
    <d v="2011-10-03T00:00:00"/>
    <s v="Oct"/>
    <x v="9"/>
    <s v="Low"/>
    <n v="48"/>
    <s v="XL"/>
    <n v="945.54"/>
    <n v="19.69875"/>
    <s v="Regular Air"/>
    <n v="5.97"/>
    <n v="951.51"/>
    <s v="Ontario"/>
    <s v="ON"/>
    <s v="Consumer"/>
    <n v="4"/>
    <s v="Office Supplies"/>
    <s v="Paper"/>
    <s v="Small Box"/>
    <d v="2011-05-10T00:00:00"/>
  </r>
  <r>
    <n v="22211"/>
    <d v="2011-10-03T00:00:00"/>
    <s v="Oct"/>
    <x v="9"/>
    <s v="Not Specified"/>
    <n v="47"/>
    <s v="XL"/>
    <n v="14493.84"/>
    <n v="308.37957446808508"/>
    <s v="Delivery Truck"/>
    <n v="85.63"/>
    <n v="14579.47"/>
    <s v="Saskachewan"/>
    <s v="SK"/>
    <s v="Consumer"/>
    <n v="4"/>
    <s v="Furniture"/>
    <s v="Tables"/>
    <s v="Jumbo Box"/>
    <d v="2011-04-10T00:00:00"/>
  </r>
  <r>
    <n v="46916"/>
    <d v="2011-10-03T00:00:00"/>
    <s v="Oct"/>
    <x v="9"/>
    <s v="High"/>
    <n v="40"/>
    <s v="XL"/>
    <n v="2108.21"/>
    <n v="52.705249999999999"/>
    <s v="Regular Air"/>
    <n v="19.989999999999998"/>
    <n v="2128.1999999999998"/>
    <s v="New Brunswick"/>
    <s v="NB"/>
    <s v="Home Office"/>
    <n v="3"/>
    <s v="Furniture"/>
    <s v="Office Furnishings"/>
    <s v="Small Box"/>
    <d v="2011-05-10T00:00:00"/>
  </r>
  <r>
    <n v="46916"/>
    <d v="2011-10-03T00:00:00"/>
    <s v="Oct"/>
    <x v="9"/>
    <s v="High"/>
    <n v="40"/>
    <s v="XL"/>
    <n v="115.51"/>
    <n v="2.88775"/>
    <s v="Regular Air"/>
    <n v="0.97"/>
    <n v="116.48"/>
    <s v="Quebec"/>
    <s v="QC"/>
    <s v="Home Office"/>
    <n v="3"/>
    <s v="Office Supplies"/>
    <s v="Pens &amp; Art Supplies"/>
    <s v="Wrap Bag"/>
    <d v="2011-05-10T00:00:00"/>
  </r>
  <r>
    <n v="46916"/>
    <d v="2011-10-03T00:00:00"/>
    <s v="Oct"/>
    <x v="9"/>
    <s v="High"/>
    <n v="40"/>
    <s v="XL"/>
    <n v="103.79"/>
    <n v="2.5947500000000003"/>
    <s v="Regular Air"/>
    <n v="0.5"/>
    <n v="104.29"/>
    <s v="New Brunswick"/>
    <s v="NB"/>
    <s v="Home Office"/>
    <n v="3"/>
    <s v="Office Supplies"/>
    <s v="Labels"/>
    <s v="Small Box"/>
    <d v="2011-05-10T00:00:00"/>
  </r>
  <r>
    <n v="51971"/>
    <d v="2011-10-03T00:00:00"/>
    <s v="Oct"/>
    <x v="9"/>
    <s v="Not Specified"/>
    <n v="39"/>
    <s v="L"/>
    <n v="1326.04"/>
    <n v="34.001025641025642"/>
    <s v="Regular Air"/>
    <n v="35"/>
    <n v="1361.04"/>
    <s v="Northwest Territories"/>
    <s v="NT"/>
    <s v="Home Office"/>
    <n v="3"/>
    <s v="Office Supplies"/>
    <s v="Storage &amp; Organization"/>
    <s v="Large Box"/>
    <d v="2011-05-10T00:00:00"/>
  </r>
  <r>
    <n v="22211"/>
    <d v="2011-10-03T00:00:00"/>
    <s v="Oct"/>
    <x v="9"/>
    <s v="Not Specified"/>
    <n v="30"/>
    <s v="L"/>
    <n v="943.44"/>
    <n v="31.448"/>
    <s v="Regular Air"/>
    <n v="19.989999999999998"/>
    <n v="963.43000000000006"/>
    <s v="Saskachewan"/>
    <s v="SK"/>
    <s v="Consumer"/>
    <n v="4"/>
    <s v="Office Supplies"/>
    <s v="Paper"/>
    <s v="Small Box"/>
    <d v="2011-05-10T00:00:00"/>
  </r>
  <r>
    <n v="51971"/>
    <d v="2011-10-03T00:00:00"/>
    <s v="Oct"/>
    <x v="9"/>
    <s v="Not Specified"/>
    <n v="22"/>
    <s v="M"/>
    <n v="3881.89"/>
    <n v="176.44954545454544"/>
    <s v="Regular Air"/>
    <n v="69"/>
    <n v="3950.89"/>
    <s v="Northwest Territories"/>
    <s v="NT"/>
    <s v="Home Office"/>
    <n v="3"/>
    <s v="Furniture"/>
    <s v="Tables"/>
    <s v="Large Box"/>
    <d v="2011-05-10T00:00:00"/>
  </r>
  <r>
    <n v="29351"/>
    <d v="2011-10-03T00:00:00"/>
    <s v="Oct"/>
    <x v="9"/>
    <s v="Medium"/>
    <n v="17"/>
    <s v="S"/>
    <n v="5122.6099999999997"/>
    <n v="301.33"/>
    <s v="Regular Air"/>
    <n v="19.989999999999998"/>
    <n v="5142.5999999999995"/>
    <s v="Quebec"/>
    <s v="QC"/>
    <s v="Consumer"/>
    <n v="4"/>
    <s v="Office Supplies"/>
    <s v="Binders and Binder Accessories"/>
    <s v="Small Box"/>
    <d v="2011-05-10T00:00:00"/>
  </r>
  <r>
    <n v="28737"/>
    <d v="2011-10-03T00:00:00"/>
    <s v="Oct"/>
    <x v="9"/>
    <s v="Critical"/>
    <n v="17"/>
    <s v="S"/>
    <n v="1721.6410000000001"/>
    <n v="101.27300000000001"/>
    <s v="Regular Air"/>
    <n v="4.2300000000000004"/>
    <n v="1725.8710000000001"/>
    <s v="Yukon"/>
    <s v="YT"/>
    <s v="Home Office"/>
    <n v="3"/>
    <s v="Technology"/>
    <s v="Telephones and Communication"/>
    <s v="Small Box"/>
    <d v="2011-05-10T00:00:00"/>
  </r>
  <r>
    <n v="47010"/>
    <d v="2011-10-03T00:00:00"/>
    <s v="Oct"/>
    <x v="9"/>
    <s v="Critical"/>
    <n v="11"/>
    <s v="S"/>
    <n v="1479.14"/>
    <n v="134.46727272727273"/>
    <s v="Delivery Truck"/>
    <n v="30"/>
    <n v="1509.14"/>
    <s v="Saskachewan"/>
    <s v="SK"/>
    <s v="Corporate"/>
    <n v="1"/>
    <s v="Furniture"/>
    <s v="Chairs &amp; Chairmats"/>
    <s v="Jumbo Drum"/>
    <d v="2011-03-10T00:00:00"/>
  </r>
  <r>
    <n v="12871"/>
    <d v="2011-10-04T00:00:00"/>
    <s v="Oct"/>
    <x v="9"/>
    <s v="Not Specified"/>
    <n v="46"/>
    <s v="XL"/>
    <n v="459.26"/>
    <n v="9.9839130434782604"/>
    <s v="Regular Air"/>
    <n v="4.68"/>
    <n v="463.94"/>
    <s v="Saskachewan"/>
    <s v="SK"/>
    <s v="Small Business"/>
    <n v="2"/>
    <s v="Office Supplies"/>
    <s v="Scissors, Rulers and Trimmers"/>
    <s v="Small Pack"/>
    <d v="2011-06-10T00:00:00"/>
  </r>
  <r>
    <n v="10979"/>
    <d v="2011-10-04T00:00:00"/>
    <s v="Oct"/>
    <x v="9"/>
    <s v="Medium"/>
    <n v="15"/>
    <s v="S"/>
    <n v="486.43"/>
    <n v="32.428666666666665"/>
    <s v="Regular Air"/>
    <n v="3.92"/>
    <n v="490.35"/>
    <s v="Saskachewan"/>
    <s v="SK"/>
    <s v="Small Business"/>
    <n v="2"/>
    <s v="Furniture"/>
    <s v="Office Furnishings"/>
    <s v="Small Pack"/>
    <d v="2011-06-10T00:00:00"/>
  </r>
  <r>
    <n v="10979"/>
    <d v="2011-10-04T00:00:00"/>
    <s v="Oct"/>
    <x v="9"/>
    <s v="Medium"/>
    <n v="7"/>
    <s v="XS"/>
    <n v="144.94999999999999"/>
    <n v="20.707142857142856"/>
    <s v="Express Air"/>
    <n v="5.86"/>
    <n v="150.81"/>
    <s v="Saskachewan"/>
    <s v="SK"/>
    <s v="Small Business"/>
    <n v="2"/>
    <s v="Office Supplies"/>
    <s v="Paper"/>
    <s v="Small Box"/>
    <d v="2011-06-10T00:00:00"/>
  </r>
  <r>
    <n v="55077"/>
    <d v="2011-10-04T00:00:00"/>
    <s v="Oct"/>
    <x v="9"/>
    <s v="Critical"/>
    <n v="3"/>
    <s v="XS"/>
    <n v="143.98150000000001"/>
    <n v="47.993833333333335"/>
    <s v="Regular Air"/>
    <n v="2.5"/>
    <n v="146.48150000000001"/>
    <s v="Quebec"/>
    <s v="QC"/>
    <s v="Corporate"/>
    <n v="1"/>
    <s v="Technology"/>
    <s v="Telephones and Communication"/>
    <s v="Small Pack"/>
    <d v="2011-06-10T00:00:00"/>
  </r>
  <r>
    <n v="55077"/>
    <d v="2011-10-04T00:00:00"/>
    <s v="Oct"/>
    <x v="9"/>
    <s v="Critical"/>
    <n v="2"/>
    <s v="XS"/>
    <n v="31.7"/>
    <n v="15.85"/>
    <s v="Regular Air"/>
    <n v="1.99"/>
    <n v="33.69"/>
    <s v="Quebec"/>
    <s v="QC"/>
    <s v="Corporate"/>
    <n v="1"/>
    <s v="Technology"/>
    <s v="Computer Peripherals"/>
    <s v="Small Pack"/>
    <d v="2011-06-10T00:00:00"/>
  </r>
  <r>
    <n v="32036"/>
    <d v="2011-10-05T00:00:00"/>
    <s v="Oct"/>
    <x v="9"/>
    <s v="Medium"/>
    <n v="25"/>
    <s v="M"/>
    <n v="362.52"/>
    <n v="14.5008"/>
    <s v="Regular Air"/>
    <n v="7.51"/>
    <n v="370.03"/>
    <s v="Ontario"/>
    <s v="ON"/>
    <s v="Corporate"/>
    <n v="1"/>
    <s v="Office Supplies"/>
    <s v="Storage &amp; Organization"/>
    <s v="Small Box"/>
    <d v="2011-06-10T00:00:00"/>
  </r>
  <r>
    <n v="13156"/>
    <d v="2011-10-05T00:00:00"/>
    <s v="Oct"/>
    <x v="9"/>
    <s v="Low"/>
    <n v="12"/>
    <s v="S"/>
    <n v="502.01"/>
    <n v="41.834166666666668"/>
    <s v="Regular Air"/>
    <n v="9.1999999999999993"/>
    <n v="511.21"/>
    <s v="Quebec"/>
    <s v="QC"/>
    <s v="Corporate"/>
    <n v="1"/>
    <s v="Furniture"/>
    <s v="Office Furnishings"/>
    <s v="Wrap Bag"/>
    <d v="2011-10-10T00:00:00"/>
  </r>
  <r>
    <n v="1988"/>
    <d v="2011-10-05T00:00:00"/>
    <s v="Oct"/>
    <x v="9"/>
    <s v="Not Specified"/>
    <n v="9"/>
    <s v="XS"/>
    <n v="122.14"/>
    <n v="13.571111111111112"/>
    <s v="Regular Air"/>
    <n v="4.51"/>
    <n v="126.65"/>
    <s v="Quebec"/>
    <s v="QC"/>
    <s v="Corporate"/>
    <n v="1"/>
    <s v="Office Supplies"/>
    <s v="Storage &amp; Organization"/>
    <s v="Small Box"/>
    <d v="2011-07-10T00:00:00"/>
  </r>
  <r>
    <n v="32036"/>
    <d v="2011-10-05T00:00:00"/>
    <s v="Oct"/>
    <x v="9"/>
    <s v="Medium"/>
    <n v="6"/>
    <s v="XS"/>
    <n v="338.89"/>
    <n v="56.481666666666662"/>
    <s v="Regular Air"/>
    <n v="10.75"/>
    <n v="349.64"/>
    <s v="Ontario"/>
    <s v="ON"/>
    <s v="Corporate"/>
    <n v="1"/>
    <s v="Office Supplies"/>
    <s v="Paper"/>
    <s v="Small Box"/>
    <d v="2011-07-10T00:00:00"/>
  </r>
  <r>
    <n v="19911"/>
    <d v="2011-10-06T00:00:00"/>
    <s v="Oct"/>
    <x v="9"/>
    <s v="High"/>
    <n v="43"/>
    <s v="XL"/>
    <n v="1054.7"/>
    <n v="24.527906976744188"/>
    <s v="Regular Air"/>
    <n v="5.37"/>
    <n v="1060.07"/>
    <s v="Saskachewan"/>
    <s v="SK"/>
    <s v="Consumer"/>
    <n v="4"/>
    <s v="Office Supplies"/>
    <s v="Appliances"/>
    <s v="Medium Box"/>
    <d v="2011-07-10T00:00:00"/>
  </r>
  <r>
    <n v="19911"/>
    <d v="2011-10-06T00:00:00"/>
    <s v="Oct"/>
    <x v="9"/>
    <s v="High"/>
    <n v="39"/>
    <s v="L"/>
    <n v="4859.37"/>
    <n v="124.59923076923077"/>
    <s v="Regular Air"/>
    <n v="13.99"/>
    <n v="4873.3599999999997"/>
    <s v="Saskachewan"/>
    <s v="SK"/>
    <s v="Consumer"/>
    <n v="4"/>
    <s v="Technology"/>
    <s v="Office Machines"/>
    <s v="Medium Box"/>
    <d v="2011-06-10T00:00:00"/>
  </r>
  <r>
    <n v="4128"/>
    <d v="2011-10-06T00:00:00"/>
    <s v="Oct"/>
    <x v="9"/>
    <s v="Not Specified"/>
    <n v="38"/>
    <s v="L"/>
    <n v="391.42"/>
    <n v="10.300526315789474"/>
    <s v="Regular Air"/>
    <n v="5.12"/>
    <n v="396.54"/>
    <s v="Ontario"/>
    <s v="ON"/>
    <s v="Consumer"/>
    <n v="4"/>
    <s v="Office Supplies"/>
    <s v="Paper"/>
    <s v="Small Box"/>
    <d v="2011-08-10T00:00:00"/>
  </r>
  <r>
    <n v="19911"/>
    <d v="2011-10-06T00:00:00"/>
    <s v="Oct"/>
    <x v="9"/>
    <s v="High"/>
    <n v="38"/>
    <s v="L"/>
    <n v="5349.21"/>
    <n v="140.76868421052632"/>
    <s v="Delivery Truck"/>
    <n v="28.63"/>
    <n v="5377.84"/>
    <s v="Saskachewan"/>
    <s v="SK"/>
    <s v="Consumer"/>
    <n v="4"/>
    <s v="Furniture"/>
    <s v="Chairs &amp; Chairmats"/>
    <s v="Jumbo Drum"/>
    <d v="2011-08-10T00:00:00"/>
  </r>
  <r>
    <n v="42919"/>
    <d v="2011-10-06T00:00:00"/>
    <s v="Oct"/>
    <x v="9"/>
    <s v="Medium"/>
    <n v="7"/>
    <s v="XS"/>
    <n v="1143.4285"/>
    <n v="163.34692857142858"/>
    <s v="Express Air"/>
    <n v="4.2"/>
    <n v="1147.6285"/>
    <s v="British Columbia"/>
    <s v="BC"/>
    <s v="Corporate"/>
    <n v="1"/>
    <s v="Technology"/>
    <s v="Telephones and Communication"/>
    <s v="Small Box"/>
    <d v="2011-07-10T00:00:00"/>
  </r>
  <r>
    <n v="22181"/>
    <d v="2011-10-07T00:00:00"/>
    <s v="Oct"/>
    <x v="9"/>
    <s v="Low"/>
    <n v="41"/>
    <s v="XL"/>
    <n v="258.13"/>
    <n v="6.2958536585365854"/>
    <s v="Regular Air"/>
    <n v="1.82"/>
    <n v="259.95"/>
    <s v="Ontario"/>
    <s v="ON"/>
    <s v="Corporate"/>
    <n v="1"/>
    <s v="Office Supplies"/>
    <s v="Rubber Bands"/>
    <s v="Wrap Bag"/>
    <s v="10/16/2011"/>
  </r>
  <r>
    <n v="59108"/>
    <d v="2011-10-07T00:00:00"/>
    <s v="Oct"/>
    <x v="9"/>
    <s v="Low"/>
    <n v="39"/>
    <s v="L"/>
    <n v="4215.83"/>
    <n v="108.09820512820512"/>
    <s v="Regular Air"/>
    <n v="8.99"/>
    <n v="4224.82"/>
    <s v="Ontario"/>
    <s v="ON"/>
    <s v="Corporate"/>
    <n v="1"/>
    <s v="Technology"/>
    <s v="Telephones and Communication"/>
    <s v="Small Box"/>
    <s v="10/16/2011"/>
  </r>
  <r>
    <n v="35077"/>
    <d v="2011-10-07T00:00:00"/>
    <s v="Oct"/>
    <x v="9"/>
    <s v="High"/>
    <n v="29"/>
    <s v="M"/>
    <n v="81.099999999999994"/>
    <n v="2.796551724137931"/>
    <s v="Regular Air"/>
    <n v="0.96"/>
    <n v="82.059999999999988"/>
    <s v="Ontario"/>
    <s v="ON"/>
    <s v="Home Office"/>
    <n v="3"/>
    <s v="Office Supplies"/>
    <s v="Pens &amp; Art Supplies"/>
    <s v="Wrap Bag"/>
    <d v="2011-08-10T00:00:00"/>
  </r>
  <r>
    <n v="59108"/>
    <d v="2011-10-07T00:00:00"/>
    <s v="Oct"/>
    <x v="9"/>
    <s v="Low"/>
    <n v="21"/>
    <s v="M"/>
    <n v="68.53"/>
    <n v="3.2633333333333332"/>
    <s v="Regular Air"/>
    <n v="3.97"/>
    <n v="72.5"/>
    <s v="Ontario"/>
    <s v="ON"/>
    <s v="Corporate"/>
    <n v="1"/>
    <s v="Office Supplies"/>
    <s v="Pens &amp; Art Supplies"/>
    <s v="Wrap Bag"/>
    <d v="2011-12-10T00:00:00"/>
  </r>
  <r>
    <n v="835"/>
    <d v="2011-10-07T00:00:00"/>
    <s v="Oct"/>
    <x v="9"/>
    <s v="Not Specified"/>
    <n v="18"/>
    <s v="S"/>
    <n v="125.16"/>
    <n v="6.9533333333333331"/>
    <s v="Regular Air"/>
    <n v="5.14"/>
    <n v="130.29999999999998"/>
    <s v="Ontario"/>
    <s v="ON"/>
    <s v="Small Business"/>
    <n v="2"/>
    <s v="Office Supplies"/>
    <s v="Paper"/>
    <s v="Small Box"/>
    <d v="2011-08-10T00:00:00"/>
  </r>
  <r>
    <n v="53443"/>
    <d v="2011-10-08T00:00:00"/>
    <s v="Oct"/>
    <x v="9"/>
    <s v="Critical"/>
    <n v="35"/>
    <s v="L"/>
    <n v="1477.63"/>
    <n v="42.218000000000004"/>
    <s v="Regular Air"/>
    <n v="4.62"/>
    <n v="1482.25"/>
    <s v="Alberta"/>
    <s v="AB"/>
    <s v="Consumer"/>
    <n v="4"/>
    <s v="Office Supplies"/>
    <s v="Appliances"/>
    <s v="Small Box"/>
    <d v="2011-09-10T00:00:00"/>
  </r>
  <r>
    <n v="53443"/>
    <d v="2011-10-08T00:00:00"/>
    <s v="Oct"/>
    <x v="9"/>
    <s v="Critical"/>
    <n v="22"/>
    <s v="M"/>
    <n v="148.80000000000001"/>
    <n v="6.7636363636363646"/>
    <s v="Regular Air"/>
    <n v="1.22"/>
    <n v="150.02000000000001"/>
    <s v="Alberta"/>
    <s v="AB"/>
    <s v="Consumer"/>
    <n v="4"/>
    <s v="Office Supplies"/>
    <s v="Pens &amp; Art Supplies"/>
    <s v="Wrap Bag"/>
    <d v="2011-09-10T00:00:00"/>
  </r>
  <r>
    <n v="27174"/>
    <d v="2011-10-08T00:00:00"/>
    <s v="Oct"/>
    <x v="9"/>
    <s v="Critical"/>
    <n v="17"/>
    <s v="S"/>
    <n v="477.50450000000001"/>
    <n v="28.0885"/>
    <s v="Regular Air"/>
    <n v="5"/>
    <n v="482.50450000000001"/>
    <s v="British Columbia"/>
    <s v="BC"/>
    <s v="Corporate"/>
    <n v="1"/>
    <s v="Technology"/>
    <s v="Telephones and Communication"/>
    <s v="Small Box"/>
    <d v="2011-10-10T00:00:00"/>
  </r>
  <r>
    <n v="53443"/>
    <d v="2011-10-08T00:00:00"/>
    <s v="Oct"/>
    <x v="9"/>
    <s v="Critical"/>
    <n v="3"/>
    <s v="XS"/>
    <n v="19.46"/>
    <n v="6.4866666666666672"/>
    <s v="Regular Air"/>
    <n v="0.5"/>
    <n v="19.96"/>
    <s v="Alberta"/>
    <s v="AB"/>
    <s v="Consumer"/>
    <n v="4"/>
    <s v="Office Supplies"/>
    <s v="Labels"/>
    <s v="Small Box"/>
    <d v="2011-10-10T00:00:00"/>
  </r>
  <r>
    <n v="40134"/>
    <d v="2011-10-09T00:00:00"/>
    <s v="Oct"/>
    <x v="9"/>
    <s v="Low"/>
    <n v="43"/>
    <s v="XL"/>
    <n v="1461.1"/>
    <n v="33.979069767441857"/>
    <s v="Regular Air"/>
    <n v="1.99"/>
    <n v="1463.09"/>
    <s v="British Columbia"/>
    <s v="BC"/>
    <s v="Small Business"/>
    <n v="2"/>
    <s v="Technology"/>
    <s v="Computer Peripherals"/>
    <s v="Small Pack"/>
    <s v="10/13/2011"/>
  </r>
  <r>
    <n v="14116"/>
    <d v="2011-10-09T00:00:00"/>
    <s v="Oct"/>
    <x v="9"/>
    <s v="High"/>
    <n v="42"/>
    <s v="XL"/>
    <n v="1414.05"/>
    <n v="33.667857142857144"/>
    <s v="Regular Air"/>
    <n v="14.72"/>
    <n v="1428.77"/>
    <s v="Northwest Territories"/>
    <s v="NT"/>
    <s v="Small Business"/>
    <n v="2"/>
    <s v="Office Supplies"/>
    <s v="Binders and Binder Accessories"/>
    <s v="Small Box"/>
    <d v="2011-10-10T00:00:00"/>
  </r>
  <r>
    <n v="16422"/>
    <d v="2011-10-09T00:00:00"/>
    <s v="Oct"/>
    <x v="9"/>
    <s v="Critical"/>
    <n v="40"/>
    <s v="XL"/>
    <n v="272.01"/>
    <n v="6.8002500000000001"/>
    <s v="Regular Air"/>
    <n v="5.14"/>
    <n v="277.14999999999998"/>
    <s v="Saskachewan"/>
    <s v="SK"/>
    <s v="Small Business"/>
    <n v="2"/>
    <s v="Office Supplies"/>
    <s v="Paper"/>
    <s v="Small Box"/>
    <d v="2011-10-10T00:00:00"/>
  </r>
  <r>
    <n v="22689"/>
    <d v="2011-10-09T00:00:00"/>
    <s v="Oct"/>
    <x v="9"/>
    <s v="Low"/>
    <n v="39"/>
    <s v="L"/>
    <n v="2405"/>
    <n v="61.666666666666664"/>
    <s v="Regular Air"/>
    <n v="0.99"/>
    <n v="2405.9899999999998"/>
    <s v="Yukon"/>
    <s v="YT"/>
    <s v="Home Office"/>
    <n v="3"/>
    <s v="Office Supplies"/>
    <s v="Appliances"/>
    <s v="Small Box"/>
    <d v="2011-11-10T00:00:00"/>
  </r>
  <r>
    <n v="35649"/>
    <d v="2011-10-09T00:00:00"/>
    <s v="Oct"/>
    <x v="9"/>
    <s v="Medium"/>
    <n v="25"/>
    <s v="M"/>
    <n v="174.03"/>
    <n v="6.9611999999999998"/>
    <s v="Regular Air"/>
    <n v="5.74"/>
    <n v="179.77"/>
    <s v="British Columbia"/>
    <s v="BC"/>
    <s v="Consumer"/>
    <n v="4"/>
    <s v="Office Supplies"/>
    <s v="Paper"/>
    <s v="Small Box"/>
    <d v="2011-11-10T00:00:00"/>
  </r>
  <r>
    <n v="41318"/>
    <d v="2011-10-09T00:00:00"/>
    <s v="Oct"/>
    <x v="9"/>
    <s v="Low"/>
    <n v="21"/>
    <s v="M"/>
    <n v="1223.1099999999999"/>
    <n v="58.243333333333325"/>
    <s v="Express Air"/>
    <n v="13.22"/>
    <n v="1236.33"/>
    <s v="Ontario"/>
    <s v="ON"/>
    <s v="Consumer"/>
    <n v="4"/>
    <s v="Office Supplies"/>
    <s v="Appliances"/>
    <s v="Small Box"/>
    <s v="10/18/2011"/>
  </r>
  <r>
    <n v="16422"/>
    <d v="2011-10-09T00:00:00"/>
    <s v="Oct"/>
    <x v="9"/>
    <s v="Critical"/>
    <n v="16"/>
    <s v="S"/>
    <n v="171.5"/>
    <n v="10.71875"/>
    <s v="Regular Air"/>
    <n v="4.68"/>
    <n v="176.18"/>
    <s v="Saskachewan"/>
    <s v="SK"/>
    <s v="Small Business"/>
    <n v="2"/>
    <s v="Office Supplies"/>
    <s v="Scissors, Rulers and Trimmers"/>
    <s v="Small Pack"/>
    <d v="2011-11-10T00:00:00"/>
  </r>
  <r>
    <n v="40134"/>
    <d v="2011-10-09T00:00:00"/>
    <s v="Oct"/>
    <x v="9"/>
    <s v="Low"/>
    <n v="10"/>
    <s v="S"/>
    <n v="109.37"/>
    <n v="10.937000000000001"/>
    <s v="Regular Air"/>
    <n v="4.5"/>
    <n v="113.87"/>
    <s v="British Columbia"/>
    <s v="BC"/>
    <s v="Small Business"/>
    <n v="2"/>
    <s v="Office Supplies"/>
    <s v="Appliances"/>
    <s v="Small Box"/>
    <s v="10/16/2011"/>
  </r>
  <r>
    <n v="35649"/>
    <d v="2011-10-09T00:00:00"/>
    <s v="Oct"/>
    <x v="9"/>
    <s v="Medium"/>
    <n v="9"/>
    <s v="XS"/>
    <n v="43.26"/>
    <n v="4.8066666666666666"/>
    <s v="Regular Air"/>
    <n v="1.49"/>
    <n v="44.75"/>
    <s v="British Columbia"/>
    <s v="BC"/>
    <s v="Consumer"/>
    <n v="4"/>
    <s v="Office Supplies"/>
    <s v="Binders and Binder Accessories"/>
    <s v="Small Box"/>
    <d v="2011-11-10T00:00:00"/>
  </r>
  <r>
    <n v="39332"/>
    <d v="2011-10-09T00:00:00"/>
    <s v="Oct"/>
    <x v="9"/>
    <s v="Critical"/>
    <n v="4"/>
    <s v="XS"/>
    <n v="198.72"/>
    <n v="49.68"/>
    <s v="Express Air"/>
    <n v="14.45"/>
    <n v="213.17"/>
    <s v="British Columbia"/>
    <s v="BC"/>
    <s v="Consumer"/>
    <n v="4"/>
    <s v="Furniture"/>
    <s v="Office Furnishings"/>
    <s v="Large Box"/>
    <d v="2011-10-10T00:00:00"/>
  </r>
  <r>
    <n v="14116"/>
    <d v="2011-10-09T00:00:00"/>
    <s v="Oct"/>
    <x v="9"/>
    <s v="High"/>
    <n v="1"/>
    <s v="XS"/>
    <n v="40.1"/>
    <n v="40.1"/>
    <s v="Regular Air"/>
    <n v="11.63"/>
    <n v="51.730000000000004"/>
    <s v="Northwest Territories"/>
    <s v="NT"/>
    <s v="Small Business"/>
    <n v="2"/>
    <s v="Office Supplies"/>
    <s v="Binders and Binder Accessories"/>
    <s v="Small Box"/>
    <d v="2011-11-10T00:00:00"/>
  </r>
  <r>
    <n v="40134"/>
    <d v="2011-10-09T00:00:00"/>
    <s v="Oct"/>
    <x v="9"/>
    <s v="Low"/>
    <n v="1"/>
    <s v="XS"/>
    <n v="9.75"/>
    <n v="9.75"/>
    <s v="Regular Air"/>
    <n v="4.72"/>
    <n v="14.469999999999999"/>
    <s v="British Columbia"/>
    <s v="BC"/>
    <s v="Small Business"/>
    <n v="2"/>
    <s v="Office Supplies"/>
    <s v="Paper"/>
    <s v="Small Box"/>
    <s v="10/14/2011"/>
  </r>
  <r>
    <n v="7075"/>
    <d v="2011-10-10T00:00:00"/>
    <s v="Oct"/>
    <x v="9"/>
    <s v="Low"/>
    <n v="43"/>
    <s v="XL"/>
    <n v="83.34"/>
    <n v="1.9381395348837209"/>
    <s v="Regular Air"/>
    <n v="2.58"/>
    <n v="85.92"/>
    <s v="Quebec"/>
    <s v="QC"/>
    <s v="Corporate"/>
    <n v="1"/>
    <s v="Office Supplies"/>
    <s v="Rubber Bands"/>
    <s v="Wrap Bag"/>
    <s v="10/14/2011"/>
  </r>
  <r>
    <n v="2532"/>
    <d v="2011-10-10T00:00:00"/>
    <s v="Oct"/>
    <x v="9"/>
    <s v="High"/>
    <n v="39"/>
    <s v="L"/>
    <n v="282.07"/>
    <n v="7.2325641025641021"/>
    <s v="Regular Air"/>
    <n v="0.49"/>
    <n v="282.56"/>
    <s v="Nunavut"/>
    <s v="NU"/>
    <s v="Corporate"/>
    <n v="1"/>
    <s v="Office Supplies"/>
    <s v="Labels"/>
    <s v="Small Box"/>
    <d v="2011-11-10T00:00:00"/>
  </r>
  <r>
    <n v="2532"/>
    <d v="2011-10-10T00:00:00"/>
    <s v="Oct"/>
    <x v="9"/>
    <s v="High"/>
    <n v="24"/>
    <s v="M"/>
    <n v="426.03699999999998"/>
    <n v="17.751541666666665"/>
    <s v="Regular Air"/>
    <n v="2.5"/>
    <n v="428.53699999999998"/>
    <s v="Nunavut"/>
    <s v="NU"/>
    <s v="Corporate"/>
    <n v="1"/>
    <s v="Technology"/>
    <s v="Telephones and Communication"/>
    <s v="Wrap Bag"/>
    <d v="2011-11-10T00:00:00"/>
  </r>
  <r>
    <n v="52675"/>
    <d v="2011-10-10T00:00:00"/>
    <s v="Oct"/>
    <x v="9"/>
    <s v="Medium"/>
    <n v="22"/>
    <s v="M"/>
    <n v="52.62"/>
    <n v="2.3918181818181816"/>
    <s v="Regular Air"/>
    <n v="1.1200000000000001"/>
    <n v="53.739999999999995"/>
    <s v="British Columbia"/>
    <s v="BC"/>
    <s v="Small Business"/>
    <n v="2"/>
    <s v="Office Supplies"/>
    <s v="Pens &amp; Art Supplies"/>
    <s v="Wrap Bag"/>
    <d v="2011-12-10T00:00:00"/>
  </r>
  <r>
    <n v="7075"/>
    <d v="2011-10-10T00:00:00"/>
    <s v="Oct"/>
    <x v="9"/>
    <s v="Low"/>
    <n v="15"/>
    <s v="S"/>
    <n v="241.89"/>
    <n v="16.125999999999998"/>
    <s v="Regular Air"/>
    <n v="10.68"/>
    <n v="252.57"/>
    <s v="Quebec"/>
    <s v="QC"/>
    <s v="Corporate"/>
    <n v="1"/>
    <s v="Office Supplies"/>
    <s v="Storage &amp; Organization"/>
    <s v="Small Box"/>
    <d v="2011-12-10T00:00:00"/>
  </r>
  <r>
    <n v="9127"/>
    <d v="2011-10-10T00:00:00"/>
    <s v="Oct"/>
    <x v="9"/>
    <s v="Not Specified"/>
    <n v="7"/>
    <s v="XS"/>
    <n v="2039.56"/>
    <n v="291.36571428571426"/>
    <s v="Express Air"/>
    <n v="35"/>
    <n v="2074.56"/>
    <s v="Northwest Territories"/>
    <s v="NT"/>
    <s v="Corporate"/>
    <n v="1"/>
    <s v="Office Supplies"/>
    <s v="Storage &amp; Organization"/>
    <s v="Large Box"/>
    <d v="2011-12-10T00:00:00"/>
  </r>
  <r>
    <n v="52675"/>
    <d v="2011-10-10T00:00:00"/>
    <s v="Oct"/>
    <x v="9"/>
    <s v="Medium"/>
    <n v="4"/>
    <s v="XS"/>
    <n v="20.25"/>
    <n v="5.0625"/>
    <s v="Regular Air"/>
    <n v="2.39"/>
    <n v="22.64"/>
    <s v="British Columbia"/>
    <s v="BC"/>
    <s v="Small Business"/>
    <n v="2"/>
    <s v="Technology"/>
    <s v="Computer Peripherals"/>
    <s v="Small Pack"/>
    <d v="2011-12-10T00:00:00"/>
  </r>
  <r>
    <n v="10339"/>
    <d v="2011-10-11T00:00:00"/>
    <s v="Oct"/>
    <x v="9"/>
    <s v="Low"/>
    <n v="49"/>
    <s v="XL"/>
    <n v="9752.25"/>
    <n v="199.02551020408163"/>
    <s v="Regular Air"/>
    <n v="21.21"/>
    <n v="9773.4599999999991"/>
    <s v="Yukon"/>
    <s v="YT"/>
    <s v="Small Business"/>
    <n v="2"/>
    <s v="Furniture"/>
    <s v="Office Furnishings"/>
    <s v="Large Box"/>
    <s v="10/15/2011"/>
  </r>
  <r>
    <n v="13986"/>
    <d v="2011-10-11T00:00:00"/>
    <s v="Oct"/>
    <x v="9"/>
    <s v="High"/>
    <n v="46"/>
    <s v="XL"/>
    <n v="1905.79"/>
    <n v="41.430217391304346"/>
    <s v="Regular Air"/>
    <n v="1.99"/>
    <n v="1907.78"/>
    <s v="British Columbia"/>
    <s v="BC"/>
    <s v="Consumer"/>
    <n v="4"/>
    <s v="Technology"/>
    <s v="Computer Peripherals"/>
    <s v="Small Pack"/>
    <s v="10/14/2011"/>
  </r>
  <r>
    <n v="33571"/>
    <d v="2011-10-11T00:00:00"/>
    <s v="Oct"/>
    <x v="9"/>
    <s v="Medium"/>
    <n v="1"/>
    <s v="XS"/>
    <n v="7.15"/>
    <n v="7.15"/>
    <s v="Regular Air"/>
    <n v="2.0299999999999998"/>
    <n v="9.18"/>
    <s v="Manitoba"/>
    <s v="MB"/>
    <s v="Consumer"/>
    <n v="4"/>
    <s v="Furniture"/>
    <s v="Office Furnishings"/>
    <s v="Wrap Bag"/>
    <s v="10/14/2011"/>
  </r>
  <r>
    <n v="28641"/>
    <d v="2011-10-12T00:00:00"/>
    <s v="Oct"/>
    <x v="9"/>
    <s v="Not Specified"/>
    <n v="33"/>
    <s v="L"/>
    <n v="278.64999999999998"/>
    <n v="8.4439393939393934"/>
    <s v="Express Air"/>
    <n v="2.38"/>
    <n v="281.02999999999997"/>
    <s v="Saskachewan"/>
    <s v="SK"/>
    <s v="Home Office"/>
    <n v="3"/>
    <s v="Technology"/>
    <s v="Computer Peripherals"/>
    <s v="Small Pack"/>
    <s v="10/13/2011"/>
  </r>
  <r>
    <n v="50499"/>
    <d v="2011-10-12T00:00:00"/>
    <s v="Oct"/>
    <x v="9"/>
    <s v="Not Specified"/>
    <n v="18"/>
    <s v="S"/>
    <n v="1758.41"/>
    <n v="97.689444444444447"/>
    <s v="Delivery Truck"/>
    <n v="15.66"/>
    <n v="1774.0700000000002"/>
    <s v="Manitoba"/>
    <s v="MB"/>
    <s v="Small Business"/>
    <n v="2"/>
    <s v="Office Supplies"/>
    <s v="Appliances"/>
    <s v="Jumbo Drum"/>
    <s v="10/13/2011"/>
  </r>
  <r>
    <n v="44322"/>
    <d v="2011-10-12T00:00:00"/>
    <s v="Oct"/>
    <x v="9"/>
    <s v="Not Specified"/>
    <n v="15"/>
    <s v="S"/>
    <n v="600.79999999999995"/>
    <n v="40.053333333333327"/>
    <s v="Regular Air"/>
    <n v="6.22"/>
    <n v="607.02"/>
    <s v="Ontario"/>
    <s v="ON"/>
    <s v="Home Office"/>
    <n v="3"/>
    <s v="Office Supplies"/>
    <s v="Storage &amp; Organization"/>
    <s v="Small Box"/>
    <s v="10/14/2011"/>
  </r>
  <r>
    <n v="5217"/>
    <d v="2011-10-12T00:00:00"/>
    <s v="Oct"/>
    <x v="9"/>
    <s v="High"/>
    <n v="11"/>
    <s v="S"/>
    <n v="33.67"/>
    <n v="3.060909090909091"/>
    <s v="Regular Air"/>
    <n v="0.99"/>
    <n v="34.660000000000004"/>
    <s v="Saskachewan"/>
    <s v="SK"/>
    <s v="Home Office"/>
    <n v="3"/>
    <s v="Office Supplies"/>
    <s v="Labels"/>
    <s v="Small Box"/>
    <s v="10/14/2011"/>
  </r>
  <r>
    <n v="5217"/>
    <d v="2011-10-12T00:00:00"/>
    <s v="Oct"/>
    <x v="9"/>
    <s v="High"/>
    <n v="8"/>
    <s v="XS"/>
    <n v="339.35"/>
    <n v="42.418750000000003"/>
    <s v="Express Air"/>
    <n v="5.33"/>
    <n v="344.68"/>
    <s v="Saskachewan"/>
    <s v="SK"/>
    <s v="Home Office"/>
    <n v="3"/>
    <s v="Office Supplies"/>
    <s v="Appliances"/>
    <s v="Small Box"/>
    <d v="2011-12-10T00:00:00"/>
  </r>
  <r>
    <n v="42788"/>
    <d v="2011-10-13T00:00:00"/>
    <s v="Oct"/>
    <x v="9"/>
    <s v="Critical"/>
    <n v="26"/>
    <s v="M"/>
    <n v="241.92"/>
    <n v="9.304615384615385"/>
    <s v="Regular Air"/>
    <n v="2.27"/>
    <n v="244.19"/>
    <s v="Saskachewan"/>
    <s v="SK"/>
    <s v="Small Business"/>
    <n v="2"/>
    <s v="Office Supplies"/>
    <s v="Paper"/>
    <s v="Wrap Bag"/>
    <s v="10/15/2011"/>
  </r>
  <r>
    <n v="27872"/>
    <d v="2011-10-13T00:00:00"/>
    <s v="Oct"/>
    <x v="9"/>
    <s v="Not Specified"/>
    <n v="25"/>
    <s v="M"/>
    <n v="388.71"/>
    <n v="15.548399999999999"/>
    <s v="Regular Air"/>
    <n v="7.27"/>
    <n v="395.97999999999996"/>
    <s v="Alberta"/>
    <s v="AB"/>
    <s v="Corporate"/>
    <n v="1"/>
    <s v="Office Supplies"/>
    <s v="Binders and Binder Accessories"/>
    <s v="Small Box"/>
    <s v="10/15/2011"/>
  </r>
  <r>
    <n v="5989"/>
    <d v="2011-10-14T00:00:00"/>
    <s v="Oct"/>
    <x v="9"/>
    <s v="Medium"/>
    <n v="21"/>
    <s v="M"/>
    <n v="56.77"/>
    <n v="2.7033333333333336"/>
    <s v="Regular Air"/>
    <n v="1.34"/>
    <n v="58.110000000000007"/>
    <s v="Yukon"/>
    <s v="YT"/>
    <s v="Corporate"/>
    <n v="1"/>
    <s v="Office Supplies"/>
    <s v="Pens &amp; Art Supplies"/>
    <s v="Wrap Bag"/>
    <s v="10/15/2011"/>
  </r>
  <r>
    <n v="5989"/>
    <d v="2011-10-14T00:00:00"/>
    <s v="Oct"/>
    <x v="9"/>
    <s v="Medium"/>
    <n v="6"/>
    <s v="XS"/>
    <n v="155.47999999999999"/>
    <n v="25.91333333333333"/>
    <s v="Regular Air"/>
    <n v="5.37"/>
    <n v="160.85"/>
    <s v="Yukon"/>
    <s v="YT"/>
    <s v="Corporate"/>
    <n v="1"/>
    <s v="Office Supplies"/>
    <s v="Appliances"/>
    <s v="Medium Box"/>
    <s v="10/16/2011"/>
  </r>
  <r>
    <n v="51300"/>
    <d v="2011-10-15T00:00:00"/>
    <s v="Oct"/>
    <x v="9"/>
    <s v="Medium"/>
    <n v="43"/>
    <s v="XL"/>
    <n v="344.24"/>
    <n v="8.0055813953488375"/>
    <s v="Regular Air"/>
    <n v="1.99"/>
    <n v="346.23"/>
    <s v="Saskachewan"/>
    <s v="SK"/>
    <s v="Home Office"/>
    <n v="3"/>
    <s v="Technology"/>
    <s v="Computer Peripherals"/>
    <s v="Small Pack"/>
    <s v="10/17/2011"/>
  </r>
  <r>
    <n v="12611"/>
    <d v="2011-10-15T00:00:00"/>
    <s v="Oct"/>
    <x v="9"/>
    <s v="Medium"/>
    <n v="13"/>
    <s v="S"/>
    <n v="189.99"/>
    <n v="14.614615384615385"/>
    <s v="Express Air"/>
    <n v="1.49"/>
    <n v="191.48000000000002"/>
    <s v="Saskachewan"/>
    <s v="SK"/>
    <s v="Home Office"/>
    <n v="3"/>
    <s v="Office Supplies"/>
    <s v="Binders and Binder Accessories"/>
    <s v="Small Box"/>
    <s v="10/17/2011"/>
  </r>
  <r>
    <n v="12419"/>
    <d v="2011-10-15T00:00:00"/>
    <s v="Oct"/>
    <x v="9"/>
    <s v="Critical"/>
    <n v="12"/>
    <s v="S"/>
    <n v="22079.47"/>
    <n v="1839.9558333333334"/>
    <s v="Regular Air"/>
    <n v="13.99"/>
    <n v="22093.460000000003"/>
    <s v="Northwest Territories"/>
    <s v="NT"/>
    <s v="Corporate"/>
    <n v="1"/>
    <s v="Technology"/>
    <s v="Office Machines"/>
    <s v="Medium Box"/>
    <s v="10/17/2011"/>
  </r>
  <r>
    <n v="2657"/>
    <d v="2011-10-16T00:00:00"/>
    <s v="Oct"/>
    <x v="9"/>
    <s v="High"/>
    <n v="37"/>
    <s v="L"/>
    <n v="2143.2154999999998"/>
    <n v="57.924743243243235"/>
    <s v="Regular Air"/>
    <n v="8.99"/>
    <n v="2152.2054999999996"/>
    <s v="Manitoba"/>
    <s v="MB"/>
    <s v="Home Office"/>
    <n v="3"/>
    <s v="Technology"/>
    <s v="Telephones and Communication"/>
    <s v="Small Box"/>
    <s v="10/17/2011"/>
  </r>
  <r>
    <n v="2657"/>
    <d v="2011-10-16T00:00:00"/>
    <s v="Oct"/>
    <x v="9"/>
    <s v="High"/>
    <n v="30"/>
    <s v="L"/>
    <n v="8316.76"/>
    <n v="277.22533333333337"/>
    <s v="Delivery Truck"/>
    <n v="23.19"/>
    <n v="8339.9500000000007"/>
    <s v="Manitoba"/>
    <s v="MB"/>
    <s v="Home Office"/>
    <n v="3"/>
    <s v="Office Supplies"/>
    <s v="Appliances"/>
    <s v="Jumbo Drum"/>
    <s v="10/18/2011"/>
  </r>
  <r>
    <n v="9124"/>
    <d v="2011-10-16T00:00:00"/>
    <s v="Oct"/>
    <x v="9"/>
    <s v="Low"/>
    <n v="29"/>
    <s v="M"/>
    <n v="157.4"/>
    <n v="5.4275862068965521"/>
    <s v="Regular Air"/>
    <n v="7.28"/>
    <n v="164.68"/>
    <s v="Manitoba"/>
    <s v="MB"/>
    <s v="Small Business"/>
    <n v="2"/>
    <s v="Office Supplies"/>
    <s v="Paper"/>
    <s v="Small Box"/>
    <s v="10/21/2011"/>
  </r>
  <r>
    <n v="9124"/>
    <d v="2011-10-16T00:00:00"/>
    <s v="Oct"/>
    <x v="9"/>
    <s v="Low"/>
    <n v="17"/>
    <s v="S"/>
    <n v="2637.78"/>
    <n v="155.16352941176473"/>
    <s v="Regular Air"/>
    <n v="6.5"/>
    <n v="2644.28"/>
    <s v="Manitoba"/>
    <s v="MB"/>
    <s v="Small Business"/>
    <n v="2"/>
    <s v="Technology"/>
    <s v="Computer Peripherals"/>
    <s v="Small Box"/>
    <s v="10/16/2011"/>
  </r>
  <r>
    <n v="47075"/>
    <d v="2011-10-17T00:00:00"/>
    <s v="Oct"/>
    <x v="9"/>
    <s v="Medium"/>
    <n v="42"/>
    <s v="XL"/>
    <n v="4346.9799999999996"/>
    <n v="103.49952380952379"/>
    <s v="Delivery Truck"/>
    <n v="35.840000000000003"/>
    <n v="4382.82"/>
    <s v="Manitoba"/>
    <s v="MB"/>
    <s v="Home Office"/>
    <n v="3"/>
    <s v="Furniture"/>
    <s v="Bookcases"/>
    <s v="Jumbo Box"/>
    <s v="10/19/2011"/>
  </r>
  <r>
    <n v="1666"/>
    <d v="2011-10-17T00:00:00"/>
    <s v="Oct"/>
    <x v="9"/>
    <s v="Critical"/>
    <n v="19"/>
    <s v="S"/>
    <n v="5642.18"/>
    <n v="296.95684210526315"/>
    <s v="Express Air"/>
    <n v="19.989999999999998"/>
    <n v="5662.17"/>
    <s v="Saskachewan"/>
    <s v="SK"/>
    <s v="Corporate"/>
    <n v="1"/>
    <s v="Office Supplies"/>
    <s v="Binders and Binder Accessories"/>
    <s v="Small Box"/>
    <s v="10/19/2011"/>
  </r>
  <r>
    <n v="33734"/>
    <d v="2011-10-17T00:00:00"/>
    <s v="Oct"/>
    <x v="9"/>
    <s v="Not Specified"/>
    <n v="13"/>
    <s v="S"/>
    <n v="371.94"/>
    <n v="28.610769230769229"/>
    <s v="Regular Air"/>
    <n v="4.8600000000000003"/>
    <n v="376.8"/>
    <s v="Northwest Territories"/>
    <s v="NT"/>
    <s v="Corporate"/>
    <n v="1"/>
    <s v="Office Supplies"/>
    <s v="Paper"/>
    <s v="Wrap Bag"/>
    <s v="10/18/2011"/>
  </r>
  <r>
    <n v="35110"/>
    <d v="2011-10-18T00:00:00"/>
    <s v="Oct"/>
    <x v="9"/>
    <s v="High"/>
    <n v="49"/>
    <s v="XL"/>
    <n v="1435.32"/>
    <n v="29.292244897959183"/>
    <s v="Regular Air"/>
    <n v="1.99"/>
    <n v="1437.31"/>
    <s v="Ontario"/>
    <s v="ON"/>
    <s v="Corporate"/>
    <n v="1"/>
    <s v="Technology"/>
    <s v="Computer Peripherals"/>
    <s v="Small Pack"/>
    <s v="10/20/2011"/>
  </r>
  <r>
    <n v="11271"/>
    <d v="2011-10-18T00:00:00"/>
    <s v="Oct"/>
    <x v="9"/>
    <s v="High"/>
    <n v="46"/>
    <s v="XL"/>
    <n v="157.87"/>
    <n v="3.4319565217391306"/>
    <s v="Regular Air"/>
    <n v="3.97"/>
    <n v="161.84"/>
    <s v="Nova Scotia"/>
    <s v="NS"/>
    <s v="Corporate"/>
    <n v="1"/>
    <s v="Office Supplies"/>
    <s v="Pens &amp; Art Supplies"/>
    <s v="Wrap Bag"/>
    <s v="10/20/2011"/>
  </r>
  <r>
    <n v="27363"/>
    <d v="2011-10-18T00:00:00"/>
    <s v="Oct"/>
    <x v="9"/>
    <s v="Medium"/>
    <n v="16"/>
    <s v="S"/>
    <n v="323.26"/>
    <n v="20.203749999999999"/>
    <s v="Regular Air"/>
    <n v="6.67"/>
    <n v="329.93"/>
    <s v="Manitoba"/>
    <s v="MB"/>
    <s v="Small Business"/>
    <n v="2"/>
    <s v="Furniture"/>
    <s v="Office Furnishings"/>
    <s v="Small Pack"/>
    <s v="10/19/2011"/>
  </r>
  <r>
    <n v="35110"/>
    <d v="2011-10-18T00:00:00"/>
    <s v="Oct"/>
    <x v="9"/>
    <s v="High"/>
    <n v="14"/>
    <s v="S"/>
    <n v="12805.25"/>
    <n v="914.66071428571433"/>
    <s v="Regular Air"/>
    <n v="19.989999999999998"/>
    <n v="12825.24"/>
    <s v="Ontario"/>
    <s v="ON"/>
    <s v="Corporate"/>
    <n v="1"/>
    <s v="Office Supplies"/>
    <s v="Binders and Binder Accessories"/>
    <s v="Small Box"/>
    <s v="10/19/2011"/>
  </r>
  <r>
    <n v="27363"/>
    <d v="2011-10-18T00:00:00"/>
    <s v="Oct"/>
    <x v="9"/>
    <s v="Medium"/>
    <n v="6"/>
    <s v="XS"/>
    <n v="646.14"/>
    <n v="107.69"/>
    <s v="Regular Air"/>
    <n v="35"/>
    <n v="681.14"/>
    <s v="Yukon"/>
    <s v="YT"/>
    <s v="Small Business"/>
    <n v="2"/>
    <s v="Office Supplies"/>
    <s v="Storage &amp; Organization"/>
    <s v="Large Box"/>
    <s v="10/20/2011"/>
  </r>
  <r>
    <n v="13126"/>
    <d v="2011-10-19T00:00:00"/>
    <s v="Oct"/>
    <x v="9"/>
    <s v="Not Specified"/>
    <n v="45"/>
    <s v="XL"/>
    <n v="6325.65"/>
    <n v="140.57"/>
    <s v="Delivery Truck"/>
    <n v="28.63"/>
    <n v="6354.28"/>
    <s v="Alberta"/>
    <s v="AB"/>
    <s v="Consumer"/>
    <n v="4"/>
    <s v="Furniture"/>
    <s v="Chairs &amp; Chairmats"/>
    <s v="Jumbo Drum"/>
    <s v="10/21/2011"/>
  </r>
  <r>
    <n v="13126"/>
    <d v="2011-10-19T00:00:00"/>
    <s v="Oct"/>
    <x v="9"/>
    <s v="Not Specified"/>
    <n v="43"/>
    <s v="XL"/>
    <n v="24233.54"/>
    <n v="563.57069767441862"/>
    <s v="Regular Air"/>
    <n v="24.49"/>
    <n v="24258.030000000002"/>
    <s v="Alberta"/>
    <s v="AB"/>
    <s v="Consumer"/>
    <n v="4"/>
    <s v="Technology"/>
    <s v="Copiers and Fax"/>
    <s v="Large Box"/>
    <s v="10/20/2011"/>
  </r>
  <r>
    <n v="31777"/>
    <d v="2011-10-19T00:00:00"/>
    <s v="Oct"/>
    <x v="9"/>
    <s v="Not Specified"/>
    <n v="32"/>
    <s v="L"/>
    <n v="6483.42"/>
    <n v="202.606875"/>
    <s v="Delivery Truck"/>
    <n v="23.76"/>
    <n v="6507.18"/>
    <s v="Manitoba"/>
    <s v="MB"/>
    <s v="Small Business"/>
    <n v="2"/>
    <s v="Furniture"/>
    <s v="Chairs &amp; Chairmats"/>
    <s v="Jumbo Drum"/>
    <s v="10/21/2011"/>
  </r>
  <r>
    <n v="31777"/>
    <d v="2011-10-19T00:00:00"/>
    <s v="Oct"/>
    <x v="9"/>
    <s v="Not Specified"/>
    <n v="10"/>
    <s v="S"/>
    <n v="137.77000000000001"/>
    <n v="13.777000000000001"/>
    <s v="Regular Air"/>
    <n v="6.47"/>
    <n v="144.24"/>
    <s v="Manitoba"/>
    <s v="MB"/>
    <s v="Small Business"/>
    <n v="2"/>
    <s v="Office Supplies"/>
    <s v="Paper"/>
    <s v="Small Box"/>
    <s v="10/19/2011"/>
  </r>
  <r>
    <n v="13126"/>
    <d v="2011-10-19T00:00:00"/>
    <s v="Oct"/>
    <x v="9"/>
    <s v="Not Specified"/>
    <n v="2"/>
    <s v="XS"/>
    <n v="380.62"/>
    <n v="190.31"/>
    <s v="Delivery Truck"/>
    <n v="29.21"/>
    <n v="409.83"/>
    <s v="Alberta"/>
    <s v="AB"/>
    <s v="Consumer"/>
    <n v="4"/>
    <s v="Furniture"/>
    <s v="Tables"/>
    <s v="Jumbo Box"/>
    <s v="10/21/2011"/>
  </r>
  <r>
    <n v="37891"/>
    <d v="2011-10-20T00:00:00"/>
    <s v="Oct"/>
    <x v="9"/>
    <s v="High"/>
    <n v="33"/>
    <s v="L"/>
    <n v="5154.009"/>
    <n v="156.1820909090909"/>
    <s v="Regular Air"/>
    <n v="13.99"/>
    <n v="5167.9989999999998"/>
    <s v="Ontario"/>
    <s v="ON"/>
    <s v="Small Business"/>
    <n v="2"/>
    <s v="Technology"/>
    <s v="Telephones and Communication"/>
    <s v="Medium Box"/>
    <s v="10/22/2011"/>
  </r>
  <r>
    <n v="18532"/>
    <d v="2011-10-20T00:00:00"/>
    <s v="Oct"/>
    <x v="9"/>
    <s v="Not Specified"/>
    <n v="31"/>
    <s v="L"/>
    <n v="507.58"/>
    <n v="16.373548387096772"/>
    <s v="Regular Air"/>
    <n v="10.68"/>
    <n v="518.26"/>
    <s v="Quebec"/>
    <s v="QC"/>
    <s v="Home Office"/>
    <n v="3"/>
    <s v="Office Supplies"/>
    <s v="Storage &amp; Organization"/>
    <s v="Small Box"/>
    <s v="10/22/2011"/>
  </r>
  <r>
    <n v="18532"/>
    <d v="2011-10-20T00:00:00"/>
    <s v="Oct"/>
    <x v="9"/>
    <s v="Not Specified"/>
    <n v="29"/>
    <s v="M"/>
    <n v="230.77"/>
    <n v="7.9575862068965524"/>
    <s v="Regular Air"/>
    <n v="7.77"/>
    <n v="238.54000000000002"/>
    <s v="Quebec"/>
    <s v="QC"/>
    <s v="Home Office"/>
    <n v="3"/>
    <s v="Office Supplies"/>
    <s v="Scissors, Rulers and Trimmers"/>
    <s v="Small Pack"/>
    <s v="10/21/2011"/>
  </r>
  <r>
    <n v="135"/>
    <d v="2011-10-20T00:00:00"/>
    <s v="Oct"/>
    <x v="9"/>
    <s v="Not Specified"/>
    <n v="25"/>
    <s v="M"/>
    <n v="125.85"/>
    <n v="5.0339999999999998"/>
    <s v="Regular Air"/>
    <n v="4.62"/>
    <n v="130.47"/>
    <s v="Quebec"/>
    <s v="QC"/>
    <s v="Consumer"/>
    <n v="4"/>
    <s v="Technology"/>
    <s v="Computer Peripherals"/>
    <s v="Small Pack"/>
    <s v="10/22/2011"/>
  </r>
  <r>
    <n v="37891"/>
    <d v="2011-10-20T00:00:00"/>
    <s v="Oct"/>
    <x v="9"/>
    <s v="High"/>
    <n v="24"/>
    <s v="M"/>
    <n v="163.36000000000001"/>
    <n v="6.8066666666666675"/>
    <s v="Regular Air"/>
    <n v="6.6"/>
    <n v="169.96"/>
    <s v="Ontario"/>
    <s v="ON"/>
    <s v="Small Business"/>
    <n v="2"/>
    <s v="Office Supplies"/>
    <s v="Paper"/>
    <s v="Small Box"/>
    <s v="10/22/2011"/>
  </r>
  <r>
    <n v="55744"/>
    <d v="2011-10-20T00:00:00"/>
    <s v="Oct"/>
    <x v="9"/>
    <s v="Critical"/>
    <n v="23"/>
    <s v="M"/>
    <n v="415.05500000000001"/>
    <n v="18.045869565217391"/>
    <s v="Regular Air"/>
    <n v="0.99"/>
    <n v="416.04500000000002"/>
    <s v="Quebec"/>
    <s v="QC"/>
    <s v="Consumer"/>
    <n v="4"/>
    <s v="Technology"/>
    <s v="Telephones and Communication"/>
    <s v="Small Pack"/>
    <s v="10/21/2011"/>
  </r>
  <r>
    <n v="37891"/>
    <d v="2011-10-20T00:00:00"/>
    <s v="Oct"/>
    <x v="9"/>
    <s v="High"/>
    <n v="21"/>
    <s v="M"/>
    <n v="44.08"/>
    <n v="2.0990476190476191"/>
    <s v="Express Air"/>
    <n v="0.7"/>
    <n v="44.78"/>
    <s v="Ontario"/>
    <s v="ON"/>
    <s v="Small Business"/>
    <n v="2"/>
    <s v="Office Supplies"/>
    <s v="Rubber Bands"/>
    <s v="Wrap Bag"/>
    <s v="10/22/2011"/>
  </r>
  <r>
    <n v="16320"/>
    <d v="2011-10-20T00:00:00"/>
    <s v="Oct"/>
    <x v="9"/>
    <s v="Not Specified"/>
    <n v="17"/>
    <s v="S"/>
    <n v="1856.9694999999999"/>
    <n v="109.23349999999999"/>
    <s v="Regular Air"/>
    <n v="8.08"/>
    <n v="1865.0494999999999"/>
    <s v="Prince Edward Island"/>
    <s v="PE"/>
    <s v="Small Business"/>
    <n v="2"/>
    <s v="Technology"/>
    <s v="Telephones and Communication"/>
    <s v="Small Box"/>
    <s v="10/22/2011"/>
  </r>
  <r>
    <n v="11493"/>
    <d v="2011-10-20T00:00:00"/>
    <s v="Oct"/>
    <x v="9"/>
    <s v="Critical"/>
    <n v="16"/>
    <s v="S"/>
    <n v="111.9"/>
    <n v="6.9937500000000004"/>
    <s v="Regular Air"/>
    <n v="1.22"/>
    <n v="113.12"/>
    <s v="Ontario"/>
    <s v="ON"/>
    <s v="Small Business"/>
    <n v="2"/>
    <s v="Office Supplies"/>
    <s v="Pens &amp; Art Supplies"/>
    <s v="Wrap Bag"/>
    <s v="10/22/2011"/>
  </r>
  <r>
    <n v="29158"/>
    <d v="2011-10-20T00:00:00"/>
    <s v="Oct"/>
    <x v="9"/>
    <s v="High"/>
    <n v="12"/>
    <s v="S"/>
    <n v="2266.6999999999998"/>
    <n v="188.89166666666665"/>
    <s v="Delivery Truck"/>
    <n v="23.76"/>
    <n v="2290.46"/>
    <s v="British Columbia"/>
    <s v="BC"/>
    <s v="Home Office"/>
    <n v="3"/>
    <s v="Furniture"/>
    <s v="Chairs &amp; Chairmats"/>
    <s v="Jumbo Drum"/>
    <s v="10/21/2011"/>
  </r>
  <r>
    <n v="42148"/>
    <d v="2011-10-20T00:00:00"/>
    <s v="Oct"/>
    <x v="9"/>
    <s v="Critical"/>
    <n v="11"/>
    <s v="S"/>
    <n v="45.31"/>
    <n v="4.1190909090909091"/>
    <s v="Regular Air"/>
    <n v="2.97"/>
    <n v="48.28"/>
    <s v="British Columbia"/>
    <s v="BC"/>
    <s v="Corporate"/>
    <n v="1"/>
    <s v="Office Supplies"/>
    <s v="Paper"/>
    <s v="Wrap Bag"/>
    <s v="10/23/2011"/>
  </r>
  <r>
    <n v="37891"/>
    <d v="2011-10-20T00:00:00"/>
    <s v="Oct"/>
    <x v="9"/>
    <s v="High"/>
    <n v="4"/>
    <s v="XS"/>
    <n v="1135.6400000000001"/>
    <n v="283.91000000000003"/>
    <s v="Delivery Truck"/>
    <n v="66.67"/>
    <n v="1202.3100000000002"/>
    <s v="Ontario"/>
    <s v="ON"/>
    <s v="Small Business"/>
    <n v="2"/>
    <s v="Furniture"/>
    <s v="Tables"/>
    <s v="Jumbo Box"/>
    <s v="10/20/2011"/>
  </r>
  <r>
    <n v="57380"/>
    <d v="2011-10-20T00:00:00"/>
    <s v="Oct"/>
    <x v="9"/>
    <s v="Low"/>
    <n v="3"/>
    <s v="XS"/>
    <n v="545.88"/>
    <n v="181.96"/>
    <s v="Delivery Truck"/>
    <n v="52.2"/>
    <n v="598.08000000000004"/>
    <s v="Alberta"/>
    <s v="AB"/>
    <s v="Consumer"/>
    <n v="4"/>
    <s v="Furniture"/>
    <s v="Tables"/>
    <s v="Jumbo Box"/>
    <s v="10/24/2011"/>
  </r>
  <r>
    <n v="55650"/>
    <d v="2011-10-21T00:00:00"/>
    <s v="Oct"/>
    <x v="9"/>
    <s v="Low"/>
    <n v="41"/>
    <s v="XL"/>
    <n v="1258.97"/>
    <n v="30.706585365853659"/>
    <s v="Regular Air"/>
    <n v="5.5"/>
    <n v="1264.47"/>
    <s v="Manitoba"/>
    <s v="MB"/>
    <s v="Home Office"/>
    <n v="3"/>
    <s v="Technology"/>
    <s v="Computer Peripherals"/>
    <s v="Small Box"/>
    <s v="10/23/2011"/>
  </r>
  <r>
    <n v="52389"/>
    <d v="2011-10-21T00:00:00"/>
    <s v="Oct"/>
    <x v="9"/>
    <s v="Critical"/>
    <n v="31"/>
    <s v="L"/>
    <n v="655.33000000000004"/>
    <n v="21.13967741935484"/>
    <s v="Regular Air"/>
    <n v="8.99"/>
    <n v="664.32"/>
    <s v="New Brunswick"/>
    <s v="NB"/>
    <s v="Corporate"/>
    <n v="1"/>
    <s v="Office Supplies"/>
    <s v="Pens &amp; Art Supplies"/>
    <s v="Small Pack"/>
    <s v="10/21/2011"/>
  </r>
  <r>
    <n v="41987"/>
    <d v="2011-10-21T00:00:00"/>
    <s v="Oct"/>
    <x v="9"/>
    <s v="Not Specified"/>
    <n v="25"/>
    <s v="M"/>
    <n v="6481.0479999999998"/>
    <n v="259.24191999999999"/>
    <s v="Delivery Truck"/>
    <n v="29.2"/>
    <n v="6510.2479999999996"/>
    <s v="Alberta"/>
    <s v="AB"/>
    <s v="Corporate"/>
    <n v="1"/>
    <s v="Furniture"/>
    <s v="Tables"/>
    <s v="Jumbo Box"/>
    <s v="10/22/2011"/>
  </r>
  <r>
    <n v="54215"/>
    <d v="2011-10-21T00:00:00"/>
    <s v="Oct"/>
    <x v="9"/>
    <s v="High"/>
    <n v="14"/>
    <s v="S"/>
    <n v="321.20999999999998"/>
    <n v="22.943571428571428"/>
    <s v="Regular Air"/>
    <n v="1.99"/>
    <n v="323.2"/>
    <s v="British Columbia"/>
    <s v="BC"/>
    <s v="Small Business"/>
    <n v="2"/>
    <s v="Technology"/>
    <s v="Computer Peripherals"/>
    <s v="Small Pack"/>
    <s v="10/23/2011"/>
  </r>
  <r>
    <n v="20160"/>
    <d v="2011-10-22T00:00:00"/>
    <s v="Oct"/>
    <x v="9"/>
    <s v="Low"/>
    <n v="42"/>
    <s v="XL"/>
    <n v="435.24"/>
    <n v="10.362857142857143"/>
    <s v="Express Air"/>
    <n v="1.79"/>
    <n v="437.03000000000003"/>
    <s v="Northwest Territories"/>
    <s v="NT"/>
    <s v="Small Business"/>
    <n v="2"/>
    <s v="Office Supplies"/>
    <s v="Paper"/>
    <s v="Wrap Bag"/>
    <s v="10/24/2011"/>
  </r>
  <r>
    <n v="35"/>
    <d v="2011-10-22T00:00:00"/>
    <s v="Oct"/>
    <x v="9"/>
    <s v="Not Specified"/>
    <n v="30"/>
    <s v="L"/>
    <n v="288.56"/>
    <n v="9.618666666666666"/>
    <s v="Regular Air"/>
    <n v="2.25"/>
    <n v="290.81"/>
    <s v="British Columbia"/>
    <s v="BC"/>
    <s v="Corporate"/>
    <n v="1"/>
    <s v="Office Supplies"/>
    <s v="Pens &amp; Art Supplies"/>
    <s v="Wrap Bag"/>
    <s v="10/23/2011"/>
  </r>
  <r>
    <n v="53728"/>
    <d v="2011-10-22T00:00:00"/>
    <s v="Oct"/>
    <x v="9"/>
    <s v="High"/>
    <n v="27"/>
    <s v="M"/>
    <n v="1502.66"/>
    <n v="55.654074074074074"/>
    <s v="Regular Air"/>
    <n v="1.49"/>
    <n v="1504.15"/>
    <s v="Ontario"/>
    <s v="ON"/>
    <s v="Corporate"/>
    <n v="1"/>
    <s v="Office Supplies"/>
    <s v="Binders and Binder Accessories"/>
    <s v="Small Box"/>
    <s v="10/23/2011"/>
  </r>
  <r>
    <n v="35"/>
    <d v="2011-10-22T00:00:00"/>
    <s v="Oct"/>
    <x v="9"/>
    <s v="Not Specified"/>
    <n v="14"/>
    <s v="S"/>
    <n v="1892.848"/>
    <n v="135.20342857142856"/>
    <s v="Regular Air"/>
    <n v="8.99"/>
    <n v="1901.838"/>
    <s v="British Columbia"/>
    <s v="BC"/>
    <s v="Corporate"/>
    <n v="1"/>
    <s v="Technology"/>
    <s v="Telephones and Communication"/>
    <s v="Small Box"/>
    <s v="10/24/2011"/>
  </r>
  <r>
    <n v="8773"/>
    <d v="2011-10-22T00:00:00"/>
    <s v="Oct"/>
    <x v="9"/>
    <s v="Critical"/>
    <n v="5"/>
    <s v="XS"/>
    <n v="220.78749999999999"/>
    <n v="44.157499999999999"/>
    <s v="Regular Air"/>
    <n v="5"/>
    <n v="225.78749999999999"/>
    <s v="Nova Scotia"/>
    <s v="NS"/>
    <s v="Home Office"/>
    <n v="3"/>
    <s v="Technology"/>
    <s v="Telephones and Communication"/>
    <s v="Small Pack"/>
    <s v="10/22/2011"/>
  </r>
  <r>
    <n v="4387"/>
    <d v="2011-10-22T00:00:00"/>
    <s v="Oct"/>
    <x v="9"/>
    <s v="Critical"/>
    <n v="4"/>
    <s v="XS"/>
    <n v="640.21"/>
    <n v="160.05250000000001"/>
    <s v="Delivery Truck"/>
    <n v="39.25"/>
    <n v="679.46"/>
    <s v="Ontario"/>
    <s v="ON"/>
    <s v="Corporate"/>
    <n v="1"/>
    <s v="Furniture"/>
    <s v="Tables"/>
    <s v="Jumbo Box"/>
    <s v="10/23/2011"/>
  </r>
  <r>
    <n v="11040"/>
    <d v="2011-10-23T00:00:00"/>
    <s v="Oct"/>
    <x v="9"/>
    <s v="Not Specified"/>
    <n v="44"/>
    <s v="XL"/>
    <n v="1102.28"/>
    <n v="25.051818181818181"/>
    <s v="Regular Air"/>
    <n v="6.71"/>
    <n v="1108.99"/>
    <s v="Ontario"/>
    <s v="ON"/>
    <s v="Corporate"/>
    <n v="1"/>
    <s v="Office Supplies"/>
    <s v="Envelopes"/>
    <s v="Small Box"/>
    <s v="10/23/2011"/>
  </r>
  <r>
    <n v="4512"/>
    <d v="2011-10-24T00:00:00"/>
    <s v="Oct"/>
    <x v="9"/>
    <s v="Low"/>
    <n v="43"/>
    <s v="XL"/>
    <n v="6077.11"/>
    <n v="141.32813953488372"/>
    <s v="Delivery Truck"/>
    <n v="43.75"/>
    <n v="6120.86"/>
    <s v="Ontario"/>
    <s v="ON"/>
    <s v="Home Office"/>
    <n v="3"/>
    <s v="Furniture"/>
    <s v="Tables"/>
    <s v="Jumbo Box"/>
    <s v="10/29/2011"/>
  </r>
  <r>
    <n v="21893"/>
    <d v="2011-10-24T00:00:00"/>
    <s v="Oct"/>
    <x v="9"/>
    <s v="Critical"/>
    <n v="30"/>
    <s v="L"/>
    <n v="532.11"/>
    <n v="17.737000000000002"/>
    <s v="Express Air"/>
    <n v="8.1300000000000008"/>
    <n v="540.24"/>
    <s v="Ontario"/>
    <s v="ON"/>
    <s v="Home Office"/>
    <n v="3"/>
    <s v="Office Supplies"/>
    <s v="Envelopes"/>
    <s v="Small Box"/>
    <s v="10/25/2011"/>
  </r>
  <r>
    <n v="47106"/>
    <d v="2011-10-25T00:00:00"/>
    <s v="Oct"/>
    <x v="9"/>
    <s v="Medium"/>
    <n v="40"/>
    <s v="XL"/>
    <n v="6618.4570000000003"/>
    <n v="165.46142500000002"/>
    <s v="Regular Air"/>
    <n v="5.99"/>
    <n v="6624.4470000000001"/>
    <s v="Nova Scotia"/>
    <s v="NS"/>
    <s v="Home Office"/>
    <n v="3"/>
    <s v="Technology"/>
    <s v="Telephones and Communication"/>
    <s v="Small Box"/>
    <s v="10/27/2011"/>
  </r>
  <r>
    <n v="47106"/>
    <d v="2011-10-25T00:00:00"/>
    <s v="Oct"/>
    <x v="9"/>
    <s v="Medium"/>
    <n v="37"/>
    <s v="L"/>
    <n v="2192.63"/>
    <n v="59.260270270270276"/>
    <s v="Regular Air"/>
    <n v="3.99"/>
    <n v="2196.62"/>
    <s v="Quebec"/>
    <s v="QC"/>
    <s v="Home Office"/>
    <n v="3"/>
    <s v="Office Supplies"/>
    <s v="Appliances"/>
    <s v="Small Box"/>
    <s v="10/27/2011"/>
  </r>
  <r>
    <n v="20384"/>
    <d v="2011-10-25T00:00:00"/>
    <s v="Oct"/>
    <x v="9"/>
    <s v="Low"/>
    <n v="32"/>
    <s v="L"/>
    <n v="6902.51"/>
    <n v="215.70343750000001"/>
    <s v="Delivery Truck"/>
    <n v="110.2"/>
    <n v="7012.71"/>
    <s v="Quebec"/>
    <s v="QC"/>
    <s v="Corporate"/>
    <n v="1"/>
    <s v="Furniture"/>
    <s v="Tables"/>
    <s v="Jumbo Box"/>
    <s v="10/29/2011"/>
  </r>
  <r>
    <n v="20384"/>
    <d v="2011-10-25T00:00:00"/>
    <s v="Oct"/>
    <x v="9"/>
    <s v="Low"/>
    <n v="30"/>
    <s v="L"/>
    <n v="396.6"/>
    <n v="13.22"/>
    <s v="Regular Air"/>
    <n v="9.3699999999999992"/>
    <n v="405.97"/>
    <s v="Quebec"/>
    <s v="QC"/>
    <s v="Corporate"/>
    <n v="1"/>
    <s v="Office Supplies"/>
    <s v="Storage &amp; Organization"/>
    <s v="Small Box"/>
    <d v="2011-01-11T00:00:00"/>
  </r>
  <r>
    <n v="33987"/>
    <d v="2011-10-25T00:00:00"/>
    <s v="Oct"/>
    <x v="9"/>
    <s v="High"/>
    <n v="27"/>
    <s v="M"/>
    <n v="1521.1344999999999"/>
    <n v="56.338314814814808"/>
    <s v="Regular Air"/>
    <n v="3.99"/>
    <n v="1525.1244999999999"/>
    <s v="British Columbia"/>
    <s v="BC"/>
    <s v="Small Business"/>
    <n v="2"/>
    <s v="Technology"/>
    <s v="Telephones and Communication"/>
    <s v="Small Box"/>
    <s v="10/26/2011"/>
  </r>
  <r>
    <n v="33987"/>
    <d v="2011-10-25T00:00:00"/>
    <s v="Oct"/>
    <x v="9"/>
    <s v="High"/>
    <n v="19"/>
    <s v="S"/>
    <n v="1616.87"/>
    <n v="85.098421052631579"/>
    <s v="Delivery Truck"/>
    <n v="30"/>
    <n v="1646.87"/>
    <s v="Ontario"/>
    <s v="ON"/>
    <s v="Small Business"/>
    <n v="2"/>
    <s v="Furniture"/>
    <s v="Chairs &amp; Chairmats"/>
    <s v="Jumbo Drum"/>
    <s v="10/26/2011"/>
  </r>
  <r>
    <n v="39041"/>
    <d v="2011-10-26T00:00:00"/>
    <s v="Oct"/>
    <x v="9"/>
    <s v="Critical"/>
    <n v="47"/>
    <s v="XL"/>
    <n v="418.03"/>
    <n v="8.894255319148936"/>
    <s v="Express Air"/>
    <n v="7.96"/>
    <n v="425.98999999999995"/>
    <s v="British Columbia"/>
    <s v="BC"/>
    <s v="Corporate"/>
    <n v="1"/>
    <s v="Furniture"/>
    <s v="Office Furnishings"/>
    <s v="Small Box"/>
    <s v="10/26/2011"/>
  </r>
  <r>
    <n v="26144"/>
    <d v="2011-10-26T00:00:00"/>
    <s v="Oct"/>
    <x v="9"/>
    <s v="High"/>
    <n v="28"/>
    <s v="M"/>
    <n v="75.739999999999995"/>
    <n v="2.7049999999999996"/>
    <s v="Regular Air"/>
    <n v="0.99"/>
    <n v="76.72999999999999"/>
    <s v="Saskachewan"/>
    <s v="SK"/>
    <s v="Small Business"/>
    <n v="2"/>
    <s v="Office Supplies"/>
    <s v="Labels"/>
    <s v="Small Box"/>
    <s v="10/27/2011"/>
  </r>
  <r>
    <n v="13472"/>
    <d v="2011-10-26T00:00:00"/>
    <s v="Oct"/>
    <x v="9"/>
    <s v="Critical"/>
    <n v="26"/>
    <s v="M"/>
    <n v="106.03"/>
    <n v="4.0780769230769227"/>
    <s v="Regular Air"/>
    <n v="0.5"/>
    <n v="106.53"/>
    <s v="Nova Scotia"/>
    <s v="NS"/>
    <s v="Home Office"/>
    <n v="3"/>
    <s v="Office Supplies"/>
    <s v="Labels"/>
    <s v="Small Box"/>
    <s v="10/27/2011"/>
  </r>
  <r>
    <n v="39041"/>
    <d v="2011-10-26T00:00:00"/>
    <s v="Oct"/>
    <x v="9"/>
    <s v="Critical"/>
    <n v="23"/>
    <s v="M"/>
    <n v="336.86"/>
    <n v="14.64608695652174"/>
    <s v="Regular Air"/>
    <n v="5.3"/>
    <n v="342.16"/>
    <s v="British Columbia"/>
    <s v="BC"/>
    <s v="Corporate"/>
    <n v="1"/>
    <s v="Furniture"/>
    <s v="Office Furnishings"/>
    <s v="Wrap Bag"/>
    <s v="10/28/2011"/>
  </r>
  <r>
    <n v="52195"/>
    <d v="2011-10-26T00:00:00"/>
    <s v="Oct"/>
    <x v="9"/>
    <s v="Not Specified"/>
    <n v="19"/>
    <s v="S"/>
    <n v="267"/>
    <n v="14.052631578947368"/>
    <s v="Regular Air"/>
    <n v="7.17"/>
    <n v="274.17"/>
    <s v="Nova Scotia"/>
    <s v="NS"/>
    <s v="Small Business"/>
    <n v="2"/>
    <s v="Office Supplies"/>
    <s v="Binders and Binder Accessories"/>
    <s v="Small Box"/>
    <s v="10/27/2011"/>
  </r>
  <r>
    <n v="27717"/>
    <d v="2011-10-26T00:00:00"/>
    <s v="Oct"/>
    <x v="9"/>
    <s v="Critical"/>
    <n v="19"/>
    <s v="S"/>
    <n v="75.19"/>
    <n v="3.9573684210526316"/>
    <s v="Regular Air"/>
    <n v="7.5"/>
    <n v="82.69"/>
    <s v="Manitoba"/>
    <s v="MB"/>
    <s v="Corporate"/>
    <n v="1"/>
    <s v="Office Supplies"/>
    <s v="Labels"/>
    <s v="Small Box"/>
    <s v="10/29/2011"/>
  </r>
  <r>
    <n v="58055"/>
    <d v="2011-10-27T00:00:00"/>
    <s v="Oct"/>
    <x v="9"/>
    <s v="Critical"/>
    <n v="26"/>
    <s v="M"/>
    <n v="208.6"/>
    <n v="8.023076923076923"/>
    <s v="Regular Air"/>
    <n v="5.21"/>
    <n v="213.81"/>
    <s v="Prince Edward Island"/>
    <s v="PE"/>
    <s v="Consumer"/>
    <n v="4"/>
    <s v="Furniture"/>
    <s v="Office Furnishings"/>
    <s v="Small Box"/>
    <s v="10/29/2011"/>
  </r>
  <r>
    <n v="31109"/>
    <d v="2011-10-28T00:00:00"/>
    <s v="Oct"/>
    <x v="9"/>
    <s v="Low"/>
    <n v="49"/>
    <s v="XL"/>
    <n v="1515"/>
    <n v="30.918367346938776"/>
    <s v="Regular Air"/>
    <n v="12.62"/>
    <n v="1527.62"/>
    <s v="Alberta"/>
    <s v="AB"/>
    <s v="Small Business"/>
    <n v="2"/>
    <s v="Office Supplies"/>
    <s v="Binders and Binder Accessories"/>
    <s v="Small Box"/>
    <d v="2011-01-11T00:00:00"/>
  </r>
  <r>
    <n v="17377"/>
    <d v="2011-10-28T00:00:00"/>
    <s v="Oct"/>
    <x v="9"/>
    <s v="Low"/>
    <n v="39"/>
    <s v="L"/>
    <n v="110.38"/>
    <n v="2.8302564102564101"/>
    <s v="Regular Air"/>
    <n v="1.2"/>
    <n v="111.58"/>
    <s v="Ontario"/>
    <s v="ON"/>
    <s v="Corporate"/>
    <n v="1"/>
    <s v="Office Supplies"/>
    <s v="Pens &amp; Art Supplies"/>
    <s v="Wrap Bag"/>
    <s v="10/30/2011"/>
  </r>
  <r>
    <n v="34082"/>
    <d v="2011-10-28T00:00:00"/>
    <s v="Oct"/>
    <x v="9"/>
    <s v="Not Specified"/>
    <n v="35"/>
    <s v="L"/>
    <n v="764.32"/>
    <n v="21.837714285714288"/>
    <s v="Regular Air"/>
    <n v="8.99"/>
    <n v="773.31000000000006"/>
    <s v="Ontario"/>
    <s v="ON"/>
    <s v="Corporate"/>
    <n v="1"/>
    <s v="Office Supplies"/>
    <s v="Pens &amp; Art Supplies"/>
    <s v="Small Pack"/>
    <s v="10/30/2011"/>
  </r>
  <r>
    <n v="32001"/>
    <d v="2011-10-28T00:00:00"/>
    <s v="Oct"/>
    <x v="9"/>
    <s v="Low"/>
    <n v="22"/>
    <s v="M"/>
    <n v="494.84"/>
    <n v="22.492727272727272"/>
    <s v="Regular Air"/>
    <n v="3.63"/>
    <n v="498.46999999999997"/>
    <s v="Quebec"/>
    <s v="QC"/>
    <s v="Small Business"/>
    <n v="2"/>
    <s v="Furniture"/>
    <s v="Office Furnishings"/>
    <s v="Small Pack"/>
    <d v="2011-02-11T00:00:00"/>
  </r>
  <r>
    <n v="34082"/>
    <d v="2011-10-28T00:00:00"/>
    <s v="Oct"/>
    <x v="9"/>
    <s v="Not Specified"/>
    <n v="20"/>
    <s v="M"/>
    <n v="38.56"/>
    <n v="1.9280000000000002"/>
    <s v="Regular Air"/>
    <n v="1.49"/>
    <n v="40.050000000000004"/>
    <s v="Ontario"/>
    <s v="ON"/>
    <s v="Corporate"/>
    <n v="1"/>
    <s v="Office Supplies"/>
    <s v="Binders and Binder Accessories"/>
    <s v="Small Box"/>
    <s v="10/29/2011"/>
  </r>
  <r>
    <n v="34082"/>
    <d v="2011-10-28T00:00:00"/>
    <s v="Oct"/>
    <x v="9"/>
    <s v="Not Specified"/>
    <n v="19"/>
    <s v="S"/>
    <n v="2536.1799999999998"/>
    <n v="133.48315789473682"/>
    <s v="Regular Air"/>
    <n v="19.989999999999998"/>
    <n v="2556.1699999999996"/>
    <s v="Ontario"/>
    <s v="ON"/>
    <s v="Corporate"/>
    <n v="1"/>
    <s v="Office Supplies"/>
    <s v="Storage &amp; Organization"/>
    <s v="Small Box"/>
    <s v="10/29/2011"/>
  </r>
  <r>
    <n v="32001"/>
    <d v="2011-10-28T00:00:00"/>
    <s v="Oct"/>
    <x v="9"/>
    <s v="Low"/>
    <n v="11"/>
    <s v="S"/>
    <n v="3443.21"/>
    <n v="313.01909090909089"/>
    <s v="Regular Air"/>
    <n v="13.99"/>
    <n v="3457.2"/>
    <s v="Quebec"/>
    <s v="QC"/>
    <s v="Small Business"/>
    <n v="2"/>
    <s v="Technology"/>
    <s v="Office Machines"/>
    <s v="Medium Box"/>
    <s v="10/30/2011"/>
  </r>
  <r>
    <n v="57287"/>
    <d v="2011-10-28T00:00:00"/>
    <s v="Oct"/>
    <x v="9"/>
    <s v="Not Specified"/>
    <n v="11"/>
    <s v="S"/>
    <n v="472.12"/>
    <n v="42.92"/>
    <s v="Regular Air"/>
    <n v="1.99"/>
    <n v="474.11"/>
    <s v="Saskachewan"/>
    <s v="SK"/>
    <s v="Corporate"/>
    <n v="1"/>
    <s v="Technology"/>
    <s v="Computer Peripherals"/>
    <s v="Small Pack"/>
    <s v="10/29/2011"/>
  </r>
  <r>
    <n v="53283"/>
    <d v="2011-10-28T00:00:00"/>
    <s v="Oct"/>
    <x v="9"/>
    <s v="High"/>
    <n v="2"/>
    <s v="XS"/>
    <n v="25.07"/>
    <n v="12.535"/>
    <s v="Regular Air"/>
    <n v="5.76"/>
    <n v="30.83"/>
    <s v="British Columbia"/>
    <s v="BC"/>
    <s v="Home Office"/>
    <n v="3"/>
    <s v="Technology"/>
    <s v="Office Machines"/>
    <s v="Medium Box"/>
    <s v="10/29/2011"/>
  </r>
  <r>
    <n v="22657"/>
    <d v="2011-10-29T00:00:00"/>
    <s v="Oct"/>
    <x v="9"/>
    <s v="High"/>
    <n v="36"/>
    <s v="L"/>
    <n v="9544.18"/>
    <n v="265.11611111111114"/>
    <s v="Express Air"/>
    <n v="11.25"/>
    <n v="9555.43"/>
    <s v="British Columbia"/>
    <s v="BC"/>
    <s v="Corporate"/>
    <n v="1"/>
    <s v="Technology"/>
    <s v="Computer Peripherals"/>
    <s v="Small Box"/>
    <s v="10/30/2011"/>
  </r>
  <r>
    <n v="48164"/>
    <d v="2011-10-29T00:00:00"/>
    <s v="Oct"/>
    <x v="9"/>
    <s v="High"/>
    <n v="33"/>
    <s v="L"/>
    <n v="94.39"/>
    <n v="2.8603030303030303"/>
    <s v="Regular Air"/>
    <n v="0.7"/>
    <n v="95.09"/>
    <s v="Ontario"/>
    <s v="ON"/>
    <s v="Small Business"/>
    <n v="2"/>
    <s v="Office Supplies"/>
    <s v="Pens &amp; Art Supplies"/>
    <s v="Wrap Bag"/>
    <s v="10/31/2011"/>
  </r>
  <r>
    <n v="5092"/>
    <d v="2011-10-29T00:00:00"/>
    <s v="Oct"/>
    <x v="9"/>
    <s v="Low"/>
    <n v="25"/>
    <s v="M"/>
    <n v="978.77"/>
    <n v="39.150799999999997"/>
    <s v="Regular Air"/>
    <n v="13.26"/>
    <n v="992.03"/>
    <s v="Nova Scotia"/>
    <s v="NS"/>
    <s v="Consumer"/>
    <n v="4"/>
    <s v="Office Supplies"/>
    <s v="Paper"/>
    <s v="Small Box"/>
    <d v="2011-03-11T00:00:00"/>
  </r>
  <r>
    <n v="38628"/>
    <d v="2011-10-29T00:00:00"/>
    <s v="Oct"/>
    <x v="9"/>
    <s v="Low"/>
    <n v="23"/>
    <s v="M"/>
    <n v="667.99800000000005"/>
    <n v="29.043391304347828"/>
    <s v="Regular Air"/>
    <n v="1.25"/>
    <n v="669.24800000000005"/>
    <s v="New Brunswick"/>
    <s v="NB"/>
    <s v="Small Business"/>
    <n v="2"/>
    <s v="Technology"/>
    <s v="Telephones and Communication"/>
    <s v="Small Pack"/>
    <d v="2011-03-11T00:00:00"/>
  </r>
  <r>
    <n v="22657"/>
    <d v="2011-10-29T00:00:00"/>
    <s v="Oct"/>
    <x v="9"/>
    <s v="High"/>
    <n v="8"/>
    <s v="XS"/>
    <n v="32.92"/>
    <n v="4.1150000000000002"/>
    <s v="Regular Air"/>
    <n v="2"/>
    <n v="34.92"/>
    <s v="British Columbia"/>
    <s v="BC"/>
    <s v="Corporate"/>
    <n v="1"/>
    <s v="Office Supplies"/>
    <s v="Rubber Bands"/>
    <s v="Wrap Bag"/>
    <s v="10/30/2011"/>
  </r>
  <r>
    <n v="5092"/>
    <d v="2011-10-29T00:00:00"/>
    <s v="Oct"/>
    <x v="9"/>
    <s v="Low"/>
    <n v="3"/>
    <s v="XS"/>
    <n v="709.04"/>
    <n v="236.34666666666666"/>
    <s v="Delivery Truck"/>
    <n v="64.66"/>
    <n v="773.69999999999993"/>
    <s v="Nova Scotia"/>
    <s v="NS"/>
    <s v="Consumer"/>
    <n v="4"/>
    <s v="Furniture"/>
    <s v="Bookcases"/>
    <s v="Jumbo Box"/>
    <s v="10/29/2011"/>
  </r>
  <r>
    <n v="27559"/>
    <d v="2011-10-30T00:00:00"/>
    <s v="Oct"/>
    <x v="9"/>
    <s v="High"/>
    <n v="38"/>
    <s v="L"/>
    <n v="465.9"/>
    <n v="12.260526315789473"/>
    <s v="Regular Air"/>
    <n v="4.8600000000000003"/>
    <n v="470.76"/>
    <s v="Nova Scotia"/>
    <s v="NS"/>
    <s v="Home Office"/>
    <n v="3"/>
    <s v="Office Supplies"/>
    <s v="Paper"/>
    <s v="Small Box"/>
    <s v="10/31/2011"/>
  </r>
  <r>
    <n v="20898"/>
    <d v="2011-10-30T00:00:00"/>
    <s v="Oct"/>
    <x v="9"/>
    <s v="Medium"/>
    <n v="33"/>
    <s v="L"/>
    <n v="1756.5930000000001"/>
    <n v="53.230090909090912"/>
    <s v="Regular Air"/>
    <n v="5.63"/>
    <n v="1762.2230000000002"/>
    <s v="Yukon"/>
    <s v="YT"/>
    <s v="Consumer"/>
    <n v="4"/>
    <s v="Technology"/>
    <s v="Telephones and Communication"/>
    <s v="Small Box"/>
    <d v="2011-01-11T00:00:00"/>
  </r>
  <r>
    <n v="19557"/>
    <d v="2011-10-30T00:00:00"/>
    <s v="Oct"/>
    <x v="9"/>
    <s v="Low"/>
    <n v="26"/>
    <s v="M"/>
    <n v="66.599999999999994"/>
    <n v="2.5615384615384613"/>
    <s v="Regular Air"/>
    <n v="0.8"/>
    <n v="67.399999999999991"/>
    <s v="Manitoba"/>
    <s v="MB"/>
    <s v="Corporate"/>
    <n v="1"/>
    <s v="Office Supplies"/>
    <s v="Rubber Bands"/>
    <s v="Wrap Bag"/>
    <d v="2011-03-11T00:00:00"/>
  </r>
  <r>
    <n v="19557"/>
    <d v="2011-10-30T00:00:00"/>
    <s v="Oct"/>
    <x v="9"/>
    <s v="Low"/>
    <n v="9"/>
    <s v="XS"/>
    <n v="312.25"/>
    <n v="34.694444444444443"/>
    <s v="Regular Air"/>
    <n v="5.0999999999999996"/>
    <n v="317.35000000000002"/>
    <s v="Manitoba"/>
    <s v="MB"/>
    <s v="Corporate"/>
    <n v="1"/>
    <s v="Office Supplies"/>
    <s v="Storage &amp; Organization"/>
    <s v="Small Box"/>
    <s v="10/30/2011"/>
  </r>
  <r>
    <n v="420"/>
    <d v="2011-10-30T00:00:00"/>
    <s v="Oct"/>
    <x v="9"/>
    <s v="Not Specified"/>
    <n v="8"/>
    <s v="XS"/>
    <n v="43.29"/>
    <n v="5.4112499999999999"/>
    <s v="Regular Air"/>
    <n v="4.8600000000000003"/>
    <n v="48.15"/>
    <s v="Alberta"/>
    <s v="AB"/>
    <s v="Small Business"/>
    <n v="2"/>
    <s v="Office Supplies"/>
    <s v="Paper"/>
    <s v="Small Box"/>
    <s v="10/30/2011"/>
  </r>
  <r>
    <n v="420"/>
    <d v="2011-10-30T00:00:00"/>
    <s v="Oct"/>
    <x v="9"/>
    <s v="Not Specified"/>
    <n v="6"/>
    <s v="XS"/>
    <n v="41.7"/>
    <n v="6.95"/>
    <s v="Regular Air"/>
    <n v="5.37"/>
    <n v="47.07"/>
    <s v="Alberta"/>
    <s v="AB"/>
    <s v="Small Business"/>
    <n v="2"/>
    <s v="Office Supplies"/>
    <s v="Paper"/>
    <s v="Small Box"/>
    <d v="2011-01-11T00:00:00"/>
  </r>
  <r>
    <n v="50726"/>
    <d v="2011-10-31T00:00:00"/>
    <s v="Oct"/>
    <x v="9"/>
    <s v="Low"/>
    <n v="45"/>
    <s v="XL"/>
    <n v="9248.74"/>
    <n v="205.52755555555555"/>
    <s v="Delivery Truck"/>
    <n v="23.76"/>
    <n v="9272.5"/>
    <s v="Alberta"/>
    <s v="AB"/>
    <s v="Corporate"/>
    <n v="1"/>
    <s v="Furniture"/>
    <s v="Chairs &amp; Chairmats"/>
    <s v="Jumbo Drum"/>
    <d v="2011-04-11T00:00:00"/>
  </r>
  <r>
    <n v="51557"/>
    <d v="2011-10-31T00:00:00"/>
    <s v="Oct"/>
    <x v="9"/>
    <s v="High"/>
    <n v="36"/>
    <s v="L"/>
    <n v="1749.07"/>
    <n v="48.585277777777776"/>
    <s v="Regular Air"/>
    <n v="5.79"/>
    <n v="1754.86"/>
    <s v="Alberta"/>
    <s v="AB"/>
    <s v="Corporate"/>
    <n v="1"/>
    <s v="Office Supplies"/>
    <s v="Paper"/>
    <s v="Small Box"/>
    <d v="2011-02-11T00:00:00"/>
  </r>
  <r>
    <n v="59205"/>
    <d v="2011-10-31T00:00:00"/>
    <s v="Oct"/>
    <x v="9"/>
    <s v="Critical"/>
    <n v="35"/>
    <s v="L"/>
    <n v="597.04"/>
    <n v="17.058285714285713"/>
    <s v="Regular Air"/>
    <n v="7.04"/>
    <n v="604.07999999999993"/>
    <s v="Saskachewan"/>
    <s v="SK"/>
    <s v="Home Office"/>
    <n v="3"/>
    <s v="Office Supplies"/>
    <s v="Storage &amp; Organization"/>
    <s v="Small Box"/>
    <d v="2011-02-11T00:00:00"/>
  </r>
  <r>
    <n v="23781"/>
    <d v="2011-10-31T00:00:00"/>
    <s v="Oct"/>
    <x v="9"/>
    <s v="Critical"/>
    <n v="30"/>
    <s v="L"/>
    <n v="200.24"/>
    <n v="6.674666666666667"/>
    <s v="Regular Air"/>
    <n v="5.84"/>
    <n v="206.08"/>
    <s v="Saskachewan"/>
    <s v="SK"/>
    <s v="Home Office"/>
    <n v="3"/>
    <s v="Office Supplies"/>
    <s v="Paper"/>
    <s v="Small Box"/>
    <d v="2011-02-11T00:00:00"/>
  </r>
  <r>
    <n v="50726"/>
    <d v="2011-10-31T00:00:00"/>
    <s v="Oct"/>
    <x v="9"/>
    <s v="Low"/>
    <n v="21"/>
    <s v="M"/>
    <n v="98.88"/>
    <n v="4.7085714285714282"/>
    <s v="Express Air"/>
    <n v="0.99"/>
    <n v="99.86999999999999"/>
    <s v="Alberta"/>
    <s v="AB"/>
    <s v="Corporate"/>
    <n v="1"/>
    <s v="Office Supplies"/>
    <s v="Labels"/>
    <s v="Small Box"/>
    <s v="10/31/2011"/>
  </r>
  <r>
    <n v="51557"/>
    <d v="2011-10-31T00:00:00"/>
    <s v="Oct"/>
    <x v="9"/>
    <s v="High"/>
    <n v="14"/>
    <s v="S"/>
    <n v="37.9"/>
    <n v="2.7071428571428569"/>
    <s v="Regular Air"/>
    <n v="2.4"/>
    <n v="40.299999999999997"/>
    <s v="Alberta"/>
    <s v="AB"/>
    <s v="Corporate"/>
    <n v="1"/>
    <s v="Office Supplies"/>
    <s v="Pens &amp; Art Supplies"/>
    <s v="Wrap Bag"/>
    <s v="10/31/2011"/>
  </r>
  <r>
    <n v="59205"/>
    <d v="2011-10-31T00:00:00"/>
    <s v="Oct"/>
    <x v="9"/>
    <s v="Critical"/>
    <n v="11"/>
    <s v="S"/>
    <n v="54.59"/>
    <n v="4.9627272727272729"/>
    <s v="Regular Air"/>
    <n v="6.89"/>
    <n v="61.480000000000004"/>
    <s v="Saskachewan"/>
    <s v="SK"/>
    <s v="Home Office"/>
    <n v="3"/>
    <s v="Office Supplies"/>
    <s v="Labels"/>
    <s v="Small Box"/>
    <d v="2011-02-11T00:00:00"/>
  </r>
  <r>
    <n v="57091"/>
    <d v="2011-10-31T00:00:00"/>
    <s v="Oct"/>
    <x v="9"/>
    <s v="Medium"/>
    <n v="6"/>
    <s v="XS"/>
    <n v="14.85"/>
    <n v="2.4750000000000001"/>
    <s v="Express Air"/>
    <n v="1.02"/>
    <n v="15.87"/>
    <s v="Ontario"/>
    <s v="ON"/>
    <s v="Home Office"/>
    <n v="3"/>
    <s v="Office Supplies"/>
    <s v="Rubber Bands"/>
    <s v="Wrap Bag"/>
    <d v="2011-01-11T00:00:00"/>
  </r>
  <r>
    <n v="52162"/>
    <d v="2011-11-01T00:00:00"/>
    <s v="Nov"/>
    <x v="10"/>
    <s v="Not Specified"/>
    <n v="47"/>
    <s v="XL"/>
    <n v="155.22"/>
    <n v="3.3025531914893618"/>
    <s v="Regular Air"/>
    <n v="1.35"/>
    <n v="156.57"/>
    <s v="Ontario"/>
    <s v="ON"/>
    <s v="Home Office"/>
    <n v="3"/>
    <s v="Furniture"/>
    <s v="Chairs &amp; Chairmats"/>
    <s v="Jumbo Drum"/>
    <d v="2011-02-11T00:00:00"/>
  </r>
  <r>
    <n v="54368"/>
    <d v="2011-11-01T00:00:00"/>
    <s v="Nov"/>
    <x v="10"/>
    <s v="Not Specified"/>
    <n v="43"/>
    <s v="XL"/>
    <n v="1680.9770000000001"/>
    <n v="39.092488372093023"/>
    <s v="Regular Air"/>
    <n v="4.99"/>
    <n v="1685.9670000000001"/>
    <s v="Quebec"/>
    <s v="QC"/>
    <s v="Small Business"/>
    <n v="2"/>
    <s v="Technology"/>
    <s v="Telephones and Communication"/>
    <s v="Small Box"/>
    <d v="2011-02-11T00:00:00"/>
  </r>
  <r>
    <n v="55425"/>
    <d v="2011-11-01T00:00:00"/>
    <s v="Nov"/>
    <x v="10"/>
    <s v="Critical"/>
    <n v="42"/>
    <s v="XL"/>
    <n v="4373.8535000000002"/>
    <n v="104.13936904761906"/>
    <s v="Express Air"/>
    <n v="7.69"/>
    <n v="4381.5434999999998"/>
    <s v="Newfoundland"/>
    <s v="NL"/>
    <s v="Corporate"/>
    <n v="1"/>
    <s v="Technology"/>
    <s v="Telephones and Communication"/>
    <s v="Small Box"/>
    <d v="2011-02-11T00:00:00"/>
  </r>
  <r>
    <n v="52162"/>
    <d v="2011-11-01T00:00:00"/>
    <s v="Nov"/>
    <x v="10"/>
    <s v="Not Specified"/>
    <n v="39"/>
    <s v="L"/>
    <n v="261.16000000000003"/>
    <n v="6.6964102564102568"/>
    <s v="Regular Air"/>
    <n v="9.68"/>
    <n v="270.84000000000003"/>
    <s v="Ontario"/>
    <s v="ON"/>
    <s v="Home Office"/>
    <n v="3"/>
    <s v="Furniture"/>
    <s v="Bookcases"/>
    <s v="Jumbo Box"/>
    <d v="2011-01-11T00:00:00"/>
  </r>
  <r>
    <n v="5281"/>
    <d v="2011-11-01T00:00:00"/>
    <s v="Nov"/>
    <x v="10"/>
    <s v="High"/>
    <n v="36"/>
    <s v="L"/>
    <n v="4733.7"/>
    <n v="131.49166666666667"/>
    <s v="Delivery Truck"/>
    <n v="30"/>
    <n v="4763.7"/>
    <s v="Manitoba"/>
    <s v="MB"/>
    <s v="Consumer"/>
    <n v="4"/>
    <s v="Furniture"/>
    <s v="Chairs &amp; Chairmats"/>
    <s v="Jumbo Drum"/>
    <d v="2011-02-11T00:00:00"/>
  </r>
  <r>
    <n v="54368"/>
    <d v="2011-11-01T00:00:00"/>
    <s v="Nov"/>
    <x v="10"/>
    <s v="Not Specified"/>
    <n v="31"/>
    <s v="L"/>
    <n v="233.2"/>
    <n v="7.5225806451612902"/>
    <s v="Regular Air"/>
    <n v="5.83"/>
    <n v="239.03"/>
    <s v="Quebec"/>
    <s v="QC"/>
    <s v="Small Business"/>
    <n v="2"/>
    <s v="Office Supplies"/>
    <s v="Paper"/>
    <s v="Wrap Bag"/>
    <d v="2011-03-11T00:00:00"/>
  </r>
  <r>
    <n v="54368"/>
    <d v="2011-11-01T00:00:00"/>
    <s v="Nov"/>
    <x v="10"/>
    <s v="Not Specified"/>
    <n v="16"/>
    <s v="S"/>
    <n v="79.53"/>
    <n v="4.9706250000000001"/>
    <s v="Regular Air"/>
    <n v="5.49"/>
    <n v="85.02"/>
    <s v="Quebec"/>
    <s v="QC"/>
    <s v="Small Business"/>
    <n v="2"/>
    <s v="Office Supplies"/>
    <s v="Paper"/>
    <s v="Small Box"/>
    <d v="2011-02-11T00:00:00"/>
  </r>
  <r>
    <n v="5281"/>
    <d v="2011-11-01T00:00:00"/>
    <s v="Nov"/>
    <x v="10"/>
    <s v="High"/>
    <n v="14"/>
    <s v="S"/>
    <n v="2718.07"/>
    <n v="194.14785714285716"/>
    <s v="Regular Air"/>
    <n v="21.21"/>
    <n v="2739.28"/>
    <s v="Manitoba"/>
    <s v="MB"/>
    <s v="Consumer"/>
    <n v="4"/>
    <s v="Furniture"/>
    <s v="Office Furnishings"/>
    <s v="Large Box"/>
    <d v="2011-02-11T00:00:00"/>
  </r>
  <r>
    <n v="55425"/>
    <d v="2011-11-01T00:00:00"/>
    <s v="Nov"/>
    <x v="10"/>
    <s v="Critical"/>
    <n v="8"/>
    <s v="XS"/>
    <n v="2302.36"/>
    <n v="287.79500000000002"/>
    <s v="Express Air"/>
    <n v="7.18"/>
    <n v="2309.54"/>
    <s v="Quebec"/>
    <s v="QC"/>
    <s v="Corporate"/>
    <n v="1"/>
    <s v="Technology"/>
    <s v="Computer Peripherals"/>
    <s v="Small Box"/>
    <d v="2011-03-11T00:00:00"/>
  </r>
  <r>
    <n v="55425"/>
    <d v="2011-11-01T00:00:00"/>
    <s v="Nov"/>
    <x v="10"/>
    <s v="Critical"/>
    <n v="7"/>
    <s v="XS"/>
    <n v="73.86"/>
    <n v="10.551428571428572"/>
    <s v="Regular Air"/>
    <n v="9.4499999999999993"/>
    <n v="83.31"/>
    <s v="Nova Scotia"/>
    <s v="NS"/>
    <s v="Corporate"/>
    <n v="1"/>
    <s v="Office Supplies"/>
    <s v="Storage &amp; Organization"/>
    <s v="Small Box"/>
    <d v="2011-02-11T00:00:00"/>
  </r>
  <r>
    <n v="36"/>
    <d v="2011-11-02T00:00:00"/>
    <s v="Nov"/>
    <x v="10"/>
    <s v="Critical"/>
    <n v="46"/>
    <s v="XL"/>
    <n v="2484.7455"/>
    <n v="54.016206521739129"/>
    <s v="Regular Air"/>
    <n v="4.2"/>
    <n v="2488.9454999999998"/>
    <s v="Alberta"/>
    <s v="AB"/>
    <s v="Home Office"/>
    <n v="3"/>
    <s v="Technology"/>
    <s v="Telephones and Communication"/>
    <s v="Small Box"/>
    <d v="2011-02-11T00:00:00"/>
  </r>
  <r>
    <n v="56577"/>
    <d v="2011-11-02T00:00:00"/>
    <s v="Nov"/>
    <x v="10"/>
    <s v="Critical"/>
    <n v="30"/>
    <s v="L"/>
    <n v="7497.08"/>
    <n v="249.90266666666668"/>
    <s v="Delivery Truck"/>
    <n v="54.12"/>
    <n v="7551.2"/>
    <s v="Yukon"/>
    <s v="YT"/>
    <s v="Small Business"/>
    <n v="2"/>
    <s v="Furniture"/>
    <s v="Tables"/>
    <s v="Jumbo Box"/>
    <d v="2011-03-11T00:00:00"/>
  </r>
  <r>
    <n v="34179"/>
    <d v="2011-11-02T00:00:00"/>
    <s v="Nov"/>
    <x v="10"/>
    <s v="Not Specified"/>
    <n v="21"/>
    <s v="M"/>
    <n v="293.27"/>
    <n v="13.965238095238094"/>
    <s v="Regular Air"/>
    <n v="1.99"/>
    <n v="295.26"/>
    <s v="Alberta"/>
    <s v="AB"/>
    <s v="Corporate"/>
    <n v="1"/>
    <s v="Technology"/>
    <s v="Computer Peripherals"/>
    <s v="Small Pack"/>
    <d v="2011-04-11T00:00:00"/>
  </r>
  <r>
    <n v="55206"/>
    <d v="2011-11-02T00:00:00"/>
    <s v="Nov"/>
    <x v="10"/>
    <s v="Medium"/>
    <n v="20"/>
    <s v="M"/>
    <n v="52.7"/>
    <n v="2.6350000000000002"/>
    <s v="Express Air"/>
    <n v="4.79"/>
    <n v="57.49"/>
    <s v="Quebec"/>
    <s v="QC"/>
    <s v="Home Office"/>
    <n v="3"/>
    <s v="Office Supplies"/>
    <s v="Binders and Binder Accessories"/>
    <s v="Small Box"/>
    <d v="2011-03-11T00:00:00"/>
  </r>
  <r>
    <n v="56577"/>
    <d v="2011-11-02T00:00:00"/>
    <s v="Nov"/>
    <x v="10"/>
    <s v="Critical"/>
    <n v="19"/>
    <s v="S"/>
    <n v="1134.2"/>
    <n v="59.694736842105264"/>
    <s v="Delivery Truck"/>
    <n v="36.61"/>
    <n v="1170.81"/>
    <s v="Alberta"/>
    <s v="AB"/>
    <s v="Small Business"/>
    <n v="2"/>
    <s v="Furniture"/>
    <s v="Bookcases"/>
    <s v="Jumbo Box"/>
    <d v="2011-04-11T00:00:00"/>
  </r>
  <r>
    <n v="54116"/>
    <d v="2011-11-03T00:00:00"/>
    <s v="Nov"/>
    <x v="10"/>
    <s v="Critical"/>
    <n v="22"/>
    <s v="M"/>
    <n v="3329.27"/>
    <n v="151.33045454545456"/>
    <s v="Delivery Truck"/>
    <n v="16.010000000000002"/>
    <n v="3345.28"/>
    <s v="Alberta"/>
    <s v="AB"/>
    <s v="Small Business"/>
    <n v="2"/>
    <s v="Furniture"/>
    <s v="Tables"/>
    <s v="Jumbo Box"/>
    <d v="2011-04-11T00:00:00"/>
  </r>
  <r>
    <n v="53056"/>
    <d v="2011-11-03T00:00:00"/>
    <s v="Nov"/>
    <x v="10"/>
    <s v="Critical"/>
    <n v="13"/>
    <s v="S"/>
    <n v="509.49"/>
    <n v="39.191538461538464"/>
    <s v="Regular Air"/>
    <n v="8.9700000000000006"/>
    <n v="518.46"/>
    <s v="British Columbia"/>
    <s v="BC"/>
    <s v="Corporate"/>
    <n v="1"/>
    <s v="Technology"/>
    <s v="Office Machines"/>
    <s v="Small Box"/>
    <d v="2011-04-11T00:00:00"/>
  </r>
  <r>
    <n v="33254"/>
    <d v="2011-11-03T00:00:00"/>
    <s v="Nov"/>
    <x v="10"/>
    <s v="Not Specified"/>
    <n v="11"/>
    <s v="S"/>
    <n v="466.35"/>
    <n v="42.395454545454548"/>
    <s v="Regular Air"/>
    <n v="9.1999999999999993"/>
    <n v="475.55"/>
    <s v="Manitoba"/>
    <s v="MB"/>
    <s v="Home Office"/>
    <n v="3"/>
    <s v="Furniture"/>
    <s v="Office Furnishings"/>
    <s v="Wrap Bag"/>
    <d v="2011-05-11T00:00:00"/>
  </r>
  <r>
    <n v="52321"/>
    <d v="2011-11-05T00:00:00"/>
    <s v="Nov"/>
    <x v="10"/>
    <s v="High"/>
    <n v="48"/>
    <s v="XL"/>
    <n v="617.26"/>
    <n v="12.859583333333333"/>
    <s v="Regular Air"/>
    <n v="6.13"/>
    <n v="623.39"/>
    <s v="Northwest Territories"/>
    <s v="NT"/>
    <s v="Small Business"/>
    <n v="2"/>
    <s v="Office Supplies"/>
    <s v="Storage &amp; Organization"/>
    <s v="Small Box"/>
    <d v="2011-07-11T00:00:00"/>
  </r>
  <r>
    <n v="52321"/>
    <d v="2011-11-05T00:00:00"/>
    <s v="Nov"/>
    <x v="10"/>
    <s v="High"/>
    <n v="45"/>
    <s v="XL"/>
    <n v="13104.992"/>
    <n v="291.22204444444446"/>
    <s v="Delivery Truck"/>
    <n v="60"/>
    <n v="13164.992"/>
    <s v="Northwest Territories"/>
    <s v="NT"/>
    <s v="Small Business"/>
    <n v="2"/>
    <s v="Furniture"/>
    <s v="Tables"/>
    <s v="Jumbo Drum"/>
    <d v="2011-05-11T00:00:00"/>
  </r>
  <r>
    <n v="58690"/>
    <d v="2011-11-05T00:00:00"/>
    <s v="Nov"/>
    <x v="10"/>
    <s v="High"/>
    <n v="14"/>
    <s v="S"/>
    <n v="3023.73"/>
    <n v="215.9807142857143"/>
    <s v="Delivery Truck"/>
    <n v="69.64"/>
    <n v="3093.37"/>
    <s v="Ontario"/>
    <s v="ON"/>
    <s v="Small Business"/>
    <n v="2"/>
    <s v="Furniture"/>
    <s v="Tables"/>
    <s v="Jumbo Box"/>
    <d v="2011-06-11T00:00:00"/>
  </r>
  <r>
    <n v="51009"/>
    <d v="2011-11-05T00:00:00"/>
    <s v="Nov"/>
    <x v="10"/>
    <s v="Not Specified"/>
    <n v="10"/>
    <s v="S"/>
    <n v="48"/>
    <n v="4.8"/>
    <s v="Regular Air"/>
    <n v="6.92"/>
    <n v="54.92"/>
    <s v="Manitoba"/>
    <s v="MB"/>
    <s v="Corporate"/>
    <n v="1"/>
    <s v="Furniture"/>
    <s v="Office Furnishings"/>
    <s v="Small Box"/>
    <d v="2011-07-11T00:00:00"/>
  </r>
  <r>
    <n v="31399"/>
    <d v="2011-11-05T00:00:00"/>
    <s v="Nov"/>
    <x v="10"/>
    <s v="Not Specified"/>
    <n v="9"/>
    <s v="XS"/>
    <n v="337.20350000000002"/>
    <n v="37.467055555555561"/>
    <s v="Regular Air"/>
    <n v="4.99"/>
    <n v="342.19350000000003"/>
    <s v="Alberta"/>
    <s v="AB"/>
    <s v="Consumer"/>
    <n v="4"/>
    <s v="Technology"/>
    <s v="Telephones and Communication"/>
    <s v="Small Box"/>
    <d v="2011-06-11T00:00:00"/>
  </r>
  <r>
    <n v="1191"/>
    <d v="2011-11-06T00:00:00"/>
    <s v="Nov"/>
    <x v="10"/>
    <s v="Medium"/>
    <n v="35"/>
    <s v="L"/>
    <n v="3532.96"/>
    <n v="100.94171428571428"/>
    <s v="Delivery Truck"/>
    <n v="60"/>
    <n v="3592.96"/>
    <s v="Quebec"/>
    <s v="QC"/>
    <s v="Home Office"/>
    <n v="3"/>
    <s v="Furniture"/>
    <s v="Tables"/>
    <s v="Jumbo Drum"/>
    <d v="2011-07-11T00:00:00"/>
  </r>
  <r>
    <n v="46503"/>
    <d v="2011-11-06T00:00:00"/>
    <s v="Nov"/>
    <x v="10"/>
    <s v="Not Specified"/>
    <n v="26"/>
    <s v="M"/>
    <n v="1196.7915"/>
    <n v="46.030442307692311"/>
    <s v="Regular Air"/>
    <n v="1.25"/>
    <n v="1198.0415"/>
    <s v="Ontario"/>
    <s v="ON"/>
    <s v="Small Business"/>
    <n v="2"/>
    <s v="Technology"/>
    <s v="Telephones and Communication"/>
    <s v="Small Pack"/>
    <d v="2011-09-11T00:00:00"/>
  </r>
  <r>
    <n v="4672"/>
    <d v="2011-11-06T00:00:00"/>
    <s v="Nov"/>
    <x v="10"/>
    <s v="Critical"/>
    <n v="20"/>
    <s v="M"/>
    <n v="152.44"/>
    <n v="7.6219999999999999"/>
    <s v="Regular Air"/>
    <n v="3.68"/>
    <n v="156.12"/>
    <s v="Alberta"/>
    <s v="AB"/>
    <s v="Corporate"/>
    <n v="1"/>
    <s v="Furniture"/>
    <s v="Office Furnishings"/>
    <s v="Wrap Bag"/>
    <d v="2011-07-11T00:00:00"/>
  </r>
  <r>
    <n v="51525"/>
    <d v="2011-11-07T00:00:00"/>
    <s v="Nov"/>
    <x v="10"/>
    <s v="Critical"/>
    <n v="46"/>
    <s v="XL"/>
    <n v="1463.27"/>
    <n v="31.810217391304349"/>
    <s v="Regular Air"/>
    <n v="8.2200000000000006"/>
    <n v="1471.49"/>
    <s v="Nova Scotia"/>
    <s v="NS"/>
    <s v="Home Office"/>
    <n v="3"/>
    <s v="Office Supplies"/>
    <s v="Storage &amp; Organization"/>
    <s v="Small Box"/>
    <d v="2011-09-11T00:00:00"/>
  </r>
  <r>
    <n v="3008"/>
    <d v="2011-11-07T00:00:00"/>
    <s v="Nov"/>
    <x v="10"/>
    <s v="Medium"/>
    <n v="41"/>
    <s v="XL"/>
    <n v="6831.72"/>
    <n v="166.62731707317073"/>
    <s v="Regular Air"/>
    <n v="19.989999999999998"/>
    <n v="6851.71"/>
    <s v="Yukon"/>
    <s v="YT"/>
    <s v="Consumer"/>
    <n v="4"/>
    <s v="Office Supplies"/>
    <s v="Envelopes"/>
    <s v="Small Box"/>
    <d v="2011-08-11T00:00:00"/>
  </r>
  <r>
    <n v="36387"/>
    <d v="2011-11-07T00:00:00"/>
    <s v="Nov"/>
    <x v="10"/>
    <s v="High"/>
    <n v="32"/>
    <s v="L"/>
    <n v="616.39"/>
    <n v="19.2621875"/>
    <s v="Regular Air"/>
    <n v="1.99"/>
    <n v="618.38"/>
    <s v="Alberta"/>
    <s v="AB"/>
    <s v="Corporate"/>
    <n v="1"/>
    <s v="Technology"/>
    <s v="Computer Peripherals"/>
    <s v="Small Pack"/>
    <d v="2011-10-11T00:00:00"/>
  </r>
  <r>
    <n v="43459"/>
    <d v="2011-11-07T00:00:00"/>
    <s v="Nov"/>
    <x v="10"/>
    <s v="Critical"/>
    <n v="26"/>
    <s v="M"/>
    <n v="13905.88"/>
    <n v="534.84153846153845"/>
    <s v="Regular Air"/>
    <n v="24.49"/>
    <n v="13930.369999999999"/>
    <s v="Yukon"/>
    <s v="YT"/>
    <s v="Consumer"/>
    <n v="4"/>
    <s v="Technology"/>
    <s v="Office Machines"/>
    <s v="Large Box"/>
    <d v="2011-08-11T00:00:00"/>
  </r>
  <r>
    <n v="51525"/>
    <d v="2011-11-07T00:00:00"/>
    <s v="Nov"/>
    <x v="10"/>
    <s v="Critical"/>
    <n v="18"/>
    <s v="S"/>
    <n v="360.24"/>
    <n v="20.013333333333335"/>
    <s v="Express Air"/>
    <n v="4"/>
    <n v="364.24"/>
    <s v="Nova Scotia"/>
    <s v="NS"/>
    <s v="Home Office"/>
    <n v="3"/>
    <s v="Technology"/>
    <s v="Computer Peripherals"/>
    <s v="Small Box"/>
    <d v="2011-09-11T00:00:00"/>
  </r>
  <r>
    <n v="24931"/>
    <d v="2011-11-07T00:00:00"/>
    <s v="Nov"/>
    <x v="10"/>
    <s v="Low"/>
    <n v="9"/>
    <s v="XS"/>
    <n v="149.63999999999999"/>
    <n v="16.626666666666665"/>
    <s v="Regular Air"/>
    <n v="5.08"/>
    <n v="154.72"/>
    <s v="Saskachewan"/>
    <s v="SK"/>
    <s v="Home Office"/>
    <n v="3"/>
    <s v="Office Supplies"/>
    <s v="Binders and Binder Accessories"/>
    <s v="Small Box"/>
    <d v="2011-11-11T00:00:00"/>
  </r>
  <r>
    <n v="52930"/>
    <d v="2011-11-08T00:00:00"/>
    <s v="Nov"/>
    <x v="10"/>
    <s v="Low"/>
    <n v="40"/>
    <s v="XL"/>
    <n v="1865.5885000000001"/>
    <n v="46.639712500000002"/>
    <s v="Regular Air"/>
    <n v="1.25"/>
    <n v="1866.8385000000001"/>
    <s v="Ontario"/>
    <s v="ON"/>
    <s v="Corporate"/>
    <n v="1"/>
    <s v="Technology"/>
    <s v="Telephones and Communication"/>
    <s v="Small Pack"/>
    <d v="2011-08-11T00:00:00"/>
  </r>
  <r>
    <n v="52930"/>
    <d v="2011-11-08T00:00:00"/>
    <s v="Nov"/>
    <x v="10"/>
    <s v="Low"/>
    <n v="39"/>
    <s v="L"/>
    <n v="225.17"/>
    <n v="5.773589743589743"/>
    <s v="Regular Air"/>
    <n v="8.09"/>
    <n v="233.26"/>
    <s v="Ontario"/>
    <s v="ON"/>
    <s v="Corporate"/>
    <n v="1"/>
    <s v="Office Supplies"/>
    <s v="Paper"/>
    <s v="Small Box"/>
    <s v="11/13/2011"/>
  </r>
  <r>
    <n v="12448"/>
    <d v="2011-11-08T00:00:00"/>
    <s v="Nov"/>
    <x v="10"/>
    <s v="Critical"/>
    <n v="33"/>
    <s v="L"/>
    <n v="240.27"/>
    <n v="7.2809090909090912"/>
    <s v="Regular Air"/>
    <n v="11.51"/>
    <n v="251.78"/>
    <s v="Quebec"/>
    <s v="QC"/>
    <s v="Small Business"/>
    <n v="2"/>
    <s v="Office Supplies"/>
    <s v="Binders and Binder Accessories"/>
    <s v="Small Box"/>
    <d v="2011-11-11T00:00:00"/>
  </r>
  <r>
    <n v="12448"/>
    <d v="2011-11-08T00:00:00"/>
    <s v="Nov"/>
    <x v="10"/>
    <s v="Critical"/>
    <n v="24"/>
    <s v="M"/>
    <n v="6802.37"/>
    <n v="283.43208333333331"/>
    <s v="Delivery Truck"/>
    <n v="69.55"/>
    <n v="6871.92"/>
    <s v="Quebec"/>
    <s v="QC"/>
    <s v="Small Business"/>
    <n v="2"/>
    <s v="Furniture"/>
    <s v="Chairs &amp; Chairmats"/>
    <s v="Jumbo Drum"/>
    <d v="2011-09-11T00:00:00"/>
  </r>
  <r>
    <n v="52930"/>
    <d v="2011-11-08T00:00:00"/>
    <s v="Nov"/>
    <x v="10"/>
    <s v="Low"/>
    <n v="24"/>
    <s v="M"/>
    <n v="1112.1569999999999"/>
    <n v="46.339874999999999"/>
    <s v="Regular Air"/>
    <n v="3.3"/>
    <n v="1115.4569999999999"/>
    <s v="Ontario"/>
    <s v="ON"/>
    <s v="Corporate"/>
    <n v="1"/>
    <s v="Technology"/>
    <s v="Telephones and Communication"/>
    <s v="Small Pack"/>
    <d v="2011-08-11T00:00:00"/>
  </r>
  <r>
    <n v="52930"/>
    <d v="2011-11-08T00:00:00"/>
    <s v="Nov"/>
    <x v="10"/>
    <s v="Low"/>
    <n v="16"/>
    <s v="S"/>
    <n v="136.97999999999999"/>
    <n v="8.5612499999999994"/>
    <s v="Regular Air"/>
    <n v="1.39"/>
    <n v="138.36999999999998"/>
    <s v="Ontario"/>
    <s v="ON"/>
    <s v="Corporate"/>
    <n v="1"/>
    <s v="Office Supplies"/>
    <s v="Envelopes"/>
    <s v="Small Box"/>
    <d v="2011-12-11T00:00:00"/>
  </r>
  <r>
    <n v="32198"/>
    <d v="2011-11-09T00:00:00"/>
    <s v="Nov"/>
    <x v="10"/>
    <s v="Medium"/>
    <n v="31"/>
    <s v="L"/>
    <n v="240.63"/>
    <n v="7.7622580645161285"/>
    <s v="Regular Air"/>
    <n v="5.53"/>
    <n v="246.16"/>
    <s v="Ontario"/>
    <s v="ON"/>
    <s v="Consumer"/>
    <n v="4"/>
    <s v="Technology"/>
    <s v="Computer Peripherals"/>
    <s v="Small Pack"/>
    <d v="2011-09-11T00:00:00"/>
  </r>
  <r>
    <n v="3141"/>
    <d v="2011-11-09T00:00:00"/>
    <s v="Nov"/>
    <x v="10"/>
    <s v="Critical"/>
    <n v="30"/>
    <s v="L"/>
    <n v="534.96"/>
    <n v="17.832000000000001"/>
    <s v="Regular Air"/>
    <n v="3.17"/>
    <n v="538.13"/>
    <s v="Quebec"/>
    <s v="QC"/>
    <s v="Home Office"/>
    <n v="3"/>
    <s v="Technology"/>
    <s v="Computer Peripherals"/>
    <s v="Small Pack"/>
    <d v="2011-11-11T00:00:00"/>
  </r>
  <r>
    <n v="10369"/>
    <d v="2011-11-09T00:00:00"/>
    <s v="Nov"/>
    <x v="10"/>
    <s v="Low"/>
    <n v="23"/>
    <s v="M"/>
    <n v="683.68"/>
    <n v="29.725217391304344"/>
    <s v="Regular Air"/>
    <n v="8.99"/>
    <n v="692.67"/>
    <s v="British Columbia"/>
    <s v="BC"/>
    <s v="Home Office"/>
    <n v="3"/>
    <s v="Technology"/>
    <s v="Computer Peripherals"/>
    <s v="Small Pack"/>
    <s v="11/14/2011"/>
  </r>
  <r>
    <n v="10369"/>
    <d v="2011-11-09T00:00:00"/>
    <s v="Nov"/>
    <x v="10"/>
    <s v="Low"/>
    <n v="4"/>
    <s v="XS"/>
    <n v="27.34"/>
    <n v="6.835"/>
    <s v="Regular Air"/>
    <n v="4.96"/>
    <n v="32.299999999999997"/>
    <s v="British Columbia"/>
    <s v="BC"/>
    <s v="Home Office"/>
    <n v="3"/>
    <s v="Office Supplies"/>
    <s v="Paper"/>
    <s v="Small Box"/>
    <d v="2011-11-11T00:00:00"/>
  </r>
  <r>
    <n v="35587"/>
    <d v="2011-11-10T00:00:00"/>
    <s v="Nov"/>
    <x v="10"/>
    <s v="Critical"/>
    <n v="43"/>
    <s v="XL"/>
    <n v="208.77"/>
    <n v="4.8551162790697679"/>
    <s v="Regular Air"/>
    <n v="5.72"/>
    <n v="214.49"/>
    <s v="British Columbia"/>
    <s v="BC"/>
    <s v="Consumer"/>
    <n v="4"/>
    <s v="Furniture"/>
    <s v="Office Furnishings"/>
    <s v="Small Pack"/>
    <d v="2011-11-11T00:00:00"/>
  </r>
  <r>
    <n v="37223"/>
    <d v="2011-11-10T00:00:00"/>
    <s v="Nov"/>
    <x v="10"/>
    <s v="Low"/>
    <n v="40"/>
    <s v="XL"/>
    <n v="679.52"/>
    <n v="16.988"/>
    <s v="Regular Air"/>
    <n v="9.4700000000000006"/>
    <n v="688.99"/>
    <s v="Ontario"/>
    <s v="ON"/>
    <s v="Home Office"/>
    <n v="3"/>
    <s v="Office Supplies"/>
    <s v="Storage &amp; Organization"/>
    <s v="Small Box"/>
    <s v="11/17/2011"/>
  </r>
  <r>
    <n v="37223"/>
    <d v="2011-11-10T00:00:00"/>
    <s v="Nov"/>
    <x v="10"/>
    <s v="Low"/>
    <n v="38"/>
    <s v="L"/>
    <n v="5176.2700000000004"/>
    <n v="136.21763157894739"/>
    <s v="Regular Air"/>
    <n v="35"/>
    <n v="5211.2700000000004"/>
    <s v="Ontario"/>
    <s v="ON"/>
    <s v="Home Office"/>
    <n v="3"/>
    <s v="Office Supplies"/>
    <s v="Storage &amp; Organization"/>
    <s v="Large Box"/>
    <s v="11/15/2011"/>
  </r>
  <r>
    <n v="11652"/>
    <d v="2011-11-10T00:00:00"/>
    <s v="Nov"/>
    <x v="10"/>
    <s v="Not Specified"/>
    <n v="37"/>
    <s v="L"/>
    <n v="223.82"/>
    <n v="6.0491891891891889"/>
    <s v="Regular Air"/>
    <n v="10.39"/>
    <n v="234.20999999999998"/>
    <s v="Ontario"/>
    <s v="ON"/>
    <s v="Home Office"/>
    <n v="3"/>
    <s v="Office Supplies"/>
    <s v="Paper"/>
    <s v="Small Box"/>
    <d v="2011-11-11T00:00:00"/>
  </r>
  <r>
    <n v="17926"/>
    <d v="2011-11-10T00:00:00"/>
    <s v="Nov"/>
    <x v="10"/>
    <s v="Critical"/>
    <n v="37"/>
    <s v="L"/>
    <n v="608.33000000000004"/>
    <n v="16.441351351351351"/>
    <s v="Regular Air"/>
    <n v="8.7799999999999994"/>
    <n v="617.11"/>
    <s v="British Columbia"/>
    <s v="BC"/>
    <s v="Consumer"/>
    <n v="4"/>
    <s v="Office Supplies"/>
    <s v="Storage &amp; Organization"/>
    <s v="Small Box"/>
    <d v="2011-12-11T00:00:00"/>
  </r>
  <r>
    <n v="11652"/>
    <d v="2011-11-10T00:00:00"/>
    <s v="Nov"/>
    <x v="10"/>
    <s v="Not Specified"/>
    <n v="35"/>
    <s v="L"/>
    <n v="1154.1400000000001"/>
    <n v="32.975428571428573"/>
    <s v="Regular Air"/>
    <n v="5.5"/>
    <n v="1159.6400000000001"/>
    <s v="Ontario"/>
    <s v="ON"/>
    <s v="Home Office"/>
    <n v="3"/>
    <s v="Technology"/>
    <s v="Computer Peripherals"/>
    <s v="Small Box"/>
    <d v="2011-11-11T00:00:00"/>
  </r>
  <r>
    <n v="28870"/>
    <d v="2011-11-10T00:00:00"/>
    <s v="Nov"/>
    <x v="10"/>
    <s v="High"/>
    <n v="35"/>
    <s v="L"/>
    <n v="3310.9454999999998"/>
    <n v="94.598442857142857"/>
    <s v="Regular Air"/>
    <n v="2.5"/>
    <n v="3313.4454999999998"/>
    <s v="Northwest Territories"/>
    <s v="NT"/>
    <s v="Corporate"/>
    <n v="1"/>
    <s v="Technology"/>
    <s v="Telephones and Communication"/>
    <s v="Small Box"/>
    <s v="11/13/2011"/>
  </r>
  <r>
    <n v="6432"/>
    <d v="2011-11-10T00:00:00"/>
    <s v="Nov"/>
    <x v="10"/>
    <s v="Critical"/>
    <n v="30"/>
    <s v="L"/>
    <n v="311.08"/>
    <n v="10.369333333333334"/>
    <s v="Regular Air"/>
    <n v="4.5"/>
    <n v="315.58"/>
    <s v="Ontario"/>
    <s v="ON"/>
    <s v="Corporate"/>
    <n v="1"/>
    <s v="Office Supplies"/>
    <s v="Appliances"/>
    <s v="Small Box"/>
    <d v="2011-12-11T00:00:00"/>
  </r>
  <r>
    <n v="28870"/>
    <d v="2011-11-10T00:00:00"/>
    <s v="Nov"/>
    <x v="10"/>
    <s v="High"/>
    <n v="27"/>
    <s v="M"/>
    <n v="1154.8900000000001"/>
    <n v="42.77370370370371"/>
    <s v="Regular Air"/>
    <n v="6.5"/>
    <n v="1161.3900000000001"/>
    <s v="Saskachewan"/>
    <s v="SK"/>
    <s v="Corporate"/>
    <n v="1"/>
    <s v="Technology"/>
    <s v="Computer Peripherals"/>
    <s v="Small Box"/>
    <d v="2011-11-11T00:00:00"/>
  </r>
  <r>
    <n v="11652"/>
    <d v="2011-11-10T00:00:00"/>
    <s v="Nov"/>
    <x v="10"/>
    <s v="Not Specified"/>
    <n v="25"/>
    <s v="M"/>
    <n v="122.09"/>
    <n v="4.8836000000000004"/>
    <s v="Regular Air"/>
    <n v="2.04"/>
    <n v="124.13000000000001"/>
    <s v="Ontario"/>
    <s v="ON"/>
    <s v="Home Office"/>
    <n v="3"/>
    <s v="Office Supplies"/>
    <s v="Paper"/>
    <s v="Wrap Bag"/>
    <d v="2011-12-11T00:00:00"/>
  </r>
  <r>
    <n v="37223"/>
    <d v="2011-11-10T00:00:00"/>
    <s v="Nov"/>
    <x v="10"/>
    <s v="Low"/>
    <n v="21"/>
    <s v="M"/>
    <n v="2731.73"/>
    <n v="130.08238095238096"/>
    <s v="Express Air"/>
    <n v="8.99"/>
    <n v="2740.72"/>
    <s v="Ontario"/>
    <s v="ON"/>
    <s v="Home Office"/>
    <n v="3"/>
    <s v="Technology"/>
    <s v="Telephones and Communication"/>
    <s v="Small Box"/>
    <s v="11/14/2011"/>
  </r>
  <r>
    <n v="11652"/>
    <d v="2011-11-10T00:00:00"/>
    <s v="Nov"/>
    <x v="10"/>
    <s v="Not Specified"/>
    <n v="1"/>
    <s v="XS"/>
    <n v="61.463500000000003"/>
    <n v="61.463500000000003"/>
    <s v="Regular Air"/>
    <n v="8.99"/>
    <n v="70.453500000000005"/>
    <s v="Ontario"/>
    <s v="ON"/>
    <s v="Home Office"/>
    <n v="3"/>
    <s v="Technology"/>
    <s v="Telephones and Communication"/>
    <s v="Small Box"/>
    <d v="2011-12-11T00:00:00"/>
  </r>
  <r>
    <n v="51783"/>
    <d v="2011-11-11T00:00:00"/>
    <s v="Nov"/>
    <x v="10"/>
    <s v="Medium"/>
    <n v="47"/>
    <s v="XL"/>
    <n v="3587.72"/>
    <n v="76.33446808510638"/>
    <s v="Delivery Truck"/>
    <n v="89.3"/>
    <n v="3677.02"/>
    <s v="Quebec"/>
    <s v="QC"/>
    <s v="Consumer"/>
    <n v="4"/>
    <s v="Furniture"/>
    <s v="Tables"/>
    <s v="Jumbo Box"/>
    <s v="11/13/2011"/>
  </r>
  <r>
    <n v="51783"/>
    <d v="2011-11-11T00:00:00"/>
    <s v="Nov"/>
    <x v="10"/>
    <s v="Medium"/>
    <n v="13"/>
    <s v="S"/>
    <n v="646.54999999999995"/>
    <n v="49.734615384615381"/>
    <s v="Regular Air"/>
    <n v="5.79"/>
    <n v="652.33999999999992"/>
    <s v="Ontario"/>
    <s v="ON"/>
    <s v="Consumer"/>
    <n v="4"/>
    <s v="Office Supplies"/>
    <s v="Paper"/>
    <s v="Small Box"/>
    <s v="11/13/2011"/>
  </r>
  <r>
    <n v="51783"/>
    <d v="2011-11-11T00:00:00"/>
    <s v="Nov"/>
    <x v="10"/>
    <s v="Medium"/>
    <n v="10"/>
    <s v="S"/>
    <n v="1875.18"/>
    <n v="187.518"/>
    <s v="Delivery Truck"/>
    <n v="29.21"/>
    <n v="1904.39"/>
    <s v="Nova Scotia"/>
    <s v="NS"/>
    <s v="Consumer"/>
    <n v="4"/>
    <s v="Furniture"/>
    <s v="Tables"/>
    <s v="Jumbo Box"/>
    <s v="11/13/2011"/>
  </r>
  <r>
    <n v="33126"/>
    <d v="2011-11-12T00:00:00"/>
    <s v="Nov"/>
    <x v="10"/>
    <s v="Critical"/>
    <n v="46"/>
    <s v="XL"/>
    <n v="5979.84"/>
    <n v="129.99652173913043"/>
    <s v="Express Air"/>
    <n v="12.65"/>
    <n v="5992.49"/>
    <s v="British Columbia"/>
    <s v="BC"/>
    <s v="Small Business"/>
    <n v="2"/>
    <s v="Furniture"/>
    <s v="Chairs &amp; Chairmats"/>
    <s v="Medium Box"/>
    <s v="11/13/2011"/>
  </r>
  <r>
    <n v="5925"/>
    <d v="2011-11-12T00:00:00"/>
    <s v="Nov"/>
    <x v="10"/>
    <s v="Low"/>
    <n v="44"/>
    <s v="XL"/>
    <n v="3922.42"/>
    <n v="89.145909090909086"/>
    <s v="Regular Air"/>
    <n v="39.61"/>
    <n v="3962.03"/>
    <s v="Nunavut"/>
    <s v="NU"/>
    <s v="Home Office"/>
    <n v="3"/>
    <s v="Furniture"/>
    <s v="Office Furnishings"/>
    <s v="Medium Box"/>
    <s v="11/19/2011"/>
  </r>
  <r>
    <n v="35239"/>
    <d v="2011-11-12T00:00:00"/>
    <s v="Nov"/>
    <x v="10"/>
    <s v="Critical"/>
    <n v="38"/>
    <s v="L"/>
    <n v="2257.88"/>
    <n v="59.417894736842108"/>
    <s v="Regular Air"/>
    <n v="9.7100000000000009"/>
    <n v="2267.59"/>
    <s v="British Columbia"/>
    <s v="BC"/>
    <s v="Small Business"/>
    <n v="2"/>
    <s v="Office Supplies"/>
    <s v="Storage &amp; Organization"/>
    <s v="Small Box"/>
    <s v="11/14/2011"/>
  </r>
  <r>
    <n v="57700"/>
    <d v="2011-11-12T00:00:00"/>
    <s v="Nov"/>
    <x v="10"/>
    <s v="Medium"/>
    <n v="38"/>
    <s v="L"/>
    <n v="1806.43"/>
    <n v="47.537631578947369"/>
    <s v="Regular Air"/>
    <n v="3.61"/>
    <n v="1810.04"/>
    <s v="Nova Scotia"/>
    <s v="NS"/>
    <s v="Corporate"/>
    <n v="1"/>
    <s v="Technology"/>
    <s v="Computer Peripherals"/>
    <s v="Small Pack"/>
    <d v="2011-12-11T00:00:00"/>
  </r>
  <r>
    <n v="33126"/>
    <d v="2011-11-12T00:00:00"/>
    <s v="Nov"/>
    <x v="10"/>
    <s v="Critical"/>
    <n v="28"/>
    <s v="M"/>
    <n v="175.76"/>
    <n v="6.2771428571428567"/>
    <s v="Regular Air"/>
    <n v="0.5"/>
    <n v="176.26"/>
    <s v="British Columbia"/>
    <s v="BC"/>
    <s v="Small Business"/>
    <n v="2"/>
    <s v="Office Supplies"/>
    <s v="Labels"/>
    <s v="Small Box"/>
    <s v="11/14/2011"/>
  </r>
  <r>
    <n v="5925"/>
    <d v="2011-11-12T00:00:00"/>
    <s v="Nov"/>
    <x v="10"/>
    <s v="Low"/>
    <n v="25"/>
    <s v="M"/>
    <n v="1733.3625"/>
    <n v="69.334499999999991"/>
    <s v="Regular Air"/>
    <n v="0.99"/>
    <n v="1734.3525"/>
    <s v="Nunavut"/>
    <s v="NU"/>
    <s v="Home Office"/>
    <n v="3"/>
    <s v="Technology"/>
    <s v="Telephones and Communication"/>
    <s v="Wrap Bag"/>
    <s v="11/19/2011"/>
  </r>
  <r>
    <n v="35239"/>
    <d v="2011-11-12T00:00:00"/>
    <s v="Nov"/>
    <x v="10"/>
    <s v="Critical"/>
    <n v="21"/>
    <s v="M"/>
    <n v="109.29"/>
    <n v="5.2042857142857146"/>
    <s v="Regular Air"/>
    <n v="6.26"/>
    <n v="115.55000000000001"/>
    <s v="British Columbia"/>
    <s v="BC"/>
    <s v="Small Business"/>
    <n v="2"/>
    <s v="Office Supplies"/>
    <s v="Paper"/>
    <s v="Small Box"/>
    <s v="11/13/2011"/>
  </r>
  <r>
    <n v="10944"/>
    <d v="2011-11-12T00:00:00"/>
    <s v="Nov"/>
    <x v="10"/>
    <s v="High"/>
    <n v="9"/>
    <s v="XS"/>
    <n v="181.66"/>
    <n v="20.184444444444445"/>
    <s v="Regular Air"/>
    <n v="8.51"/>
    <n v="190.17"/>
    <s v="British Columbia"/>
    <s v="BC"/>
    <s v="Small Business"/>
    <n v="2"/>
    <s v="Technology"/>
    <s v="Office Machines"/>
    <s v="Medium Box"/>
    <s v="11/14/2011"/>
  </r>
  <r>
    <n v="16260"/>
    <d v="2011-11-13T00:00:00"/>
    <s v="Nov"/>
    <x v="10"/>
    <s v="High"/>
    <n v="47"/>
    <s v="XL"/>
    <n v="14960.096"/>
    <n v="318.29991489361703"/>
    <s v="Delivery Truck"/>
    <n v="42.52"/>
    <n v="15002.616"/>
    <s v="Ontario"/>
    <s v="ON"/>
    <s v="Corporate"/>
    <n v="1"/>
    <s v="Furniture"/>
    <s v="Tables"/>
    <s v="Jumbo Box"/>
    <s v="11/14/2011"/>
  </r>
  <r>
    <n v="40934"/>
    <d v="2011-11-13T00:00:00"/>
    <s v="Nov"/>
    <x v="10"/>
    <s v="Not Specified"/>
    <n v="28"/>
    <s v="M"/>
    <n v="49.49"/>
    <n v="1.7675000000000001"/>
    <s v="Regular Air"/>
    <n v="0.7"/>
    <n v="50.190000000000005"/>
    <s v="Quebec"/>
    <s v="QC"/>
    <s v="Home Office"/>
    <n v="3"/>
    <s v="Office Supplies"/>
    <s v="Pens &amp; Art Supplies"/>
    <s v="Wrap Bag"/>
    <s v="11/14/2011"/>
  </r>
  <r>
    <n v="40934"/>
    <d v="2011-11-13T00:00:00"/>
    <s v="Nov"/>
    <x v="10"/>
    <s v="Not Specified"/>
    <n v="11"/>
    <s v="S"/>
    <n v="404.14949999999999"/>
    <n v="36.740863636363635"/>
    <s v="Regular Air"/>
    <n v="4.99"/>
    <n v="409.1395"/>
    <s v="Quebec"/>
    <s v="QC"/>
    <s v="Home Office"/>
    <n v="3"/>
    <s v="Technology"/>
    <s v="Telephones and Communication"/>
    <s v="Small Box"/>
    <s v="11/15/2011"/>
  </r>
  <r>
    <n v="3235"/>
    <d v="2011-11-14T00:00:00"/>
    <s v="Nov"/>
    <x v="10"/>
    <s v="Low"/>
    <n v="31"/>
    <s v="L"/>
    <n v="142.97"/>
    <n v="4.6119354838709681"/>
    <s v="Express Air"/>
    <n v="0.7"/>
    <n v="143.66999999999999"/>
    <s v="Ontario"/>
    <s v="ON"/>
    <s v="Corporate"/>
    <n v="1"/>
    <s v="Office Supplies"/>
    <s v="Rubber Bands"/>
    <s v="Wrap Bag"/>
    <s v="11/16/2011"/>
  </r>
  <r>
    <n v="871"/>
    <d v="2011-11-14T00:00:00"/>
    <s v="Nov"/>
    <x v="10"/>
    <s v="Low"/>
    <n v="17"/>
    <s v="S"/>
    <n v="104.94"/>
    <n v="6.1729411764705882"/>
    <s v="Regular Air"/>
    <n v="5.22"/>
    <n v="110.16"/>
    <s v="Yukon"/>
    <s v="YT"/>
    <s v="Home Office"/>
    <n v="3"/>
    <s v="Furniture"/>
    <s v="Office Furnishings"/>
    <s v="Small Box"/>
    <s v="11/14/2011"/>
  </r>
  <r>
    <n v="59554"/>
    <d v="2011-11-15T00:00:00"/>
    <s v="Nov"/>
    <x v="10"/>
    <s v="Critical"/>
    <n v="40"/>
    <s v="XL"/>
    <n v="718.6"/>
    <n v="17.965"/>
    <s v="Regular Air"/>
    <n v="4"/>
    <n v="722.6"/>
    <s v="Ontario"/>
    <s v="ON"/>
    <s v="Consumer"/>
    <n v="4"/>
    <s v="Technology"/>
    <s v="Computer Peripherals"/>
    <s v="Small Box"/>
    <s v="11/16/2011"/>
  </r>
  <r>
    <n v="38272"/>
    <d v="2011-11-15T00:00:00"/>
    <s v="Nov"/>
    <x v="10"/>
    <s v="Critical"/>
    <n v="39"/>
    <s v="L"/>
    <n v="71.040000000000006"/>
    <n v="1.8215384615384618"/>
    <s v="Regular Air"/>
    <n v="1.49"/>
    <n v="72.53"/>
    <s v="British Columbia"/>
    <s v="BC"/>
    <s v="Corporate"/>
    <n v="1"/>
    <s v="Office Supplies"/>
    <s v="Binders and Binder Accessories"/>
    <s v="Small Box"/>
    <s v="11/17/2011"/>
  </r>
  <r>
    <n v="59973"/>
    <d v="2011-11-15T00:00:00"/>
    <s v="Nov"/>
    <x v="10"/>
    <s v="Low"/>
    <n v="30"/>
    <s v="L"/>
    <n v="4982.9440000000004"/>
    <n v="166.09813333333335"/>
    <s v="Delivery Truck"/>
    <n v="29.1"/>
    <n v="5012.0440000000008"/>
    <s v="Saskachewan"/>
    <s v="SK"/>
    <s v="Small Business"/>
    <n v="2"/>
    <s v="Furniture"/>
    <s v="Tables"/>
    <s v="Jumbo Box"/>
    <s v="11/19/2011"/>
  </r>
  <r>
    <n v="59973"/>
    <d v="2011-11-15T00:00:00"/>
    <s v="Nov"/>
    <x v="10"/>
    <s v="Low"/>
    <n v="29"/>
    <s v="M"/>
    <n v="11039.75"/>
    <n v="380.68103448275861"/>
    <s v="Delivery Truck"/>
    <n v="14.7"/>
    <n v="11054.45"/>
    <s v="Saskachewan"/>
    <s v="SK"/>
    <s v="Small Business"/>
    <n v="2"/>
    <s v="Technology"/>
    <s v="Office Machines"/>
    <s v="Jumbo Drum"/>
    <s v="11/15/2011"/>
  </r>
  <r>
    <n v="14662"/>
    <d v="2011-11-16T00:00:00"/>
    <s v="Nov"/>
    <x v="10"/>
    <s v="High"/>
    <n v="48"/>
    <s v="XL"/>
    <n v="257.75"/>
    <n v="5.369791666666667"/>
    <s v="Regular Air"/>
    <n v="4.75"/>
    <n v="262.5"/>
    <s v="Nova Scotia"/>
    <s v="NS"/>
    <s v="Corporate"/>
    <n v="1"/>
    <s v="Office Supplies"/>
    <s v="Paper"/>
    <s v="Small Box"/>
    <s v="11/17/2011"/>
  </r>
  <r>
    <n v="14662"/>
    <d v="2011-11-16T00:00:00"/>
    <s v="Nov"/>
    <x v="10"/>
    <s v="High"/>
    <n v="48"/>
    <s v="XL"/>
    <n v="5139.8819999999996"/>
    <n v="107.08087499999999"/>
    <s v="Regular Air"/>
    <n v="8.99"/>
    <n v="5148.8719999999994"/>
    <s v="Nova Scotia"/>
    <s v="NS"/>
    <s v="Corporate"/>
    <n v="1"/>
    <s v="Technology"/>
    <s v="Telephones and Communication"/>
    <s v="Small Box"/>
    <s v="11/17/2011"/>
  </r>
  <r>
    <n v="41413"/>
    <d v="2011-11-16T00:00:00"/>
    <s v="Nov"/>
    <x v="10"/>
    <s v="Low"/>
    <n v="46"/>
    <s v="XL"/>
    <n v="1765.64"/>
    <n v="38.383478260869566"/>
    <s v="Regular Air"/>
    <n v="14.45"/>
    <n v="1780.0900000000001"/>
    <s v="British Columbia"/>
    <s v="BC"/>
    <s v="Corporate"/>
    <n v="1"/>
    <s v="Furniture"/>
    <s v="Office Furnishings"/>
    <s v="Large Box"/>
    <s v="11/18/2011"/>
  </r>
  <r>
    <n v="57121"/>
    <d v="2011-11-16T00:00:00"/>
    <s v="Nov"/>
    <x v="10"/>
    <s v="Not Specified"/>
    <n v="42"/>
    <s v="XL"/>
    <n v="199.24"/>
    <n v="4.7438095238095244"/>
    <s v="Regular Air"/>
    <n v="4.72"/>
    <n v="203.96"/>
    <s v="Alberta"/>
    <s v="AB"/>
    <s v="Consumer"/>
    <n v="4"/>
    <s v="Office Supplies"/>
    <s v="Paper"/>
    <s v="Small Box"/>
    <s v="11/18/2011"/>
  </r>
  <r>
    <n v="6982"/>
    <d v="2011-11-16T00:00:00"/>
    <s v="Nov"/>
    <x v="10"/>
    <s v="Not Specified"/>
    <n v="41"/>
    <s v="XL"/>
    <n v="844.09"/>
    <n v="20.587560975609758"/>
    <s v="Regular Air"/>
    <n v="10.49"/>
    <n v="854.58"/>
    <s v="Nunavut"/>
    <s v="NU"/>
    <s v="Corporate"/>
    <n v="1"/>
    <s v="Furniture"/>
    <s v="Office Furnishings"/>
    <s v="Small Box"/>
    <s v="11/18/2011"/>
  </r>
  <r>
    <n v="6982"/>
    <d v="2011-11-16T00:00:00"/>
    <s v="Nov"/>
    <x v="10"/>
    <s v="Not Specified"/>
    <n v="32"/>
    <s v="L"/>
    <n v="1311.25"/>
    <n v="40.9765625"/>
    <s v="Express Air"/>
    <n v="1.99"/>
    <n v="1313.24"/>
    <s v="Nunavut"/>
    <s v="NU"/>
    <s v="Corporate"/>
    <n v="1"/>
    <s v="Technology"/>
    <s v="Computer Peripherals"/>
    <s v="Small Pack"/>
    <s v="11/18/2011"/>
  </r>
  <r>
    <n v="14662"/>
    <d v="2011-11-16T00:00:00"/>
    <s v="Nov"/>
    <x v="10"/>
    <s v="High"/>
    <n v="24"/>
    <s v="M"/>
    <n v="39.69"/>
    <n v="1.6537499999999998"/>
    <s v="Regular Air"/>
    <n v="1"/>
    <n v="40.69"/>
    <s v="Newfoundland"/>
    <s v="NL"/>
    <s v="Corporate"/>
    <n v="1"/>
    <s v="Office Supplies"/>
    <s v="Pens &amp; Art Supplies"/>
    <s v="Wrap Bag"/>
    <s v="11/17/2011"/>
  </r>
  <r>
    <n v="41413"/>
    <d v="2011-11-16T00:00:00"/>
    <s v="Nov"/>
    <x v="10"/>
    <s v="Low"/>
    <n v="23"/>
    <s v="M"/>
    <n v="156.5"/>
    <n v="6.8043478260869561"/>
    <s v="Regular Air"/>
    <n v="6"/>
    <n v="162.5"/>
    <s v="British Columbia"/>
    <s v="BC"/>
    <s v="Corporate"/>
    <n v="1"/>
    <s v="Office Supplies"/>
    <s v="Paper"/>
    <s v="Small Box"/>
    <s v="11/20/2011"/>
  </r>
  <r>
    <n v="41413"/>
    <d v="2011-11-16T00:00:00"/>
    <s v="Nov"/>
    <x v="10"/>
    <s v="Low"/>
    <n v="17"/>
    <s v="S"/>
    <n v="10134.549999999999"/>
    <n v="596.15"/>
    <s v="Regular Air"/>
    <n v="24.49"/>
    <n v="10159.039999999999"/>
    <s v="British Columbia"/>
    <s v="BC"/>
    <s v="Corporate"/>
    <n v="1"/>
    <s v="Technology"/>
    <s v="Copiers and Fax"/>
    <s v="Large Box"/>
    <s v="11/23/2011"/>
  </r>
  <r>
    <n v="16993"/>
    <d v="2011-11-16T00:00:00"/>
    <s v="Nov"/>
    <x v="10"/>
    <s v="Medium"/>
    <n v="8"/>
    <s v="XS"/>
    <n v="1383.9190000000001"/>
    <n v="172.98987500000001"/>
    <s v="Regular Air"/>
    <n v="2.5"/>
    <n v="1386.4190000000001"/>
    <s v="New Brunswick"/>
    <s v="NB"/>
    <s v="Small Business"/>
    <n v="2"/>
    <s v="Technology"/>
    <s v="Telephones and Communication"/>
    <s v="Small Box"/>
    <s v="11/16/2011"/>
  </r>
  <r>
    <n v="6982"/>
    <d v="2011-11-16T00:00:00"/>
    <s v="Nov"/>
    <x v="10"/>
    <s v="Not Specified"/>
    <n v="5"/>
    <s v="XS"/>
    <n v="544.41"/>
    <n v="108.88199999999999"/>
    <s v="Delivery Truck"/>
    <n v="57.38"/>
    <n v="601.79"/>
    <s v="Nunavut"/>
    <s v="NU"/>
    <s v="Corporate"/>
    <n v="1"/>
    <s v="Furniture"/>
    <s v="Bookcases"/>
    <s v="Jumbo Box"/>
    <s v="11/18/2011"/>
  </r>
  <r>
    <n v="57121"/>
    <d v="2011-11-16T00:00:00"/>
    <s v="Nov"/>
    <x v="10"/>
    <s v="Not Specified"/>
    <n v="3"/>
    <s v="XS"/>
    <n v="504.6705"/>
    <n v="168.2235"/>
    <s v="Regular Air"/>
    <n v="4.2"/>
    <n v="508.87049999999999"/>
    <s v="Alberta"/>
    <s v="AB"/>
    <s v="Consumer"/>
    <n v="4"/>
    <s v="Technology"/>
    <s v="Telephones and Communication"/>
    <s v="Small Box"/>
    <s v="11/18/2011"/>
  </r>
  <r>
    <n v="44003"/>
    <d v="2011-11-17T00:00:00"/>
    <s v="Nov"/>
    <x v="10"/>
    <s v="Low"/>
    <n v="38"/>
    <s v="L"/>
    <n v="202.42"/>
    <n v="5.3268421052631574"/>
    <s v="Regular Air"/>
    <n v="2.99"/>
    <n v="205.41"/>
    <s v="British Columbia"/>
    <s v="BC"/>
    <s v="Home Office"/>
    <n v="3"/>
    <s v="Office Supplies"/>
    <s v="Binders and Binder Accessories"/>
    <s v="Small Box"/>
    <s v="11/21/2011"/>
  </r>
  <r>
    <n v="46951"/>
    <d v="2011-11-17T00:00:00"/>
    <s v="Nov"/>
    <x v="10"/>
    <s v="Critical"/>
    <n v="26"/>
    <s v="M"/>
    <n v="2379.3285000000001"/>
    <n v="91.512634615384613"/>
    <s v="Regular Air"/>
    <n v="5.92"/>
    <n v="2385.2485000000001"/>
    <s v="Manitoba"/>
    <s v="MB"/>
    <s v="Corporate"/>
    <n v="1"/>
    <s v="Technology"/>
    <s v="Telephones and Communication"/>
    <s v="Small Box"/>
    <s v="11/18/2011"/>
  </r>
  <r>
    <n v="15264"/>
    <d v="2011-11-17T00:00:00"/>
    <s v="Nov"/>
    <x v="10"/>
    <s v="Medium"/>
    <n v="13"/>
    <s v="S"/>
    <n v="90.15"/>
    <n v="6.9346153846153848"/>
    <s v="Regular Air"/>
    <n v="0.49"/>
    <n v="90.64"/>
    <s v="Quebec"/>
    <s v="QC"/>
    <s v="Home Office"/>
    <n v="3"/>
    <s v="Office Supplies"/>
    <s v="Labels"/>
    <s v="Small Box"/>
    <s v="11/17/2011"/>
  </r>
  <r>
    <n v="15264"/>
    <d v="2011-11-17T00:00:00"/>
    <s v="Nov"/>
    <x v="10"/>
    <s v="Medium"/>
    <n v="3"/>
    <s v="XS"/>
    <n v="3581.52"/>
    <n v="1193.8399999999999"/>
    <s v="Regular Air"/>
    <n v="19.989999999999998"/>
    <n v="3601.5099999999998"/>
    <s v="Quebec"/>
    <s v="QC"/>
    <s v="Home Office"/>
    <n v="3"/>
    <s v="Office Supplies"/>
    <s v="Binders and Binder Accessories"/>
    <s v="Small Box"/>
    <s v="11/19/2011"/>
  </r>
  <r>
    <n v="35687"/>
    <d v="2011-11-18T00:00:00"/>
    <s v="Nov"/>
    <x v="10"/>
    <s v="Not Specified"/>
    <n v="48"/>
    <s v="XL"/>
    <n v="620.23"/>
    <n v="12.921458333333334"/>
    <s v="Express Air"/>
    <n v="4.9800000000000004"/>
    <n v="625.21"/>
    <s v="Manitoba"/>
    <s v="MB"/>
    <s v="Home Office"/>
    <n v="3"/>
    <s v="Furniture"/>
    <s v="Office Furnishings"/>
    <s v="Small Pack"/>
    <s v="11/19/2011"/>
  </r>
  <r>
    <n v="21859"/>
    <d v="2011-11-18T00:00:00"/>
    <s v="Nov"/>
    <x v="10"/>
    <s v="High"/>
    <n v="42"/>
    <s v="XL"/>
    <n v="401.37"/>
    <n v="9.5564285714285724"/>
    <s v="Regular Air"/>
    <n v="5.71"/>
    <n v="407.08"/>
    <s v="Ontario"/>
    <s v="ON"/>
    <s v="Corporate"/>
    <n v="1"/>
    <s v="Furniture"/>
    <s v="Office Furnishings"/>
    <s v="Small Box"/>
    <s v="11/19/2011"/>
  </r>
  <r>
    <n v="32647"/>
    <d v="2011-11-18T00:00:00"/>
    <s v="Nov"/>
    <x v="10"/>
    <s v="High"/>
    <n v="32"/>
    <s v="L"/>
    <n v="671.75"/>
    <n v="20.9921875"/>
    <s v="Regular Air"/>
    <n v="4"/>
    <n v="675.75"/>
    <s v="Manitoba"/>
    <s v="MB"/>
    <s v="Consumer"/>
    <n v="4"/>
    <s v="Technology"/>
    <s v="Computer Peripherals"/>
    <s v="Small Box"/>
    <s v="11/20/2011"/>
  </r>
  <r>
    <n v="29383"/>
    <d v="2011-11-18T00:00:00"/>
    <s v="Nov"/>
    <x v="10"/>
    <s v="Medium"/>
    <n v="30"/>
    <s v="L"/>
    <n v="217.42"/>
    <n v="7.2473333333333327"/>
    <s v="Regular Air"/>
    <n v="4"/>
    <n v="221.42"/>
    <s v="Ontario"/>
    <s v="ON"/>
    <s v="Corporate"/>
    <n v="1"/>
    <s v="Furniture"/>
    <s v="Office Furnishings"/>
    <s v="Wrap Bag"/>
    <s v="11/19/2011"/>
  </r>
  <r>
    <n v="51200"/>
    <d v="2011-11-18T00:00:00"/>
    <s v="Nov"/>
    <x v="10"/>
    <s v="Medium"/>
    <n v="29"/>
    <s v="M"/>
    <n v="1617.88"/>
    <n v="55.78896551724138"/>
    <s v="Regular Air"/>
    <n v="5.5"/>
    <n v="1623.38"/>
    <s v="Alberta"/>
    <s v="AB"/>
    <s v="Small Business"/>
    <n v="2"/>
    <s v="Technology"/>
    <s v="Computer Peripherals"/>
    <s v="Small Box"/>
    <s v="11/21/2011"/>
  </r>
  <r>
    <n v="29383"/>
    <d v="2011-11-18T00:00:00"/>
    <s v="Nov"/>
    <x v="10"/>
    <s v="Medium"/>
    <n v="29"/>
    <s v="M"/>
    <n v="2738.7849999999999"/>
    <n v="94.440862068965515"/>
    <s v="Regular Air"/>
    <n v="2.5"/>
    <n v="2741.2849999999999"/>
    <s v="Ontario"/>
    <s v="ON"/>
    <s v="Corporate"/>
    <n v="1"/>
    <s v="Technology"/>
    <s v="Telephones and Communication"/>
    <s v="Small Box"/>
    <s v="11/20/2011"/>
  </r>
  <r>
    <n v="29383"/>
    <d v="2011-11-18T00:00:00"/>
    <s v="Nov"/>
    <x v="10"/>
    <s v="Medium"/>
    <n v="28"/>
    <s v="M"/>
    <n v="195.11"/>
    <n v="6.9682142857142866"/>
    <s v="Regular Air"/>
    <n v="8.73"/>
    <n v="203.84"/>
    <s v="Ontario"/>
    <s v="ON"/>
    <s v="Corporate"/>
    <n v="1"/>
    <s v="Office Supplies"/>
    <s v="Paper"/>
    <s v="Small Box"/>
    <s v="11/19/2011"/>
  </r>
  <r>
    <n v="32647"/>
    <d v="2011-11-18T00:00:00"/>
    <s v="Nov"/>
    <x v="10"/>
    <s v="High"/>
    <n v="27"/>
    <s v="M"/>
    <n v="9541.0400000000009"/>
    <n v="353.37185185185189"/>
    <s v="Delivery Truck"/>
    <n v="84.84"/>
    <n v="9625.880000000001"/>
    <s v="Manitoba"/>
    <s v="MB"/>
    <s v="Consumer"/>
    <n v="4"/>
    <s v="Furniture"/>
    <s v="Tables"/>
    <s v="Jumbo Box"/>
    <s v="11/20/2011"/>
  </r>
  <r>
    <n v="29383"/>
    <d v="2011-11-18T00:00:00"/>
    <s v="Nov"/>
    <x v="10"/>
    <s v="Medium"/>
    <n v="20"/>
    <s v="M"/>
    <n v="157.13"/>
    <n v="7.8564999999999996"/>
    <s v="Regular Air"/>
    <n v="2.38"/>
    <n v="159.51"/>
    <s v="Ontario"/>
    <s v="ON"/>
    <s v="Corporate"/>
    <n v="1"/>
    <s v="Technology"/>
    <s v="Computer Peripherals"/>
    <s v="Small Pack"/>
    <s v="11/20/2011"/>
  </r>
  <r>
    <n v="20960"/>
    <d v="2011-11-18T00:00:00"/>
    <s v="Nov"/>
    <x v="10"/>
    <s v="Low"/>
    <n v="19"/>
    <s v="S"/>
    <n v="195.96"/>
    <n v="10.313684210526317"/>
    <s v="Regular Air"/>
    <n v="6.5"/>
    <n v="202.46"/>
    <s v="British Columbia"/>
    <s v="BC"/>
    <s v="Corporate"/>
    <n v="1"/>
    <s v="Technology"/>
    <s v="Computer Peripherals"/>
    <s v="Small Box"/>
    <s v="11/23/2011"/>
  </r>
  <r>
    <n v="59009"/>
    <d v="2011-11-18T00:00:00"/>
    <s v="Nov"/>
    <x v="10"/>
    <s v="Critical"/>
    <n v="19"/>
    <s v="S"/>
    <n v="614.91"/>
    <n v="32.363684210526316"/>
    <s v="Express Air"/>
    <n v="17.079999999999998"/>
    <n v="631.99"/>
    <s v="Ontario"/>
    <s v="ON"/>
    <s v="Consumer"/>
    <n v="4"/>
    <s v="Office Supplies"/>
    <s v="Paper"/>
    <s v="Small Box"/>
    <s v="11/20/2011"/>
  </r>
  <r>
    <n v="36640"/>
    <d v="2011-11-18T00:00:00"/>
    <s v="Nov"/>
    <x v="10"/>
    <s v="Not Specified"/>
    <n v="18"/>
    <s v="S"/>
    <n v="416.39"/>
    <n v="23.132777777777775"/>
    <s v="Express Air"/>
    <n v="1.99"/>
    <n v="418.38"/>
    <s v="Yukon"/>
    <s v="YT"/>
    <s v="Corporate"/>
    <n v="1"/>
    <s v="Technology"/>
    <s v="Computer Peripherals"/>
    <s v="Small Pack"/>
    <s v="11/20/2011"/>
  </r>
  <r>
    <n v="37252"/>
    <d v="2011-11-19T00:00:00"/>
    <s v="Nov"/>
    <x v="10"/>
    <s v="Low"/>
    <n v="50"/>
    <s v="XXL"/>
    <n v="2337.0300000000002"/>
    <n v="46.740600000000001"/>
    <s v="Regular Air"/>
    <n v="19.989999999999998"/>
    <n v="2357.02"/>
    <s v="Manitoba"/>
    <s v="MB"/>
    <s v="Corporate"/>
    <n v="1"/>
    <s v="Technology"/>
    <s v="Computer Peripherals"/>
    <s v="Small Box"/>
    <s v="11/21/2011"/>
  </r>
  <r>
    <n v="44256"/>
    <d v="2011-11-19T00:00:00"/>
    <s v="Nov"/>
    <x v="10"/>
    <s v="Low"/>
    <n v="49"/>
    <s v="XL"/>
    <n v="1889.04"/>
    <n v="38.551836734693879"/>
    <s v="Express Air"/>
    <n v="8.99"/>
    <n v="1898.03"/>
    <s v="British Columbia"/>
    <s v="BC"/>
    <s v="Corporate"/>
    <n v="1"/>
    <s v="Office Supplies"/>
    <s v="Pens &amp; Art Supplies"/>
    <s v="Small Pack"/>
    <s v="11/26/2011"/>
  </r>
  <r>
    <n v="55873"/>
    <d v="2011-11-19T00:00:00"/>
    <s v="Nov"/>
    <x v="10"/>
    <s v="Low"/>
    <n v="48"/>
    <s v="XL"/>
    <n v="15602.93"/>
    <n v="325.06104166666665"/>
    <s v="Delivery Truck"/>
    <n v="26.53"/>
    <n v="15629.460000000001"/>
    <s v="Manitoba"/>
    <s v="MB"/>
    <s v="Corporate"/>
    <n v="1"/>
    <s v="Technology"/>
    <s v="Office Machines"/>
    <s v="Jumbo Drum"/>
    <s v="11/26/2011"/>
  </r>
  <r>
    <n v="27298"/>
    <d v="2011-11-19T00:00:00"/>
    <s v="Nov"/>
    <x v="10"/>
    <s v="Low"/>
    <n v="40"/>
    <s v="XL"/>
    <n v="7813.7"/>
    <n v="195.3425"/>
    <s v="Regular Air"/>
    <n v="24.49"/>
    <n v="7838.19"/>
    <s v="British Columbia"/>
    <s v="BC"/>
    <s v="Small Business"/>
    <n v="2"/>
    <s v="Technology"/>
    <s v="Copiers and Fax"/>
    <s v="Large Box"/>
    <s v="11/23/2011"/>
  </r>
  <r>
    <n v="44256"/>
    <d v="2011-11-19T00:00:00"/>
    <s v="Nov"/>
    <x v="10"/>
    <s v="Low"/>
    <n v="39"/>
    <s v="L"/>
    <n v="301.36"/>
    <n v="7.7271794871794874"/>
    <s v="Regular Air"/>
    <n v="2.87"/>
    <n v="304.23"/>
    <s v="British Columbia"/>
    <s v="BC"/>
    <s v="Corporate"/>
    <n v="1"/>
    <s v="Office Supplies"/>
    <s v="Paper"/>
    <s v="Wrap Bag"/>
    <s v="11/28/2011"/>
  </r>
  <r>
    <n v="37252"/>
    <d v="2011-11-19T00:00:00"/>
    <s v="Nov"/>
    <x v="10"/>
    <s v="Low"/>
    <n v="34"/>
    <s v="L"/>
    <n v="29345.27"/>
    <n v="863.09617647058826"/>
    <s v="Delivery Truck"/>
    <n v="44.55"/>
    <n v="29389.82"/>
    <s v="Manitoba"/>
    <s v="MB"/>
    <s v="Corporate"/>
    <n v="1"/>
    <s v="Furniture"/>
    <s v="Bookcases"/>
    <s v="Jumbo Box"/>
    <s v="11/24/2011"/>
  </r>
  <r>
    <n v="27298"/>
    <d v="2011-11-19T00:00:00"/>
    <s v="Nov"/>
    <x v="10"/>
    <s v="Low"/>
    <n v="31"/>
    <s v="L"/>
    <n v="164.92"/>
    <n v="5.3199999999999994"/>
    <s v="Regular Air"/>
    <n v="4.8600000000000003"/>
    <n v="169.78"/>
    <s v="British Columbia"/>
    <s v="BC"/>
    <s v="Small Business"/>
    <n v="2"/>
    <s v="Office Supplies"/>
    <s v="Paper"/>
    <s v="Small Box"/>
    <s v="11/24/2011"/>
  </r>
  <r>
    <n v="26176"/>
    <d v="2011-11-19T00:00:00"/>
    <s v="Nov"/>
    <x v="10"/>
    <s v="High"/>
    <n v="30"/>
    <s v="L"/>
    <n v="554.42949999999996"/>
    <n v="18.480983333333331"/>
    <s v="Regular Air"/>
    <n v="4.8099999999999996"/>
    <n v="559.23949999999991"/>
    <s v="Manitoba"/>
    <s v="MB"/>
    <s v="Home Office"/>
    <n v="3"/>
    <s v="Technology"/>
    <s v="Telephones and Communication"/>
    <s v="Medium Box"/>
    <s v="11/20/2011"/>
  </r>
  <r>
    <n v="25318"/>
    <d v="2011-11-19T00:00:00"/>
    <s v="Nov"/>
    <x v="10"/>
    <s v="Critical"/>
    <n v="22"/>
    <s v="M"/>
    <n v="440.92"/>
    <n v="20.041818181818183"/>
    <s v="Express Air"/>
    <n v="10.49"/>
    <n v="451.41"/>
    <s v="Northwest Territories"/>
    <s v="NT"/>
    <s v="Small Business"/>
    <n v="2"/>
    <s v="Furniture"/>
    <s v="Office Furnishings"/>
    <s v="Small Box"/>
    <s v="11/21/2011"/>
  </r>
  <r>
    <n v="37252"/>
    <d v="2011-11-19T00:00:00"/>
    <s v="Nov"/>
    <x v="10"/>
    <s v="Low"/>
    <n v="21"/>
    <s v="M"/>
    <n v="1503.49"/>
    <n v="71.59476190476191"/>
    <s v="Regular Air"/>
    <n v="3.5"/>
    <n v="1506.99"/>
    <s v="Manitoba"/>
    <s v="MB"/>
    <s v="Corporate"/>
    <n v="1"/>
    <s v="Office Supplies"/>
    <s v="Appliances"/>
    <s v="Small Box"/>
    <s v="11/21/2011"/>
  </r>
  <r>
    <n v="32069"/>
    <d v="2011-11-19T00:00:00"/>
    <s v="Nov"/>
    <x v="10"/>
    <s v="Not Specified"/>
    <n v="17"/>
    <s v="S"/>
    <n v="114.94"/>
    <n v="6.7611764705882349"/>
    <s v="Regular Air"/>
    <n v="9.68"/>
    <n v="124.62"/>
    <s v="Manitoba"/>
    <s v="MB"/>
    <s v="Consumer"/>
    <n v="4"/>
    <s v="Office Supplies"/>
    <s v="Paper"/>
    <s v="Small Box"/>
    <s v="11/21/2011"/>
  </r>
  <r>
    <n v="44256"/>
    <d v="2011-11-19T00:00:00"/>
    <s v="Nov"/>
    <x v="10"/>
    <s v="Low"/>
    <n v="17"/>
    <s v="S"/>
    <n v="114.28"/>
    <n v="6.7223529411764709"/>
    <s v="Regular Air"/>
    <n v="5.84"/>
    <n v="120.12"/>
    <s v="British Columbia"/>
    <s v="BC"/>
    <s v="Corporate"/>
    <n v="1"/>
    <s v="Office Supplies"/>
    <s v="Paper"/>
    <s v="Small Box"/>
    <s v="11/24/2011"/>
  </r>
  <r>
    <n v="26176"/>
    <d v="2011-11-19T00:00:00"/>
    <s v="Nov"/>
    <x v="10"/>
    <s v="High"/>
    <n v="14"/>
    <s v="S"/>
    <n v="94.32"/>
    <n v="6.7371428571428567"/>
    <s v="Regular Air"/>
    <n v="8.19"/>
    <n v="102.50999999999999"/>
    <s v="Manitoba"/>
    <s v="MB"/>
    <s v="Home Office"/>
    <n v="3"/>
    <s v="Office Supplies"/>
    <s v="Paper"/>
    <s v="Small Box"/>
    <s v="11/21/2011"/>
  </r>
  <r>
    <n v="49952"/>
    <d v="2011-11-19T00:00:00"/>
    <s v="Nov"/>
    <x v="10"/>
    <s v="High"/>
    <n v="12"/>
    <s v="S"/>
    <n v="1323.67"/>
    <n v="110.30583333333334"/>
    <s v="Express Air"/>
    <n v="5.81"/>
    <n v="1329.48"/>
    <s v="Northwest Territories"/>
    <s v="NT"/>
    <s v="Corporate"/>
    <n v="1"/>
    <s v="Furniture"/>
    <s v="Office Furnishings"/>
    <s v="Medium Box"/>
    <s v="11/20/2011"/>
  </r>
  <r>
    <n v="32069"/>
    <d v="2011-11-19T00:00:00"/>
    <s v="Nov"/>
    <x v="10"/>
    <s v="Not Specified"/>
    <n v="8"/>
    <s v="XS"/>
    <n v="1100"/>
    <n v="137.5"/>
    <s v="Delivery Truck"/>
    <n v="17.850000000000001"/>
    <n v="1117.8499999999999"/>
    <s v="Quebec"/>
    <s v="QC"/>
    <s v="Consumer"/>
    <n v="4"/>
    <s v="Technology"/>
    <s v="Office Machines"/>
    <s v="Jumbo Drum"/>
    <s v="11/19/2011"/>
  </r>
  <r>
    <n v="37252"/>
    <d v="2011-11-19T00:00:00"/>
    <s v="Nov"/>
    <x v="10"/>
    <s v="Low"/>
    <n v="1"/>
    <s v="XS"/>
    <n v="10.62"/>
    <n v="10.62"/>
    <s v="Regular Air"/>
    <n v="2.38"/>
    <n v="13"/>
    <s v="Manitoba"/>
    <s v="MB"/>
    <s v="Corporate"/>
    <n v="1"/>
    <s v="Technology"/>
    <s v="Computer Peripherals"/>
    <s v="Small Pack"/>
    <s v="11/23/2011"/>
  </r>
  <r>
    <n v="25318"/>
    <d v="2011-11-19T00:00:00"/>
    <s v="Nov"/>
    <x v="10"/>
    <s v="Critical"/>
    <n v="1"/>
    <s v="XS"/>
    <n v="3.2"/>
    <n v="3.2"/>
    <s v="Regular Air"/>
    <n v="1.49"/>
    <n v="4.6900000000000004"/>
    <s v="Alberta"/>
    <s v="AB"/>
    <s v="Small Business"/>
    <n v="2"/>
    <s v="Office Supplies"/>
    <s v="Binders and Binder Accessories"/>
    <s v="Small Box"/>
    <s v="11/21/2011"/>
  </r>
  <r>
    <n v="26214"/>
    <d v="2011-11-20T00:00:00"/>
    <s v="Nov"/>
    <x v="10"/>
    <s v="Medium"/>
    <n v="41"/>
    <s v="XL"/>
    <n v="1901.29"/>
    <n v="46.372926829268295"/>
    <s v="Regular Air"/>
    <n v="6.77"/>
    <n v="1908.06"/>
    <s v="Saskachewan"/>
    <s v="SK"/>
    <s v="Small Business"/>
    <n v="2"/>
    <s v="Furniture"/>
    <s v="Office Furnishings"/>
    <s v="Small Box"/>
    <s v="11/21/2011"/>
  </r>
  <r>
    <n v="26214"/>
    <d v="2011-11-20T00:00:00"/>
    <s v="Nov"/>
    <x v="10"/>
    <s v="Medium"/>
    <n v="19"/>
    <s v="S"/>
    <n v="305.68"/>
    <n v="16.088421052631578"/>
    <s v="Express Air"/>
    <n v="1.39"/>
    <n v="307.07"/>
    <s v="Saskachewan"/>
    <s v="SK"/>
    <s v="Small Business"/>
    <n v="2"/>
    <s v="Office Supplies"/>
    <s v="Envelopes"/>
    <s v="Small Box"/>
    <s v="11/21/2011"/>
  </r>
  <r>
    <n v="47747"/>
    <d v="2011-11-21T00:00:00"/>
    <s v="Nov"/>
    <x v="10"/>
    <s v="High"/>
    <n v="40"/>
    <s v="XL"/>
    <n v="102.15"/>
    <n v="2.55375"/>
    <s v="Express Air"/>
    <n v="5.33"/>
    <n v="107.48"/>
    <s v="New Brunswick"/>
    <s v="NB"/>
    <s v="Consumer"/>
    <n v="4"/>
    <s v="Furniture"/>
    <s v="Office Furnishings"/>
    <s v="Small Box"/>
    <s v="11/23/2011"/>
  </r>
  <r>
    <n v="42370"/>
    <d v="2011-11-21T00:00:00"/>
    <s v="Nov"/>
    <x v="10"/>
    <s v="High"/>
    <n v="33"/>
    <s v="L"/>
    <n v="125.27"/>
    <n v="3.7960606060606059"/>
    <s v="Regular Air"/>
    <n v="4.83"/>
    <n v="130.1"/>
    <s v="Alberta"/>
    <s v="AB"/>
    <s v="Home Office"/>
    <n v="3"/>
    <s v="Office Supplies"/>
    <s v="Binders and Binder Accessories"/>
    <s v="Small Box"/>
    <s v="11/23/2011"/>
  </r>
  <r>
    <n v="56484"/>
    <d v="2011-11-21T00:00:00"/>
    <s v="Nov"/>
    <x v="10"/>
    <s v="Not Specified"/>
    <n v="15"/>
    <s v="S"/>
    <n v="1121.8399999999999"/>
    <n v="74.789333333333332"/>
    <s v="Regular Air"/>
    <n v="12.14"/>
    <n v="1133.98"/>
    <s v="British Columbia"/>
    <s v="BC"/>
    <s v="Small Business"/>
    <n v="2"/>
    <s v="Technology"/>
    <s v="Computer Peripherals"/>
    <s v="Small Box"/>
    <s v="11/22/2011"/>
  </r>
  <r>
    <n v="56484"/>
    <d v="2011-11-21T00:00:00"/>
    <s v="Nov"/>
    <x v="10"/>
    <s v="Not Specified"/>
    <n v="6"/>
    <s v="XS"/>
    <n v="176.58"/>
    <n v="29.430000000000003"/>
    <s v="Regular Air"/>
    <n v="2.99"/>
    <n v="179.57000000000002"/>
    <s v="British Columbia"/>
    <s v="BC"/>
    <s v="Small Business"/>
    <n v="2"/>
    <s v="Office Supplies"/>
    <s v="Binders and Binder Accessories"/>
    <s v="Small Box"/>
    <s v="11/22/2011"/>
  </r>
  <r>
    <n v="10342"/>
    <d v="2011-11-22T00:00:00"/>
    <s v="Nov"/>
    <x v="10"/>
    <s v="Medium"/>
    <n v="45"/>
    <s v="XL"/>
    <n v="5181.08"/>
    <n v="115.13511111111112"/>
    <s v="Delivery Truck"/>
    <n v="58.72"/>
    <n v="5239.8"/>
    <s v="Ontario"/>
    <s v="ON"/>
    <s v="Consumer"/>
    <n v="4"/>
    <s v="Furniture"/>
    <s v="Bookcases"/>
    <s v="Jumbo Box"/>
    <s v="11/24/2011"/>
  </r>
  <r>
    <n v="6433"/>
    <d v="2011-11-22T00:00:00"/>
    <s v="Nov"/>
    <x v="10"/>
    <s v="Medium"/>
    <n v="41"/>
    <s v="XL"/>
    <n v="159.26"/>
    <n v="3.8843902439024389"/>
    <s v="Regular Air"/>
    <n v="0.5"/>
    <n v="159.76"/>
    <s v="Quebec"/>
    <s v="QC"/>
    <s v="Home Office"/>
    <n v="3"/>
    <s v="Office Supplies"/>
    <s v="Labels"/>
    <s v="Small Box"/>
    <s v="11/23/2011"/>
  </r>
  <r>
    <n v="10342"/>
    <d v="2011-11-22T00:00:00"/>
    <s v="Nov"/>
    <x v="10"/>
    <s v="Medium"/>
    <n v="38"/>
    <s v="L"/>
    <n v="1679.04"/>
    <n v="44.185263157894738"/>
    <s v="Regular Air"/>
    <n v="14.45"/>
    <n v="1693.49"/>
    <s v="Ontario"/>
    <s v="ON"/>
    <s v="Consumer"/>
    <n v="4"/>
    <s v="Furniture"/>
    <s v="Office Furnishings"/>
    <s v="Large Box"/>
    <s v="11/24/2011"/>
  </r>
  <r>
    <n v="26948"/>
    <d v="2011-11-22T00:00:00"/>
    <s v="Nov"/>
    <x v="10"/>
    <s v="High"/>
    <n v="38"/>
    <s v="L"/>
    <n v="273.89"/>
    <n v="7.2076315789473684"/>
    <s v="Regular Air"/>
    <n v="7.72"/>
    <n v="281.61"/>
    <s v="Saskachewan"/>
    <s v="SK"/>
    <s v="Home Office"/>
    <n v="3"/>
    <s v="Office Supplies"/>
    <s v="Binders and Binder Accessories"/>
    <s v="Small Box"/>
    <s v="11/23/2011"/>
  </r>
  <r>
    <n v="10342"/>
    <d v="2011-11-22T00:00:00"/>
    <s v="Nov"/>
    <x v="10"/>
    <s v="Medium"/>
    <n v="38"/>
    <s v="L"/>
    <n v="10567.45"/>
    <n v="278.09078947368425"/>
    <s v="Regular Air"/>
    <n v="11.64"/>
    <n v="10579.09"/>
    <s v="Ontario"/>
    <s v="ON"/>
    <s v="Consumer"/>
    <n v="4"/>
    <s v="Technology"/>
    <s v="Copiers and Fax"/>
    <s v="Large Box"/>
    <s v="11/23/2011"/>
  </r>
  <r>
    <n v="26948"/>
    <d v="2011-11-22T00:00:00"/>
    <s v="Nov"/>
    <x v="10"/>
    <s v="High"/>
    <n v="21"/>
    <s v="M"/>
    <n v="203.55"/>
    <n v="9.6928571428571431"/>
    <s v="Express Air"/>
    <n v="2.25"/>
    <n v="205.8"/>
    <s v="Quebec"/>
    <s v="QC"/>
    <s v="Home Office"/>
    <n v="3"/>
    <s v="Office Supplies"/>
    <s v="Pens &amp; Art Supplies"/>
    <s v="Wrap Bag"/>
    <s v="11/23/2011"/>
  </r>
  <r>
    <n v="34913"/>
    <d v="2011-11-22T00:00:00"/>
    <s v="Nov"/>
    <x v="10"/>
    <s v="Medium"/>
    <n v="15"/>
    <s v="S"/>
    <n v="107.63"/>
    <n v="7.1753333333333327"/>
    <s v="Regular Air"/>
    <n v="5.48"/>
    <n v="113.11"/>
    <s v="Saskachewan"/>
    <s v="SK"/>
    <s v="Home Office"/>
    <n v="3"/>
    <s v="Office Supplies"/>
    <s v="Binders and Binder Accessories"/>
    <s v="Small Box"/>
    <s v="11/24/2011"/>
  </r>
  <r>
    <n v="10342"/>
    <d v="2011-11-22T00:00:00"/>
    <s v="Nov"/>
    <x v="10"/>
    <s v="Medium"/>
    <n v="2"/>
    <s v="XS"/>
    <n v="2055.9699999999998"/>
    <n v="1027.9849999999999"/>
    <s v="Express Air"/>
    <n v="13.99"/>
    <n v="2069.9599999999996"/>
    <s v="Ontario"/>
    <s v="ON"/>
    <s v="Consumer"/>
    <n v="4"/>
    <s v="Technology"/>
    <s v="Office Machines"/>
    <s v="Medium Box"/>
    <s v="11/24/2011"/>
  </r>
  <r>
    <n v="36359"/>
    <d v="2011-11-23T00:00:00"/>
    <s v="Nov"/>
    <x v="10"/>
    <s v="High"/>
    <n v="2"/>
    <s v="XS"/>
    <n v="68.66"/>
    <n v="34.33"/>
    <s v="Regular Air"/>
    <n v="5.76"/>
    <n v="74.42"/>
    <s v="British Columbia"/>
    <s v="BC"/>
    <s v="Corporate"/>
    <n v="1"/>
    <s v="Office Supplies"/>
    <s v="Paper"/>
    <s v="Small Box"/>
    <s v="11/24/2011"/>
  </r>
  <r>
    <n v="12930"/>
    <d v="2011-11-24T00:00:00"/>
    <s v="Nov"/>
    <x v="10"/>
    <s v="High"/>
    <n v="49"/>
    <s v="XL"/>
    <n v="1147.6400000000001"/>
    <n v="23.421224489795922"/>
    <s v="Regular Air"/>
    <n v="4.5"/>
    <n v="1152.1400000000001"/>
    <s v="Yukon"/>
    <s v="YT"/>
    <s v="Corporate"/>
    <n v="1"/>
    <s v="Office Supplies"/>
    <s v="Appliances"/>
    <s v="Small Box"/>
    <s v="11/25/2011"/>
  </r>
  <r>
    <n v="37893"/>
    <d v="2011-11-24T00:00:00"/>
    <s v="Nov"/>
    <x v="10"/>
    <s v="Not Specified"/>
    <n v="14"/>
    <s v="S"/>
    <n v="436.78"/>
    <n v="31.198571428571427"/>
    <s v="Regular Air"/>
    <n v="5.5"/>
    <n v="442.28"/>
    <s v="Quebec"/>
    <s v="QC"/>
    <s v="Corporate"/>
    <n v="1"/>
    <s v="Technology"/>
    <s v="Computer Peripherals"/>
    <s v="Small Box"/>
    <s v="11/25/2011"/>
  </r>
  <r>
    <n v="29795"/>
    <d v="2011-11-25T00:00:00"/>
    <s v="Nov"/>
    <x v="10"/>
    <s v="High"/>
    <n v="49"/>
    <s v="XL"/>
    <n v="19325.2"/>
    <n v="394.39183673469387"/>
    <s v="Regular Air"/>
    <n v="19.989999999999998"/>
    <n v="19345.190000000002"/>
    <s v="Northwest Territories"/>
    <s v="NT"/>
    <s v="Small Business"/>
    <n v="2"/>
    <s v="Office Supplies"/>
    <s v="Binders and Binder Accessories"/>
    <s v="Small Box"/>
    <s v="11/26/2011"/>
  </r>
  <r>
    <n v="29795"/>
    <d v="2011-11-25T00:00:00"/>
    <s v="Nov"/>
    <x v="10"/>
    <s v="High"/>
    <n v="48"/>
    <s v="XL"/>
    <n v="8380.2199999999993"/>
    <n v="174.58791666666664"/>
    <s v="Delivery Truck"/>
    <n v="35.020000000000003"/>
    <n v="8415.24"/>
    <s v="Northwest Territories"/>
    <s v="NT"/>
    <s v="Small Business"/>
    <n v="2"/>
    <s v="Furniture"/>
    <s v="Bookcases"/>
    <s v="Jumbo Box"/>
    <s v="11/26/2011"/>
  </r>
  <r>
    <n v="22304"/>
    <d v="2011-11-25T00:00:00"/>
    <s v="Nov"/>
    <x v="10"/>
    <s v="Low"/>
    <n v="24"/>
    <s v="M"/>
    <n v="40.24"/>
    <n v="1.6766666666666667"/>
    <s v="Regular Air"/>
    <n v="0.7"/>
    <n v="40.940000000000005"/>
    <s v="Manitoba"/>
    <s v="MB"/>
    <s v="Consumer"/>
    <n v="4"/>
    <s v="Office Supplies"/>
    <s v="Pens &amp; Art Supplies"/>
    <s v="Wrap Bag"/>
    <s v="11/29/2011"/>
  </r>
  <r>
    <n v="56039"/>
    <d v="2011-11-25T00:00:00"/>
    <s v="Nov"/>
    <x v="10"/>
    <s v="Low"/>
    <n v="23"/>
    <s v="M"/>
    <n v="156.66"/>
    <n v="6.8113043478260868"/>
    <s v="Regular Air"/>
    <n v="5.2"/>
    <n v="161.85999999999999"/>
    <s v="Ontario"/>
    <s v="ON"/>
    <s v="Small Business"/>
    <n v="2"/>
    <s v="Office Supplies"/>
    <s v="Paper"/>
    <s v="Small Box"/>
    <s v="11/30/2011"/>
  </r>
  <r>
    <n v="30532"/>
    <d v="2011-11-26T00:00:00"/>
    <s v="Nov"/>
    <x v="10"/>
    <s v="High"/>
    <n v="45"/>
    <s v="XL"/>
    <n v="514.03"/>
    <n v="11.422888888888888"/>
    <s v="Regular Air"/>
    <n v="5.01"/>
    <n v="519.04"/>
    <s v="Ontario"/>
    <s v="ON"/>
    <s v="Home Office"/>
    <n v="3"/>
    <s v="Office Supplies"/>
    <s v="Paper"/>
    <s v="Small Box"/>
    <s v="11/28/2011"/>
  </r>
  <r>
    <n v="30532"/>
    <d v="2011-11-26T00:00:00"/>
    <s v="Nov"/>
    <x v="10"/>
    <s v="High"/>
    <n v="28"/>
    <s v="M"/>
    <n v="431.37"/>
    <n v="15.406071428571428"/>
    <s v="Regular Air"/>
    <n v="9.73"/>
    <n v="441.1"/>
    <s v="Ontario"/>
    <s v="ON"/>
    <s v="Home Office"/>
    <n v="3"/>
    <s v="Office Supplies"/>
    <s v="Binders and Binder Accessories"/>
    <s v="Small Box"/>
    <s v="11/27/2011"/>
  </r>
  <r>
    <n v="21731"/>
    <d v="2011-11-26T00:00:00"/>
    <s v="Nov"/>
    <x v="10"/>
    <s v="Low"/>
    <n v="26"/>
    <s v="M"/>
    <n v="1580.57"/>
    <n v="60.791153846153847"/>
    <s v="Regular Air"/>
    <n v="49"/>
    <n v="1629.57"/>
    <s v="New Brunswick"/>
    <s v="NB"/>
    <s v="Corporate"/>
    <n v="1"/>
    <s v="Office Supplies"/>
    <s v="Appliances"/>
    <s v="Large Box"/>
    <s v="11/26/2011"/>
  </r>
  <r>
    <n v="30532"/>
    <d v="2011-11-26T00:00:00"/>
    <s v="Nov"/>
    <x v="10"/>
    <s v="High"/>
    <n v="23"/>
    <s v="M"/>
    <n v="262.31"/>
    <n v="11.404782608695653"/>
    <s v="Express Air"/>
    <n v="5.25"/>
    <n v="267.56"/>
    <s v="Ontario"/>
    <s v="ON"/>
    <s v="Home Office"/>
    <n v="3"/>
    <s v="Office Supplies"/>
    <s v="Envelopes"/>
    <s v="Small Box"/>
    <s v="11/27/2011"/>
  </r>
  <r>
    <n v="56900"/>
    <d v="2011-11-26T00:00:00"/>
    <s v="Nov"/>
    <x v="10"/>
    <s v="Not Specified"/>
    <n v="16"/>
    <s v="S"/>
    <n v="54.32"/>
    <n v="3.395"/>
    <s v="Regular Air"/>
    <n v="0.7"/>
    <n v="55.02"/>
    <s v="Nova Scotia"/>
    <s v="NS"/>
    <s v="Small Business"/>
    <n v="2"/>
    <s v="Office Supplies"/>
    <s v="Rubber Bands"/>
    <s v="Wrap Bag"/>
    <s v="11/28/2011"/>
  </r>
  <r>
    <n v="3622"/>
    <d v="2011-11-26T00:00:00"/>
    <s v="Nov"/>
    <x v="10"/>
    <s v="Low"/>
    <n v="16"/>
    <s v="S"/>
    <n v="76.599999999999994"/>
    <n v="4.7874999999999996"/>
    <s v="Regular Air"/>
    <n v="5.41"/>
    <n v="82.009999999999991"/>
    <s v="Manitoba"/>
    <s v="MB"/>
    <s v="Consumer"/>
    <n v="4"/>
    <s v="Office Supplies"/>
    <s v="Binders and Binder Accessories"/>
    <s v="Small Box"/>
    <d v="2011-01-12T00:00:00"/>
  </r>
  <r>
    <n v="20804"/>
    <d v="2011-11-26T00:00:00"/>
    <s v="Nov"/>
    <x v="10"/>
    <s v="Low"/>
    <n v="13"/>
    <s v="S"/>
    <n v="4393.75"/>
    <n v="337.98076923076923"/>
    <s v="Delivery Truck"/>
    <n v="14.7"/>
    <n v="4408.45"/>
    <s v="Ontario"/>
    <s v="ON"/>
    <s v="Small Business"/>
    <n v="2"/>
    <s v="Technology"/>
    <s v="Office Machines"/>
    <s v="Jumbo Drum"/>
    <d v="2011-03-12T00:00:00"/>
  </r>
  <r>
    <n v="30532"/>
    <d v="2011-11-26T00:00:00"/>
    <s v="Nov"/>
    <x v="10"/>
    <s v="High"/>
    <n v="9"/>
    <s v="XS"/>
    <n v="1696.7"/>
    <n v="188.52222222222224"/>
    <s v="Delivery Truck"/>
    <n v="23.58"/>
    <n v="1720.28"/>
    <s v="Ontario"/>
    <s v="ON"/>
    <s v="Home Office"/>
    <n v="3"/>
    <s v="Furniture"/>
    <s v="Bookcases"/>
    <s v="Jumbo Box"/>
    <s v="11/28/2011"/>
  </r>
  <r>
    <n v="51553"/>
    <d v="2011-11-27T00:00:00"/>
    <s v="Nov"/>
    <x v="10"/>
    <s v="Not Specified"/>
    <n v="34"/>
    <s v="L"/>
    <n v="320.04000000000002"/>
    <n v="9.4129411764705893"/>
    <s v="Express Air"/>
    <n v="4.3899999999999997"/>
    <n v="324.43"/>
    <s v="Alberta"/>
    <s v="AB"/>
    <s v="Small Business"/>
    <n v="2"/>
    <s v="Office Supplies"/>
    <s v="Paper"/>
    <s v="Wrap Bag"/>
    <s v="11/29/2011"/>
  </r>
  <r>
    <n v="52071"/>
    <d v="2011-11-27T00:00:00"/>
    <s v="Nov"/>
    <x v="10"/>
    <s v="Not Specified"/>
    <n v="14"/>
    <s v="S"/>
    <n v="136.85"/>
    <n v="9.7750000000000004"/>
    <s v="Regular Air"/>
    <n v="5.6"/>
    <n v="142.44999999999999"/>
    <s v="Ontario"/>
    <s v="ON"/>
    <s v="Consumer"/>
    <n v="4"/>
    <s v="Office Supplies"/>
    <s v="Binders and Binder Accessories"/>
    <s v="Small Box"/>
    <s v="11/29/2011"/>
  </r>
  <r>
    <n v="51553"/>
    <d v="2011-11-27T00:00:00"/>
    <s v="Nov"/>
    <x v="10"/>
    <s v="Not Specified"/>
    <n v="13"/>
    <s v="S"/>
    <n v="73.97"/>
    <n v="5.6899999999999995"/>
    <s v="Regular Air"/>
    <n v="5.67"/>
    <n v="79.64"/>
    <s v="Alberta"/>
    <s v="AB"/>
    <s v="Small Business"/>
    <n v="2"/>
    <s v="Office Supplies"/>
    <s v="Paper"/>
    <s v="Small Box"/>
    <s v="11/30/2011"/>
  </r>
  <r>
    <n v="51553"/>
    <d v="2011-11-27T00:00:00"/>
    <s v="Nov"/>
    <x v="10"/>
    <s v="Not Specified"/>
    <n v="12"/>
    <s v="S"/>
    <n v="88.57"/>
    <n v="7.3808333333333325"/>
    <s v="Regular Air"/>
    <n v="6.15"/>
    <n v="94.72"/>
    <s v="Alberta"/>
    <s v="AB"/>
    <s v="Small Business"/>
    <n v="2"/>
    <s v="Office Supplies"/>
    <s v="Paper"/>
    <s v="Small Box"/>
    <s v="11/29/2011"/>
  </r>
  <r>
    <n v="51553"/>
    <d v="2011-11-27T00:00:00"/>
    <s v="Nov"/>
    <x v="10"/>
    <s v="Not Specified"/>
    <n v="3"/>
    <s v="XS"/>
    <n v="21366.51"/>
    <n v="7122.1699999999992"/>
    <s v="Regular Air"/>
    <n v="24.49"/>
    <n v="21391"/>
    <s v="Alberta"/>
    <s v="AB"/>
    <s v="Small Business"/>
    <n v="2"/>
    <s v="Technology"/>
    <s v="Office Machines"/>
    <s v="Large Box"/>
    <s v="11/28/2011"/>
  </r>
  <r>
    <n v="52071"/>
    <d v="2011-11-27T00:00:00"/>
    <s v="Nov"/>
    <x v="10"/>
    <s v="Not Specified"/>
    <n v="1"/>
    <s v="XS"/>
    <n v="12.74"/>
    <n v="12.74"/>
    <s v="Regular Air"/>
    <n v="4.95"/>
    <n v="17.690000000000001"/>
    <s v="Ontario"/>
    <s v="ON"/>
    <s v="Consumer"/>
    <n v="4"/>
    <s v="Furniture"/>
    <s v="Office Furnishings"/>
    <s v="Small Box"/>
    <s v="11/29/2011"/>
  </r>
  <r>
    <n v="26437"/>
    <d v="2011-11-28T00:00:00"/>
    <s v="Nov"/>
    <x v="10"/>
    <s v="Critical"/>
    <n v="48"/>
    <s v="XL"/>
    <n v="254.51"/>
    <n v="5.3022916666666662"/>
    <s v="Regular Air"/>
    <n v="0.7"/>
    <n v="255.20999999999998"/>
    <s v="Yukon"/>
    <s v="YT"/>
    <s v="Corporate"/>
    <n v="1"/>
    <s v="Office Supplies"/>
    <s v="Pens &amp; Art Supplies"/>
    <s v="Wrap Bag"/>
    <s v="11/30/2011"/>
  </r>
  <r>
    <n v="31520"/>
    <d v="2011-11-28T00:00:00"/>
    <s v="Nov"/>
    <x v="10"/>
    <s v="High"/>
    <n v="23"/>
    <s v="M"/>
    <n v="138.71"/>
    <n v="6.030869565217392"/>
    <s v="Regular Air"/>
    <n v="5.57"/>
    <n v="144.28"/>
    <s v="Saskachewan"/>
    <s v="SK"/>
    <s v="Consumer"/>
    <n v="4"/>
    <s v="Furniture"/>
    <s v="Office Furnishings"/>
    <s v="Small Box"/>
    <s v="11/29/2011"/>
  </r>
  <r>
    <n v="51842"/>
    <d v="2011-11-28T00:00:00"/>
    <s v="Nov"/>
    <x v="10"/>
    <s v="Low"/>
    <n v="4"/>
    <s v="XS"/>
    <n v="431.11"/>
    <n v="107.7775"/>
    <s v="Regular Air"/>
    <n v="35"/>
    <n v="466.11"/>
    <s v="Alberta"/>
    <s v="AB"/>
    <s v="Corporate"/>
    <n v="1"/>
    <s v="Office Supplies"/>
    <s v="Storage &amp; Organization"/>
    <s v="Large Box"/>
    <d v="2011-02-12T00:00:00"/>
  </r>
  <r>
    <n v="26437"/>
    <d v="2011-11-28T00:00:00"/>
    <s v="Nov"/>
    <x v="10"/>
    <s v="Critical"/>
    <n v="4"/>
    <s v="XS"/>
    <n v="52.43"/>
    <n v="13.1075"/>
    <s v="Express Air"/>
    <n v="6.22"/>
    <n v="58.65"/>
    <s v="Yukon"/>
    <s v="YT"/>
    <s v="Corporate"/>
    <n v="1"/>
    <s v="Furniture"/>
    <s v="Office Furnishings"/>
    <s v="Small Box"/>
    <s v="11/29/2011"/>
  </r>
  <r>
    <n v="51842"/>
    <d v="2011-11-28T00:00:00"/>
    <s v="Nov"/>
    <x v="10"/>
    <s v="Low"/>
    <n v="1"/>
    <s v="XS"/>
    <n v="54.22"/>
    <n v="54.22"/>
    <s v="Regular Air"/>
    <n v="5.81"/>
    <n v="60.03"/>
    <s v="Alberta"/>
    <s v="AB"/>
    <s v="Corporate"/>
    <n v="1"/>
    <s v="Office Supplies"/>
    <s v="Paper"/>
    <s v="Small Box"/>
    <d v="2011-03-12T00:00:00"/>
  </r>
  <r>
    <n v="53411"/>
    <d v="2011-11-29T00:00:00"/>
    <s v="Nov"/>
    <x v="10"/>
    <s v="Critical"/>
    <n v="25"/>
    <s v="M"/>
    <n v="667.64"/>
    <n v="26.7056"/>
    <s v="Regular Air"/>
    <n v="4"/>
    <n v="671.64"/>
    <s v="Quebec"/>
    <s v="QC"/>
    <s v="Small Business"/>
    <n v="2"/>
    <s v="Technology"/>
    <s v="Computer Peripherals"/>
    <s v="Small Box"/>
    <s v="11/30/2011"/>
  </r>
  <r>
    <n v="56130"/>
    <d v="2011-11-29T00:00:00"/>
    <s v="Nov"/>
    <x v="10"/>
    <s v="Medium"/>
    <n v="25"/>
    <s v="M"/>
    <n v="41.87"/>
    <n v="1.6747999999999998"/>
    <s v="Regular Air"/>
    <n v="1.57"/>
    <n v="43.44"/>
    <s v="British Columbia"/>
    <s v="BC"/>
    <s v="Corporate"/>
    <n v="1"/>
    <s v="Office Supplies"/>
    <s v="Pens &amp; Art Supplies"/>
    <s v="Wrap Bag"/>
    <d v="2011-01-12T00:00:00"/>
  </r>
  <r>
    <n v="3046"/>
    <d v="2011-11-29T00:00:00"/>
    <s v="Nov"/>
    <x v="10"/>
    <s v="High"/>
    <n v="24"/>
    <s v="M"/>
    <n v="10094.43"/>
    <n v="420.60124999999999"/>
    <s v="Regular Air"/>
    <n v="19.989999999999998"/>
    <n v="10114.42"/>
    <s v="Alberta"/>
    <s v="AB"/>
    <s v="Small Business"/>
    <n v="2"/>
    <s v="Office Supplies"/>
    <s v="Binders and Binder Accessories"/>
    <s v="Small Box"/>
    <d v="2011-01-12T00:00:00"/>
  </r>
  <r>
    <n v="56130"/>
    <d v="2011-11-29T00:00:00"/>
    <s v="Nov"/>
    <x v="10"/>
    <s v="Medium"/>
    <n v="13"/>
    <s v="S"/>
    <n v="246.06"/>
    <n v="18.927692307692308"/>
    <s v="Regular Air"/>
    <n v="8.99"/>
    <n v="255.05"/>
    <s v="British Columbia"/>
    <s v="BC"/>
    <s v="Corporate"/>
    <n v="1"/>
    <s v="Furniture"/>
    <s v="Office Furnishings"/>
    <s v="Small Pack"/>
    <d v="2011-01-12T00:00:00"/>
  </r>
  <r>
    <n v="49477"/>
    <d v="2011-11-29T00:00:00"/>
    <s v="Nov"/>
    <x v="10"/>
    <s v="Medium"/>
    <n v="9"/>
    <s v="XS"/>
    <n v="75.94"/>
    <n v="8.4377777777777769"/>
    <s v="Regular Air"/>
    <n v="5.83"/>
    <n v="81.77"/>
    <s v="Ontario"/>
    <s v="ON"/>
    <s v="Corporate"/>
    <n v="1"/>
    <s v="Office Supplies"/>
    <s v="Paper"/>
    <s v="Wrap Bag"/>
    <s v="11/29/2011"/>
  </r>
  <r>
    <n v="19523"/>
    <d v="2011-11-30T00:00:00"/>
    <s v="Nov"/>
    <x v="10"/>
    <s v="High"/>
    <n v="44"/>
    <s v="XL"/>
    <n v="155.78"/>
    <n v="3.5404545454545455"/>
    <s v="Regular Air"/>
    <n v="2.2000000000000002"/>
    <n v="157.97999999999999"/>
    <s v="Ontario"/>
    <s v="ON"/>
    <s v="Corporate"/>
    <n v="1"/>
    <s v="Office Supplies"/>
    <s v="Paper"/>
    <s v="Wrap Bag"/>
    <d v="2011-01-12T00:00:00"/>
  </r>
  <r>
    <n v="4579"/>
    <d v="2011-11-30T00:00:00"/>
    <s v="Nov"/>
    <x v="10"/>
    <s v="High"/>
    <n v="40"/>
    <s v="XL"/>
    <n v="1765.05"/>
    <n v="44.126249999999999"/>
    <s v="Regular Air"/>
    <n v="2.99"/>
    <n v="1768.04"/>
    <s v="Nova Scotia"/>
    <s v="NS"/>
    <s v="Small Business"/>
    <n v="2"/>
    <s v="Office Supplies"/>
    <s v="Binders and Binder Accessories"/>
    <s v="Small Box"/>
    <d v="2011-01-12T00:00:00"/>
  </r>
  <r>
    <n v="33253"/>
    <d v="2011-11-30T00:00:00"/>
    <s v="Nov"/>
    <x v="10"/>
    <s v="Not Specified"/>
    <n v="17"/>
    <s v="S"/>
    <n v="524.21199999999999"/>
    <n v="30.835999999999999"/>
    <s v="Regular Air"/>
    <n v="3.3"/>
    <n v="527.51199999999994"/>
    <s v="Nova Scotia"/>
    <s v="NS"/>
    <s v="Home Office"/>
    <n v="3"/>
    <s v="Technology"/>
    <s v="Telephones and Communication"/>
    <s v="Small Pack"/>
    <d v="2011-02-12T00:00:00"/>
  </r>
  <r>
    <n v="33253"/>
    <d v="2011-11-30T00:00:00"/>
    <s v="Nov"/>
    <x v="10"/>
    <s v="Not Specified"/>
    <n v="6"/>
    <s v="XS"/>
    <n v="24.2"/>
    <n v="4.0333333333333332"/>
    <s v="Regular Air"/>
    <n v="1.17"/>
    <n v="25.369999999999997"/>
    <s v="Quebec"/>
    <s v="QC"/>
    <s v="Home Office"/>
    <n v="3"/>
    <s v="Office Supplies"/>
    <s v="Pens &amp; Art Supplies"/>
    <s v="Wrap Bag"/>
    <d v="2011-02-12T00:00:00"/>
  </r>
  <r>
    <n v="27106"/>
    <d v="2011-12-01T00:00:00"/>
    <s v="Dec"/>
    <x v="11"/>
    <s v="High"/>
    <n v="50"/>
    <s v="XXL"/>
    <n v="531.48"/>
    <n v="10.6296"/>
    <s v="Regular Air"/>
    <n v="1.39"/>
    <n v="532.87"/>
    <s v="Ontario"/>
    <s v="ON"/>
    <s v="Home Office"/>
    <n v="3"/>
    <s v="Office Supplies"/>
    <s v="Envelopes"/>
    <s v="Small Box"/>
    <d v="2011-01-12T00:00:00"/>
  </r>
  <r>
    <n v="27106"/>
    <d v="2011-12-01T00:00:00"/>
    <s v="Dec"/>
    <x v="11"/>
    <s v="High"/>
    <n v="42"/>
    <s v="XL"/>
    <n v="890.61"/>
    <n v="21.205000000000002"/>
    <s v="Regular Air"/>
    <n v="3.63"/>
    <n v="894.24"/>
    <s v="Ontario"/>
    <s v="ON"/>
    <s v="Home Office"/>
    <n v="3"/>
    <s v="Furniture"/>
    <s v="Office Furnishings"/>
    <s v="Small Pack"/>
    <d v="2011-03-12T00:00:00"/>
  </r>
  <r>
    <n v="25248"/>
    <d v="2011-12-01T00:00:00"/>
    <s v="Dec"/>
    <x v="11"/>
    <s v="Medium"/>
    <n v="33"/>
    <s v="L"/>
    <n v="271.14"/>
    <n v="8.2163636363636368"/>
    <s v="Express Air"/>
    <n v="1.99"/>
    <n v="273.13"/>
    <s v="British Columbia"/>
    <s v="BC"/>
    <s v="Small Business"/>
    <n v="2"/>
    <s v="Technology"/>
    <s v="Computer Peripherals"/>
    <s v="Small Pack"/>
    <d v="2011-03-12T00:00:00"/>
  </r>
  <r>
    <n v="27106"/>
    <d v="2011-12-01T00:00:00"/>
    <s v="Dec"/>
    <x v="11"/>
    <s v="High"/>
    <n v="29"/>
    <s v="M"/>
    <n v="3524.55"/>
    <n v="121.53620689655173"/>
    <s v="Delivery Truck"/>
    <n v="30"/>
    <n v="3554.55"/>
    <s v="Ontario"/>
    <s v="ON"/>
    <s v="Home Office"/>
    <n v="3"/>
    <s v="Furniture"/>
    <s v="Chairs &amp; Chairmats"/>
    <s v="Jumbo Drum"/>
    <d v="2011-03-12T00:00:00"/>
  </r>
  <r>
    <n v="25248"/>
    <d v="2011-12-01T00:00:00"/>
    <s v="Dec"/>
    <x v="11"/>
    <s v="Medium"/>
    <n v="26"/>
    <s v="M"/>
    <n v="1150.3"/>
    <n v="44.242307692307691"/>
    <s v="Regular Air"/>
    <n v="5.81"/>
    <n v="1156.1099999999999"/>
    <s v="British Columbia"/>
    <s v="BC"/>
    <s v="Small Business"/>
    <n v="2"/>
    <s v="Office Supplies"/>
    <s v="Paper"/>
    <s v="Small Box"/>
    <d v="2011-02-12T00:00:00"/>
  </r>
  <r>
    <n v="27106"/>
    <d v="2011-12-01T00:00:00"/>
    <s v="Dec"/>
    <x v="11"/>
    <s v="High"/>
    <n v="10"/>
    <s v="S"/>
    <n v="64.19"/>
    <n v="6.4189999999999996"/>
    <s v="Regular Air"/>
    <n v="1.5"/>
    <n v="65.69"/>
    <s v="Ontario"/>
    <s v="ON"/>
    <s v="Home Office"/>
    <n v="3"/>
    <s v="Office Supplies"/>
    <s v="Pens &amp; Art Supplies"/>
    <s v="Wrap Bag"/>
    <d v="2011-03-12T00:00:00"/>
  </r>
  <r>
    <n v="27106"/>
    <d v="2011-12-01T00:00:00"/>
    <s v="Dec"/>
    <x v="11"/>
    <s v="High"/>
    <n v="1"/>
    <s v="XS"/>
    <n v="13.96"/>
    <n v="13.96"/>
    <s v="Regular Air"/>
    <n v="2.99"/>
    <n v="16.950000000000003"/>
    <s v="Ontario"/>
    <s v="ON"/>
    <s v="Home Office"/>
    <n v="3"/>
    <s v="Office Supplies"/>
    <s v="Binders and Binder Accessories"/>
    <s v="Small Box"/>
    <d v="2011-03-12T00:00:00"/>
  </r>
  <r>
    <n v="33510"/>
    <d v="2011-12-02T00:00:00"/>
    <s v="Dec"/>
    <x v="11"/>
    <s v="High"/>
    <n v="42"/>
    <s v="XL"/>
    <n v="267.06"/>
    <n v="6.3585714285714285"/>
    <s v="Regular Air"/>
    <n v="5.22"/>
    <n v="272.28000000000003"/>
    <s v="Ontario"/>
    <s v="ON"/>
    <s v="Corporate"/>
    <n v="1"/>
    <s v="Furniture"/>
    <s v="Office Furnishings"/>
    <s v="Small Box"/>
    <d v="2011-03-12T00:00:00"/>
  </r>
  <r>
    <n v="37667"/>
    <d v="2011-12-02T00:00:00"/>
    <s v="Dec"/>
    <x v="11"/>
    <s v="High"/>
    <n v="31"/>
    <s v="L"/>
    <n v="472.35"/>
    <n v="15.237096774193549"/>
    <s v="Regular Air"/>
    <n v="6.46"/>
    <n v="478.81"/>
    <s v="Saskachewan"/>
    <s v="SK"/>
    <s v="Consumer"/>
    <n v="4"/>
    <s v="Office Supplies"/>
    <s v="Binders and Binder Accessories"/>
    <s v="Small Box"/>
    <d v="2011-03-12T00:00:00"/>
  </r>
  <r>
    <n v="14563"/>
    <d v="2011-12-02T00:00:00"/>
    <s v="Dec"/>
    <x v="11"/>
    <s v="Critical"/>
    <n v="31"/>
    <s v="L"/>
    <n v="953.04549999999995"/>
    <n v="30.74340322580645"/>
    <s v="Regular Air"/>
    <n v="5.99"/>
    <n v="959.03549999999996"/>
    <s v="Alberta"/>
    <s v="AB"/>
    <s v="Corporate"/>
    <n v="1"/>
    <s v="Technology"/>
    <s v="Telephones and Communication"/>
    <s v="Wrap Bag"/>
    <d v="2011-03-12T00:00:00"/>
  </r>
  <r>
    <n v="32065"/>
    <d v="2011-12-02T00:00:00"/>
    <s v="Dec"/>
    <x v="11"/>
    <s v="Medium"/>
    <n v="25"/>
    <s v="M"/>
    <n v="450.28"/>
    <n v="18.011199999999999"/>
    <s v="Regular Air"/>
    <n v="8.51"/>
    <n v="458.78999999999996"/>
    <s v="Quebec"/>
    <s v="QC"/>
    <s v="Corporate"/>
    <n v="1"/>
    <s v="Technology"/>
    <s v="Office Machines"/>
    <s v="Medium Box"/>
    <d v="2011-03-12T00:00:00"/>
  </r>
  <r>
    <n v="45376"/>
    <d v="2011-12-02T00:00:00"/>
    <s v="Dec"/>
    <x v="11"/>
    <s v="Critical"/>
    <n v="19"/>
    <s v="S"/>
    <n v="6648.58"/>
    <n v="349.92526315789473"/>
    <s v="Delivery Truck"/>
    <n v="99"/>
    <n v="6747.58"/>
    <s v="Quebec"/>
    <s v="QC"/>
    <s v="Consumer"/>
    <n v="4"/>
    <s v="Office Supplies"/>
    <s v="Storage &amp; Organization"/>
    <s v="Jumbo Drum"/>
    <d v="2011-03-12T00:00:00"/>
  </r>
  <r>
    <n v="33510"/>
    <d v="2011-12-02T00:00:00"/>
    <s v="Dec"/>
    <x v="11"/>
    <s v="High"/>
    <n v="11"/>
    <s v="S"/>
    <n v="449.79"/>
    <n v="40.89"/>
    <s v="Regular Air"/>
    <n v="17.48"/>
    <n v="467.27000000000004"/>
    <s v="Ontario"/>
    <s v="ON"/>
    <s v="Corporate"/>
    <n v="1"/>
    <s v="Office Supplies"/>
    <s v="Paper"/>
    <s v="Small Box"/>
    <d v="2011-02-12T00:00:00"/>
  </r>
  <r>
    <n v="56868"/>
    <d v="2011-12-03T00:00:00"/>
    <s v="Dec"/>
    <x v="11"/>
    <s v="Low"/>
    <n v="34"/>
    <s v="L"/>
    <n v="1947.4265"/>
    <n v="57.277250000000002"/>
    <s v="Regular Air"/>
    <n v="5.92"/>
    <n v="1953.3465000000001"/>
    <s v="British Columbia"/>
    <s v="BC"/>
    <s v="Corporate"/>
    <n v="1"/>
    <s v="Technology"/>
    <s v="Telephones and Communication"/>
    <s v="Small Box"/>
    <d v="2011-10-12T00:00:00"/>
  </r>
  <r>
    <n v="58755"/>
    <d v="2011-12-03T00:00:00"/>
    <s v="Dec"/>
    <x v="11"/>
    <s v="Low"/>
    <n v="18"/>
    <s v="S"/>
    <n v="47.11"/>
    <n v="2.6172222222222223"/>
    <s v="Regular Air"/>
    <n v="7.09"/>
    <n v="54.2"/>
    <s v="Saskachewan"/>
    <s v="SK"/>
    <s v="Home Office"/>
    <n v="3"/>
    <s v="Office Supplies"/>
    <s v="Paper"/>
    <s v="Wrap Bag"/>
    <d v="2011-12-12T00:00:00"/>
  </r>
  <r>
    <n v="774"/>
    <d v="2011-12-03T00:00:00"/>
    <s v="Dec"/>
    <x v="11"/>
    <s v="Critical"/>
    <n v="17"/>
    <s v="S"/>
    <n v="126.57"/>
    <n v="7.4452941176470588"/>
    <s v="Regular Air"/>
    <n v="49"/>
    <n v="175.57"/>
    <s v="Alberta"/>
    <s v="AB"/>
    <s v="Small Business"/>
    <n v="2"/>
    <s v="Office Supplies"/>
    <s v="Appliances"/>
    <s v="Large Box"/>
    <d v="2011-05-12T00:00:00"/>
  </r>
  <r>
    <n v="29255"/>
    <d v="2011-12-03T00:00:00"/>
    <s v="Dec"/>
    <x v="11"/>
    <s v="Low"/>
    <n v="11"/>
    <s v="S"/>
    <n v="617.21900000000005"/>
    <n v="56.110818181818189"/>
    <s v="Express Air"/>
    <n v="8.99"/>
    <n v="626.20900000000006"/>
    <s v="Ontario"/>
    <s v="ON"/>
    <s v="Consumer"/>
    <n v="4"/>
    <s v="Technology"/>
    <s v="Telephones and Communication"/>
    <s v="Small Box"/>
    <d v="2011-07-12T00:00:00"/>
  </r>
  <r>
    <n v="58755"/>
    <d v="2011-12-03T00:00:00"/>
    <s v="Dec"/>
    <x v="11"/>
    <s v="Low"/>
    <n v="7"/>
    <s v="XS"/>
    <n v="15.61"/>
    <n v="2.23"/>
    <s v="Regular Air"/>
    <n v="1.49"/>
    <n v="17.099999999999998"/>
    <s v="Saskachewan"/>
    <s v="SK"/>
    <s v="Home Office"/>
    <n v="3"/>
    <s v="Office Supplies"/>
    <s v="Binders and Binder Accessories"/>
    <s v="Small Box"/>
    <d v="2011-05-12T00:00:00"/>
  </r>
  <r>
    <n v="17376"/>
    <d v="2011-12-04T00:00:00"/>
    <s v="Dec"/>
    <x v="11"/>
    <s v="High"/>
    <n v="44"/>
    <s v="XL"/>
    <n v="1127.81"/>
    <n v="25.632045454545452"/>
    <s v="Regular Air"/>
    <n v="1.99"/>
    <n v="1129.8"/>
    <s v="Prince Edward Island"/>
    <s v="PE"/>
    <s v="Corporate"/>
    <n v="1"/>
    <s v="Technology"/>
    <s v="Computer Peripherals"/>
    <s v="Small Pack"/>
    <d v="2011-06-12T00:00:00"/>
  </r>
  <r>
    <n v="41664"/>
    <d v="2011-12-04T00:00:00"/>
    <s v="Dec"/>
    <x v="11"/>
    <s v="Critical"/>
    <n v="40"/>
    <s v="XL"/>
    <n v="1038.19"/>
    <n v="25.954750000000001"/>
    <s v="Regular Air"/>
    <n v="4.08"/>
    <n v="1042.27"/>
    <s v="Ontario"/>
    <s v="ON"/>
    <s v="Corporate"/>
    <n v="1"/>
    <s v="Office Supplies"/>
    <s v="Pens &amp; Art Supplies"/>
    <s v="Small Pack"/>
    <d v="2011-06-12T00:00:00"/>
  </r>
  <r>
    <n v="28963"/>
    <d v="2011-12-04T00:00:00"/>
    <s v="Dec"/>
    <x v="11"/>
    <s v="Not Specified"/>
    <n v="37"/>
    <s v="L"/>
    <n v="6072.1875"/>
    <n v="164.11317567567568"/>
    <s v="Regular Air"/>
    <n v="2.5"/>
    <n v="6074.6875"/>
    <s v="Saskachewan"/>
    <s v="SK"/>
    <s v="Home Office"/>
    <n v="3"/>
    <s v="Technology"/>
    <s v="Telephones and Communication"/>
    <s v="Small Box"/>
    <d v="2011-06-12T00:00:00"/>
  </r>
  <r>
    <n v="54401"/>
    <d v="2011-12-04T00:00:00"/>
    <s v="Dec"/>
    <x v="11"/>
    <s v="High"/>
    <n v="34"/>
    <s v="L"/>
    <n v="670.02"/>
    <n v="19.706470588235295"/>
    <s v="Regular Air"/>
    <n v="1.49"/>
    <n v="671.51"/>
    <s v="Ontario"/>
    <s v="ON"/>
    <s v="Home Office"/>
    <n v="3"/>
    <s v="Office Supplies"/>
    <s v="Binders and Binder Accessories"/>
    <s v="Small Box"/>
    <d v="2011-06-12T00:00:00"/>
  </r>
  <r>
    <n v="41664"/>
    <d v="2011-12-04T00:00:00"/>
    <s v="Dec"/>
    <x v="11"/>
    <s v="Critical"/>
    <n v="5"/>
    <s v="XS"/>
    <n v="54.8"/>
    <n v="10.959999999999999"/>
    <s v="Regular Air"/>
    <n v="1.99"/>
    <n v="56.79"/>
    <s v="Ontario"/>
    <s v="ON"/>
    <s v="Corporate"/>
    <n v="1"/>
    <s v="Technology"/>
    <s v="Computer Peripherals"/>
    <s v="Small Pack"/>
    <d v="2011-04-12T00:00:00"/>
  </r>
  <r>
    <n v="47303"/>
    <d v="2011-12-05T00:00:00"/>
    <s v="Dec"/>
    <x v="11"/>
    <s v="Medium"/>
    <n v="47"/>
    <s v="XL"/>
    <n v="1413.82"/>
    <n v="30.081276595744679"/>
    <s v="Regular Air"/>
    <n v="11.63"/>
    <n v="1425.45"/>
    <s v="Ontario"/>
    <s v="ON"/>
    <s v="Corporate"/>
    <n v="1"/>
    <s v="Office Supplies"/>
    <s v="Binders and Binder Accessories"/>
    <s v="Small Box"/>
    <d v="2011-06-12T00:00:00"/>
  </r>
  <r>
    <n v="47303"/>
    <d v="2011-12-05T00:00:00"/>
    <s v="Dec"/>
    <x v="11"/>
    <s v="Medium"/>
    <n v="45"/>
    <s v="XL"/>
    <n v="308.92"/>
    <n v="6.8648888888888893"/>
    <s v="Express Air"/>
    <n v="7.37"/>
    <n v="316.29000000000002"/>
    <s v="Ontario"/>
    <s v="ON"/>
    <s v="Corporate"/>
    <n v="1"/>
    <s v="Office Supplies"/>
    <s v="Paper"/>
    <s v="Small Box"/>
    <d v="2011-07-12T00:00:00"/>
  </r>
  <r>
    <n v="38531"/>
    <d v="2011-12-05T00:00:00"/>
    <s v="Dec"/>
    <x v="11"/>
    <s v="Low"/>
    <n v="26"/>
    <s v="M"/>
    <n v="118.43"/>
    <n v="4.5550000000000006"/>
    <s v="Express Air"/>
    <n v="2.2599999999999998"/>
    <n v="120.69000000000001"/>
    <s v="New Brunswick"/>
    <s v="NB"/>
    <s v="Home Office"/>
    <n v="3"/>
    <s v="Office Supplies"/>
    <s v="Paper"/>
    <s v="Wrap Bag"/>
    <d v="2011-12-12T00:00:00"/>
  </r>
  <r>
    <n v="48641"/>
    <d v="2011-12-05T00:00:00"/>
    <s v="Dec"/>
    <x v="11"/>
    <s v="High"/>
    <n v="13"/>
    <s v="S"/>
    <n v="66.83"/>
    <n v="5.140769230769231"/>
    <s v="Regular Air"/>
    <n v="0.8"/>
    <n v="67.63"/>
    <s v="British Columbia"/>
    <s v="BC"/>
    <s v="Small Business"/>
    <n v="2"/>
    <s v="Office Supplies"/>
    <s v="Paper"/>
    <s v="Wrap Bag"/>
    <d v="2011-06-12T00:00:00"/>
  </r>
  <r>
    <n v="47303"/>
    <d v="2011-12-05T00:00:00"/>
    <s v="Dec"/>
    <x v="11"/>
    <s v="Medium"/>
    <n v="7"/>
    <s v="XS"/>
    <n v="56.9"/>
    <n v="8.1285714285714281"/>
    <s v="Regular Air"/>
    <n v="1.39"/>
    <n v="58.29"/>
    <s v="Ontario"/>
    <s v="ON"/>
    <s v="Corporate"/>
    <n v="1"/>
    <s v="Office Supplies"/>
    <s v="Envelopes"/>
    <s v="Small Box"/>
    <d v="2011-06-12T00:00:00"/>
  </r>
  <r>
    <n v="9344"/>
    <d v="2011-12-06T00:00:00"/>
    <s v="Dec"/>
    <x v="11"/>
    <s v="Low"/>
    <n v="31"/>
    <s v="L"/>
    <n v="3448.6455000000001"/>
    <n v="111.24662903225807"/>
    <s v="Regular Air"/>
    <n v="8.99"/>
    <n v="3457.6354999999999"/>
    <s v="Yukon"/>
    <s v="YT"/>
    <s v="Consumer"/>
    <n v="4"/>
    <s v="Technology"/>
    <s v="Telephones and Communication"/>
    <s v="Small Box"/>
    <d v="2011-06-12T00:00:00"/>
  </r>
  <r>
    <n v="18400"/>
    <d v="2011-12-06T00:00:00"/>
    <s v="Dec"/>
    <x v="11"/>
    <s v="Not Specified"/>
    <n v="29"/>
    <s v="M"/>
    <n v="598.49"/>
    <n v="20.63758620689655"/>
    <s v="Regular Air"/>
    <n v="4"/>
    <n v="602.49"/>
    <s v="Quebec"/>
    <s v="QC"/>
    <s v="Consumer"/>
    <n v="4"/>
    <s v="Technology"/>
    <s v="Computer Peripherals"/>
    <s v="Small Box"/>
    <d v="2011-07-12T00:00:00"/>
  </r>
  <r>
    <n v="20864"/>
    <d v="2011-12-06T00:00:00"/>
    <s v="Dec"/>
    <x v="11"/>
    <s v="High"/>
    <n v="19"/>
    <s v="S"/>
    <n v="251.45"/>
    <n v="13.234210526315788"/>
    <s v="Regular Air"/>
    <n v="4.95"/>
    <n v="256.39999999999998"/>
    <s v="Yukon"/>
    <s v="YT"/>
    <s v="Corporate"/>
    <n v="1"/>
    <s v="Furniture"/>
    <s v="Office Furnishings"/>
    <s v="Small Pack"/>
    <d v="2011-08-12T00:00:00"/>
  </r>
  <r>
    <n v="9344"/>
    <d v="2011-12-06T00:00:00"/>
    <s v="Dec"/>
    <x v="11"/>
    <s v="Low"/>
    <n v="18"/>
    <s v="S"/>
    <n v="1733.1"/>
    <n v="96.283333333333331"/>
    <s v="Regular Air"/>
    <n v="35"/>
    <n v="1768.1"/>
    <s v="Yukon"/>
    <s v="YT"/>
    <s v="Consumer"/>
    <n v="4"/>
    <s v="Office Supplies"/>
    <s v="Storage &amp; Organization"/>
    <s v="Large Box"/>
    <d v="2011-08-12T00:00:00"/>
  </r>
  <r>
    <n v="40480"/>
    <d v="2011-12-07T00:00:00"/>
    <s v="Dec"/>
    <x v="11"/>
    <s v="Critical"/>
    <n v="50"/>
    <s v="XXL"/>
    <n v="1270.03"/>
    <n v="25.400600000000001"/>
    <s v="Regular Air"/>
    <n v="6.93"/>
    <n v="1276.96"/>
    <s v="Prince Edward Island"/>
    <s v="PE"/>
    <s v="Home Office"/>
    <n v="3"/>
    <s v="Furniture"/>
    <s v="Office Furnishings"/>
    <s v="Small Box"/>
    <d v="2011-09-12T00:00:00"/>
  </r>
  <r>
    <n v="38146"/>
    <d v="2011-12-07T00:00:00"/>
    <s v="Dec"/>
    <x v="11"/>
    <s v="Low"/>
    <n v="45"/>
    <s v="XL"/>
    <n v="341.39"/>
    <n v="7.5864444444444441"/>
    <s v="Regular Air"/>
    <n v="6.16"/>
    <n v="347.55"/>
    <s v="Alberta"/>
    <s v="AB"/>
    <s v="Small Business"/>
    <n v="2"/>
    <s v="Office Supplies"/>
    <s v="Binders and Binder Accessories"/>
    <s v="Small Box"/>
    <d v="2011-11-12T00:00:00"/>
  </r>
  <r>
    <n v="38146"/>
    <d v="2011-12-07T00:00:00"/>
    <s v="Dec"/>
    <x v="11"/>
    <s v="Low"/>
    <n v="41"/>
    <s v="XL"/>
    <n v="782.05"/>
    <n v="19.074390243902439"/>
    <s v="Regular Air"/>
    <n v="14.87"/>
    <n v="796.92"/>
    <s v="Ontario"/>
    <s v="ON"/>
    <s v="Small Business"/>
    <n v="2"/>
    <s v="Furniture"/>
    <s v="Office Furnishings"/>
    <s v="Large Box"/>
    <d v="2011-07-12T00:00:00"/>
  </r>
  <r>
    <n v="43875"/>
    <d v="2011-12-07T00:00:00"/>
    <s v="Dec"/>
    <x v="11"/>
    <s v="Critical"/>
    <n v="40"/>
    <s v="XL"/>
    <n v="727.64"/>
    <n v="18.190999999999999"/>
    <s v="Regular Air"/>
    <n v="8.51"/>
    <n v="736.15"/>
    <s v="Ontario"/>
    <s v="ON"/>
    <s v="Corporate"/>
    <n v="1"/>
    <s v="Technology"/>
    <s v="Office Machines"/>
    <s v="Medium Box"/>
    <d v="2011-09-12T00:00:00"/>
  </r>
  <r>
    <n v="30279"/>
    <d v="2011-12-07T00:00:00"/>
    <s v="Dec"/>
    <x v="11"/>
    <s v="Critical"/>
    <n v="39"/>
    <s v="L"/>
    <n v="19539.939999999999"/>
    <n v="501.02410256410252"/>
    <s v="Delivery Truck"/>
    <n v="16.63"/>
    <n v="19556.57"/>
    <s v="Quebec"/>
    <s v="QC"/>
    <s v="Corporate"/>
    <n v="1"/>
    <s v="Technology"/>
    <s v="Office Machines"/>
    <s v="Jumbo Box"/>
    <d v="2011-08-12T00:00:00"/>
  </r>
  <r>
    <n v="28581"/>
    <d v="2011-12-07T00:00:00"/>
    <s v="Dec"/>
    <x v="11"/>
    <s v="Medium"/>
    <n v="36"/>
    <s v="L"/>
    <n v="176.35"/>
    <n v="4.8986111111111112"/>
    <s v="Regular Air"/>
    <n v="0.8"/>
    <n v="177.15"/>
    <s v="Quebec"/>
    <s v="QC"/>
    <s v="Home Office"/>
    <n v="3"/>
    <s v="Office Supplies"/>
    <s v="Paper"/>
    <s v="Wrap Bag"/>
    <d v="2011-09-12T00:00:00"/>
  </r>
  <r>
    <n v="43875"/>
    <d v="2011-12-07T00:00:00"/>
    <s v="Dec"/>
    <x v="11"/>
    <s v="Critical"/>
    <n v="25"/>
    <s v="M"/>
    <n v="2564.5774999999999"/>
    <n v="102.5831"/>
    <s v="Regular Air"/>
    <n v="7.69"/>
    <n v="2572.2674999999999"/>
    <s v="Ontario"/>
    <s v="ON"/>
    <s v="Corporate"/>
    <n v="1"/>
    <s v="Technology"/>
    <s v="Telephones and Communication"/>
    <s v="Small Box"/>
    <d v="2011-09-12T00:00:00"/>
  </r>
  <r>
    <n v="30279"/>
    <d v="2011-12-07T00:00:00"/>
    <s v="Dec"/>
    <x v="11"/>
    <s v="Critical"/>
    <n v="25"/>
    <s v="M"/>
    <n v="1412.98"/>
    <n v="56.519199999999998"/>
    <s v="Regular Air"/>
    <n v="4.5"/>
    <n v="1417.48"/>
    <s v="Quebec"/>
    <s v="QC"/>
    <s v="Corporate"/>
    <n v="1"/>
    <s v="Office Supplies"/>
    <s v="Appliances"/>
    <s v="Small Box"/>
    <d v="2011-07-12T00:00:00"/>
  </r>
  <r>
    <n v="43875"/>
    <d v="2011-12-07T00:00:00"/>
    <s v="Dec"/>
    <x v="11"/>
    <s v="Critical"/>
    <n v="24"/>
    <s v="M"/>
    <n v="382.19"/>
    <n v="15.924583333333333"/>
    <s v="Express Air"/>
    <n v="6.75"/>
    <n v="388.94"/>
    <s v="Ontario"/>
    <s v="ON"/>
    <s v="Corporate"/>
    <n v="1"/>
    <s v="Office Supplies"/>
    <s v="Appliances"/>
    <s v="Medium Box"/>
    <d v="2011-10-12T00:00:00"/>
  </r>
  <r>
    <n v="40480"/>
    <d v="2011-12-07T00:00:00"/>
    <s v="Dec"/>
    <x v="11"/>
    <s v="Critical"/>
    <n v="19"/>
    <s v="S"/>
    <n v="7608.88"/>
    <n v="400.46736842105264"/>
    <s v="Express Air"/>
    <n v="19.989999999999998"/>
    <n v="7628.87"/>
    <s v="Prince Edward Island"/>
    <s v="PE"/>
    <s v="Home Office"/>
    <n v="3"/>
    <s v="Office Supplies"/>
    <s v="Binders and Binder Accessories"/>
    <s v="Small Box"/>
    <d v="2011-07-12T00:00:00"/>
  </r>
  <r>
    <n v="43875"/>
    <d v="2011-12-07T00:00:00"/>
    <s v="Dec"/>
    <x v="11"/>
    <s v="Critical"/>
    <n v="17"/>
    <s v="S"/>
    <n v="2573.92"/>
    <n v="151.40705882352941"/>
    <s v="Delivery Truck"/>
    <n v="143.71"/>
    <n v="2717.63"/>
    <s v="Ontario"/>
    <s v="ON"/>
    <s v="Corporate"/>
    <n v="1"/>
    <s v="Furniture"/>
    <s v="Chairs &amp; Chairmats"/>
    <s v="Jumbo Drum"/>
    <d v="2011-09-12T00:00:00"/>
  </r>
  <r>
    <n v="43875"/>
    <d v="2011-12-07T00:00:00"/>
    <s v="Dec"/>
    <x v="11"/>
    <s v="Critical"/>
    <n v="16"/>
    <s v="S"/>
    <n v="2795.0039999999999"/>
    <n v="174.68774999999999"/>
    <s v="Regular Air"/>
    <n v="8.99"/>
    <n v="2803.9939999999997"/>
    <s v="Ontario"/>
    <s v="ON"/>
    <s v="Corporate"/>
    <n v="1"/>
    <s v="Technology"/>
    <s v="Telephones and Communication"/>
    <s v="Small Box"/>
    <d v="2011-08-12T00:00:00"/>
  </r>
  <r>
    <n v="28581"/>
    <d v="2011-12-07T00:00:00"/>
    <s v="Dec"/>
    <x v="11"/>
    <s v="Medium"/>
    <n v="1"/>
    <s v="XS"/>
    <n v="36.4"/>
    <n v="36.4"/>
    <s v="Regular Air"/>
    <n v="12.98"/>
    <n v="49.379999999999995"/>
    <s v="Quebec"/>
    <s v="QC"/>
    <s v="Home Office"/>
    <n v="3"/>
    <s v="Office Supplies"/>
    <s v="Binders and Binder Accessories"/>
    <s v="Small Box"/>
    <d v="2011-09-12T00:00:00"/>
  </r>
  <r>
    <n v="55042"/>
    <d v="2011-12-08T00:00:00"/>
    <s v="Dec"/>
    <x v="11"/>
    <s v="High"/>
    <n v="38"/>
    <s v="L"/>
    <n v="1978.4345000000001"/>
    <n v="52.064065789473688"/>
    <s v="Regular Air"/>
    <n v="2.5"/>
    <n v="1980.9345000000001"/>
    <s v="Manitoba"/>
    <s v="MB"/>
    <s v="Home Office"/>
    <n v="3"/>
    <s v="Technology"/>
    <s v="Telephones and Communication"/>
    <s v="Small Box"/>
    <d v="2011-09-12T00:00:00"/>
  </r>
  <r>
    <n v="55042"/>
    <d v="2011-12-08T00:00:00"/>
    <s v="Dec"/>
    <x v="11"/>
    <s v="High"/>
    <n v="28"/>
    <s v="M"/>
    <n v="1717.88"/>
    <n v="61.352857142857147"/>
    <s v="Express Air"/>
    <n v="4.5"/>
    <n v="1722.38"/>
    <s v="Manitoba"/>
    <s v="MB"/>
    <s v="Home Office"/>
    <n v="3"/>
    <s v="Office Supplies"/>
    <s v="Appliances"/>
    <s v="Small Box"/>
    <d v="2011-10-12T00:00:00"/>
  </r>
  <r>
    <n v="9829"/>
    <d v="2011-12-08T00:00:00"/>
    <s v="Dec"/>
    <x v="11"/>
    <s v="Critical"/>
    <n v="23"/>
    <s v="M"/>
    <n v="750.39"/>
    <n v="32.625652173913046"/>
    <s v="Regular Air"/>
    <n v="11.63"/>
    <n v="762.02"/>
    <s v="Saskachewan"/>
    <s v="SK"/>
    <s v="Consumer"/>
    <n v="4"/>
    <s v="Office Supplies"/>
    <s v="Binders and Binder Accessories"/>
    <s v="Small Box"/>
    <d v="2011-09-12T00:00:00"/>
  </r>
  <r>
    <n v="20098"/>
    <d v="2011-12-08T00:00:00"/>
    <s v="Dec"/>
    <x v="11"/>
    <s v="Medium"/>
    <n v="11"/>
    <s v="S"/>
    <n v="183.32"/>
    <n v="16.665454545454544"/>
    <s v="Regular Air"/>
    <n v="9.4"/>
    <n v="192.72"/>
    <s v="Nova Scotia"/>
    <s v="NS"/>
    <s v="Consumer"/>
    <n v="4"/>
    <s v="Technology"/>
    <s v="Office Machines"/>
    <s v="Small Box"/>
    <d v="2011-10-12T00:00:00"/>
  </r>
  <r>
    <n v="20098"/>
    <d v="2011-12-08T00:00:00"/>
    <s v="Dec"/>
    <x v="11"/>
    <s v="Medium"/>
    <n v="8"/>
    <s v="XS"/>
    <n v="194.11"/>
    <n v="24.263750000000002"/>
    <s v="Regular Air"/>
    <n v="8.99"/>
    <n v="203.10000000000002"/>
    <s v="Nova Scotia"/>
    <s v="NS"/>
    <s v="Consumer"/>
    <n v="4"/>
    <s v="Furniture"/>
    <s v="Office Furnishings"/>
    <s v="Small Pack"/>
    <d v="2011-08-12T00:00:00"/>
  </r>
  <r>
    <n v="9829"/>
    <d v="2011-12-08T00:00:00"/>
    <s v="Dec"/>
    <x v="11"/>
    <s v="Critical"/>
    <n v="4"/>
    <s v="XS"/>
    <n v="18.46"/>
    <n v="4.6150000000000002"/>
    <s v="Regular Air"/>
    <n v="0.5"/>
    <n v="18.96"/>
    <s v="Saskachewan"/>
    <s v="SK"/>
    <s v="Consumer"/>
    <n v="4"/>
    <s v="Office Supplies"/>
    <s v="Labels"/>
    <s v="Small Box"/>
    <d v="2011-10-12T00:00:00"/>
  </r>
  <r>
    <n v="44452"/>
    <d v="2011-12-09T00:00:00"/>
    <s v="Dec"/>
    <x v="11"/>
    <s v="Not Specified"/>
    <n v="50"/>
    <s v="XXL"/>
    <n v="330.27"/>
    <n v="6.6053999999999995"/>
    <s v="Regular Air"/>
    <n v="7.86"/>
    <n v="338.13"/>
    <s v="Saskachewan"/>
    <s v="SK"/>
    <s v="Home Office"/>
    <n v="3"/>
    <s v="Office Supplies"/>
    <s v="Paper"/>
    <s v="Small Box"/>
    <d v="2011-11-12T00:00:00"/>
  </r>
  <r>
    <n v="12130"/>
    <d v="2011-12-09T00:00:00"/>
    <s v="Dec"/>
    <x v="11"/>
    <s v="Not Specified"/>
    <n v="42"/>
    <s v="XL"/>
    <n v="1274.5155"/>
    <n v="30.345607142857141"/>
    <s v="Regular Air"/>
    <n v="5.99"/>
    <n v="1280.5055"/>
    <s v="Ontario"/>
    <s v="ON"/>
    <s v="Consumer"/>
    <n v="4"/>
    <s v="Technology"/>
    <s v="Telephones and Communication"/>
    <s v="Wrap Bag"/>
    <d v="2011-12-12T00:00:00"/>
  </r>
  <r>
    <n v="12130"/>
    <d v="2011-12-09T00:00:00"/>
    <s v="Dec"/>
    <x v="11"/>
    <s v="Not Specified"/>
    <n v="37"/>
    <s v="L"/>
    <n v="686.2"/>
    <n v="18.545945945945949"/>
    <s v="Regular Air"/>
    <n v="3.62"/>
    <n v="689.82"/>
    <s v="Ontario"/>
    <s v="ON"/>
    <s v="Consumer"/>
    <n v="4"/>
    <s v="Furniture"/>
    <s v="Office Furnishings"/>
    <s v="Wrap Bag"/>
    <d v="2011-12-12T00:00:00"/>
  </r>
  <r>
    <n v="9093"/>
    <d v="2011-12-09T00:00:00"/>
    <s v="Dec"/>
    <x v="11"/>
    <s v="Medium"/>
    <n v="36"/>
    <s v="L"/>
    <n v="268.55"/>
    <n v="7.4597222222222221"/>
    <s v="Regular Air"/>
    <n v="2.83"/>
    <n v="271.38"/>
    <s v="Yukon"/>
    <s v="YT"/>
    <s v="Consumer"/>
    <n v="4"/>
    <s v="Technology"/>
    <s v="Computer Peripherals"/>
    <s v="Small Pack"/>
    <d v="2011-09-12T00:00:00"/>
  </r>
  <r>
    <n v="59200"/>
    <d v="2011-12-09T00:00:00"/>
    <s v="Dec"/>
    <x v="11"/>
    <s v="Medium"/>
    <n v="28"/>
    <s v="M"/>
    <n v="350.42"/>
    <n v="12.515000000000001"/>
    <s v="Regular Air"/>
    <n v="5.81"/>
    <n v="356.23"/>
    <s v="Ontario"/>
    <s v="ON"/>
    <s v="Home Office"/>
    <n v="3"/>
    <s v="Office Supplies"/>
    <s v="Pens &amp; Art Supplies"/>
    <s v="Small Pack"/>
    <d v="2011-11-12T00:00:00"/>
  </r>
  <r>
    <n v="59200"/>
    <d v="2011-12-09T00:00:00"/>
    <s v="Dec"/>
    <x v="11"/>
    <s v="Medium"/>
    <n v="4"/>
    <s v="XS"/>
    <n v="170.45"/>
    <n v="42.612499999999997"/>
    <s v="Regular Air"/>
    <n v="4.62"/>
    <n v="175.07"/>
    <s v="Ontario"/>
    <s v="ON"/>
    <s v="Home Office"/>
    <n v="3"/>
    <s v="Office Supplies"/>
    <s v="Appliances"/>
    <s v="Small Box"/>
    <d v="2011-09-12T00:00:00"/>
  </r>
  <r>
    <n v="22848"/>
    <d v="2011-12-10T00:00:00"/>
    <s v="Dec"/>
    <x v="11"/>
    <s v="Not Specified"/>
    <n v="45"/>
    <s v="XL"/>
    <n v="5921.74"/>
    <n v="131.59422222222221"/>
    <s v="Delivery Truck"/>
    <n v="30"/>
    <n v="5951.74"/>
    <s v="Yukon"/>
    <s v="YT"/>
    <s v="Home Office"/>
    <n v="3"/>
    <s v="Furniture"/>
    <s v="Chairs &amp; Chairmats"/>
    <s v="Jumbo Drum"/>
    <d v="2011-12-12T00:00:00"/>
  </r>
  <r>
    <n v="12262"/>
    <d v="2011-12-10T00:00:00"/>
    <s v="Dec"/>
    <x v="11"/>
    <s v="Low"/>
    <n v="45"/>
    <s v="XL"/>
    <n v="1212.9280000000001"/>
    <n v="26.953955555555559"/>
    <s v="Delivery Truck"/>
    <n v="45.51"/>
    <n v="1258.4380000000001"/>
    <s v="Yukon"/>
    <s v="YT"/>
    <s v="Home Office"/>
    <n v="3"/>
    <s v="Furniture"/>
    <s v="Tables"/>
    <s v="Jumbo Box"/>
    <s v="12/15/2011"/>
  </r>
  <r>
    <n v="33219"/>
    <d v="2011-12-10T00:00:00"/>
    <s v="Dec"/>
    <x v="11"/>
    <s v="High"/>
    <n v="32"/>
    <s v="L"/>
    <n v="7341.96"/>
    <n v="229.43625"/>
    <s v="Delivery Truck"/>
    <n v="64.2"/>
    <n v="7406.16"/>
    <s v="Ontario"/>
    <s v="ON"/>
    <s v="Consumer"/>
    <n v="4"/>
    <s v="Furniture"/>
    <s v="Chairs &amp; Chairmats"/>
    <s v="Jumbo Drum"/>
    <d v="2011-11-12T00:00:00"/>
  </r>
  <r>
    <n v="47265"/>
    <d v="2011-12-10T00:00:00"/>
    <s v="Dec"/>
    <x v="11"/>
    <s v="Critical"/>
    <n v="31"/>
    <s v="L"/>
    <n v="187.13"/>
    <n v="6.0364516129032255"/>
    <s v="Regular Air"/>
    <n v="5.46"/>
    <n v="192.59"/>
    <s v="Quebec"/>
    <s v="QC"/>
    <s v="Home Office"/>
    <n v="3"/>
    <s v="Office Supplies"/>
    <s v="Paper"/>
    <s v="Small Box"/>
    <d v="2011-11-12T00:00:00"/>
  </r>
  <r>
    <n v="21927"/>
    <d v="2011-12-10T00:00:00"/>
    <s v="Dec"/>
    <x v="11"/>
    <s v="High"/>
    <n v="23"/>
    <s v="M"/>
    <n v="8225.24"/>
    <n v="357.61913043478262"/>
    <s v="Delivery Truck"/>
    <n v="30"/>
    <n v="8255.24"/>
    <s v="Yukon"/>
    <s v="YT"/>
    <s v="Home Office"/>
    <n v="3"/>
    <s v="Furniture"/>
    <s v="Chairs &amp; Chairmats"/>
    <s v="Jumbo Drum"/>
    <d v="2011-11-12T00:00:00"/>
  </r>
  <r>
    <n v="22848"/>
    <d v="2011-12-10T00:00:00"/>
    <s v="Dec"/>
    <x v="11"/>
    <s v="Not Specified"/>
    <n v="20"/>
    <s v="M"/>
    <n v="140.37"/>
    <n v="7.0185000000000004"/>
    <s v="Regular Air"/>
    <n v="49"/>
    <n v="189.37"/>
    <s v="Yukon"/>
    <s v="YT"/>
    <s v="Home Office"/>
    <n v="3"/>
    <s v="Office Supplies"/>
    <s v="Appliances"/>
    <s v="Large Box"/>
    <d v="2011-11-12T00:00:00"/>
  </r>
  <r>
    <n v="15941"/>
    <d v="2011-12-10T00:00:00"/>
    <s v="Dec"/>
    <x v="11"/>
    <s v="Not Specified"/>
    <n v="15"/>
    <s v="S"/>
    <n v="951.09"/>
    <n v="63.405999999999999"/>
    <s v="Delivery Truck"/>
    <n v="36.61"/>
    <n v="987.7"/>
    <s v="Quebec"/>
    <s v="QC"/>
    <s v="Consumer"/>
    <n v="4"/>
    <s v="Furniture"/>
    <s v="Bookcases"/>
    <s v="Jumbo Box"/>
    <d v="2011-12-12T00:00:00"/>
  </r>
  <r>
    <n v="6912"/>
    <d v="2011-12-10T00:00:00"/>
    <s v="Dec"/>
    <x v="11"/>
    <s v="Not Specified"/>
    <n v="14"/>
    <s v="S"/>
    <n v="294.52"/>
    <n v="21.037142857142857"/>
    <s v="Regular Air"/>
    <n v="5.94"/>
    <n v="300.45999999999998"/>
    <s v="Quebec"/>
    <s v="QC"/>
    <s v="Small Business"/>
    <n v="2"/>
    <s v="Office Supplies"/>
    <s v="Appliances"/>
    <s v="Medium Box"/>
    <d v="2011-12-12T00:00:00"/>
  </r>
  <r>
    <n v="57510"/>
    <d v="2011-12-10T00:00:00"/>
    <s v="Dec"/>
    <x v="11"/>
    <s v="Not Specified"/>
    <n v="6"/>
    <s v="XS"/>
    <n v="48.05"/>
    <n v="8.0083333333333329"/>
    <s v="Regular Air"/>
    <n v="5.2"/>
    <n v="53.25"/>
    <s v="Saskachewan"/>
    <s v="SK"/>
    <s v="Corporate"/>
    <n v="1"/>
    <s v="Office Supplies"/>
    <s v="Paper"/>
    <s v="Small Box"/>
    <d v="2011-10-12T00:00:00"/>
  </r>
  <r>
    <n v="22848"/>
    <d v="2011-12-10T00:00:00"/>
    <s v="Dec"/>
    <x v="11"/>
    <s v="Not Specified"/>
    <n v="4"/>
    <s v="XS"/>
    <n v="68.16"/>
    <n v="17.04"/>
    <s v="Regular Air"/>
    <n v="6.5"/>
    <n v="74.66"/>
    <s v="Yukon"/>
    <s v="YT"/>
    <s v="Home Office"/>
    <n v="3"/>
    <s v="Technology"/>
    <s v="Computer Peripherals"/>
    <s v="Small Box"/>
    <d v="2011-12-12T00:00:00"/>
  </r>
  <r>
    <n v="40870"/>
    <d v="2011-12-11T00:00:00"/>
    <s v="Dec"/>
    <x v="11"/>
    <s v="Critical"/>
    <n v="43"/>
    <s v="XL"/>
    <n v="12858.88"/>
    <n v="299.04372093023255"/>
    <s v="Regular Air"/>
    <n v="7.18"/>
    <n v="12866.06"/>
    <s v="Quebec"/>
    <s v="QC"/>
    <s v="Corporate"/>
    <n v="1"/>
    <s v="Technology"/>
    <s v="Computer Peripherals"/>
    <s v="Small Box"/>
    <d v="2011-11-12T00:00:00"/>
  </r>
  <r>
    <n v="42083"/>
    <d v="2011-12-11T00:00:00"/>
    <s v="Dec"/>
    <x v="11"/>
    <s v="Critical"/>
    <n v="38"/>
    <s v="L"/>
    <n v="5526.16"/>
    <n v="145.42526315789473"/>
    <s v="Regular Air"/>
    <n v="24.49"/>
    <n v="5550.65"/>
    <s v="Alberta"/>
    <s v="AB"/>
    <s v="Consumer"/>
    <n v="4"/>
    <s v="Furniture"/>
    <s v="Chairs &amp; Chairmats"/>
    <s v="Large Box"/>
    <s v="12/13/2011"/>
  </r>
  <r>
    <n v="42083"/>
    <d v="2011-12-11T00:00:00"/>
    <s v="Dec"/>
    <x v="11"/>
    <s v="Critical"/>
    <n v="36"/>
    <s v="L"/>
    <n v="236.89"/>
    <n v="6.580277777777777"/>
    <s v="Regular Air"/>
    <n v="6.22"/>
    <n v="243.10999999999999"/>
    <s v="Alberta"/>
    <s v="AB"/>
    <s v="Consumer"/>
    <n v="4"/>
    <s v="Office Supplies"/>
    <s v="Paper"/>
    <s v="Small Box"/>
    <s v="12/13/2011"/>
  </r>
  <r>
    <n v="42083"/>
    <d v="2011-12-11T00:00:00"/>
    <s v="Dec"/>
    <x v="11"/>
    <s v="Critical"/>
    <n v="33"/>
    <s v="L"/>
    <n v="68.42"/>
    <n v="2.0733333333333333"/>
    <s v="Regular Air"/>
    <n v="2.56"/>
    <n v="70.98"/>
    <s v="Alberta"/>
    <s v="AB"/>
    <s v="Consumer"/>
    <n v="4"/>
    <s v="Office Supplies"/>
    <s v="Scissors, Rulers and Trimmers"/>
    <s v="Small Pack"/>
    <d v="2011-11-12T00:00:00"/>
  </r>
  <r>
    <n v="40870"/>
    <d v="2011-12-11T00:00:00"/>
    <s v="Dec"/>
    <x v="11"/>
    <s v="Critical"/>
    <n v="28"/>
    <s v="M"/>
    <n v="146.69"/>
    <n v="5.2389285714285716"/>
    <s v="Regular Air"/>
    <n v="5.32"/>
    <n v="152.01"/>
    <s v="Quebec"/>
    <s v="QC"/>
    <s v="Corporate"/>
    <n v="1"/>
    <s v="Furniture"/>
    <s v="Office Furnishings"/>
    <s v="Small Box"/>
    <s v="12/13/2011"/>
  </r>
  <r>
    <n v="26464"/>
    <d v="2011-12-11T00:00:00"/>
    <s v="Dec"/>
    <x v="11"/>
    <s v="High"/>
    <n v="26"/>
    <s v="M"/>
    <n v="1280.6500000000001"/>
    <n v="49.255769230769232"/>
    <s v="Regular Air"/>
    <n v="22.24"/>
    <n v="1302.8900000000001"/>
    <s v="Yukon"/>
    <s v="YT"/>
    <s v="Corporate"/>
    <n v="1"/>
    <s v="Furniture"/>
    <s v="Office Furnishings"/>
    <s v="Large Box"/>
    <d v="2011-12-12T00:00:00"/>
  </r>
  <r>
    <n v="26464"/>
    <d v="2011-12-11T00:00:00"/>
    <s v="Dec"/>
    <x v="11"/>
    <s v="High"/>
    <n v="25"/>
    <s v="M"/>
    <n v="268.58"/>
    <n v="10.7432"/>
    <s v="Regular Air"/>
    <n v="4.5"/>
    <n v="273.08"/>
    <s v="Yukon"/>
    <s v="YT"/>
    <s v="Corporate"/>
    <n v="1"/>
    <s v="Office Supplies"/>
    <s v="Appliances"/>
    <s v="Small Box"/>
    <d v="2011-11-12T00:00:00"/>
  </r>
  <r>
    <n v="41956"/>
    <d v="2011-12-12T00:00:00"/>
    <s v="Dec"/>
    <x v="11"/>
    <s v="Medium"/>
    <n v="22"/>
    <s v="M"/>
    <n v="364.69"/>
    <n v="16.576818181818183"/>
    <s v="Express Air"/>
    <n v="6.25"/>
    <n v="370.94"/>
    <s v="Saskachewan"/>
    <s v="SK"/>
    <s v="Home Office"/>
    <n v="3"/>
    <s v="Office Supplies"/>
    <s v="Storage &amp; Organization"/>
    <s v="Small Box"/>
    <s v="12/13/2011"/>
  </r>
  <r>
    <n v="41956"/>
    <d v="2011-12-12T00:00:00"/>
    <s v="Dec"/>
    <x v="11"/>
    <s v="Medium"/>
    <n v="16"/>
    <s v="S"/>
    <n v="86.3"/>
    <n v="5.3937499999999998"/>
    <s v="Regular Air"/>
    <n v="4.93"/>
    <n v="91.22999999999999"/>
    <s v="Saskachewan"/>
    <s v="SK"/>
    <s v="Home Office"/>
    <n v="3"/>
    <s v="Technology"/>
    <s v="Computer Peripherals"/>
    <s v="Small Pack"/>
    <s v="12/14/2011"/>
  </r>
  <r>
    <n v="2595"/>
    <d v="2011-12-13T00:00:00"/>
    <s v="Dec"/>
    <x v="11"/>
    <s v="Not Specified"/>
    <n v="29"/>
    <s v="M"/>
    <n v="208.47"/>
    <n v="7.1886206896551723"/>
    <s v="Express Air"/>
    <n v="8.74"/>
    <n v="217.21"/>
    <s v="British Columbia"/>
    <s v="BC"/>
    <s v="Corporate"/>
    <n v="1"/>
    <s v="Office Supplies"/>
    <s v="Paper"/>
    <s v="Small Box"/>
    <s v="12/15/2011"/>
  </r>
  <r>
    <n v="2595"/>
    <d v="2011-12-13T00:00:00"/>
    <s v="Dec"/>
    <x v="11"/>
    <s v="Not Specified"/>
    <n v="13"/>
    <s v="S"/>
    <n v="11764.25"/>
    <n v="904.94230769230774"/>
    <s v="Delivery Truck"/>
    <n v="44.55"/>
    <n v="11808.8"/>
    <s v="British Columbia"/>
    <s v="BC"/>
    <s v="Corporate"/>
    <n v="1"/>
    <s v="Furniture"/>
    <s v="Bookcases"/>
    <s v="Jumbo Box"/>
    <s v="12/14/2011"/>
  </r>
  <r>
    <n v="2595"/>
    <d v="2011-12-13T00:00:00"/>
    <s v="Dec"/>
    <x v="11"/>
    <s v="Not Specified"/>
    <n v="4"/>
    <s v="XS"/>
    <n v="25.17"/>
    <n v="6.2925000000000004"/>
    <s v="Regular Air"/>
    <n v="5.26"/>
    <n v="30.43"/>
    <s v="British Columbia"/>
    <s v="BC"/>
    <s v="Corporate"/>
    <n v="1"/>
    <s v="Furniture"/>
    <s v="Office Furnishings"/>
    <s v="Small Pack"/>
    <s v="12/15/2011"/>
  </r>
  <r>
    <n v="12199"/>
    <d v="2011-12-14T00:00:00"/>
    <s v="Dec"/>
    <x v="11"/>
    <s v="Low"/>
    <n v="50"/>
    <s v="XXL"/>
    <n v="8289.51"/>
    <n v="165.7902"/>
    <s v="Regular Air"/>
    <n v="7.07"/>
    <n v="8296.58"/>
    <s v="British Columbia"/>
    <s v="BC"/>
    <s v="Corporate"/>
    <n v="1"/>
    <s v="Office Supplies"/>
    <s v="Storage &amp; Organization"/>
    <s v="Small Box"/>
    <s v="12/18/2011"/>
  </r>
  <r>
    <n v="13089"/>
    <d v="2011-12-14T00:00:00"/>
    <s v="Dec"/>
    <x v="11"/>
    <s v="Not Specified"/>
    <n v="34"/>
    <s v="L"/>
    <n v="3577.11"/>
    <n v="105.20911764705883"/>
    <s v="Delivery Truck"/>
    <n v="58.72"/>
    <n v="3635.83"/>
    <s v="Quebec"/>
    <s v="QC"/>
    <s v="Corporate"/>
    <n v="1"/>
    <s v="Furniture"/>
    <s v="Bookcases"/>
    <s v="Jumbo Box"/>
    <s v="12/17/2011"/>
  </r>
  <r>
    <n v="12199"/>
    <d v="2011-12-14T00:00:00"/>
    <s v="Dec"/>
    <x v="11"/>
    <s v="Low"/>
    <n v="2"/>
    <s v="XS"/>
    <n v="19"/>
    <n v="9.5"/>
    <s v="Regular Air"/>
    <n v="5.27"/>
    <n v="24.27"/>
    <s v="British Columbia"/>
    <s v="BC"/>
    <s v="Corporate"/>
    <n v="1"/>
    <s v="Office Supplies"/>
    <s v="Binders and Binder Accessories"/>
    <s v="Small Box"/>
    <s v="12/19/2011"/>
  </r>
  <r>
    <n v="20743"/>
    <d v="2011-12-15T00:00:00"/>
    <s v="Dec"/>
    <x v="11"/>
    <s v="High"/>
    <n v="39"/>
    <s v="L"/>
    <n v="231.21"/>
    <n v="5.9284615384615389"/>
    <s v="Express Air"/>
    <n v="8.16"/>
    <n v="239.37"/>
    <s v="Alberta"/>
    <s v="AB"/>
    <s v="Consumer"/>
    <n v="4"/>
    <s v="Office Supplies"/>
    <s v="Paper"/>
    <s v="Small Box"/>
    <s v="12/16/2011"/>
  </r>
  <r>
    <n v="22086"/>
    <d v="2011-12-15T00:00:00"/>
    <s v="Dec"/>
    <x v="11"/>
    <s v="Medium"/>
    <n v="21"/>
    <s v="M"/>
    <n v="2039.33"/>
    <n v="97.110952380952384"/>
    <s v="Delivery Truck"/>
    <n v="74.349999999999994"/>
    <n v="2113.6799999999998"/>
    <s v="Manitoba"/>
    <s v="MB"/>
    <s v="Small Business"/>
    <n v="2"/>
    <s v="Furniture"/>
    <s v="Chairs &amp; Chairmats"/>
    <s v="Jumbo Drum"/>
    <s v="12/16/2011"/>
  </r>
  <r>
    <n v="50688"/>
    <d v="2011-12-16T00:00:00"/>
    <s v="Dec"/>
    <x v="11"/>
    <s v="Critical"/>
    <n v="50"/>
    <s v="XXL"/>
    <n v="600.22"/>
    <n v="12.0044"/>
    <s v="Regular Air"/>
    <n v="3.14"/>
    <n v="603.36"/>
    <s v="Northwest Territories"/>
    <s v="NT"/>
    <s v="Home Office"/>
    <n v="3"/>
    <s v="Office Supplies"/>
    <s v="Scissors, Rulers and Trimmers"/>
    <s v="Small Pack"/>
    <s v="12/17/2011"/>
  </r>
  <r>
    <n v="32803"/>
    <d v="2011-12-16T00:00:00"/>
    <s v="Dec"/>
    <x v="11"/>
    <s v="Medium"/>
    <n v="49"/>
    <s v="XL"/>
    <n v="371.95"/>
    <n v="7.5908163265306117"/>
    <s v="Express Air"/>
    <n v="4.71"/>
    <n v="376.65999999999997"/>
    <s v="Ontario"/>
    <s v="ON"/>
    <s v="Corporate"/>
    <n v="1"/>
    <s v="Office Supplies"/>
    <s v="Binders and Binder Accessories"/>
    <s v="Small Box"/>
    <s v="12/17/2011"/>
  </r>
  <r>
    <n v="51201"/>
    <d v="2011-12-16T00:00:00"/>
    <s v="Dec"/>
    <x v="11"/>
    <s v="High"/>
    <n v="42"/>
    <s v="XL"/>
    <n v="312.05"/>
    <n v="7.4297619047619055"/>
    <s v="Regular Air"/>
    <n v="11.51"/>
    <n v="323.56"/>
    <s v="Saskachewan"/>
    <s v="SK"/>
    <s v="Corporate"/>
    <n v="1"/>
    <s v="Office Supplies"/>
    <s v="Binders and Binder Accessories"/>
    <s v="Small Box"/>
    <s v="12/16/2011"/>
  </r>
  <r>
    <n v="32613"/>
    <d v="2011-12-16T00:00:00"/>
    <s v="Dec"/>
    <x v="11"/>
    <s v="Low"/>
    <n v="41"/>
    <s v="XL"/>
    <n v="7174.9435000000003"/>
    <n v="174.99862195121952"/>
    <s v="Express Air"/>
    <n v="3.99"/>
    <n v="7178.9335000000001"/>
    <s v="Quebec"/>
    <s v="QC"/>
    <s v="Consumer"/>
    <n v="4"/>
    <s v="Technology"/>
    <s v="Telephones and Communication"/>
    <s v="Small Box"/>
    <s v="12/18/2011"/>
  </r>
  <r>
    <n v="32613"/>
    <d v="2011-12-16T00:00:00"/>
    <s v="Dec"/>
    <x v="11"/>
    <s v="Low"/>
    <n v="38"/>
    <s v="L"/>
    <n v="5228.2"/>
    <n v="137.58421052631579"/>
    <s v="Regular Air"/>
    <n v="35"/>
    <n v="5263.2"/>
    <s v="Quebec"/>
    <s v="QC"/>
    <s v="Consumer"/>
    <n v="4"/>
    <s v="Office Supplies"/>
    <s v="Storage &amp; Organization"/>
    <s v="Large Box"/>
    <s v="12/18/2011"/>
  </r>
  <r>
    <n v="47079"/>
    <d v="2011-12-16T00:00:00"/>
    <s v="Dec"/>
    <x v="11"/>
    <s v="Critical"/>
    <n v="34"/>
    <s v="L"/>
    <n v="1069.8499999999999"/>
    <n v="31.466176470588234"/>
    <s v="Delivery Truck"/>
    <n v="45.51"/>
    <n v="1115.3599999999999"/>
    <s v="Manitoba"/>
    <s v="MB"/>
    <s v="Home Office"/>
    <n v="3"/>
    <s v="Furniture"/>
    <s v="Tables"/>
    <s v="Jumbo Box"/>
    <s v="12/18/2011"/>
  </r>
  <r>
    <n v="32613"/>
    <d v="2011-12-16T00:00:00"/>
    <s v="Dec"/>
    <x v="11"/>
    <s v="Low"/>
    <n v="31"/>
    <s v="L"/>
    <n v="1359.74"/>
    <n v="43.862580645161287"/>
    <s v="Express Air"/>
    <n v="8.99"/>
    <n v="1368.73"/>
    <s v="Quebec"/>
    <s v="QC"/>
    <s v="Consumer"/>
    <n v="4"/>
    <s v="Office Supplies"/>
    <s v="Pens &amp; Art Supplies"/>
    <s v="Small Pack"/>
    <s v="12/23/2011"/>
  </r>
  <r>
    <n v="32803"/>
    <d v="2011-12-16T00:00:00"/>
    <s v="Dec"/>
    <x v="11"/>
    <s v="Medium"/>
    <n v="22"/>
    <s v="M"/>
    <n v="96.07"/>
    <n v="4.3668181818181813"/>
    <s v="Regular Air"/>
    <n v="2.5"/>
    <n v="98.57"/>
    <s v="Ontario"/>
    <s v="ON"/>
    <s v="Corporate"/>
    <n v="1"/>
    <s v="Office Supplies"/>
    <s v="Envelopes"/>
    <s v="Small Box"/>
    <s v="12/18/2011"/>
  </r>
  <r>
    <n v="41349"/>
    <d v="2011-12-17T00:00:00"/>
    <s v="Dec"/>
    <x v="11"/>
    <s v="Critical"/>
    <n v="44"/>
    <s v="XL"/>
    <n v="346.2"/>
    <n v="7.8681818181818182"/>
    <s v="Express Air"/>
    <n v="11.51"/>
    <n v="357.71"/>
    <s v="British Columbia"/>
    <s v="BC"/>
    <s v="Home Office"/>
    <n v="3"/>
    <s v="Office Supplies"/>
    <s v="Binders and Binder Accessories"/>
    <s v="Small Box"/>
    <s v="12/18/2011"/>
  </r>
  <r>
    <n v="50854"/>
    <d v="2011-12-17T00:00:00"/>
    <s v="Dec"/>
    <x v="11"/>
    <s v="Critical"/>
    <n v="42"/>
    <s v="XL"/>
    <n v="452.15"/>
    <n v="10.765476190476189"/>
    <s v="Express Air"/>
    <n v="3.37"/>
    <n v="455.52"/>
    <s v="Ontario"/>
    <s v="ON"/>
    <s v="Corporate"/>
    <n v="1"/>
    <s v="Office Supplies"/>
    <s v="Scissors, Rulers and Trimmers"/>
    <s v="Small Pack"/>
    <s v="12/17/2011"/>
  </r>
  <r>
    <n v="41349"/>
    <d v="2011-12-17T00:00:00"/>
    <s v="Dec"/>
    <x v="11"/>
    <s v="Critical"/>
    <n v="39"/>
    <s v="L"/>
    <n v="475.52"/>
    <n v="12.192820512820512"/>
    <s v="Regular Air"/>
    <n v="6.27"/>
    <n v="481.78999999999996"/>
    <s v="British Columbia"/>
    <s v="BC"/>
    <s v="Home Office"/>
    <n v="3"/>
    <s v="Office Supplies"/>
    <s v="Storage &amp; Organization"/>
    <s v="Medium Box"/>
    <s v="12/19/2011"/>
  </r>
  <r>
    <n v="47717"/>
    <d v="2011-12-17T00:00:00"/>
    <s v="Dec"/>
    <x v="11"/>
    <s v="Not Specified"/>
    <n v="35"/>
    <s v="L"/>
    <n v="173.22"/>
    <n v="4.9491428571428573"/>
    <s v="Regular Air"/>
    <n v="0.5"/>
    <n v="173.72"/>
    <s v="Saskachewan"/>
    <s v="SK"/>
    <s v="Consumer"/>
    <n v="4"/>
    <s v="Office Supplies"/>
    <s v="Labels"/>
    <s v="Small Box"/>
    <s v="12/18/2011"/>
  </r>
  <r>
    <n v="24966"/>
    <d v="2011-12-17T00:00:00"/>
    <s v="Dec"/>
    <x v="11"/>
    <s v="Medium"/>
    <n v="34"/>
    <s v="L"/>
    <n v="4152.12"/>
    <n v="122.12117647058824"/>
    <s v="Regular Air"/>
    <n v="19.989999999999998"/>
    <n v="4172.1099999999997"/>
    <s v="Manitoba"/>
    <s v="MB"/>
    <s v="Corporate"/>
    <n v="1"/>
    <s v="Office Supplies"/>
    <s v="Storage &amp; Organization"/>
    <s v="Small Box"/>
    <s v="12/18/2011"/>
  </r>
  <r>
    <n v="39617"/>
    <d v="2011-12-17T00:00:00"/>
    <s v="Dec"/>
    <x v="11"/>
    <s v="Not Specified"/>
    <n v="33"/>
    <s v="L"/>
    <n v="1283.68"/>
    <n v="38.899393939393939"/>
    <s v="Regular Air"/>
    <n v="9.1999999999999993"/>
    <n v="1292.8800000000001"/>
    <s v="British Columbia"/>
    <s v="BC"/>
    <s v="Small Business"/>
    <n v="2"/>
    <s v="Furniture"/>
    <s v="Office Furnishings"/>
    <s v="Wrap Bag"/>
    <s v="12/19/2011"/>
  </r>
  <r>
    <n v="39617"/>
    <d v="2011-12-17T00:00:00"/>
    <s v="Dec"/>
    <x v="11"/>
    <s v="Not Specified"/>
    <n v="28"/>
    <s v="M"/>
    <n v="169.46"/>
    <n v="6.052142857142857"/>
    <s v="Regular Air"/>
    <n v="1.2"/>
    <n v="170.66"/>
    <s v="British Columbia"/>
    <s v="BC"/>
    <s v="Small Business"/>
    <n v="2"/>
    <s v="Office Supplies"/>
    <s v="Pens &amp; Art Supplies"/>
    <s v="Wrap Bag"/>
    <s v="12/19/2011"/>
  </r>
  <r>
    <n v="50854"/>
    <d v="2011-12-17T00:00:00"/>
    <s v="Dec"/>
    <x v="11"/>
    <s v="Critical"/>
    <n v="27"/>
    <s v="M"/>
    <n v="137.5"/>
    <n v="5.0925925925925926"/>
    <s v="Regular Air"/>
    <n v="4.95"/>
    <n v="142.44999999999999"/>
    <s v="Ontario"/>
    <s v="ON"/>
    <s v="Corporate"/>
    <n v="1"/>
    <s v="Office Supplies"/>
    <s v="Binders and Binder Accessories"/>
    <s v="Small Box"/>
    <s v="12/17/2011"/>
  </r>
  <r>
    <n v="30081"/>
    <d v="2011-12-17T00:00:00"/>
    <s v="Dec"/>
    <x v="11"/>
    <s v="High"/>
    <n v="26"/>
    <s v="M"/>
    <n v="213.49"/>
    <n v="8.2111538461538469"/>
    <s v="Regular Air"/>
    <n v="8.94"/>
    <n v="222.43"/>
    <s v="Manitoba"/>
    <s v="MB"/>
    <s v="Home Office"/>
    <n v="3"/>
    <s v="Office Supplies"/>
    <s v="Binders and Binder Accessories"/>
    <s v="Small Box"/>
    <s v="12/19/2011"/>
  </r>
  <r>
    <n v="50854"/>
    <d v="2011-12-17T00:00:00"/>
    <s v="Dec"/>
    <x v="11"/>
    <s v="Critical"/>
    <n v="12"/>
    <s v="S"/>
    <n v="5744.24"/>
    <n v="478.68666666666667"/>
    <s v="Delivery Truck"/>
    <n v="28.14"/>
    <n v="5772.38"/>
    <s v="Ontario"/>
    <s v="ON"/>
    <s v="Corporate"/>
    <n v="1"/>
    <s v="Technology"/>
    <s v="Office Machines"/>
    <s v="Jumbo Drum"/>
    <s v="12/19/2011"/>
  </r>
  <r>
    <n v="51463"/>
    <d v="2011-12-17T00:00:00"/>
    <s v="Dec"/>
    <x v="11"/>
    <s v="Low"/>
    <n v="7"/>
    <s v="XS"/>
    <n v="405.33949999999999"/>
    <n v="57.905642857142858"/>
    <s v="Express Air"/>
    <n v="3.9"/>
    <n v="409.23949999999996"/>
    <s v="Quebec"/>
    <s v="QC"/>
    <s v="Corporate"/>
    <n v="1"/>
    <s v="Technology"/>
    <s v="Telephones and Communication"/>
    <s v="Small Box"/>
    <s v="12/17/2011"/>
  </r>
  <r>
    <n v="41349"/>
    <d v="2011-12-17T00:00:00"/>
    <s v="Dec"/>
    <x v="11"/>
    <s v="Critical"/>
    <n v="4"/>
    <s v="XS"/>
    <n v="85.96"/>
    <n v="21.49"/>
    <s v="Express Air"/>
    <n v="8.99"/>
    <n v="94.949999999999989"/>
    <s v="British Columbia"/>
    <s v="BC"/>
    <s v="Home Office"/>
    <n v="3"/>
    <s v="Furniture"/>
    <s v="Office Furnishings"/>
    <s v="Small Pack"/>
    <s v="12/19/2011"/>
  </r>
  <r>
    <n v="51463"/>
    <d v="2011-12-17T00:00:00"/>
    <s v="Dec"/>
    <x v="11"/>
    <s v="Low"/>
    <n v="4"/>
    <s v="XS"/>
    <n v="28.34"/>
    <n v="7.085"/>
    <s v="Regular Air"/>
    <n v="7.44"/>
    <n v="35.78"/>
    <s v="Quebec"/>
    <s v="QC"/>
    <s v="Corporate"/>
    <n v="1"/>
    <s v="Office Supplies"/>
    <s v="Paper"/>
    <s v="Small Box"/>
    <s v="12/26/2011"/>
  </r>
  <r>
    <n v="50657"/>
    <d v="2011-12-18T00:00:00"/>
    <s v="Dec"/>
    <x v="11"/>
    <s v="High"/>
    <n v="49"/>
    <s v="XL"/>
    <n v="7413.29"/>
    <n v="151.29163265306121"/>
    <s v="Delivery Truck"/>
    <n v="16.010000000000002"/>
    <n v="7429.3"/>
    <s v="New Brunswick"/>
    <s v="NB"/>
    <s v="Corporate"/>
    <n v="1"/>
    <s v="Furniture"/>
    <s v="Tables"/>
    <s v="Jumbo Box"/>
    <s v="12/20/2011"/>
  </r>
  <r>
    <n v="25378"/>
    <d v="2011-12-18T00:00:00"/>
    <s v="Dec"/>
    <x v="11"/>
    <s v="Not Specified"/>
    <n v="48"/>
    <s v="XL"/>
    <n v="3713.0124999999998"/>
    <n v="77.354427083333334"/>
    <s v="Regular Air"/>
    <n v="7.69"/>
    <n v="3720.7024999999999"/>
    <s v="Yukon"/>
    <s v="YT"/>
    <s v="Corporate"/>
    <n v="1"/>
    <s v="Technology"/>
    <s v="Telephones and Communication"/>
    <s v="Small Box"/>
    <s v="12/20/2011"/>
  </r>
  <r>
    <n v="31878"/>
    <d v="2011-12-18T00:00:00"/>
    <s v="Dec"/>
    <x v="11"/>
    <s v="Medium"/>
    <n v="42"/>
    <s v="XL"/>
    <n v="5678.5524999999998"/>
    <n v="135.20363095238093"/>
    <s v="Regular Air"/>
    <n v="8.99"/>
    <n v="5687.5424999999996"/>
    <s v="Alberta"/>
    <s v="AB"/>
    <s v="Home Office"/>
    <n v="3"/>
    <s v="Technology"/>
    <s v="Telephones and Communication"/>
    <s v="Small Box"/>
    <s v="12/19/2011"/>
  </r>
  <r>
    <n v="50657"/>
    <d v="2011-12-18T00:00:00"/>
    <s v="Dec"/>
    <x v="11"/>
    <s v="High"/>
    <n v="40"/>
    <s v="XL"/>
    <n v="315.45"/>
    <n v="7.8862499999999995"/>
    <s v="Regular Air"/>
    <n v="11.51"/>
    <n v="326.95999999999998"/>
    <s v="New Brunswick"/>
    <s v="NB"/>
    <s v="Corporate"/>
    <n v="1"/>
    <s v="Office Supplies"/>
    <s v="Binders and Binder Accessories"/>
    <s v="Small Box"/>
    <s v="12/19/2011"/>
  </r>
  <r>
    <n v="41991"/>
    <d v="2011-12-18T00:00:00"/>
    <s v="Dec"/>
    <x v="11"/>
    <s v="Low"/>
    <n v="36"/>
    <s v="L"/>
    <n v="1773.86"/>
    <n v="49.273888888888884"/>
    <s v="Delivery Truck"/>
    <n v="14.19"/>
    <n v="1788.05"/>
    <s v="Prince Edward Island"/>
    <s v="PE"/>
    <s v="Corporate"/>
    <n v="1"/>
    <s v="Furniture"/>
    <s v="Chairs &amp; Chairmats"/>
    <s v="Jumbo Drum"/>
    <s v="12/23/2011"/>
  </r>
  <r>
    <n v="41991"/>
    <d v="2011-12-18T00:00:00"/>
    <s v="Dec"/>
    <x v="11"/>
    <s v="Low"/>
    <n v="35"/>
    <s v="L"/>
    <n v="543.22"/>
    <n v="15.520571428571429"/>
    <s v="Regular Air"/>
    <n v="7.4"/>
    <n v="550.62"/>
    <s v="Prince Edward Island"/>
    <s v="PE"/>
    <s v="Corporate"/>
    <n v="1"/>
    <s v="Furniture"/>
    <s v="Office Furnishings"/>
    <s v="Small Box"/>
    <s v="12/22/2011"/>
  </r>
  <r>
    <n v="54533"/>
    <d v="2011-12-18T00:00:00"/>
    <s v="Dec"/>
    <x v="11"/>
    <s v="Medium"/>
    <n v="21"/>
    <s v="M"/>
    <n v="162.25"/>
    <n v="7.7261904761904763"/>
    <s v="Regular Air"/>
    <n v="6.05"/>
    <n v="168.3"/>
    <s v="Nova Scotia"/>
    <s v="NS"/>
    <s v="Corporate"/>
    <n v="1"/>
    <s v="Office Supplies"/>
    <s v="Binders and Binder Accessories"/>
    <s v="Small Box"/>
    <s v="12/19/2011"/>
  </r>
  <r>
    <n v="25061"/>
    <d v="2011-12-18T00:00:00"/>
    <s v="Dec"/>
    <x v="11"/>
    <s v="Medium"/>
    <n v="20"/>
    <s v="M"/>
    <n v="941.13"/>
    <n v="47.0565"/>
    <s v="Regular Air"/>
    <n v="7.23"/>
    <n v="948.36"/>
    <s v="Ontario"/>
    <s v="ON"/>
    <s v="Home Office"/>
    <n v="3"/>
    <s v="Office Supplies"/>
    <s v="Paper"/>
    <s v="Small Box"/>
    <s v="12/20/2011"/>
  </r>
  <r>
    <n v="41991"/>
    <d v="2011-12-18T00:00:00"/>
    <s v="Dec"/>
    <x v="11"/>
    <s v="Low"/>
    <n v="18"/>
    <s v="S"/>
    <n v="813.9"/>
    <n v="45.216666666666669"/>
    <s v="Regular Air"/>
    <n v="4.8"/>
    <n v="818.69999999999993"/>
    <s v="Prince Edward Island"/>
    <s v="PE"/>
    <s v="Corporate"/>
    <n v="1"/>
    <s v="Furniture"/>
    <s v="Office Furnishings"/>
    <s v="Wrap Bag"/>
    <s v="12/22/2011"/>
  </r>
  <r>
    <n v="50657"/>
    <d v="2011-12-18T00:00:00"/>
    <s v="Dec"/>
    <x v="11"/>
    <s v="High"/>
    <n v="16"/>
    <s v="S"/>
    <n v="60.02"/>
    <n v="3.7512500000000002"/>
    <s v="Express Air"/>
    <n v="1.93"/>
    <n v="61.95"/>
    <s v="New Brunswick"/>
    <s v="NB"/>
    <s v="Corporate"/>
    <n v="1"/>
    <s v="Office Supplies"/>
    <s v="Paper"/>
    <s v="Wrap Bag"/>
    <s v="12/20/2011"/>
  </r>
  <r>
    <n v="42082"/>
    <d v="2011-12-18T00:00:00"/>
    <s v="Dec"/>
    <x v="11"/>
    <s v="Critical"/>
    <n v="15"/>
    <s v="S"/>
    <n v="76.42"/>
    <n v="5.0946666666666669"/>
    <s v="Regular Air"/>
    <n v="3.01"/>
    <n v="79.430000000000007"/>
    <s v="Ontario"/>
    <s v="ON"/>
    <s v="Small Business"/>
    <n v="2"/>
    <s v="Office Supplies"/>
    <s v="Paper"/>
    <s v="Wrap Bag"/>
    <s v="12/20/2011"/>
  </r>
  <r>
    <n v="31878"/>
    <d v="2011-12-18T00:00:00"/>
    <s v="Dec"/>
    <x v="11"/>
    <s v="Medium"/>
    <n v="14"/>
    <s v="S"/>
    <n v="138.94999999999999"/>
    <n v="9.9249999999999989"/>
    <s v="Regular Air"/>
    <n v="4.3899999999999997"/>
    <n v="143.33999999999997"/>
    <s v="Alberta"/>
    <s v="AB"/>
    <s v="Home Office"/>
    <n v="3"/>
    <s v="Office Supplies"/>
    <s v="Paper"/>
    <s v="Wrap Bag"/>
    <s v="12/18/2011"/>
  </r>
  <r>
    <n v="21894"/>
    <d v="2011-12-18T00:00:00"/>
    <s v="Dec"/>
    <x v="11"/>
    <s v="Critical"/>
    <n v="6"/>
    <s v="XS"/>
    <n v="54.3"/>
    <n v="9.0499999999999989"/>
    <s v="Regular Air"/>
    <n v="2.0299999999999998"/>
    <n v="56.33"/>
    <s v="Manitoba"/>
    <s v="MB"/>
    <s v="Consumer"/>
    <n v="4"/>
    <s v="Office Supplies"/>
    <s v="Paper"/>
    <s v="Wrap Bag"/>
    <s v="12/20/2011"/>
  </r>
  <r>
    <n v="59911"/>
    <d v="2011-12-18T00:00:00"/>
    <s v="Dec"/>
    <x v="11"/>
    <s v="Not Specified"/>
    <n v="1"/>
    <s v="XS"/>
    <n v="10.59"/>
    <n v="10.59"/>
    <s v="Regular Air"/>
    <n v="2.15"/>
    <n v="12.74"/>
    <s v="Saskachewan"/>
    <s v="SK"/>
    <s v="Corporate"/>
    <n v="1"/>
    <s v="Office Supplies"/>
    <s v="Paper"/>
    <s v="Wrap Bag"/>
    <s v="12/19/2011"/>
  </r>
  <r>
    <n v="32450"/>
    <d v="2011-12-19T00:00:00"/>
    <s v="Dec"/>
    <x v="11"/>
    <s v="Medium"/>
    <n v="37"/>
    <s v="L"/>
    <n v="2638.79"/>
    <n v="71.318648648648647"/>
    <s v="Delivery Truck"/>
    <n v="89.3"/>
    <n v="2728.09"/>
    <s v="Quebec"/>
    <s v="QC"/>
    <s v="Small Business"/>
    <n v="2"/>
    <s v="Furniture"/>
    <s v="Tables"/>
    <s v="Jumbo Box"/>
    <s v="12/19/2011"/>
  </r>
  <r>
    <n v="56032"/>
    <d v="2011-12-19T00:00:00"/>
    <s v="Dec"/>
    <x v="11"/>
    <s v="Not Specified"/>
    <n v="31"/>
    <s v="L"/>
    <n v="2893.31"/>
    <n v="93.332580645161286"/>
    <s v="Regular Air"/>
    <n v="13.99"/>
    <n v="2907.2999999999997"/>
    <s v="Saskachewan"/>
    <s v="SK"/>
    <s v="Corporate"/>
    <n v="1"/>
    <s v="Technology"/>
    <s v="Office Machines"/>
    <s v="Medium Box"/>
    <s v="12/19/2011"/>
  </r>
  <r>
    <n v="56032"/>
    <d v="2011-12-19T00:00:00"/>
    <s v="Dec"/>
    <x v="11"/>
    <s v="Not Specified"/>
    <n v="25"/>
    <s v="M"/>
    <n v="3923.27"/>
    <n v="156.9308"/>
    <s v="Delivery Truck"/>
    <n v="60"/>
    <n v="3983.27"/>
    <s v="Saskachewan"/>
    <s v="SK"/>
    <s v="Corporate"/>
    <n v="1"/>
    <s v="Furniture"/>
    <s v="Tables"/>
    <s v="Jumbo Drum"/>
    <s v="12/21/2011"/>
  </r>
  <r>
    <n v="19040"/>
    <d v="2011-12-19T00:00:00"/>
    <s v="Dec"/>
    <x v="11"/>
    <s v="High"/>
    <n v="10"/>
    <s v="S"/>
    <n v="211.97"/>
    <n v="21.196999999999999"/>
    <s v="Regular Air"/>
    <n v="8.99"/>
    <n v="220.96"/>
    <s v="Yukon"/>
    <s v="YT"/>
    <s v="Corporate"/>
    <n v="1"/>
    <s v="Office Supplies"/>
    <s v="Pens &amp; Art Supplies"/>
    <s v="Small Pack"/>
    <s v="12/20/2011"/>
  </r>
  <r>
    <n v="48515"/>
    <d v="2011-12-20T00:00:00"/>
    <s v="Dec"/>
    <x v="11"/>
    <s v="Critical"/>
    <n v="47"/>
    <s v="XL"/>
    <n v="725.8"/>
    <n v="15.442553191489361"/>
    <s v="Express Air"/>
    <n v="1.97"/>
    <n v="727.77"/>
    <s v="Quebec"/>
    <s v="QC"/>
    <s v="Consumer"/>
    <n v="4"/>
    <s v="Office Supplies"/>
    <s v="Paper"/>
    <s v="Wrap Bag"/>
    <s v="12/20/2011"/>
  </r>
  <r>
    <n v="42692"/>
    <d v="2011-12-20T00:00:00"/>
    <s v="Dec"/>
    <x v="11"/>
    <s v="Medium"/>
    <n v="42"/>
    <s v="XL"/>
    <n v="278.01"/>
    <n v="6.6192857142857138"/>
    <s v="Regular Air"/>
    <n v="8.73"/>
    <n v="286.74"/>
    <s v="British Columbia"/>
    <s v="BC"/>
    <s v="Small Business"/>
    <n v="2"/>
    <s v="Office Supplies"/>
    <s v="Paper"/>
    <s v="Small Box"/>
    <s v="12/21/2011"/>
  </r>
  <r>
    <n v="42692"/>
    <d v="2011-12-20T00:00:00"/>
    <s v="Dec"/>
    <x v="11"/>
    <s v="Medium"/>
    <n v="41"/>
    <s v="XL"/>
    <n v="248.86"/>
    <n v="6.0697560975609761"/>
    <s v="Regular Air"/>
    <n v="7.5"/>
    <n v="256.36"/>
    <s v="British Columbia"/>
    <s v="BC"/>
    <s v="Small Business"/>
    <n v="2"/>
    <s v="Office Supplies"/>
    <s v="Paper"/>
    <s v="Small Box"/>
    <s v="12/22/2011"/>
  </r>
  <r>
    <n v="18562"/>
    <d v="2011-12-20T00:00:00"/>
    <s v="Dec"/>
    <x v="11"/>
    <s v="Critical"/>
    <n v="41"/>
    <s v="XL"/>
    <n v="160.11000000000001"/>
    <n v="3.9051219512195123"/>
    <s v="Regular Air"/>
    <n v="2.97"/>
    <n v="163.08000000000001"/>
    <s v="Quebec"/>
    <s v="QC"/>
    <s v="Home Office"/>
    <n v="3"/>
    <s v="Office Supplies"/>
    <s v="Paper"/>
    <s v="Wrap Bag"/>
    <s v="12/22/2011"/>
  </r>
  <r>
    <n v="38528"/>
    <d v="2011-12-20T00:00:00"/>
    <s v="Dec"/>
    <x v="11"/>
    <s v="Critical"/>
    <n v="36"/>
    <s v="L"/>
    <n v="2544.9850000000001"/>
    <n v="70.694027777777777"/>
    <s v="Regular Air"/>
    <n v="0.99"/>
    <n v="2545.9749999999999"/>
    <s v="Ontario"/>
    <s v="ON"/>
    <s v="Small Business"/>
    <n v="2"/>
    <s v="Technology"/>
    <s v="Telephones and Communication"/>
    <s v="Wrap Bag"/>
    <s v="12/21/2011"/>
  </r>
  <r>
    <n v="12320"/>
    <d v="2011-12-20T00:00:00"/>
    <s v="Dec"/>
    <x v="11"/>
    <s v="Critical"/>
    <n v="35"/>
    <s v="L"/>
    <n v="539.21"/>
    <n v="15.406000000000001"/>
    <s v="Delivery Truck"/>
    <n v="27.75"/>
    <n v="566.96"/>
    <s v="Ontario"/>
    <s v="ON"/>
    <s v="Corporate"/>
    <n v="1"/>
    <s v="Furniture"/>
    <s v="Tables"/>
    <s v="Jumbo Box"/>
    <s v="12/22/2011"/>
  </r>
  <r>
    <n v="52327"/>
    <d v="2011-12-20T00:00:00"/>
    <s v="Dec"/>
    <x v="11"/>
    <s v="Medium"/>
    <n v="27"/>
    <s v="M"/>
    <n v="3853.47"/>
    <n v="142.7211111111111"/>
    <s v="Regular Air"/>
    <n v="6.5"/>
    <n v="3859.97"/>
    <s v="Ontario"/>
    <s v="ON"/>
    <s v="Home Office"/>
    <n v="3"/>
    <s v="Technology"/>
    <s v="Computer Peripherals"/>
    <s v="Small Box"/>
    <s v="12/21/2011"/>
  </r>
  <r>
    <n v="38528"/>
    <d v="2011-12-20T00:00:00"/>
    <s v="Dec"/>
    <x v="11"/>
    <s v="Critical"/>
    <n v="10"/>
    <s v="S"/>
    <n v="70.02"/>
    <n v="7.0019999999999998"/>
    <s v="Regular Air"/>
    <n v="0.5"/>
    <n v="70.52"/>
    <s v="Manitoba"/>
    <s v="MB"/>
    <s v="Small Business"/>
    <n v="2"/>
    <s v="Office Supplies"/>
    <s v="Labels"/>
    <s v="Small Box"/>
    <s v="12/22/2011"/>
  </r>
  <r>
    <n v="52327"/>
    <d v="2011-12-20T00:00:00"/>
    <s v="Dec"/>
    <x v="11"/>
    <s v="Medium"/>
    <n v="5"/>
    <s v="XS"/>
    <n v="28.23"/>
    <n v="5.6459999999999999"/>
    <s v="Regular Air"/>
    <n v="4.7"/>
    <n v="32.93"/>
    <s v="Ontario"/>
    <s v="ON"/>
    <s v="Home Office"/>
    <n v="3"/>
    <s v="Office Supplies"/>
    <s v="Paper"/>
    <s v="Small Box"/>
    <s v="12/22/2011"/>
  </r>
  <r>
    <n v="51203"/>
    <d v="2011-12-21T00:00:00"/>
    <s v="Dec"/>
    <x v="11"/>
    <s v="High"/>
    <n v="49"/>
    <s v="XL"/>
    <n v="26622.55"/>
    <n v="543.31734693877547"/>
    <s v="Delivery Truck"/>
    <n v="45.7"/>
    <n v="26668.25"/>
    <s v="Nova Scotia"/>
    <s v="NS"/>
    <s v="Home Office"/>
    <n v="3"/>
    <s v="Furniture"/>
    <s v="Tables"/>
    <s v="Jumbo Box"/>
    <s v="12/22/2011"/>
  </r>
  <r>
    <n v="15009"/>
    <d v="2011-12-21T00:00:00"/>
    <s v="Dec"/>
    <x v="11"/>
    <s v="Not Specified"/>
    <n v="46"/>
    <s v="XL"/>
    <n v="1200.1300000000001"/>
    <n v="26.089782608695653"/>
    <s v="Express Air"/>
    <n v="8.99"/>
    <n v="1209.1200000000001"/>
    <s v="Quebec"/>
    <s v="QC"/>
    <s v="Small Business"/>
    <n v="2"/>
    <s v="Office Supplies"/>
    <s v="Pens &amp; Art Supplies"/>
    <s v="Small Pack"/>
    <s v="12/23/2011"/>
  </r>
  <r>
    <n v="3525"/>
    <d v="2011-12-21T00:00:00"/>
    <s v="Dec"/>
    <x v="11"/>
    <s v="Not Specified"/>
    <n v="38"/>
    <s v="L"/>
    <n v="115.43"/>
    <n v="3.0376315789473685"/>
    <s v="Regular Air"/>
    <n v="1.34"/>
    <n v="116.77000000000001"/>
    <s v="Yukon"/>
    <s v="YT"/>
    <s v="Home Office"/>
    <n v="3"/>
    <s v="Office Supplies"/>
    <s v="Pens &amp; Art Supplies"/>
    <s v="Wrap Bag"/>
    <s v="12/23/2011"/>
  </r>
  <r>
    <n v="22950"/>
    <d v="2011-12-21T00:00:00"/>
    <s v="Dec"/>
    <x v="11"/>
    <s v="Low"/>
    <n v="29"/>
    <s v="M"/>
    <n v="1756.11"/>
    <n v="60.555517241379306"/>
    <s v="Regular Air"/>
    <n v="35"/>
    <n v="1791.11"/>
    <s v="Ontario"/>
    <s v="ON"/>
    <s v="Corporate"/>
    <n v="1"/>
    <s v="Office Supplies"/>
    <s v="Storage &amp; Organization"/>
    <s v="Large Box"/>
    <s v="12/28/2011"/>
  </r>
  <r>
    <n v="15009"/>
    <d v="2011-12-21T00:00:00"/>
    <s v="Dec"/>
    <x v="11"/>
    <s v="Not Specified"/>
    <n v="28"/>
    <s v="M"/>
    <n v="229.43"/>
    <n v="8.1939285714285717"/>
    <s v="Express Air"/>
    <n v="2.5"/>
    <n v="231.93"/>
    <s v="Nova Scotia"/>
    <s v="NS"/>
    <s v="Small Business"/>
    <n v="2"/>
    <s v="Office Supplies"/>
    <s v="Envelopes"/>
    <s v="Small Box"/>
    <s v="12/22/2011"/>
  </r>
  <r>
    <n v="7077"/>
    <d v="2011-12-21T00:00:00"/>
    <s v="Dec"/>
    <x v="11"/>
    <s v="High"/>
    <n v="14"/>
    <s v="S"/>
    <n v="304.52"/>
    <n v="21.751428571428569"/>
    <s v="Regular Air"/>
    <n v="5.94"/>
    <n v="310.45999999999998"/>
    <s v="Alberta"/>
    <s v="AB"/>
    <s v="Consumer"/>
    <n v="4"/>
    <s v="Office Supplies"/>
    <s v="Appliances"/>
    <s v="Medium Box"/>
    <s v="12/23/2011"/>
  </r>
  <r>
    <n v="4773"/>
    <d v="2011-12-22T00:00:00"/>
    <s v="Dec"/>
    <x v="11"/>
    <s v="Critical"/>
    <n v="48"/>
    <s v="XL"/>
    <n v="6746.3119999999999"/>
    <n v="140.54816666666667"/>
    <s v="Delivery Truck"/>
    <n v="29.21"/>
    <n v="6775.5219999999999"/>
    <s v="Ontario"/>
    <s v="ON"/>
    <s v="Home Office"/>
    <n v="3"/>
    <s v="Furniture"/>
    <s v="Tables"/>
    <s v="Jumbo Box"/>
    <s v="12/24/2011"/>
  </r>
  <r>
    <n v="19616"/>
    <d v="2011-12-22T00:00:00"/>
    <s v="Dec"/>
    <x v="11"/>
    <s v="High"/>
    <n v="42"/>
    <s v="XL"/>
    <n v="116.94"/>
    <n v="2.7842857142857143"/>
    <s v="Express Air"/>
    <n v="1.25"/>
    <n v="118.19"/>
    <s v="Ontario"/>
    <s v="ON"/>
    <s v="Corporate"/>
    <n v="1"/>
    <s v="Office Supplies"/>
    <s v="Pens &amp; Art Supplies"/>
    <s v="Wrap Bag"/>
    <s v="12/23/2011"/>
  </r>
  <r>
    <n v="4773"/>
    <d v="2011-12-22T00:00:00"/>
    <s v="Dec"/>
    <x v="11"/>
    <s v="Critical"/>
    <n v="26"/>
    <s v="M"/>
    <n v="311.38"/>
    <n v="11.976153846153846"/>
    <s v="Regular Air"/>
    <n v="5.72"/>
    <n v="317.10000000000002"/>
    <s v="Nova Scotia"/>
    <s v="NS"/>
    <s v="Home Office"/>
    <n v="3"/>
    <s v="Office Supplies"/>
    <s v="Envelopes"/>
    <s v="Small Box"/>
    <s v="12/23/2011"/>
  </r>
  <r>
    <n v="26658"/>
    <d v="2011-12-22T00:00:00"/>
    <s v="Dec"/>
    <x v="11"/>
    <s v="High"/>
    <n v="17"/>
    <s v="S"/>
    <n v="72.75"/>
    <n v="4.2794117647058822"/>
    <s v="Regular Air"/>
    <n v="5.26"/>
    <n v="78.010000000000005"/>
    <s v="Quebec"/>
    <s v="QC"/>
    <s v="Small Business"/>
    <n v="2"/>
    <s v="Office Supplies"/>
    <s v="Binders and Binder Accessories"/>
    <s v="Small Box"/>
    <s v="12/22/2011"/>
  </r>
  <r>
    <n v="19616"/>
    <d v="2011-12-22T00:00:00"/>
    <s v="Dec"/>
    <x v="11"/>
    <s v="High"/>
    <n v="3"/>
    <s v="XS"/>
    <n v="92.31"/>
    <n v="30.77"/>
    <s v="Regular Air"/>
    <n v="6.17"/>
    <n v="98.48"/>
    <s v="Ontario"/>
    <s v="ON"/>
    <s v="Corporate"/>
    <n v="1"/>
    <s v="Office Supplies"/>
    <s v="Pens &amp; Art Supplies"/>
    <s v="Small Pack"/>
    <s v="12/23/2011"/>
  </r>
  <r>
    <n v="6148"/>
    <d v="2011-12-24T00:00:00"/>
    <s v="Dec"/>
    <x v="11"/>
    <s v="Medium"/>
    <n v="50"/>
    <s v="XXL"/>
    <n v="510.56"/>
    <n v="10.2112"/>
    <s v="Regular Air"/>
    <n v="5.16"/>
    <n v="515.72"/>
    <s v="Quebec"/>
    <s v="QC"/>
    <s v="Small Business"/>
    <n v="2"/>
    <s v="Furniture"/>
    <s v="Office Furnishings"/>
    <s v="Small Box"/>
    <s v="12/25/2011"/>
  </r>
  <r>
    <n v="12289"/>
    <d v="2011-12-24T00:00:00"/>
    <s v="Dec"/>
    <x v="11"/>
    <s v="Low"/>
    <n v="25"/>
    <s v="M"/>
    <n v="3019.41"/>
    <n v="120.7764"/>
    <s v="Regular Air"/>
    <n v="7.11"/>
    <n v="3026.52"/>
    <s v="Northwest Territories"/>
    <s v="NT"/>
    <s v="Corporate"/>
    <n v="1"/>
    <s v="Technology"/>
    <s v="Office Machines"/>
    <s v="Medium Box"/>
    <s v="12/28/2011"/>
  </r>
  <r>
    <n v="12806"/>
    <d v="2011-12-24T00:00:00"/>
    <s v="Dec"/>
    <x v="11"/>
    <s v="Not Specified"/>
    <n v="20"/>
    <s v="M"/>
    <n v="761.23"/>
    <n v="38.061500000000002"/>
    <s v="Regular Air"/>
    <n v="14.72"/>
    <n v="775.95"/>
    <s v="British Columbia"/>
    <s v="BC"/>
    <s v="Small Business"/>
    <n v="2"/>
    <s v="Office Supplies"/>
    <s v="Envelopes"/>
    <s v="Small Box"/>
    <s v="12/25/2011"/>
  </r>
  <r>
    <n v="6148"/>
    <d v="2011-12-24T00:00:00"/>
    <s v="Dec"/>
    <x v="11"/>
    <s v="Medium"/>
    <n v="18"/>
    <s v="S"/>
    <n v="389.52"/>
    <n v="21.64"/>
    <s v="Express Air"/>
    <n v="6.68"/>
    <n v="396.2"/>
    <s v="Quebec"/>
    <s v="QC"/>
    <s v="Small Business"/>
    <n v="2"/>
    <s v="Furniture"/>
    <s v="Office Furnishings"/>
    <s v="Small Box"/>
    <s v="12/25/2011"/>
  </r>
  <r>
    <n v="10243"/>
    <d v="2011-12-24T00:00:00"/>
    <s v="Dec"/>
    <x v="11"/>
    <s v="High"/>
    <n v="12"/>
    <s v="S"/>
    <n v="28.41"/>
    <n v="2.3675000000000002"/>
    <s v="Regular Air"/>
    <n v="4.7699999999999996"/>
    <n v="33.18"/>
    <s v="New Brunswick"/>
    <s v="NB"/>
    <s v="Consumer"/>
    <n v="4"/>
    <s v="Office Supplies"/>
    <s v="Binders and Binder Accessories"/>
    <s v="Small Box"/>
    <s v="12/25/2011"/>
  </r>
  <r>
    <n v="14852"/>
    <d v="2011-12-24T00:00:00"/>
    <s v="Dec"/>
    <x v="11"/>
    <s v="Medium"/>
    <n v="9"/>
    <s v="XS"/>
    <n v="3800.4"/>
    <n v="422.26666666666665"/>
    <s v="Express Air"/>
    <n v="19.989999999999998"/>
    <n v="3820.39"/>
    <s v="British Columbia"/>
    <s v="BC"/>
    <s v="Consumer"/>
    <n v="4"/>
    <s v="Office Supplies"/>
    <s v="Binders and Binder Accessories"/>
    <s v="Small Box"/>
    <s v="12/24/2011"/>
  </r>
  <r>
    <n v="52833"/>
    <d v="2011-12-24T00:00:00"/>
    <s v="Dec"/>
    <x v="11"/>
    <s v="Medium"/>
    <n v="8"/>
    <s v="XS"/>
    <n v="317.82"/>
    <n v="39.727499999999999"/>
    <s v="Regular Air"/>
    <n v="12.9"/>
    <n v="330.71999999999997"/>
    <s v="Ontario"/>
    <s v="ON"/>
    <s v="Consumer"/>
    <n v="4"/>
    <s v="Office Supplies"/>
    <s v="Storage &amp; Organization"/>
    <s v="Small Box"/>
    <s v="12/25/2011"/>
  </r>
  <r>
    <n v="36356"/>
    <d v="2011-12-25T00:00:00"/>
    <s v="Dec"/>
    <x v="11"/>
    <s v="Medium"/>
    <n v="45"/>
    <s v="XL"/>
    <n v="4768.59"/>
    <n v="105.96866666666666"/>
    <s v="Delivery Truck"/>
    <n v="45"/>
    <n v="4813.59"/>
    <s v="British Columbia"/>
    <s v="BC"/>
    <s v="Consumer"/>
    <n v="4"/>
    <s v="Furniture"/>
    <s v="Chairs &amp; Chairmats"/>
    <s v="Jumbo Drum"/>
    <s v="12/27/2011"/>
  </r>
  <r>
    <n v="56423"/>
    <d v="2011-12-25T00:00:00"/>
    <s v="Dec"/>
    <x v="11"/>
    <s v="Not Specified"/>
    <n v="41"/>
    <s v="XL"/>
    <n v="170.82"/>
    <n v="4.1663414634146338"/>
    <s v="Express Air"/>
    <n v="0.5"/>
    <n v="171.32"/>
    <s v="Saskachewan"/>
    <s v="SK"/>
    <s v="Corporate"/>
    <n v="1"/>
    <s v="Office Supplies"/>
    <s v="Labels"/>
    <s v="Small Box"/>
    <s v="12/26/2011"/>
  </r>
  <r>
    <n v="36356"/>
    <d v="2011-12-25T00:00:00"/>
    <s v="Dec"/>
    <x v="11"/>
    <s v="Medium"/>
    <n v="33"/>
    <s v="L"/>
    <n v="117.77"/>
    <n v="3.5687878787878788"/>
    <s v="Regular Air"/>
    <n v="0.5"/>
    <n v="118.27"/>
    <s v="British Columbia"/>
    <s v="BC"/>
    <s v="Consumer"/>
    <n v="4"/>
    <s v="Office Supplies"/>
    <s v="Labels"/>
    <s v="Small Box"/>
    <s v="12/27/2011"/>
  </r>
  <r>
    <n v="11687"/>
    <d v="2011-12-25T00:00:00"/>
    <s v="Dec"/>
    <x v="11"/>
    <s v="High"/>
    <n v="26"/>
    <s v="M"/>
    <n v="188.93"/>
    <n v="7.2665384615384614"/>
    <s v="Regular Air"/>
    <n v="1.77"/>
    <n v="190.70000000000002"/>
    <s v="Quebec"/>
    <s v="QC"/>
    <s v="Home Office"/>
    <n v="3"/>
    <s v="Office Supplies"/>
    <s v="Paper"/>
    <s v="Wrap Bag"/>
    <s v="12/25/2011"/>
  </r>
  <r>
    <n v="20737"/>
    <d v="2011-12-25T00:00:00"/>
    <s v="Dec"/>
    <x v="11"/>
    <s v="Medium"/>
    <n v="15"/>
    <s v="S"/>
    <n v="3364.248"/>
    <n v="224.28319999999999"/>
    <s v="Delivery Truck"/>
    <n v="61.76"/>
    <n v="3426.0080000000003"/>
    <s v="Quebec"/>
    <s v="QC"/>
    <s v="Home Office"/>
    <n v="3"/>
    <s v="Furniture"/>
    <s v="Tables"/>
    <s v="Jumbo Box"/>
    <s v="12/27/2011"/>
  </r>
  <r>
    <n v="20737"/>
    <d v="2011-12-25T00:00:00"/>
    <s v="Dec"/>
    <x v="11"/>
    <s v="Medium"/>
    <n v="10"/>
    <s v="S"/>
    <n v="1410.93"/>
    <n v="141.09300000000002"/>
    <s v="Delivery Truck"/>
    <n v="36.090000000000003"/>
    <n v="1447.02"/>
    <s v="Quebec"/>
    <s v="QC"/>
    <s v="Home Office"/>
    <n v="3"/>
    <s v="Furniture"/>
    <s v="Bookcases"/>
    <s v="Jumbo Box"/>
    <s v="12/26/2011"/>
  </r>
  <r>
    <n v="56423"/>
    <d v="2011-12-25T00:00:00"/>
    <s v="Dec"/>
    <x v="11"/>
    <s v="Not Specified"/>
    <n v="4"/>
    <s v="XS"/>
    <n v="1609.69"/>
    <n v="402.42250000000001"/>
    <s v="Regular Air"/>
    <n v="19.989999999999998"/>
    <n v="1629.68"/>
    <s v="Saskachewan"/>
    <s v="SK"/>
    <s v="Corporate"/>
    <n v="1"/>
    <s v="Office Supplies"/>
    <s v="Storage &amp; Organization"/>
    <s v="Small Box"/>
    <s v="12/26/2011"/>
  </r>
  <r>
    <n v="454"/>
    <d v="2011-12-26T00:00:00"/>
    <s v="Dec"/>
    <x v="11"/>
    <s v="Low"/>
    <n v="42"/>
    <s v="XL"/>
    <n v="234.2"/>
    <n v="5.5761904761904759"/>
    <s v="Regular Air"/>
    <n v="1.82"/>
    <n v="236.01999999999998"/>
    <s v="Ontario"/>
    <s v="ON"/>
    <s v="Small Business"/>
    <n v="2"/>
    <s v="Office Supplies"/>
    <s v="Rubber Bands"/>
    <s v="Wrap Bag"/>
    <s v="12/28/2011"/>
  </r>
  <r>
    <n v="45506"/>
    <d v="2011-12-26T00:00:00"/>
    <s v="Dec"/>
    <x v="11"/>
    <s v="Low"/>
    <n v="3"/>
    <s v="XS"/>
    <n v="448.36649999999997"/>
    <n v="149.4555"/>
    <s v="Regular Air"/>
    <n v="8.99"/>
    <n v="457.35649999999998"/>
    <s v="Saskachewan"/>
    <s v="SK"/>
    <s v="Consumer"/>
    <n v="4"/>
    <s v="Technology"/>
    <s v="Telephones and Communication"/>
    <s v="Small Box"/>
    <s v="12/31/2011"/>
  </r>
  <r>
    <n v="10820"/>
    <d v="2011-12-27T00:00:00"/>
    <s v="Dec"/>
    <x v="11"/>
    <s v="Not Specified"/>
    <n v="49"/>
    <s v="XL"/>
    <n v="2072.12"/>
    <n v="42.288163265306117"/>
    <s v="Express Air"/>
    <n v="8.99"/>
    <n v="2081.1099999999997"/>
    <s v="Alberta"/>
    <s v="AB"/>
    <s v="Small Business"/>
    <n v="2"/>
    <s v="Office Supplies"/>
    <s v="Pens &amp; Art Supplies"/>
    <s v="Small Pack"/>
    <s v="12/28/2011"/>
  </r>
  <r>
    <n v="10820"/>
    <d v="2011-12-27T00:00:00"/>
    <s v="Dec"/>
    <x v="11"/>
    <s v="Not Specified"/>
    <n v="33"/>
    <s v="L"/>
    <n v="151.19"/>
    <n v="4.5815151515151511"/>
    <s v="Regular Air"/>
    <n v="0.7"/>
    <n v="151.88999999999999"/>
    <s v="Alberta"/>
    <s v="AB"/>
    <s v="Small Business"/>
    <n v="2"/>
    <s v="Office Supplies"/>
    <s v="Rubber Bands"/>
    <s v="Wrap Bag"/>
    <s v="12/27/2011"/>
  </r>
  <r>
    <n v="37861"/>
    <d v="2011-12-28T00:00:00"/>
    <s v="Dec"/>
    <x v="11"/>
    <s v="Not Specified"/>
    <n v="32"/>
    <s v="L"/>
    <n v="980.07"/>
    <n v="30.627187500000002"/>
    <s v="Regular Air"/>
    <n v="5.76"/>
    <n v="985.83"/>
    <s v="Saskachewan"/>
    <s v="SK"/>
    <s v="Corporate"/>
    <n v="1"/>
    <s v="Office Supplies"/>
    <s v="Paper"/>
    <s v="Small Box"/>
    <s v="12/30/2011"/>
  </r>
  <r>
    <n v="37792"/>
    <d v="2011-12-29T00:00:00"/>
    <s v="Dec"/>
    <x v="11"/>
    <s v="High"/>
    <n v="49"/>
    <s v="XL"/>
    <n v="183.08"/>
    <n v="3.7363265306122453"/>
    <s v="Regular Air"/>
    <n v="0.5"/>
    <n v="183.58"/>
    <s v="Nova Scotia"/>
    <s v="NS"/>
    <s v="Corporate"/>
    <n v="1"/>
    <s v="Office Supplies"/>
    <s v="Labels"/>
    <s v="Small Box"/>
    <s v="12/31/2011"/>
  </r>
  <r>
    <n v="46662"/>
    <d v="2011-12-29T00:00:00"/>
    <s v="Dec"/>
    <x v="11"/>
    <s v="Critical"/>
    <n v="48"/>
    <s v="XL"/>
    <n v="3410.1574999999998"/>
    <n v="71.044947916666658"/>
    <s v="Regular Air"/>
    <n v="0.99"/>
    <n v="3411.1474999999996"/>
    <s v="British Columbia"/>
    <s v="BC"/>
    <s v="Home Office"/>
    <n v="3"/>
    <s v="Technology"/>
    <s v="Telephones and Communication"/>
    <s v="Wrap Bag"/>
    <s v="12/31/2011"/>
  </r>
  <r>
    <n v="46662"/>
    <d v="2011-12-29T00:00:00"/>
    <s v="Dec"/>
    <x v="11"/>
    <s v="Critical"/>
    <n v="33"/>
    <s v="L"/>
    <n v="162"/>
    <n v="4.9090909090909092"/>
    <s v="Regular Air"/>
    <n v="0.71"/>
    <n v="162.71"/>
    <s v="British Columbia"/>
    <s v="BC"/>
    <s v="Home Office"/>
    <n v="3"/>
    <s v="Office Supplies"/>
    <s v="Pens &amp; Art Supplies"/>
    <s v="Wrap Bag"/>
    <s v="12/31/2011"/>
  </r>
  <r>
    <n v="39585"/>
    <d v="2011-12-29T00:00:00"/>
    <s v="Dec"/>
    <x v="11"/>
    <s v="Not Specified"/>
    <n v="32"/>
    <s v="L"/>
    <n v="166.17"/>
    <n v="5.1928124999999996"/>
    <s v="Regular Air"/>
    <n v="3.63"/>
    <n v="169.79999999999998"/>
    <s v="Alberta"/>
    <s v="AB"/>
    <s v="Corporate"/>
    <n v="1"/>
    <s v="Furniture"/>
    <s v="Office Furnishings"/>
    <s v="Wrap Bag"/>
    <s v="12/30/2011"/>
  </r>
  <r>
    <n v="24422"/>
    <d v="2011-12-29T00:00:00"/>
    <s v="Dec"/>
    <x v="11"/>
    <s v="Critical"/>
    <n v="20"/>
    <s v="M"/>
    <n v="3467.28"/>
    <n v="173.364"/>
    <s v="Delivery Truck"/>
    <n v="29.21"/>
    <n v="3496.4900000000002"/>
    <s v="Nova Scotia"/>
    <s v="NS"/>
    <s v="Corporate"/>
    <n v="1"/>
    <s v="Furniture"/>
    <s v="Tables"/>
    <s v="Jumbo Box"/>
    <s v="12/31/2011"/>
  </r>
  <r>
    <n v="37792"/>
    <d v="2011-12-29T00:00:00"/>
    <s v="Dec"/>
    <x v="11"/>
    <s v="High"/>
    <n v="14"/>
    <s v="S"/>
    <n v="36.74"/>
    <n v="2.6242857142857146"/>
    <s v="Regular Air"/>
    <n v="0.97"/>
    <n v="37.71"/>
    <s v="Quebec"/>
    <s v="QC"/>
    <s v="Corporate"/>
    <n v="1"/>
    <s v="Office Supplies"/>
    <s v="Pens &amp; Art Supplies"/>
    <s v="Wrap Bag"/>
    <s v="12/30/2011"/>
  </r>
  <r>
    <n v="46662"/>
    <d v="2011-12-29T00:00:00"/>
    <s v="Dec"/>
    <x v="11"/>
    <s v="Critical"/>
    <n v="8"/>
    <s v="XS"/>
    <n v="57.22"/>
    <n v="7.1524999999999999"/>
    <s v="Regular Air"/>
    <n v="6.6"/>
    <n v="63.82"/>
    <s v="British Columbia"/>
    <s v="BC"/>
    <s v="Home Office"/>
    <n v="3"/>
    <s v="Office Supplies"/>
    <s v="Paper"/>
    <s v="Small Box"/>
    <s v="12/31/2011"/>
  </r>
  <r>
    <n v="57959"/>
    <d v="2011-12-30T00:00:00"/>
    <s v="Dec"/>
    <x v="11"/>
    <s v="Medium"/>
    <n v="48"/>
    <s v="XL"/>
    <n v="1269.79"/>
    <n v="26.453958333333333"/>
    <s v="Express Air"/>
    <n v="5.89"/>
    <n v="1275.68"/>
    <s v="British Columbia"/>
    <s v="BC"/>
    <s v="Consumer"/>
    <n v="4"/>
    <s v="Technology"/>
    <s v="Computer Peripherals"/>
    <s v="Small Box"/>
    <s v="12/31/2011"/>
  </r>
  <r>
    <n v="29666"/>
    <d v="2011-12-30T00:00:00"/>
    <s v="Dec"/>
    <x v="11"/>
    <s v="Not Specified"/>
    <n v="44"/>
    <s v="XL"/>
    <n v="362.75"/>
    <n v="8.2443181818181817"/>
    <s v="Regular Air"/>
    <n v="2.38"/>
    <n v="365.13"/>
    <s v="Ontario"/>
    <s v="ON"/>
    <s v="Small Business"/>
    <n v="2"/>
    <s v="Technology"/>
    <s v="Computer Peripherals"/>
    <s v="Small Pack"/>
    <d v="2012-01-01T00:00:00"/>
  </r>
  <r>
    <n v="57959"/>
    <d v="2011-12-30T00:00:00"/>
    <s v="Dec"/>
    <x v="11"/>
    <s v="Medium"/>
    <n v="40"/>
    <s v="XL"/>
    <n v="239.86"/>
    <n v="5.9965000000000002"/>
    <s v="Regular Air"/>
    <n v="3.37"/>
    <n v="243.23000000000002"/>
    <s v="British Columbia"/>
    <s v="BC"/>
    <s v="Consumer"/>
    <n v="4"/>
    <s v="Office Supplies"/>
    <s v="Rubber Bands"/>
    <s v="Wrap Bag"/>
    <s v="12/31/2011"/>
  </r>
  <r>
    <n v="22051"/>
    <d v="2011-12-30T00:00:00"/>
    <s v="Dec"/>
    <x v="11"/>
    <s v="Not Specified"/>
    <n v="39"/>
    <s v="L"/>
    <n v="209.33"/>
    <n v="5.3674358974358976"/>
    <s v="Regular Air"/>
    <n v="7.44"/>
    <n v="216.77"/>
    <s v="Manitoba"/>
    <s v="MB"/>
    <s v="Corporate"/>
    <n v="1"/>
    <s v="Office Supplies"/>
    <s v="Paper"/>
    <s v="Small Box"/>
    <d v="2012-01-01T00:00:00"/>
  </r>
  <r>
    <n v="18534"/>
    <d v="2011-12-30T00:00:00"/>
    <s v="Dec"/>
    <x v="11"/>
    <s v="Low"/>
    <n v="36"/>
    <s v="L"/>
    <n v="282.58"/>
    <n v="7.849444444444444"/>
    <s v="Express Air"/>
    <n v="1.99"/>
    <n v="284.57"/>
    <s v="Nova Scotia"/>
    <s v="NS"/>
    <s v="Corporate"/>
    <n v="1"/>
    <s v="Technology"/>
    <s v="Computer Peripherals"/>
    <s v="Small Pack"/>
    <s v="12/30/2011"/>
  </r>
  <r>
    <n v="16805"/>
    <d v="2011-12-30T00:00:00"/>
    <s v="Dec"/>
    <x v="11"/>
    <s v="Low"/>
    <n v="29"/>
    <s v="M"/>
    <n v="852.75"/>
    <n v="29.405172413793103"/>
    <s v="Regular Air"/>
    <n v="1.49"/>
    <n v="854.24"/>
    <s v="Alberta"/>
    <s v="AB"/>
    <s v="Corporate"/>
    <n v="1"/>
    <s v="Office Supplies"/>
    <s v="Binders and Binder Accessories"/>
    <s v="Small Box"/>
    <d v="2012-01-01T00:00:00"/>
  </r>
  <r>
    <n v="29666"/>
    <d v="2011-12-30T00:00:00"/>
    <s v="Dec"/>
    <x v="11"/>
    <s v="Not Specified"/>
    <n v="29"/>
    <s v="M"/>
    <n v="155.86000000000001"/>
    <n v="5.3744827586206902"/>
    <s v="Regular Air"/>
    <n v="8.16"/>
    <n v="164.02"/>
    <s v="Quebec"/>
    <s v="QC"/>
    <s v="Small Business"/>
    <n v="2"/>
    <s v="Office Supplies"/>
    <s v="Paper"/>
    <s v="Small Box"/>
    <s v="12/31/2011"/>
  </r>
  <r>
    <n v="16805"/>
    <d v="2011-12-30T00:00:00"/>
    <s v="Dec"/>
    <x v="11"/>
    <s v="Low"/>
    <n v="26"/>
    <s v="M"/>
    <n v="172.33"/>
    <n v="6.6280769230769234"/>
    <s v="Regular Air"/>
    <n v="5.74"/>
    <n v="178.07000000000002"/>
    <s v="Alberta"/>
    <s v="AB"/>
    <s v="Corporate"/>
    <n v="1"/>
    <s v="Office Supplies"/>
    <s v="Paper"/>
    <s v="Small Box"/>
    <d v="2012-01-01T00:00:00"/>
  </r>
  <r>
    <n v="58626"/>
    <d v="2011-12-30T00:00:00"/>
    <s v="Dec"/>
    <x v="11"/>
    <s v="High"/>
    <n v="23"/>
    <s v="M"/>
    <n v="6641.14"/>
    <n v="288.74521739130438"/>
    <s v="Delivery Truck"/>
    <n v="64.73"/>
    <n v="6705.87"/>
    <s v="Prince Edward Island"/>
    <s v="PE"/>
    <s v="Small Business"/>
    <n v="2"/>
    <s v="Furniture"/>
    <s v="Chairs &amp; Chairmats"/>
    <s v="Jumbo Drum"/>
    <d v="2012-01-01T00:00:00"/>
  </r>
  <r>
    <n v="58626"/>
    <d v="2011-12-30T00:00:00"/>
    <s v="Dec"/>
    <x v="11"/>
    <s v="High"/>
    <n v="21"/>
    <s v="M"/>
    <n v="10469.030000000001"/>
    <n v="498.52523809523814"/>
    <s v="Delivery Truck"/>
    <n v="26"/>
    <n v="10495.03"/>
    <s v="Prince Edward Island"/>
    <s v="PE"/>
    <s v="Small Business"/>
    <n v="2"/>
    <s v="Furniture"/>
    <s v="Chairs &amp; Chairmats"/>
    <s v="Jumbo Drum"/>
    <d v="2012-02-01T00:00:00"/>
  </r>
  <r>
    <n v="58626"/>
    <d v="2011-12-30T00:00:00"/>
    <s v="Dec"/>
    <x v="11"/>
    <s v="High"/>
    <n v="18"/>
    <s v="S"/>
    <n v="835.55"/>
    <n v="46.419444444444444"/>
    <s v="Regular Air"/>
    <n v="1.99"/>
    <n v="837.54"/>
    <s v="Prince Edward Island"/>
    <s v="PE"/>
    <s v="Small Business"/>
    <n v="2"/>
    <s v="Technology"/>
    <s v="Computer Peripherals"/>
    <s v="Small Pack"/>
    <s v="12/31/2011"/>
  </r>
  <r>
    <n v="3271"/>
    <d v="2011-12-31T00:00:00"/>
    <s v="Dec"/>
    <x v="11"/>
    <s v="Critical"/>
    <n v="45"/>
    <s v="XL"/>
    <n v="11532.99"/>
    <n v="256.28866666666664"/>
    <s v="Delivery Truck"/>
    <n v="17.86"/>
    <n v="11550.85"/>
    <s v="Ontario"/>
    <s v="ON"/>
    <s v="Home Office"/>
    <n v="3"/>
    <s v="Technology"/>
    <s v="Office Machines"/>
    <s v="Jumbo Drum"/>
    <s v="12/31/2011"/>
  </r>
  <r>
    <n v="27015"/>
    <d v="2011-12-31T00:00:00"/>
    <s v="Dec"/>
    <x v="11"/>
    <s v="Low"/>
    <n v="24"/>
    <s v="M"/>
    <n v="1339.25"/>
    <n v="55.802083333333336"/>
    <s v="Regular Air"/>
    <n v="13.22"/>
    <n v="1352.47"/>
    <s v="Ontario"/>
    <s v="ON"/>
    <s v="Home Office"/>
    <n v="3"/>
    <s v="Office Supplies"/>
    <s v="Appliances"/>
    <s v="Small Box"/>
    <s v="12/31/2011"/>
  </r>
  <r>
    <n v="3271"/>
    <d v="2011-12-31T00:00:00"/>
    <s v="Dec"/>
    <x v="11"/>
    <s v="Critical"/>
    <n v="18"/>
    <s v="S"/>
    <n v="146.1"/>
    <n v="8.1166666666666671"/>
    <s v="Express Air"/>
    <n v="1.43"/>
    <n v="147.53"/>
    <s v="Ontario"/>
    <s v="ON"/>
    <s v="Home Office"/>
    <n v="3"/>
    <s v="Office Supplies"/>
    <s v="Paper"/>
    <s v="Wrap Bag"/>
    <d v="2012-01-01T00:00:00"/>
  </r>
  <r>
    <n v="5607"/>
    <d v="2011-12-31T00:00:00"/>
    <s v="Dec"/>
    <x v="11"/>
    <s v="Not Specified"/>
    <n v="8"/>
    <s v="XS"/>
    <n v="61.871499999999997"/>
    <n v="7.7339374999999997"/>
    <s v="Regular Air"/>
    <n v="5.03"/>
    <n v="66.901499999999999"/>
    <s v="Nunavut"/>
    <s v="NU"/>
    <s v="Home Office"/>
    <n v="3"/>
    <s v="Technology"/>
    <s v="Telephones and Communication"/>
    <s v="Medium Box"/>
    <d v="2012-03-01T00:00:00"/>
  </r>
  <r>
    <n v="37543"/>
    <d v="2011-12-31T00:00:00"/>
    <s v="Dec"/>
    <x v="11"/>
    <s v="Medium"/>
    <n v="6"/>
    <s v="XS"/>
    <n v="241.85"/>
    <n v="40.30833333333333"/>
    <s v="Regular Air"/>
    <n v="13.89"/>
    <n v="255.74"/>
    <s v="Yukon"/>
    <s v="YT"/>
    <s v="Home Office"/>
    <n v="3"/>
    <s v="Office Supplies"/>
    <s v="Pens &amp; Art Supplies"/>
    <s v="Wrap Bag"/>
    <d v="2012-01-01T00:00:00"/>
  </r>
  <r>
    <n v="27137"/>
    <d v="2011-12-31T00:00:00"/>
    <s v="Dec"/>
    <x v="11"/>
    <s v="High"/>
    <n v="2"/>
    <s v="XS"/>
    <n v="60.5625"/>
    <n v="30.28125"/>
    <s v="Regular Air"/>
    <n v="1.1000000000000001"/>
    <n v="61.662500000000001"/>
    <s v="Nova Scotia"/>
    <s v="NS"/>
    <s v="Small Business"/>
    <n v="2"/>
    <s v="Technology"/>
    <s v="Telephones and Communication"/>
    <s v="Small Box"/>
    <d v="2012-02-01T00:00:00"/>
  </r>
  <r>
    <m/>
    <m/>
    <s v="Jan"/>
    <x v="0"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13A07A8-A70D-4794-9A8E-B8D387B3A7CA}" name="PivotTable1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7" firstHeaderRow="0" firstDataRow="1" firstDataCol="1"/>
  <pivotFields count="18">
    <pivotField showAll="0"/>
    <pivotField numFmtId="14" showAll="0"/>
    <pivotField showAll="0"/>
    <pivotField showAll="0"/>
    <pivotField showAll="0"/>
    <pivotField dataField="1" showAll="0"/>
    <pivotField numFmtId="2" showAll="0"/>
    <pivotField axis="axisRow" showAll="0">
      <items count="4">
        <item x="2"/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Sales($) before Shipping Cost($)" fld="5" subtotal="average" baseField="7" baseItem="0"/>
    <dataField name="Average of Sales($) after Shipping Cost($)" fld="9" subtotal="average" baseField="7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7C4BA8-18C0-4361-8B3D-A1F01136222F}" name="PivotTable1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7" firstHeaderRow="1" firstDataRow="1" firstDataCol="1"/>
  <pivotFields count="18">
    <pivotField showAll="0"/>
    <pivotField numFmtId="14" showAll="0"/>
    <pivotField showAll="0"/>
    <pivotField dataField="1" showAll="0"/>
    <pivotField showAll="0"/>
    <pivotField showAll="0"/>
    <pivotField numFmtId="2" showAll="0"/>
    <pivotField showAll="0"/>
    <pivotField showAll="0"/>
    <pivotField showAll="0"/>
    <pivotField axis="axisRow" showAll="0">
      <items count="14">
        <item x="5"/>
        <item x="2"/>
        <item x="1"/>
        <item x="11"/>
        <item x="12"/>
        <item x="7"/>
        <item x="8"/>
        <item x="0"/>
        <item x="4"/>
        <item x="9"/>
        <item x="3"/>
        <item x="6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Count of Order Quantity" fld="3" subtotal="count" baseField="1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3FF5AE-69AA-4537-8D72-A97BC3829106}" name="PivotTable2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7" firstHeaderRow="0" firstDataRow="1" firstDataCol="1"/>
  <pivotFields count="18">
    <pivotField showAll="0"/>
    <pivotField numFmtId="14" showAll="0"/>
    <pivotField showAll="0"/>
    <pivotField dataField="1" showAll="0"/>
    <pivotField showAll="0"/>
    <pivotField showAll="0"/>
    <pivotField numFmtId="2" showAll="0"/>
    <pivotField showAll="0"/>
    <pivotField showAll="0"/>
    <pivotField dataField="1" showAll="0"/>
    <pivotField axis="axisRow" showAll="0">
      <items count="14">
        <item x="5"/>
        <item x="2"/>
        <item x="1"/>
        <item x="11"/>
        <item x="12"/>
        <item x="7"/>
        <item x="8"/>
        <item x="0"/>
        <item x="4"/>
        <item x="9"/>
        <item x="3"/>
        <item x="6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Order Quantity" fld="3" baseField="0" baseItem="0"/>
    <dataField name="Sum of Sales after Shipping Cost($)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B0F1D7-08A8-46D9-A053-78C0CE53F539}" name="PivotTable2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" firstHeaderRow="1" firstDataRow="1" firstDataCol="1"/>
  <pivotFields count="20">
    <pivotField showAll="0"/>
    <pivotField showAll="0"/>
    <pivotField showAll="0"/>
    <pivotField axis="axisRow" numFmtI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Average of Sales after Shipping Cost($)" fld="11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c1f8cf30972621950c173f83fead574d_Store-Sales-201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799B0-FF50-40E3-833D-A8765CEA8AE6}">
  <dimension ref="A1:N2003"/>
  <sheetViews>
    <sheetView topLeftCell="I1" workbookViewId="0">
      <selection activeCell="E2" sqref="E2"/>
    </sheetView>
  </sheetViews>
  <sheetFormatPr defaultRowHeight="14.5" x14ac:dyDescent="0.35"/>
  <cols>
    <col min="1" max="1" width="12.6328125" customWidth="1"/>
    <col min="2" max="2" width="15" customWidth="1"/>
    <col min="3" max="3" width="12.6328125" customWidth="1"/>
    <col min="4" max="4" width="10.54296875" customWidth="1"/>
    <col min="5" max="5" width="18.7265625" customWidth="1"/>
    <col min="6" max="6" width="10.1796875" customWidth="1"/>
    <col min="7" max="7" width="13.54296875" customWidth="1"/>
    <col min="9" max="9" width="17.7265625" customWidth="1"/>
    <col min="10" max="10" width="17.54296875" customWidth="1"/>
    <col min="11" max="11" width="17.6328125" customWidth="1"/>
    <col min="12" max="12" width="25.90625" customWidth="1"/>
    <col min="13" max="13" width="15.36328125" customWidth="1"/>
    <col min="14" max="14" width="12.6328125" customWidth="1"/>
  </cols>
  <sheetData>
    <row r="1" spans="1:14" x14ac:dyDescent="0.35">
      <c r="A1" s="11" t="s">
        <v>0</v>
      </c>
      <c r="B1" s="11" t="s">
        <v>1</v>
      </c>
      <c r="C1" s="11" t="s">
        <v>2</v>
      </c>
      <c r="D1" s="11" t="s">
        <v>3</v>
      </c>
      <c r="E1" s="11" t="s">
        <v>365</v>
      </c>
      <c r="F1" s="11" t="s">
        <v>283</v>
      </c>
      <c r="G1" s="11" t="s">
        <v>5</v>
      </c>
      <c r="H1" s="11" t="s">
        <v>6</v>
      </c>
      <c r="I1" s="11" t="s">
        <v>7</v>
      </c>
      <c r="J1" s="11" t="s">
        <v>8</v>
      </c>
      <c r="K1" s="11" t="s">
        <v>9</v>
      </c>
      <c r="L1" s="11" t="s">
        <v>10</v>
      </c>
      <c r="M1" s="11" t="s">
        <v>11</v>
      </c>
      <c r="N1" s="11" t="s">
        <v>12</v>
      </c>
    </row>
    <row r="2" spans="1:14" x14ac:dyDescent="0.35">
      <c r="A2" s="8">
        <v>2277</v>
      </c>
      <c r="B2" s="9">
        <v>40544</v>
      </c>
      <c r="C2" s="8" t="s">
        <v>49</v>
      </c>
      <c r="D2" s="8">
        <v>21</v>
      </c>
      <c r="E2" s="8">
        <v>845.32</v>
      </c>
      <c r="F2" s="10">
        <v>40.253333333333337</v>
      </c>
      <c r="G2" s="8" t="s">
        <v>25</v>
      </c>
      <c r="H2" s="8">
        <v>19.989999999999998</v>
      </c>
      <c r="I2" s="8" t="s">
        <v>62</v>
      </c>
      <c r="J2" s="8" t="s">
        <v>29</v>
      </c>
      <c r="K2" s="8" t="s">
        <v>27</v>
      </c>
      <c r="L2" s="8" t="s">
        <v>28</v>
      </c>
      <c r="M2" s="8" t="s">
        <v>19</v>
      </c>
      <c r="N2" s="9">
        <v>40603</v>
      </c>
    </row>
    <row r="3" spans="1:14" x14ac:dyDescent="0.35">
      <c r="A3" s="8">
        <v>52640</v>
      </c>
      <c r="B3" s="9">
        <v>40544</v>
      </c>
      <c r="C3" s="8" t="s">
        <v>55</v>
      </c>
      <c r="D3" s="8">
        <v>18</v>
      </c>
      <c r="E3" s="8">
        <v>1163.75</v>
      </c>
      <c r="F3" s="10">
        <v>64.652777777777771</v>
      </c>
      <c r="G3" s="8" t="s">
        <v>14</v>
      </c>
      <c r="H3" s="8">
        <v>19.989999999999998</v>
      </c>
      <c r="I3" s="8" t="s">
        <v>39</v>
      </c>
      <c r="J3" s="8" t="s">
        <v>16</v>
      </c>
      <c r="K3" s="8" t="s">
        <v>27</v>
      </c>
      <c r="L3" s="8" t="s">
        <v>68</v>
      </c>
      <c r="M3" s="8" t="s">
        <v>19</v>
      </c>
      <c r="N3" s="9">
        <v>40634</v>
      </c>
    </row>
    <row r="4" spans="1:14" x14ac:dyDescent="0.35">
      <c r="A4" s="8">
        <v>17058</v>
      </c>
      <c r="B4" s="9">
        <v>40544</v>
      </c>
      <c r="C4" s="8" t="s">
        <v>34</v>
      </c>
      <c r="D4" s="8">
        <v>15</v>
      </c>
      <c r="E4" s="8">
        <v>72.67</v>
      </c>
      <c r="F4" s="10">
        <v>4.8446666666666669</v>
      </c>
      <c r="G4" s="8" t="s">
        <v>25</v>
      </c>
      <c r="H4" s="8">
        <v>6.72</v>
      </c>
      <c r="I4" s="8" t="s">
        <v>39</v>
      </c>
      <c r="J4" s="8" t="s">
        <v>29</v>
      </c>
      <c r="K4" s="8" t="s">
        <v>27</v>
      </c>
      <c r="L4" s="8" t="s">
        <v>28</v>
      </c>
      <c r="M4" s="8" t="s">
        <v>19</v>
      </c>
      <c r="N4" s="9">
        <v>40575</v>
      </c>
    </row>
    <row r="5" spans="1:14" x14ac:dyDescent="0.35">
      <c r="A5" s="8">
        <v>16262</v>
      </c>
      <c r="B5" s="9">
        <v>40544</v>
      </c>
      <c r="C5" s="8" t="s">
        <v>13</v>
      </c>
      <c r="D5" s="8">
        <v>11</v>
      </c>
      <c r="E5" s="8">
        <v>62.84</v>
      </c>
      <c r="F5" s="10">
        <v>5.7127272727272729</v>
      </c>
      <c r="G5" s="8" t="s">
        <v>14</v>
      </c>
      <c r="H5" s="8">
        <v>2.04</v>
      </c>
      <c r="I5" s="8" t="s">
        <v>39</v>
      </c>
      <c r="J5" s="8" t="s">
        <v>16</v>
      </c>
      <c r="K5" s="8" t="s">
        <v>27</v>
      </c>
      <c r="L5" s="8" t="s">
        <v>28</v>
      </c>
      <c r="M5" s="8" t="s">
        <v>37</v>
      </c>
      <c r="N5" s="9">
        <v>40756</v>
      </c>
    </row>
    <row r="6" spans="1:14" x14ac:dyDescent="0.35">
      <c r="A6" s="8">
        <v>2277</v>
      </c>
      <c r="B6" s="9">
        <v>40544</v>
      </c>
      <c r="C6" s="8" t="s">
        <v>49</v>
      </c>
      <c r="D6" s="8">
        <v>10</v>
      </c>
      <c r="E6" s="8">
        <v>66.540000000000006</v>
      </c>
      <c r="F6" s="10">
        <v>6.6540000000000008</v>
      </c>
      <c r="G6" s="8" t="s">
        <v>25</v>
      </c>
      <c r="H6" s="8">
        <v>4.38</v>
      </c>
      <c r="I6" s="8" t="s">
        <v>62</v>
      </c>
      <c r="J6" s="8" t="s">
        <v>29</v>
      </c>
      <c r="K6" s="8" t="s">
        <v>30</v>
      </c>
      <c r="L6" s="8" t="s">
        <v>31</v>
      </c>
      <c r="M6" s="8" t="s">
        <v>32</v>
      </c>
      <c r="N6" s="9">
        <v>40575</v>
      </c>
    </row>
    <row r="7" spans="1:14" x14ac:dyDescent="0.35">
      <c r="A7" s="8">
        <v>24033</v>
      </c>
      <c r="B7" s="9">
        <v>40545</v>
      </c>
      <c r="C7" s="8" t="s">
        <v>34</v>
      </c>
      <c r="D7" s="8">
        <v>50</v>
      </c>
      <c r="E7" s="8">
        <v>1227.18</v>
      </c>
      <c r="F7" s="10">
        <v>24.543600000000001</v>
      </c>
      <c r="G7" s="8" t="s">
        <v>21</v>
      </c>
      <c r="H7" s="8">
        <v>15.68</v>
      </c>
      <c r="I7" s="8" t="s">
        <v>39</v>
      </c>
      <c r="J7" s="8" t="s">
        <v>16</v>
      </c>
      <c r="K7" s="8" t="s">
        <v>17</v>
      </c>
      <c r="L7" s="8" t="s">
        <v>18</v>
      </c>
      <c r="M7" s="8" t="s">
        <v>24</v>
      </c>
      <c r="N7" s="9">
        <v>40634</v>
      </c>
    </row>
    <row r="8" spans="1:14" x14ac:dyDescent="0.35">
      <c r="A8" s="8">
        <v>10144</v>
      </c>
      <c r="B8" s="9">
        <v>40545</v>
      </c>
      <c r="C8" s="8" t="s">
        <v>20</v>
      </c>
      <c r="D8" s="8">
        <v>24</v>
      </c>
      <c r="E8" s="8">
        <v>6408.3</v>
      </c>
      <c r="F8" s="10">
        <v>267.01249999999999</v>
      </c>
      <c r="G8" s="8" t="s">
        <v>21</v>
      </c>
      <c r="H8" s="8">
        <v>35.67</v>
      </c>
      <c r="I8" s="8" t="s">
        <v>15</v>
      </c>
      <c r="J8" s="8" t="s">
        <v>22</v>
      </c>
      <c r="K8" s="8" t="s">
        <v>17</v>
      </c>
      <c r="L8" s="8" t="s">
        <v>52</v>
      </c>
      <c r="M8" s="8" t="s">
        <v>56</v>
      </c>
      <c r="N8" s="9">
        <v>40575</v>
      </c>
    </row>
    <row r="9" spans="1:14" x14ac:dyDescent="0.35">
      <c r="A9" s="8">
        <v>10436</v>
      </c>
      <c r="B9" s="9">
        <v>40545</v>
      </c>
      <c r="C9" s="8" t="s">
        <v>13</v>
      </c>
      <c r="D9" s="8">
        <v>24</v>
      </c>
      <c r="E9" s="8">
        <v>138.75</v>
      </c>
      <c r="F9" s="10">
        <v>5.78125</v>
      </c>
      <c r="G9" s="8" t="s">
        <v>25</v>
      </c>
      <c r="H9" s="8">
        <v>1</v>
      </c>
      <c r="I9" s="8" t="s">
        <v>35</v>
      </c>
      <c r="J9" s="8" t="s">
        <v>22</v>
      </c>
      <c r="K9" s="8" t="s">
        <v>27</v>
      </c>
      <c r="L9" s="8" t="s">
        <v>40</v>
      </c>
      <c r="M9" s="8" t="s">
        <v>37</v>
      </c>
      <c r="N9" s="9">
        <v>40787</v>
      </c>
    </row>
    <row r="10" spans="1:14" x14ac:dyDescent="0.35">
      <c r="A10" s="8">
        <v>10144</v>
      </c>
      <c r="B10" s="9">
        <v>40545</v>
      </c>
      <c r="C10" s="8" t="s">
        <v>20</v>
      </c>
      <c r="D10" s="8">
        <v>16</v>
      </c>
      <c r="E10" s="8">
        <v>5403.75</v>
      </c>
      <c r="F10" s="10">
        <v>337.734375</v>
      </c>
      <c r="G10" s="8" t="s">
        <v>21</v>
      </c>
      <c r="H10" s="8">
        <v>58.92</v>
      </c>
      <c r="I10" s="8" t="s">
        <v>15</v>
      </c>
      <c r="J10" s="8" t="s">
        <v>22</v>
      </c>
      <c r="K10" s="8" t="s">
        <v>17</v>
      </c>
      <c r="L10" s="8" t="s">
        <v>23</v>
      </c>
      <c r="M10" s="8" t="s">
        <v>24</v>
      </c>
      <c r="N10" s="9">
        <v>40634</v>
      </c>
    </row>
    <row r="11" spans="1:14" x14ac:dyDescent="0.35">
      <c r="A11" s="8">
        <v>10144</v>
      </c>
      <c r="B11" s="9">
        <v>40545</v>
      </c>
      <c r="C11" s="8" t="s">
        <v>20</v>
      </c>
      <c r="D11" s="8">
        <v>1</v>
      </c>
      <c r="E11" s="8">
        <v>192.49</v>
      </c>
      <c r="F11" s="10">
        <v>192.49</v>
      </c>
      <c r="G11" s="8" t="s">
        <v>21</v>
      </c>
      <c r="H11" s="8">
        <v>30</v>
      </c>
      <c r="I11" s="8" t="s">
        <v>15</v>
      </c>
      <c r="J11" s="8" t="s">
        <v>22</v>
      </c>
      <c r="K11" s="8" t="s">
        <v>17</v>
      </c>
      <c r="L11" s="8" t="s">
        <v>23</v>
      </c>
      <c r="M11" s="8" t="s">
        <v>24</v>
      </c>
      <c r="N11" s="9">
        <v>40634</v>
      </c>
    </row>
    <row r="12" spans="1:14" x14ac:dyDescent="0.35">
      <c r="A12" s="8">
        <v>4006</v>
      </c>
      <c r="B12" s="9">
        <v>40546</v>
      </c>
      <c r="C12" s="8" t="s">
        <v>55</v>
      </c>
      <c r="D12" s="8">
        <v>38</v>
      </c>
      <c r="E12" s="8">
        <v>1441.61</v>
      </c>
      <c r="F12" s="10">
        <v>37.937105263157889</v>
      </c>
      <c r="G12" s="8" t="s">
        <v>25</v>
      </c>
      <c r="H12" s="8">
        <v>5.08</v>
      </c>
      <c r="I12" s="8" t="s">
        <v>51</v>
      </c>
      <c r="J12" s="8" t="s">
        <v>22</v>
      </c>
      <c r="K12" s="8" t="s">
        <v>27</v>
      </c>
      <c r="L12" s="8" t="s">
        <v>28</v>
      </c>
      <c r="M12" s="8" t="s">
        <v>37</v>
      </c>
      <c r="N12" s="9">
        <v>40634</v>
      </c>
    </row>
    <row r="13" spans="1:14" x14ac:dyDescent="0.35">
      <c r="A13" s="8">
        <v>9221</v>
      </c>
      <c r="B13" s="9">
        <v>40546</v>
      </c>
      <c r="C13" s="8" t="s">
        <v>13</v>
      </c>
      <c r="D13" s="8">
        <v>25</v>
      </c>
      <c r="E13" s="8">
        <v>1527.42</v>
      </c>
      <c r="F13" s="10">
        <v>61.096800000000002</v>
      </c>
      <c r="G13" s="8" t="s">
        <v>25</v>
      </c>
      <c r="H13" s="8">
        <v>19.989999999999998</v>
      </c>
      <c r="I13" s="8" t="s">
        <v>54</v>
      </c>
      <c r="J13" s="8" t="s">
        <v>16</v>
      </c>
      <c r="K13" s="8" t="s">
        <v>27</v>
      </c>
      <c r="L13" s="8" t="s">
        <v>127</v>
      </c>
      <c r="M13" s="8" t="s">
        <v>19</v>
      </c>
      <c r="N13" s="9">
        <v>40725</v>
      </c>
    </row>
    <row r="14" spans="1:14" x14ac:dyDescent="0.35">
      <c r="A14" s="8">
        <v>25188</v>
      </c>
      <c r="B14" s="9">
        <v>40546</v>
      </c>
      <c r="C14" s="8" t="s">
        <v>55</v>
      </c>
      <c r="D14" s="8">
        <v>20</v>
      </c>
      <c r="E14" s="8">
        <v>1564.1614999999999</v>
      </c>
      <c r="F14" s="10">
        <v>78.208074999999994</v>
      </c>
      <c r="G14" s="8" t="s">
        <v>25</v>
      </c>
      <c r="H14" s="8">
        <v>2.5</v>
      </c>
      <c r="I14" s="8" t="s">
        <v>35</v>
      </c>
      <c r="J14" s="8" t="s">
        <v>29</v>
      </c>
      <c r="K14" s="8" t="s">
        <v>30</v>
      </c>
      <c r="L14" s="8" t="s">
        <v>47</v>
      </c>
      <c r="M14" s="8" t="s">
        <v>19</v>
      </c>
      <c r="N14" s="9">
        <v>40664</v>
      </c>
    </row>
    <row r="15" spans="1:14" x14ac:dyDescent="0.35">
      <c r="A15" s="8">
        <v>9221</v>
      </c>
      <c r="B15" s="9">
        <v>40546</v>
      </c>
      <c r="C15" s="8" t="s">
        <v>13</v>
      </c>
      <c r="D15" s="8">
        <v>9</v>
      </c>
      <c r="E15" s="8">
        <v>79.64</v>
      </c>
      <c r="F15" s="10">
        <v>8.8488888888888884</v>
      </c>
      <c r="G15" s="8" t="s">
        <v>25</v>
      </c>
      <c r="H15" s="8">
        <v>49</v>
      </c>
      <c r="I15" s="8" t="s">
        <v>54</v>
      </c>
      <c r="J15" s="8" t="s">
        <v>16</v>
      </c>
      <c r="K15" s="8" t="s">
        <v>27</v>
      </c>
      <c r="L15" s="8" t="s">
        <v>66</v>
      </c>
      <c r="M15" s="8" t="s">
        <v>76</v>
      </c>
      <c r="N15" s="9">
        <v>40725</v>
      </c>
    </row>
    <row r="16" spans="1:14" x14ac:dyDescent="0.35">
      <c r="A16" s="8">
        <v>33473</v>
      </c>
      <c r="B16" s="9">
        <v>40547</v>
      </c>
      <c r="C16" s="8" t="s">
        <v>13</v>
      </c>
      <c r="D16" s="8">
        <v>50</v>
      </c>
      <c r="E16" s="8">
        <v>600.22</v>
      </c>
      <c r="F16" s="10">
        <v>12.0044</v>
      </c>
      <c r="G16" s="8" t="s">
        <v>25</v>
      </c>
      <c r="H16" s="8">
        <v>3.14</v>
      </c>
      <c r="I16" s="8" t="s">
        <v>85</v>
      </c>
      <c r="J16" s="8" t="s">
        <v>22</v>
      </c>
      <c r="K16" s="8" t="s">
        <v>27</v>
      </c>
      <c r="L16" s="8" t="s">
        <v>36</v>
      </c>
      <c r="M16" s="8" t="s">
        <v>32</v>
      </c>
      <c r="N16" s="9">
        <v>40634</v>
      </c>
    </row>
    <row r="17" spans="1:14" x14ac:dyDescent="0.35">
      <c r="A17" s="8">
        <v>52486</v>
      </c>
      <c r="B17" s="9">
        <v>40547</v>
      </c>
      <c r="C17" s="8" t="s">
        <v>49</v>
      </c>
      <c r="D17" s="8">
        <v>41</v>
      </c>
      <c r="E17" s="8">
        <v>11883.2</v>
      </c>
      <c r="F17" s="10">
        <v>289.83414634146345</v>
      </c>
      <c r="G17" s="8" t="s">
        <v>25</v>
      </c>
      <c r="H17" s="8">
        <v>7.18</v>
      </c>
      <c r="I17" s="8" t="s">
        <v>35</v>
      </c>
      <c r="J17" s="8" t="s">
        <v>29</v>
      </c>
      <c r="K17" s="8" t="s">
        <v>30</v>
      </c>
      <c r="L17" s="8" t="s">
        <v>31</v>
      </c>
      <c r="M17" s="8" t="s">
        <v>19</v>
      </c>
      <c r="N17" s="9">
        <v>40664</v>
      </c>
    </row>
    <row r="18" spans="1:14" x14ac:dyDescent="0.35">
      <c r="A18" s="8">
        <v>6560</v>
      </c>
      <c r="B18" s="9">
        <v>40547</v>
      </c>
      <c r="C18" s="8" t="s">
        <v>13</v>
      </c>
      <c r="D18" s="8">
        <v>37</v>
      </c>
      <c r="E18" s="8">
        <v>8252.3919999999998</v>
      </c>
      <c r="F18" s="10">
        <v>223.03762162162161</v>
      </c>
      <c r="G18" s="8" t="s">
        <v>21</v>
      </c>
      <c r="H18" s="8">
        <v>35.67</v>
      </c>
      <c r="I18" s="8" t="s">
        <v>85</v>
      </c>
      <c r="J18" s="8" t="s">
        <v>22</v>
      </c>
      <c r="K18" s="8" t="s">
        <v>17</v>
      </c>
      <c r="L18" s="8" t="s">
        <v>52</v>
      </c>
      <c r="M18" s="8" t="s">
        <v>56</v>
      </c>
      <c r="N18" s="9">
        <v>40787</v>
      </c>
    </row>
    <row r="19" spans="1:14" x14ac:dyDescent="0.35">
      <c r="A19" s="8">
        <v>44198</v>
      </c>
      <c r="B19" s="9">
        <v>40547</v>
      </c>
      <c r="C19" s="8" t="s">
        <v>20</v>
      </c>
      <c r="D19" s="8">
        <v>35</v>
      </c>
      <c r="E19" s="8">
        <v>625.94849999999997</v>
      </c>
      <c r="F19" s="10">
        <v>17.884242857142855</v>
      </c>
      <c r="G19" s="8" t="s">
        <v>14</v>
      </c>
      <c r="H19" s="8">
        <v>3.3</v>
      </c>
      <c r="I19" s="8" t="s">
        <v>15</v>
      </c>
      <c r="J19" s="8" t="s">
        <v>29</v>
      </c>
      <c r="K19" s="8" t="s">
        <v>30</v>
      </c>
      <c r="L19" s="8" t="s">
        <v>47</v>
      </c>
      <c r="M19" s="8" t="s">
        <v>32</v>
      </c>
      <c r="N19" s="9">
        <v>40634</v>
      </c>
    </row>
    <row r="20" spans="1:14" x14ac:dyDescent="0.35">
      <c r="A20" s="8">
        <v>802</v>
      </c>
      <c r="B20" s="9">
        <v>40547</v>
      </c>
      <c r="C20" s="8" t="s">
        <v>20</v>
      </c>
      <c r="D20" s="8">
        <v>33</v>
      </c>
      <c r="E20" s="8">
        <v>378.6</v>
      </c>
      <c r="F20" s="10">
        <v>11.472727272727273</v>
      </c>
      <c r="G20" s="8" t="s">
        <v>25</v>
      </c>
      <c r="H20" s="8">
        <v>5.63</v>
      </c>
      <c r="I20" s="8" t="s">
        <v>51</v>
      </c>
      <c r="J20" s="8" t="s">
        <v>22</v>
      </c>
      <c r="K20" s="8" t="s">
        <v>27</v>
      </c>
      <c r="L20" s="8" t="s">
        <v>68</v>
      </c>
      <c r="M20" s="8" t="s">
        <v>19</v>
      </c>
      <c r="N20" s="9">
        <v>40695</v>
      </c>
    </row>
    <row r="21" spans="1:14" x14ac:dyDescent="0.35">
      <c r="A21" s="8">
        <v>58054</v>
      </c>
      <c r="B21" s="9">
        <v>40547</v>
      </c>
      <c r="C21" s="8" t="s">
        <v>34</v>
      </c>
      <c r="D21" s="8">
        <v>26</v>
      </c>
      <c r="E21" s="8">
        <v>61.4</v>
      </c>
      <c r="F21" s="10">
        <v>2.3615384615384616</v>
      </c>
      <c r="G21" s="8" t="s">
        <v>25</v>
      </c>
      <c r="H21" s="8">
        <v>5.33</v>
      </c>
      <c r="I21" s="8" t="s">
        <v>51</v>
      </c>
      <c r="J21" s="8" t="s">
        <v>16</v>
      </c>
      <c r="K21" s="8" t="s">
        <v>17</v>
      </c>
      <c r="L21" s="8" t="s">
        <v>18</v>
      </c>
      <c r="M21" s="8" t="s">
        <v>19</v>
      </c>
      <c r="N21" s="9">
        <v>40634</v>
      </c>
    </row>
    <row r="22" spans="1:14" x14ac:dyDescent="0.35">
      <c r="A22" s="8">
        <v>6560</v>
      </c>
      <c r="B22" s="9">
        <v>40547</v>
      </c>
      <c r="C22" s="8" t="s">
        <v>13</v>
      </c>
      <c r="D22" s="8">
        <v>20</v>
      </c>
      <c r="E22" s="8">
        <v>169.18</v>
      </c>
      <c r="F22" s="10">
        <v>8.4589999999999996</v>
      </c>
      <c r="G22" s="8" t="s">
        <v>25</v>
      </c>
      <c r="H22" s="8">
        <v>3.5</v>
      </c>
      <c r="I22" s="8" t="s">
        <v>85</v>
      </c>
      <c r="J22" s="8" t="s">
        <v>22</v>
      </c>
      <c r="K22" s="8" t="s">
        <v>27</v>
      </c>
      <c r="L22" s="8" t="s">
        <v>66</v>
      </c>
      <c r="M22" s="8" t="s">
        <v>19</v>
      </c>
      <c r="N22" s="9">
        <v>40756</v>
      </c>
    </row>
    <row r="23" spans="1:14" x14ac:dyDescent="0.35">
      <c r="A23" s="8">
        <v>54528</v>
      </c>
      <c r="B23" s="9">
        <v>40547</v>
      </c>
      <c r="C23" s="8" t="s">
        <v>55</v>
      </c>
      <c r="D23" s="8">
        <v>17</v>
      </c>
      <c r="E23" s="8">
        <v>207.19</v>
      </c>
      <c r="F23" s="10">
        <v>12.187647058823529</v>
      </c>
      <c r="G23" s="8" t="s">
        <v>25</v>
      </c>
      <c r="H23" s="8">
        <v>8.99</v>
      </c>
      <c r="I23" s="8" t="s">
        <v>26</v>
      </c>
      <c r="J23" s="8" t="s">
        <v>16</v>
      </c>
      <c r="K23" s="8" t="s">
        <v>27</v>
      </c>
      <c r="L23" s="8" t="s">
        <v>40</v>
      </c>
      <c r="M23" s="8" t="s">
        <v>32</v>
      </c>
      <c r="N23" s="9">
        <v>40695</v>
      </c>
    </row>
    <row r="24" spans="1:14" x14ac:dyDescent="0.35">
      <c r="A24" s="8">
        <v>54528</v>
      </c>
      <c r="B24" s="9">
        <v>40547</v>
      </c>
      <c r="C24" s="8" t="s">
        <v>55</v>
      </c>
      <c r="D24" s="8">
        <v>15</v>
      </c>
      <c r="E24" s="8">
        <v>92.03</v>
      </c>
      <c r="F24" s="10">
        <v>6.1353333333333335</v>
      </c>
      <c r="G24" s="8" t="s">
        <v>25</v>
      </c>
      <c r="H24" s="8">
        <v>0.91</v>
      </c>
      <c r="I24" s="8" t="s">
        <v>35</v>
      </c>
      <c r="J24" s="8" t="s">
        <v>16</v>
      </c>
      <c r="K24" s="8" t="s">
        <v>27</v>
      </c>
      <c r="L24" s="8" t="s">
        <v>40</v>
      </c>
      <c r="M24" s="8" t="s">
        <v>37</v>
      </c>
      <c r="N24" s="9">
        <v>40664</v>
      </c>
    </row>
    <row r="25" spans="1:14" x14ac:dyDescent="0.35">
      <c r="A25" s="8">
        <v>54528</v>
      </c>
      <c r="B25" s="9">
        <v>40547</v>
      </c>
      <c r="C25" s="8" t="s">
        <v>55</v>
      </c>
      <c r="D25" s="8">
        <v>8</v>
      </c>
      <c r="E25" s="8">
        <v>88</v>
      </c>
      <c r="F25" s="10">
        <v>11</v>
      </c>
      <c r="G25" s="8" t="s">
        <v>25</v>
      </c>
      <c r="H25" s="8">
        <v>2.89</v>
      </c>
      <c r="I25" s="8" t="s">
        <v>26</v>
      </c>
      <c r="J25" s="8" t="s">
        <v>16</v>
      </c>
      <c r="K25" s="8" t="s">
        <v>27</v>
      </c>
      <c r="L25" s="8" t="s">
        <v>40</v>
      </c>
      <c r="M25" s="8" t="s">
        <v>32</v>
      </c>
      <c r="N25" s="9">
        <v>40695</v>
      </c>
    </row>
    <row r="26" spans="1:14" x14ac:dyDescent="0.35">
      <c r="A26" s="8">
        <v>802</v>
      </c>
      <c r="B26" s="9">
        <v>40547</v>
      </c>
      <c r="C26" s="8" t="s">
        <v>20</v>
      </c>
      <c r="D26" s="8">
        <v>2</v>
      </c>
      <c r="E26" s="8">
        <v>38.5</v>
      </c>
      <c r="F26" s="10">
        <v>19.25</v>
      </c>
      <c r="G26" s="8" t="s">
        <v>25</v>
      </c>
      <c r="H26" s="8">
        <v>9.4</v>
      </c>
      <c r="I26" s="8" t="s">
        <v>51</v>
      </c>
      <c r="J26" s="8" t="s">
        <v>22</v>
      </c>
      <c r="K26" s="8" t="s">
        <v>30</v>
      </c>
      <c r="L26" s="8" t="s">
        <v>44</v>
      </c>
      <c r="M26" s="8" t="s">
        <v>19</v>
      </c>
      <c r="N26" s="9">
        <v>40634</v>
      </c>
    </row>
    <row r="27" spans="1:14" x14ac:dyDescent="0.35">
      <c r="A27" s="8">
        <v>25028</v>
      </c>
      <c r="B27" s="9">
        <v>40548</v>
      </c>
      <c r="C27" s="8" t="s">
        <v>20</v>
      </c>
      <c r="D27" s="8">
        <v>14</v>
      </c>
      <c r="E27" s="8">
        <v>552.08000000000004</v>
      </c>
      <c r="F27" s="10">
        <v>39.434285714285714</v>
      </c>
      <c r="G27" s="8" t="s">
        <v>14</v>
      </c>
      <c r="H27" s="8">
        <v>5.08</v>
      </c>
      <c r="I27" s="8" t="s">
        <v>54</v>
      </c>
      <c r="J27" s="8" t="s">
        <v>29</v>
      </c>
      <c r="K27" s="8" t="s">
        <v>27</v>
      </c>
      <c r="L27" s="8" t="s">
        <v>28</v>
      </c>
      <c r="M27" s="8" t="s">
        <v>37</v>
      </c>
      <c r="N27" s="9">
        <v>40725</v>
      </c>
    </row>
    <row r="28" spans="1:14" x14ac:dyDescent="0.35">
      <c r="A28" s="8">
        <v>25028</v>
      </c>
      <c r="B28" s="9">
        <v>40548</v>
      </c>
      <c r="C28" s="8" t="s">
        <v>20</v>
      </c>
      <c r="D28" s="8">
        <v>5</v>
      </c>
      <c r="E28" s="8">
        <v>477.39</v>
      </c>
      <c r="F28" s="10">
        <v>95.477999999999994</v>
      </c>
      <c r="G28" s="8" t="s">
        <v>21</v>
      </c>
      <c r="H28" s="8">
        <v>55.81</v>
      </c>
      <c r="I28" s="8" t="s">
        <v>54</v>
      </c>
      <c r="J28" s="8" t="s">
        <v>29</v>
      </c>
      <c r="K28" s="8" t="s">
        <v>17</v>
      </c>
      <c r="L28" s="8" t="s">
        <v>115</v>
      </c>
      <c r="M28" s="8" t="s">
        <v>56</v>
      </c>
      <c r="N28" s="9">
        <v>40695</v>
      </c>
    </row>
    <row r="29" spans="1:14" x14ac:dyDescent="0.35">
      <c r="A29" s="8">
        <v>29958</v>
      </c>
      <c r="B29" s="9">
        <v>40549</v>
      </c>
      <c r="C29" s="8" t="s">
        <v>34</v>
      </c>
      <c r="D29" s="8">
        <v>47</v>
      </c>
      <c r="E29" s="8">
        <v>307.57</v>
      </c>
      <c r="F29" s="10">
        <v>6.5440425531914892</v>
      </c>
      <c r="G29" s="8" t="s">
        <v>25</v>
      </c>
      <c r="H29" s="8">
        <v>5.19</v>
      </c>
      <c r="I29" s="8" t="s">
        <v>35</v>
      </c>
      <c r="J29" s="8" t="s">
        <v>16</v>
      </c>
      <c r="K29" s="8" t="s">
        <v>27</v>
      </c>
      <c r="L29" s="8" t="s">
        <v>68</v>
      </c>
      <c r="M29" s="8" t="s">
        <v>19</v>
      </c>
      <c r="N29" s="9">
        <v>40725</v>
      </c>
    </row>
    <row r="30" spans="1:14" x14ac:dyDescent="0.35">
      <c r="A30" s="8">
        <v>29958</v>
      </c>
      <c r="B30" s="9">
        <v>40549</v>
      </c>
      <c r="C30" s="8" t="s">
        <v>34</v>
      </c>
      <c r="D30" s="8">
        <v>32</v>
      </c>
      <c r="E30" s="8">
        <v>14861.07</v>
      </c>
      <c r="F30" s="10">
        <v>464.40843749999999</v>
      </c>
      <c r="G30" s="8" t="s">
        <v>21</v>
      </c>
      <c r="H30" s="8">
        <v>26</v>
      </c>
      <c r="I30" s="8" t="s">
        <v>35</v>
      </c>
      <c r="J30" s="8" t="s">
        <v>16</v>
      </c>
      <c r="K30" s="8" t="s">
        <v>17</v>
      </c>
      <c r="L30" s="8" t="s">
        <v>23</v>
      </c>
      <c r="M30" s="8" t="s">
        <v>24</v>
      </c>
      <c r="N30" s="9">
        <v>40756</v>
      </c>
    </row>
    <row r="31" spans="1:14" x14ac:dyDescent="0.35">
      <c r="A31" s="8">
        <v>8195</v>
      </c>
      <c r="B31" s="9">
        <v>40549</v>
      </c>
      <c r="C31" s="8" t="s">
        <v>55</v>
      </c>
      <c r="D31" s="8">
        <v>26</v>
      </c>
      <c r="E31" s="8">
        <v>87.52</v>
      </c>
      <c r="F31" s="10">
        <v>3.3661538461538458</v>
      </c>
      <c r="G31" s="8" t="s">
        <v>25</v>
      </c>
      <c r="H31" s="8">
        <v>3.97</v>
      </c>
      <c r="I31" s="8" t="s">
        <v>35</v>
      </c>
      <c r="J31" s="8" t="s">
        <v>16</v>
      </c>
      <c r="K31" s="8" t="s">
        <v>27</v>
      </c>
      <c r="L31" s="8" t="s">
        <v>40</v>
      </c>
      <c r="M31" s="8" t="s">
        <v>37</v>
      </c>
      <c r="N31" s="9">
        <v>40725</v>
      </c>
    </row>
    <row r="32" spans="1:14" x14ac:dyDescent="0.35">
      <c r="A32" s="8">
        <v>43808</v>
      </c>
      <c r="B32" s="9">
        <v>40549</v>
      </c>
      <c r="C32" s="8" t="s">
        <v>13</v>
      </c>
      <c r="D32" s="8">
        <v>16</v>
      </c>
      <c r="E32" s="8">
        <v>108.73</v>
      </c>
      <c r="F32" s="10">
        <v>6.7956250000000002</v>
      </c>
      <c r="G32" s="8" t="s">
        <v>25</v>
      </c>
      <c r="H32" s="8">
        <v>5.22</v>
      </c>
      <c r="I32" s="8" t="s">
        <v>51</v>
      </c>
      <c r="J32" s="8" t="s">
        <v>42</v>
      </c>
      <c r="K32" s="8" t="s">
        <v>17</v>
      </c>
      <c r="L32" s="8" t="s">
        <v>18</v>
      </c>
      <c r="M32" s="8" t="s">
        <v>19</v>
      </c>
      <c r="N32" s="8" t="s">
        <v>106</v>
      </c>
    </row>
    <row r="33" spans="1:14" x14ac:dyDescent="0.35">
      <c r="A33" s="8">
        <v>35845</v>
      </c>
      <c r="B33" s="9">
        <v>40549</v>
      </c>
      <c r="C33" s="8" t="s">
        <v>34</v>
      </c>
      <c r="D33" s="8">
        <v>15</v>
      </c>
      <c r="E33" s="8">
        <v>5713.48</v>
      </c>
      <c r="F33" s="10">
        <v>380.89866666666666</v>
      </c>
      <c r="G33" s="8" t="s">
        <v>21</v>
      </c>
      <c r="H33" s="8">
        <v>85.63</v>
      </c>
      <c r="I33" s="8" t="s">
        <v>35</v>
      </c>
      <c r="J33" s="8" t="s">
        <v>22</v>
      </c>
      <c r="K33" s="8" t="s">
        <v>17</v>
      </c>
      <c r="L33" s="8" t="s">
        <v>52</v>
      </c>
      <c r="M33" s="8" t="s">
        <v>56</v>
      </c>
      <c r="N33" s="9">
        <v>40756</v>
      </c>
    </row>
    <row r="34" spans="1:14" x14ac:dyDescent="0.35">
      <c r="A34" s="8">
        <v>8195</v>
      </c>
      <c r="B34" s="9">
        <v>40549</v>
      </c>
      <c r="C34" s="8" t="s">
        <v>55</v>
      </c>
      <c r="D34" s="8">
        <v>5</v>
      </c>
      <c r="E34" s="8">
        <v>51.3</v>
      </c>
      <c r="F34" s="10">
        <v>10.26</v>
      </c>
      <c r="G34" s="8" t="s">
        <v>14</v>
      </c>
      <c r="H34" s="8">
        <v>11.15</v>
      </c>
      <c r="I34" s="8" t="s">
        <v>35</v>
      </c>
      <c r="J34" s="8" t="s">
        <v>16</v>
      </c>
      <c r="K34" s="8" t="s">
        <v>27</v>
      </c>
      <c r="L34" s="8" t="s">
        <v>28</v>
      </c>
      <c r="M34" s="8" t="s">
        <v>19</v>
      </c>
      <c r="N34" s="9">
        <v>40725</v>
      </c>
    </row>
    <row r="35" spans="1:14" x14ac:dyDescent="0.35">
      <c r="A35" s="8">
        <v>8195</v>
      </c>
      <c r="B35" s="9">
        <v>40549</v>
      </c>
      <c r="C35" s="8" t="s">
        <v>55</v>
      </c>
      <c r="D35" s="8">
        <v>1</v>
      </c>
      <c r="E35" s="8">
        <v>8.48</v>
      </c>
      <c r="F35" s="10">
        <v>8.48</v>
      </c>
      <c r="G35" s="8" t="s">
        <v>25</v>
      </c>
      <c r="H35" s="8">
        <v>3.63</v>
      </c>
      <c r="I35" s="8" t="s">
        <v>35</v>
      </c>
      <c r="J35" s="8" t="s">
        <v>16</v>
      </c>
      <c r="K35" s="8" t="s">
        <v>17</v>
      </c>
      <c r="L35" s="8" t="s">
        <v>18</v>
      </c>
      <c r="M35" s="8" t="s">
        <v>37</v>
      </c>
      <c r="N35" s="9">
        <v>40756</v>
      </c>
    </row>
    <row r="36" spans="1:14" x14ac:dyDescent="0.35">
      <c r="A36" s="8">
        <v>3488</v>
      </c>
      <c r="B36" s="9">
        <v>40550</v>
      </c>
      <c r="C36" s="8" t="s">
        <v>55</v>
      </c>
      <c r="D36" s="8">
        <v>39</v>
      </c>
      <c r="E36" s="8">
        <v>4669.1899999999996</v>
      </c>
      <c r="F36" s="10">
        <v>119.7228205128205</v>
      </c>
      <c r="G36" s="8" t="s">
        <v>21</v>
      </c>
      <c r="H36" s="8">
        <v>70.2</v>
      </c>
      <c r="I36" s="8" t="s">
        <v>39</v>
      </c>
      <c r="J36" s="8" t="s">
        <v>29</v>
      </c>
      <c r="K36" s="8" t="s">
        <v>17</v>
      </c>
      <c r="L36" s="8" t="s">
        <v>23</v>
      </c>
      <c r="M36" s="8" t="s">
        <v>24</v>
      </c>
      <c r="N36" s="9">
        <v>40817</v>
      </c>
    </row>
    <row r="37" spans="1:14" x14ac:dyDescent="0.35">
      <c r="A37" s="8">
        <v>50945</v>
      </c>
      <c r="B37" s="9">
        <v>40550</v>
      </c>
      <c r="C37" s="8" t="s">
        <v>20</v>
      </c>
      <c r="D37" s="8">
        <v>27</v>
      </c>
      <c r="E37" s="8">
        <v>834.0625</v>
      </c>
      <c r="F37" s="10">
        <v>30.891203703703702</v>
      </c>
      <c r="G37" s="8" t="s">
        <v>25</v>
      </c>
      <c r="H37" s="8">
        <v>1.25</v>
      </c>
      <c r="I37" s="8" t="s">
        <v>41</v>
      </c>
      <c r="J37" s="8" t="s">
        <v>29</v>
      </c>
      <c r="K37" s="8" t="s">
        <v>30</v>
      </c>
      <c r="L37" s="8" t="s">
        <v>47</v>
      </c>
      <c r="M37" s="8" t="s">
        <v>32</v>
      </c>
      <c r="N37" s="9">
        <v>40787</v>
      </c>
    </row>
    <row r="38" spans="1:14" x14ac:dyDescent="0.35">
      <c r="A38" s="8">
        <v>3488</v>
      </c>
      <c r="B38" s="9">
        <v>40550</v>
      </c>
      <c r="C38" s="8" t="s">
        <v>55</v>
      </c>
      <c r="D38" s="8">
        <v>6</v>
      </c>
      <c r="E38" s="8">
        <v>133.4</v>
      </c>
      <c r="F38" s="10">
        <v>22.233333333333334</v>
      </c>
      <c r="G38" s="8" t="s">
        <v>25</v>
      </c>
      <c r="H38" s="8">
        <v>2.87</v>
      </c>
      <c r="I38" s="8" t="s">
        <v>39</v>
      </c>
      <c r="J38" s="8" t="s">
        <v>29</v>
      </c>
      <c r="K38" s="8" t="s">
        <v>27</v>
      </c>
      <c r="L38" s="8" t="s">
        <v>40</v>
      </c>
      <c r="M38" s="8" t="s">
        <v>32</v>
      </c>
      <c r="N38" s="9">
        <v>40756</v>
      </c>
    </row>
    <row r="39" spans="1:14" x14ac:dyDescent="0.35">
      <c r="A39" s="8">
        <v>58340</v>
      </c>
      <c r="B39" s="9">
        <v>40551</v>
      </c>
      <c r="C39" s="8" t="s">
        <v>55</v>
      </c>
      <c r="D39" s="8">
        <v>36</v>
      </c>
      <c r="E39" s="8">
        <v>1936.3</v>
      </c>
      <c r="F39" s="10">
        <v>53.786111111111111</v>
      </c>
      <c r="G39" s="8" t="s">
        <v>25</v>
      </c>
      <c r="H39" s="8">
        <v>13.66</v>
      </c>
      <c r="I39" s="8" t="s">
        <v>96</v>
      </c>
      <c r="J39" s="8" t="s">
        <v>22</v>
      </c>
      <c r="K39" s="8" t="s">
        <v>27</v>
      </c>
      <c r="L39" s="8" t="s">
        <v>66</v>
      </c>
      <c r="M39" s="8" t="s">
        <v>19</v>
      </c>
      <c r="N39" s="9">
        <v>40787</v>
      </c>
    </row>
    <row r="40" spans="1:14" x14ac:dyDescent="0.35">
      <c r="A40" s="8">
        <v>7840</v>
      </c>
      <c r="B40" s="9">
        <v>40551</v>
      </c>
      <c r="C40" s="8" t="s">
        <v>13</v>
      </c>
      <c r="D40" s="8">
        <v>34</v>
      </c>
      <c r="E40" s="8">
        <v>157.56</v>
      </c>
      <c r="F40" s="10">
        <v>4.6341176470588232</v>
      </c>
      <c r="G40" s="8" t="s">
        <v>25</v>
      </c>
      <c r="H40" s="8">
        <v>4.93</v>
      </c>
      <c r="I40" s="8" t="s">
        <v>46</v>
      </c>
      <c r="J40" s="8" t="s">
        <v>16</v>
      </c>
      <c r="K40" s="8" t="s">
        <v>30</v>
      </c>
      <c r="L40" s="8" t="s">
        <v>31</v>
      </c>
      <c r="M40" s="8" t="s">
        <v>32</v>
      </c>
      <c r="N40" s="9">
        <v>40878</v>
      </c>
    </row>
    <row r="41" spans="1:14" x14ac:dyDescent="0.35">
      <c r="A41" s="8">
        <v>52672</v>
      </c>
      <c r="B41" s="9">
        <v>40551</v>
      </c>
      <c r="C41" s="8" t="s">
        <v>13</v>
      </c>
      <c r="D41" s="8">
        <v>29</v>
      </c>
      <c r="E41" s="8">
        <v>1499.5274999999999</v>
      </c>
      <c r="F41" s="10">
        <v>51.707844827586207</v>
      </c>
      <c r="G41" s="8" t="s">
        <v>25</v>
      </c>
      <c r="H41" s="8">
        <v>5.26</v>
      </c>
      <c r="I41" s="8" t="s">
        <v>85</v>
      </c>
      <c r="J41" s="8" t="s">
        <v>29</v>
      </c>
      <c r="K41" s="8" t="s">
        <v>30</v>
      </c>
      <c r="L41" s="8" t="s">
        <v>47</v>
      </c>
      <c r="M41" s="8" t="s">
        <v>19</v>
      </c>
      <c r="N41" s="8" t="s">
        <v>106</v>
      </c>
    </row>
    <row r="42" spans="1:14" x14ac:dyDescent="0.35">
      <c r="A42" s="8">
        <v>46402</v>
      </c>
      <c r="B42" s="9">
        <v>40551</v>
      </c>
      <c r="C42" s="8" t="s">
        <v>55</v>
      </c>
      <c r="D42" s="8">
        <v>29</v>
      </c>
      <c r="E42" s="8">
        <v>1777.4690000000001</v>
      </c>
      <c r="F42" s="10">
        <v>61.292034482758623</v>
      </c>
      <c r="G42" s="8" t="s">
        <v>25</v>
      </c>
      <c r="H42" s="8">
        <v>13.99</v>
      </c>
      <c r="I42" s="8" t="s">
        <v>51</v>
      </c>
      <c r="J42" s="8" t="s">
        <v>16</v>
      </c>
      <c r="K42" s="8" t="s">
        <v>30</v>
      </c>
      <c r="L42" s="8" t="s">
        <v>47</v>
      </c>
      <c r="M42" s="8" t="s">
        <v>45</v>
      </c>
      <c r="N42" s="9">
        <v>40787</v>
      </c>
    </row>
    <row r="43" spans="1:14" x14ac:dyDescent="0.35">
      <c r="A43" s="8">
        <v>46402</v>
      </c>
      <c r="B43" s="9">
        <v>40551</v>
      </c>
      <c r="C43" s="8" t="s">
        <v>55</v>
      </c>
      <c r="D43" s="8">
        <v>27</v>
      </c>
      <c r="E43" s="8">
        <v>826.27</v>
      </c>
      <c r="F43" s="10">
        <v>30.602592592592593</v>
      </c>
      <c r="G43" s="8" t="s">
        <v>25</v>
      </c>
      <c r="H43" s="8">
        <v>8.5500000000000007</v>
      </c>
      <c r="I43" s="8" t="s">
        <v>51</v>
      </c>
      <c r="J43" s="8" t="s">
        <v>16</v>
      </c>
      <c r="K43" s="8" t="s">
        <v>17</v>
      </c>
      <c r="L43" s="8" t="s">
        <v>18</v>
      </c>
      <c r="M43" s="8" t="s">
        <v>19</v>
      </c>
      <c r="N43" s="9">
        <v>40817</v>
      </c>
    </row>
    <row r="44" spans="1:14" x14ac:dyDescent="0.35">
      <c r="A44" s="8">
        <v>46402</v>
      </c>
      <c r="B44" s="9">
        <v>40551</v>
      </c>
      <c r="C44" s="8" t="s">
        <v>55</v>
      </c>
      <c r="D44" s="8">
        <v>12</v>
      </c>
      <c r="E44" s="8">
        <v>1219.1465000000001</v>
      </c>
      <c r="F44" s="10">
        <v>101.59554166666668</v>
      </c>
      <c r="G44" s="8" t="s">
        <v>14</v>
      </c>
      <c r="H44" s="8">
        <v>2.5</v>
      </c>
      <c r="I44" s="8" t="s">
        <v>51</v>
      </c>
      <c r="J44" s="8" t="s">
        <v>16</v>
      </c>
      <c r="K44" s="8" t="s">
        <v>30</v>
      </c>
      <c r="L44" s="8" t="s">
        <v>47</v>
      </c>
      <c r="M44" s="8" t="s">
        <v>19</v>
      </c>
      <c r="N44" s="9">
        <v>40787</v>
      </c>
    </row>
    <row r="45" spans="1:14" x14ac:dyDescent="0.35">
      <c r="A45" s="8">
        <v>40225</v>
      </c>
      <c r="B45" s="9">
        <v>40552</v>
      </c>
      <c r="C45" s="8" t="s">
        <v>13</v>
      </c>
      <c r="D45" s="8">
        <v>50</v>
      </c>
      <c r="E45" s="8">
        <v>839.07</v>
      </c>
      <c r="F45" s="10">
        <v>16.781400000000001</v>
      </c>
      <c r="G45" s="8" t="s">
        <v>25</v>
      </c>
      <c r="H45" s="8">
        <v>5.08</v>
      </c>
      <c r="I45" s="8" t="s">
        <v>85</v>
      </c>
      <c r="J45" s="8" t="s">
        <v>42</v>
      </c>
      <c r="K45" s="8" t="s">
        <v>27</v>
      </c>
      <c r="L45" s="8" t="s">
        <v>68</v>
      </c>
      <c r="M45" s="8" t="s">
        <v>19</v>
      </c>
      <c r="N45" s="8" t="s">
        <v>97</v>
      </c>
    </row>
    <row r="46" spans="1:14" x14ac:dyDescent="0.35">
      <c r="A46" s="8">
        <v>43814</v>
      </c>
      <c r="B46" s="9">
        <v>40552</v>
      </c>
      <c r="C46" s="8" t="s">
        <v>55</v>
      </c>
      <c r="D46" s="8">
        <v>47</v>
      </c>
      <c r="E46" s="8">
        <v>199.48</v>
      </c>
      <c r="F46" s="10">
        <v>4.2442553191489356</v>
      </c>
      <c r="G46" s="8" t="s">
        <v>25</v>
      </c>
      <c r="H46" s="8">
        <v>2.2599999999999998</v>
      </c>
      <c r="I46" s="8" t="s">
        <v>15</v>
      </c>
      <c r="J46" s="8" t="s">
        <v>22</v>
      </c>
      <c r="K46" s="8" t="s">
        <v>27</v>
      </c>
      <c r="L46" s="8" t="s">
        <v>28</v>
      </c>
      <c r="M46" s="8" t="s">
        <v>37</v>
      </c>
      <c r="N46" s="9">
        <v>40817</v>
      </c>
    </row>
    <row r="47" spans="1:14" x14ac:dyDescent="0.35">
      <c r="A47" s="8">
        <v>40225</v>
      </c>
      <c r="B47" s="9">
        <v>40552</v>
      </c>
      <c r="C47" s="8" t="s">
        <v>13</v>
      </c>
      <c r="D47" s="8">
        <v>45</v>
      </c>
      <c r="E47" s="8">
        <v>5643.49</v>
      </c>
      <c r="F47" s="10">
        <v>125.41088888888888</v>
      </c>
      <c r="G47" s="8" t="s">
        <v>21</v>
      </c>
      <c r="H47" s="8">
        <v>70.2</v>
      </c>
      <c r="I47" s="8" t="s">
        <v>85</v>
      </c>
      <c r="J47" s="8" t="s">
        <v>42</v>
      </c>
      <c r="K47" s="8" t="s">
        <v>17</v>
      </c>
      <c r="L47" s="8" t="s">
        <v>23</v>
      </c>
      <c r="M47" s="8" t="s">
        <v>24</v>
      </c>
      <c r="N47" s="9">
        <v>40848</v>
      </c>
    </row>
    <row r="48" spans="1:14" x14ac:dyDescent="0.35">
      <c r="A48" s="8">
        <v>43814</v>
      </c>
      <c r="B48" s="9">
        <v>40552</v>
      </c>
      <c r="C48" s="8" t="s">
        <v>55</v>
      </c>
      <c r="D48" s="8">
        <v>40</v>
      </c>
      <c r="E48" s="8">
        <v>197.1</v>
      </c>
      <c r="F48" s="10">
        <v>4.9275000000000002</v>
      </c>
      <c r="G48" s="8" t="s">
        <v>25</v>
      </c>
      <c r="H48" s="8">
        <v>2.99</v>
      </c>
      <c r="I48" s="8" t="s">
        <v>15</v>
      </c>
      <c r="J48" s="8" t="s">
        <v>22</v>
      </c>
      <c r="K48" s="8" t="s">
        <v>27</v>
      </c>
      <c r="L48" s="8" t="s">
        <v>68</v>
      </c>
      <c r="M48" s="8" t="s">
        <v>19</v>
      </c>
      <c r="N48" s="9">
        <v>40817</v>
      </c>
    </row>
    <row r="49" spans="1:14" x14ac:dyDescent="0.35">
      <c r="A49" s="8">
        <v>14693</v>
      </c>
      <c r="B49" s="9">
        <v>40552</v>
      </c>
      <c r="C49" s="8" t="s">
        <v>20</v>
      </c>
      <c r="D49" s="8">
        <v>39</v>
      </c>
      <c r="E49" s="8">
        <v>268.94</v>
      </c>
      <c r="F49" s="10">
        <v>6.8958974358974361</v>
      </c>
      <c r="G49" s="8" t="s">
        <v>25</v>
      </c>
      <c r="H49" s="8">
        <v>6.41</v>
      </c>
      <c r="I49" s="8" t="s">
        <v>51</v>
      </c>
      <c r="J49" s="8" t="s">
        <v>22</v>
      </c>
      <c r="K49" s="8" t="s">
        <v>27</v>
      </c>
      <c r="L49" s="8" t="s">
        <v>28</v>
      </c>
      <c r="M49" s="8" t="s">
        <v>19</v>
      </c>
      <c r="N49" s="9">
        <v>40848</v>
      </c>
    </row>
    <row r="50" spans="1:14" x14ac:dyDescent="0.35">
      <c r="A50" s="8">
        <v>14693</v>
      </c>
      <c r="B50" s="9">
        <v>40552</v>
      </c>
      <c r="C50" s="8" t="s">
        <v>20</v>
      </c>
      <c r="D50" s="8">
        <v>38</v>
      </c>
      <c r="E50" s="8">
        <v>847.82</v>
      </c>
      <c r="F50" s="10">
        <v>22.311052631578949</v>
      </c>
      <c r="G50" s="8" t="s">
        <v>21</v>
      </c>
      <c r="H50" s="8">
        <v>45</v>
      </c>
      <c r="I50" s="8" t="s">
        <v>51</v>
      </c>
      <c r="J50" s="8" t="s">
        <v>22</v>
      </c>
      <c r="K50" s="8" t="s">
        <v>27</v>
      </c>
      <c r="L50" s="8" t="s">
        <v>58</v>
      </c>
      <c r="M50" s="8" t="s">
        <v>24</v>
      </c>
      <c r="N50" s="9">
        <v>40848</v>
      </c>
    </row>
    <row r="51" spans="1:14" x14ac:dyDescent="0.35">
      <c r="A51" s="8">
        <v>23556</v>
      </c>
      <c r="B51" s="9">
        <v>40552</v>
      </c>
      <c r="C51" s="8" t="s">
        <v>55</v>
      </c>
      <c r="D51" s="8">
        <v>34</v>
      </c>
      <c r="E51" s="8">
        <v>11747.97</v>
      </c>
      <c r="F51" s="10">
        <v>345.52852941176468</v>
      </c>
      <c r="G51" s="8" t="s">
        <v>14</v>
      </c>
      <c r="H51" s="8">
        <v>19.989999999999998</v>
      </c>
      <c r="I51" s="8" t="s">
        <v>63</v>
      </c>
      <c r="J51" s="8" t="s">
        <v>16</v>
      </c>
      <c r="K51" s="8" t="s">
        <v>27</v>
      </c>
      <c r="L51" s="8" t="s">
        <v>66</v>
      </c>
      <c r="M51" s="8" t="s">
        <v>19</v>
      </c>
      <c r="N51" s="9">
        <v>40817</v>
      </c>
    </row>
    <row r="52" spans="1:14" x14ac:dyDescent="0.35">
      <c r="A52" s="8">
        <v>1445</v>
      </c>
      <c r="B52" s="9">
        <v>40552</v>
      </c>
      <c r="C52" s="8" t="s">
        <v>55</v>
      </c>
      <c r="D52" s="8">
        <v>30</v>
      </c>
      <c r="E52" s="8">
        <v>339.49</v>
      </c>
      <c r="F52" s="10">
        <v>11.316333333333334</v>
      </c>
      <c r="G52" s="8" t="s">
        <v>25</v>
      </c>
      <c r="H52" s="8">
        <v>5.81</v>
      </c>
      <c r="I52" s="8" t="s">
        <v>15</v>
      </c>
      <c r="J52" s="8" t="s">
        <v>22</v>
      </c>
      <c r="K52" s="8" t="s">
        <v>27</v>
      </c>
      <c r="L52" s="8" t="s">
        <v>40</v>
      </c>
      <c r="M52" s="8" t="s">
        <v>32</v>
      </c>
      <c r="N52" s="9">
        <v>40848</v>
      </c>
    </row>
    <row r="53" spans="1:14" x14ac:dyDescent="0.35">
      <c r="A53" s="8">
        <v>19654</v>
      </c>
      <c r="B53" s="9">
        <v>40552</v>
      </c>
      <c r="C53" s="8" t="s">
        <v>34</v>
      </c>
      <c r="D53" s="8">
        <v>8</v>
      </c>
      <c r="E53" s="8">
        <v>381.69</v>
      </c>
      <c r="F53" s="10">
        <v>47.71125</v>
      </c>
      <c r="G53" s="8" t="s">
        <v>25</v>
      </c>
      <c r="H53" s="8">
        <v>6.77</v>
      </c>
      <c r="I53" s="8" t="s">
        <v>85</v>
      </c>
      <c r="J53" s="8" t="s">
        <v>29</v>
      </c>
      <c r="K53" s="8" t="s">
        <v>17</v>
      </c>
      <c r="L53" s="8" t="s">
        <v>18</v>
      </c>
      <c r="M53" s="8" t="s">
        <v>19</v>
      </c>
      <c r="N53" s="9">
        <v>40787</v>
      </c>
    </row>
    <row r="54" spans="1:14" x14ac:dyDescent="0.35">
      <c r="A54" s="8">
        <v>1445</v>
      </c>
      <c r="B54" s="9">
        <v>40552</v>
      </c>
      <c r="C54" s="8" t="s">
        <v>55</v>
      </c>
      <c r="D54" s="8">
        <v>3</v>
      </c>
      <c r="E54" s="8">
        <v>1326.09</v>
      </c>
      <c r="F54" s="10">
        <v>442.03</v>
      </c>
      <c r="G54" s="8" t="s">
        <v>25</v>
      </c>
      <c r="H54" s="8">
        <v>19.989999999999998</v>
      </c>
      <c r="I54" s="8" t="s">
        <v>15</v>
      </c>
      <c r="J54" s="8" t="s">
        <v>22</v>
      </c>
      <c r="K54" s="8" t="s">
        <v>27</v>
      </c>
      <c r="L54" s="8" t="s">
        <v>68</v>
      </c>
      <c r="M54" s="8" t="s">
        <v>19</v>
      </c>
      <c r="N54" s="9">
        <v>40878</v>
      </c>
    </row>
    <row r="55" spans="1:14" x14ac:dyDescent="0.35">
      <c r="A55" s="8">
        <v>40420</v>
      </c>
      <c r="B55" s="9">
        <v>40553</v>
      </c>
      <c r="C55" s="8" t="s">
        <v>34</v>
      </c>
      <c r="D55" s="8">
        <v>50</v>
      </c>
      <c r="E55" s="8">
        <v>886.36300000000006</v>
      </c>
      <c r="F55" s="10">
        <v>17.727260000000001</v>
      </c>
      <c r="G55" s="8" t="s">
        <v>25</v>
      </c>
      <c r="H55" s="8">
        <v>0.99</v>
      </c>
      <c r="I55" s="8" t="s">
        <v>15</v>
      </c>
      <c r="J55" s="8" t="s">
        <v>22</v>
      </c>
      <c r="K55" s="8" t="s">
        <v>30</v>
      </c>
      <c r="L55" s="8" t="s">
        <v>47</v>
      </c>
      <c r="M55" s="8" t="s">
        <v>37</v>
      </c>
      <c r="N55" s="9">
        <v>40878</v>
      </c>
    </row>
    <row r="56" spans="1:14" x14ac:dyDescent="0.35">
      <c r="A56" s="8">
        <v>35266</v>
      </c>
      <c r="B56" s="9">
        <v>40553</v>
      </c>
      <c r="C56" s="8" t="s">
        <v>49</v>
      </c>
      <c r="D56" s="8">
        <v>39</v>
      </c>
      <c r="E56" s="8">
        <v>217.25</v>
      </c>
      <c r="F56" s="10">
        <v>5.5705128205128203</v>
      </c>
      <c r="G56" s="8" t="s">
        <v>25</v>
      </c>
      <c r="H56" s="8">
        <v>1.2</v>
      </c>
      <c r="I56" s="8" t="s">
        <v>26</v>
      </c>
      <c r="J56" s="8" t="s">
        <v>22</v>
      </c>
      <c r="K56" s="8" t="s">
        <v>27</v>
      </c>
      <c r="L56" s="8" t="s">
        <v>40</v>
      </c>
      <c r="M56" s="8" t="s">
        <v>37</v>
      </c>
      <c r="N56" s="9">
        <v>40817</v>
      </c>
    </row>
    <row r="57" spans="1:14" x14ac:dyDescent="0.35">
      <c r="A57" s="8">
        <v>42081</v>
      </c>
      <c r="B57" s="9">
        <v>40553</v>
      </c>
      <c r="C57" s="8" t="s">
        <v>13</v>
      </c>
      <c r="D57" s="8">
        <v>36</v>
      </c>
      <c r="E57" s="8">
        <v>188.34</v>
      </c>
      <c r="F57" s="10">
        <v>5.2316666666666665</v>
      </c>
      <c r="G57" s="8" t="s">
        <v>25</v>
      </c>
      <c r="H57" s="8">
        <v>5.74</v>
      </c>
      <c r="I57" s="8" t="s">
        <v>51</v>
      </c>
      <c r="J57" s="8" t="s">
        <v>42</v>
      </c>
      <c r="K57" s="8" t="s">
        <v>27</v>
      </c>
      <c r="L57" s="8" t="s">
        <v>68</v>
      </c>
      <c r="M57" s="8" t="s">
        <v>19</v>
      </c>
      <c r="N57" s="8" t="s">
        <v>99</v>
      </c>
    </row>
    <row r="58" spans="1:14" x14ac:dyDescent="0.35">
      <c r="A58" s="8">
        <v>20805</v>
      </c>
      <c r="B58" s="9">
        <v>40553</v>
      </c>
      <c r="C58" s="8" t="s">
        <v>34</v>
      </c>
      <c r="D58" s="8">
        <v>35</v>
      </c>
      <c r="E58" s="8">
        <v>418.34</v>
      </c>
      <c r="F58" s="10">
        <v>11.952571428571428</v>
      </c>
      <c r="G58" s="8" t="s">
        <v>25</v>
      </c>
      <c r="H58" s="8">
        <v>5.16</v>
      </c>
      <c r="I58" s="8" t="s">
        <v>51</v>
      </c>
      <c r="J58" s="8" t="s">
        <v>29</v>
      </c>
      <c r="K58" s="8" t="s">
        <v>17</v>
      </c>
      <c r="L58" s="8" t="s">
        <v>18</v>
      </c>
      <c r="M58" s="8" t="s">
        <v>19</v>
      </c>
      <c r="N58" s="9">
        <v>40878</v>
      </c>
    </row>
    <row r="59" spans="1:14" x14ac:dyDescent="0.35">
      <c r="A59" s="8">
        <v>35266</v>
      </c>
      <c r="B59" s="9">
        <v>40553</v>
      </c>
      <c r="C59" s="8" t="s">
        <v>49</v>
      </c>
      <c r="D59" s="8">
        <v>28</v>
      </c>
      <c r="E59" s="8">
        <v>5993.74</v>
      </c>
      <c r="F59" s="10">
        <v>214.06214285714285</v>
      </c>
      <c r="G59" s="8" t="s">
        <v>21</v>
      </c>
      <c r="H59" s="8">
        <v>69.64</v>
      </c>
      <c r="I59" s="8" t="s">
        <v>26</v>
      </c>
      <c r="J59" s="8" t="s">
        <v>22</v>
      </c>
      <c r="K59" s="8" t="s">
        <v>17</v>
      </c>
      <c r="L59" s="8" t="s">
        <v>52</v>
      </c>
      <c r="M59" s="8" t="s">
        <v>56</v>
      </c>
      <c r="N59" s="9">
        <v>40878</v>
      </c>
    </row>
    <row r="60" spans="1:14" x14ac:dyDescent="0.35">
      <c r="A60" s="8">
        <v>42081</v>
      </c>
      <c r="B60" s="9">
        <v>40553</v>
      </c>
      <c r="C60" s="8" t="s">
        <v>13</v>
      </c>
      <c r="D60" s="8">
        <v>26</v>
      </c>
      <c r="E60" s="8">
        <v>1493.8579999999999</v>
      </c>
      <c r="F60" s="10">
        <v>57.456076923076921</v>
      </c>
      <c r="G60" s="8" t="s">
        <v>25</v>
      </c>
      <c r="H60" s="8">
        <v>8.8000000000000007</v>
      </c>
      <c r="I60" s="8" t="s">
        <v>51</v>
      </c>
      <c r="J60" s="8" t="s">
        <v>42</v>
      </c>
      <c r="K60" s="8" t="s">
        <v>30</v>
      </c>
      <c r="L60" s="8" t="s">
        <v>47</v>
      </c>
      <c r="M60" s="8" t="s">
        <v>19</v>
      </c>
      <c r="N60" s="8" t="s">
        <v>99</v>
      </c>
    </row>
    <row r="61" spans="1:14" x14ac:dyDescent="0.35">
      <c r="A61" s="8">
        <v>40420</v>
      </c>
      <c r="B61" s="9">
        <v>40553</v>
      </c>
      <c r="C61" s="8" t="s">
        <v>34</v>
      </c>
      <c r="D61" s="8">
        <v>22</v>
      </c>
      <c r="E61" s="8">
        <v>59.08</v>
      </c>
      <c r="F61" s="10">
        <v>2.6854545454545455</v>
      </c>
      <c r="G61" s="8" t="s">
        <v>25</v>
      </c>
      <c r="H61" s="8">
        <v>1.49</v>
      </c>
      <c r="I61" s="8" t="s">
        <v>15</v>
      </c>
      <c r="J61" s="8" t="s">
        <v>22</v>
      </c>
      <c r="K61" s="8" t="s">
        <v>27</v>
      </c>
      <c r="L61" s="8" t="s">
        <v>68</v>
      </c>
      <c r="M61" s="8" t="s">
        <v>19</v>
      </c>
      <c r="N61" s="9">
        <v>40878</v>
      </c>
    </row>
    <row r="62" spans="1:14" x14ac:dyDescent="0.35">
      <c r="A62" s="8">
        <v>41254</v>
      </c>
      <c r="B62" s="9">
        <v>40553</v>
      </c>
      <c r="C62" s="8" t="s">
        <v>20</v>
      </c>
      <c r="D62" s="8">
        <v>17</v>
      </c>
      <c r="E62" s="8">
        <v>1782.68</v>
      </c>
      <c r="F62" s="10">
        <v>104.86352941176472</v>
      </c>
      <c r="G62" s="8" t="s">
        <v>25</v>
      </c>
      <c r="H62" s="8">
        <v>5.81</v>
      </c>
      <c r="I62" s="8" t="s">
        <v>35</v>
      </c>
      <c r="J62" s="8" t="s">
        <v>22</v>
      </c>
      <c r="K62" s="8" t="s">
        <v>17</v>
      </c>
      <c r="L62" s="8" t="s">
        <v>18</v>
      </c>
      <c r="M62" s="8" t="s">
        <v>45</v>
      </c>
      <c r="N62" s="9">
        <v>40878</v>
      </c>
    </row>
    <row r="63" spans="1:14" x14ac:dyDescent="0.35">
      <c r="A63" s="8">
        <v>32901</v>
      </c>
      <c r="B63" s="9">
        <v>40553</v>
      </c>
      <c r="C63" s="8" t="s">
        <v>20</v>
      </c>
      <c r="D63" s="8">
        <v>13</v>
      </c>
      <c r="E63" s="8">
        <v>49.74</v>
      </c>
      <c r="F63" s="10">
        <v>3.8261538461538462</v>
      </c>
      <c r="G63" s="8" t="s">
        <v>25</v>
      </c>
      <c r="H63" s="8">
        <v>0.5</v>
      </c>
      <c r="I63" s="8" t="s">
        <v>15</v>
      </c>
      <c r="J63" s="8" t="s">
        <v>22</v>
      </c>
      <c r="K63" s="8" t="s">
        <v>27</v>
      </c>
      <c r="L63" s="8" t="s">
        <v>71</v>
      </c>
      <c r="M63" s="8" t="s">
        <v>19</v>
      </c>
      <c r="N63" s="9">
        <v>40848</v>
      </c>
    </row>
    <row r="64" spans="1:14" x14ac:dyDescent="0.35">
      <c r="A64" s="8">
        <v>20805</v>
      </c>
      <c r="B64" s="9">
        <v>40553</v>
      </c>
      <c r="C64" s="8" t="s">
        <v>34</v>
      </c>
      <c r="D64" s="8">
        <v>12</v>
      </c>
      <c r="E64" s="8">
        <v>69.98</v>
      </c>
      <c r="F64" s="10">
        <v>5.831666666666667</v>
      </c>
      <c r="G64" s="8" t="s">
        <v>25</v>
      </c>
      <c r="H64" s="8">
        <v>6.98</v>
      </c>
      <c r="I64" s="8" t="s">
        <v>51</v>
      </c>
      <c r="J64" s="8" t="s">
        <v>29</v>
      </c>
      <c r="K64" s="8" t="s">
        <v>27</v>
      </c>
      <c r="L64" s="8" t="s">
        <v>68</v>
      </c>
      <c r="M64" s="8" t="s">
        <v>19</v>
      </c>
      <c r="N64" s="8" t="s">
        <v>106</v>
      </c>
    </row>
    <row r="65" spans="1:14" x14ac:dyDescent="0.35">
      <c r="A65" s="8">
        <v>20805</v>
      </c>
      <c r="B65" s="9">
        <v>40553</v>
      </c>
      <c r="C65" s="8" t="s">
        <v>34</v>
      </c>
      <c r="D65" s="8">
        <v>12</v>
      </c>
      <c r="E65" s="8">
        <v>45.61</v>
      </c>
      <c r="F65" s="10">
        <v>3.8008333333333333</v>
      </c>
      <c r="G65" s="8" t="s">
        <v>25</v>
      </c>
      <c r="H65" s="8">
        <v>0.7</v>
      </c>
      <c r="I65" s="8" t="s">
        <v>51</v>
      </c>
      <c r="J65" s="8" t="s">
        <v>29</v>
      </c>
      <c r="K65" s="8" t="s">
        <v>27</v>
      </c>
      <c r="L65" s="8" t="s">
        <v>40</v>
      </c>
      <c r="M65" s="8" t="s">
        <v>37</v>
      </c>
      <c r="N65" s="9">
        <v>40848</v>
      </c>
    </row>
    <row r="66" spans="1:14" x14ac:dyDescent="0.35">
      <c r="A66" s="8">
        <v>41895</v>
      </c>
      <c r="B66" s="9">
        <v>40553</v>
      </c>
      <c r="C66" s="8" t="s">
        <v>20</v>
      </c>
      <c r="D66" s="8">
        <v>8</v>
      </c>
      <c r="E66" s="8">
        <v>27663.919999999998</v>
      </c>
      <c r="F66" s="10">
        <v>3457.99</v>
      </c>
      <c r="G66" s="8" t="s">
        <v>25</v>
      </c>
      <c r="H66" s="8">
        <v>24.49</v>
      </c>
      <c r="I66" s="8" t="s">
        <v>15</v>
      </c>
      <c r="J66" s="8" t="s">
        <v>16</v>
      </c>
      <c r="K66" s="8" t="s">
        <v>30</v>
      </c>
      <c r="L66" s="8" t="s">
        <v>165</v>
      </c>
      <c r="M66" s="8" t="s">
        <v>76</v>
      </c>
      <c r="N66" s="9">
        <v>40878</v>
      </c>
    </row>
    <row r="67" spans="1:14" x14ac:dyDescent="0.35">
      <c r="A67" s="8">
        <v>42081</v>
      </c>
      <c r="B67" s="9">
        <v>40553</v>
      </c>
      <c r="C67" s="8" t="s">
        <v>13</v>
      </c>
      <c r="D67" s="8">
        <v>3</v>
      </c>
      <c r="E67" s="8">
        <v>32.49</v>
      </c>
      <c r="F67" s="10">
        <v>10.83</v>
      </c>
      <c r="G67" s="8" t="s">
        <v>25</v>
      </c>
      <c r="H67" s="8">
        <v>1.39</v>
      </c>
      <c r="I67" s="8" t="s">
        <v>51</v>
      </c>
      <c r="J67" s="8" t="s">
        <v>42</v>
      </c>
      <c r="K67" s="8" t="s">
        <v>27</v>
      </c>
      <c r="L67" s="8" t="s">
        <v>127</v>
      </c>
      <c r="M67" s="8" t="s">
        <v>19</v>
      </c>
      <c r="N67" s="9">
        <v>40878</v>
      </c>
    </row>
    <row r="68" spans="1:14" x14ac:dyDescent="0.35">
      <c r="A68" s="8">
        <v>20805</v>
      </c>
      <c r="B68" s="9">
        <v>40553</v>
      </c>
      <c r="C68" s="8" t="s">
        <v>34</v>
      </c>
      <c r="D68" s="8">
        <v>3</v>
      </c>
      <c r="E68" s="8">
        <v>17.7</v>
      </c>
      <c r="F68" s="10">
        <v>5.8999999999999995</v>
      </c>
      <c r="G68" s="8" t="s">
        <v>25</v>
      </c>
      <c r="H68" s="8">
        <v>4.79</v>
      </c>
      <c r="I68" s="8" t="s">
        <v>51</v>
      </c>
      <c r="J68" s="8" t="s">
        <v>29</v>
      </c>
      <c r="K68" s="8" t="s">
        <v>27</v>
      </c>
      <c r="L68" s="8" t="s">
        <v>28</v>
      </c>
      <c r="M68" s="8" t="s">
        <v>19</v>
      </c>
      <c r="N68" s="9">
        <v>40848</v>
      </c>
    </row>
    <row r="69" spans="1:14" x14ac:dyDescent="0.35">
      <c r="A69" s="8">
        <v>4134</v>
      </c>
      <c r="B69" s="9">
        <v>40554</v>
      </c>
      <c r="C69" s="8" t="s">
        <v>20</v>
      </c>
      <c r="D69" s="8">
        <v>48</v>
      </c>
      <c r="E69" s="8">
        <v>6403.39</v>
      </c>
      <c r="F69" s="10">
        <v>133.40395833333335</v>
      </c>
      <c r="G69" s="8" t="s">
        <v>21</v>
      </c>
      <c r="H69" s="8">
        <v>54.74</v>
      </c>
      <c r="I69" s="8" t="s">
        <v>46</v>
      </c>
      <c r="J69" s="8" t="s">
        <v>42</v>
      </c>
      <c r="K69" s="8" t="s">
        <v>17</v>
      </c>
      <c r="L69" s="8" t="s">
        <v>115</v>
      </c>
      <c r="M69" s="8" t="s">
        <v>56</v>
      </c>
      <c r="N69" s="8" t="s">
        <v>106</v>
      </c>
    </row>
    <row r="70" spans="1:14" x14ac:dyDescent="0.35">
      <c r="A70" s="8">
        <v>46468</v>
      </c>
      <c r="B70" s="9">
        <v>40554</v>
      </c>
      <c r="C70" s="8" t="s">
        <v>20</v>
      </c>
      <c r="D70" s="8">
        <v>46</v>
      </c>
      <c r="E70" s="8">
        <v>7535.96</v>
      </c>
      <c r="F70" s="10">
        <v>163.82521739130434</v>
      </c>
      <c r="G70" s="8" t="s">
        <v>25</v>
      </c>
      <c r="H70" s="8">
        <v>19.989999999999998</v>
      </c>
      <c r="I70" s="8" t="s">
        <v>51</v>
      </c>
      <c r="J70" s="8" t="s">
        <v>29</v>
      </c>
      <c r="K70" s="8" t="s">
        <v>27</v>
      </c>
      <c r="L70" s="8" t="s">
        <v>68</v>
      </c>
      <c r="M70" s="8" t="s">
        <v>19</v>
      </c>
      <c r="N70" s="9">
        <v>40878</v>
      </c>
    </row>
    <row r="71" spans="1:14" x14ac:dyDescent="0.35">
      <c r="A71" s="8">
        <v>46468</v>
      </c>
      <c r="B71" s="9">
        <v>40554</v>
      </c>
      <c r="C71" s="8" t="s">
        <v>20</v>
      </c>
      <c r="D71" s="8">
        <v>41</v>
      </c>
      <c r="E71" s="8">
        <v>1618.31</v>
      </c>
      <c r="F71" s="10">
        <v>39.470975609756096</v>
      </c>
      <c r="G71" s="8" t="s">
        <v>14</v>
      </c>
      <c r="H71" s="8">
        <v>1.99</v>
      </c>
      <c r="I71" s="8" t="s">
        <v>51</v>
      </c>
      <c r="J71" s="8" t="s">
        <v>29</v>
      </c>
      <c r="K71" s="8" t="s">
        <v>30</v>
      </c>
      <c r="L71" s="8" t="s">
        <v>31</v>
      </c>
      <c r="M71" s="8" t="s">
        <v>32</v>
      </c>
      <c r="N71" s="8" t="s">
        <v>106</v>
      </c>
    </row>
    <row r="72" spans="1:14" x14ac:dyDescent="0.35">
      <c r="A72" s="8">
        <v>21670</v>
      </c>
      <c r="B72" s="9">
        <v>40554</v>
      </c>
      <c r="C72" s="8" t="s">
        <v>34</v>
      </c>
      <c r="D72" s="8">
        <v>24</v>
      </c>
      <c r="E72" s="8">
        <v>1965.21</v>
      </c>
      <c r="F72" s="10">
        <v>81.883750000000006</v>
      </c>
      <c r="G72" s="8" t="s">
        <v>25</v>
      </c>
      <c r="H72" s="8">
        <v>19.989999999999998</v>
      </c>
      <c r="I72" s="8" t="s">
        <v>51</v>
      </c>
      <c r="J72" s="8" t="s">
        <v>29</v>
      </c>
      <c r="K72" s="8" t="s">
        <v>17</v>
      </c>
      <c r="L72" s="8" t="s">
        <v>18</v>
      </c>
      <c r="M72" s="8" t="s">
        <v>19</v>
      </c>
      <c r="N72" s="9">
        <v>40878</v>
      </c>
    </row>
    <row r="73" spans="1:14" x14ac:dyDescent="0.35">
      <c r="A73" s="8">
        <v>4134</v>
      </c>
      <c r="B73" s="9">
        <v>40554</v>
      </c>
      <c r="C73" s="8" t="s">
        <v>20</v>
      </c>
      <c r="D73" s="8">
        <v>23</v>
      </c>
      <c r="E73" s="8">
        <v>757.91</v>
      </c>
      <c r="F73" s="10">
        <v>32.952608695652174</v>
      </c>
      <c r="G73" s="8" t="s">
        <v>25</v>
      </c>
      <c r="H73" s="8">
        <v>4</v>
      </c>
      <c r="I73" s="8" t="s">
        <v>46</v>
      </c>
      <c r="J73" s="8" t="s">
        <v>42</v>
      </c>
      <c r="K73" s="8" t="s">
        <v>30</v>
      </c>
      <c r="L73" s="8" t="s">
        <v>31</v>
      </c>
      <c r="M73" s="8" t="s">
        <v>19</v>
      </c>
      <c r="N73" s="9">
        <v>40848</v>
      </c>
    </row>
    <row r="74" spans="1:14" x14ac:dyDescent="0.35">
      <c r="A74" s="8">
        <v>12773</v>
      </c>
      <c r="B74" s="9">
        <v>40554</v>
      </c>
      <c r="C74" s="8" t="s">
        <v>13</v>
      </c>
      <c r="D74" s="8">
        <v>21</v>
      </c>
      <c r="E74" s="8">
        <v>77.62</v>
      </c>
      <c r="F74" s="10">
        <v>3.6961904761904765</v>
      </c>
      <c r="G74" s="8" t="s">
        <v>25</v>
      </c>
      <c r="H74" s="8">
        <v>3.97</v>
      </c>
      <c r="I74" s="8" t="s">
        <v>96</v>
      </c>
      <c r="J74" s="8" t="s">
        <v>22</v>
      </c>
      <c r="K74" s="8" t="s">
        <v>27</v>
      </c>
      <c r="L74" s="8" t="s">
        <v>40</v>
      </c>
      <c r="M74" s="8" t="s">
        <v>37</v>
      </c>
      <c r="N74" s="8" t="s">
        <v>97</v>
      </c>
    </row>
    <row r="75" spans="1:14" x14ac:dyDescent="0.35">
      <c r="A75" s="8">
        <v>12773</v>
      </c>
      <c r="B75" s="9">
        <v>40554</v>
      </c>
      <c r="C75" s="8" t="s">
        <v>13</v>
      </c>
      <c r="D75" s="8">
        <v>19</v>
      </c>
      <c r="E75" s="8">
        <v>130.66999999999999</v>
      </c>
      <c r="F75" s="10">
        <v>6.8773684210526307</v>
      </c>
      <c r="G75" s="8" t="s">
        <v>25</v>
      </c>
      <c r="H75" s="8">
        <v>7.86</v>
      </c>
      <c r="I75" s="8" t="s">
        <v>96</v>
      </c>
      <c r="J75" s="8" t="s">
        <v>22</v>
      </c>
      <c r="K75" s="8" t="s">
        <v>27</v>
      </c>
      <c r="L75" s="8" t="s">
        <v>28</v>
      </c>
      <c r="M75" s="8" t="s">
        <v>19</v>
      </c>
      <c r="N75" s="8" t="s">
        <v>97</v>
      </c>
    </row>
    <row r="76" spans="1:14" x14ac:dyDescent="0.35">
      <c r="A76" s="8">
        <v>12773</v>
      </c>
      <c r="B76" s="9">
        <v>40554</v>
      </c>
      <c r="C76" s="8" t="s">
        <v>13</v>
      </c>
      <c r="D76" s="8">
        <v>15</v>
      </c>
      <c r="E76" s="8">
        <v>67.41</v>
      </c>
      <c r="F76" s="10">
        <v>4.4939999999999998</v>
      </c>
      <c r="G76" s="8" t="s">
        <v>25</v>
      </c>
      <c r="H76" s="8">
        <v>6.6</v>
      </c>
      <c r="I76" s="8" t="s">
        <v>96</v>
      </c>
      <c r="J76" s="8" t="s">
        <v>22</v>
      </c>
      <c r="K76" s="8" t="s">
        <v>17</v>
      </c>
      <c r="L76" s="8" t="s">
        <v>18</v>
      </c>
      <c r="M76" s="8" t="s">
        <v>19</v>
      </c>
      <c r="N76" s="8" t="s">
        <v>266</v>
      </c>
    </row>
    <row r="77" spans="1:14" x14ac:dyDescent="0.35">
      <c r="A77" s="8">
        <v>12773</v>
      </c>
      <c r="B77" s="9">
        <v>40554</v>
      </c>
      <c r="C77" s="8" t="s">
        <v>13</v>
      </c>
      <c r="D77" s="8">
        <v>6</v>
      </c>
      <c r="E77" s="8">
        <v>17</v>
      </c>
      <c r="F77" s="10">
        <v>2.8333333333333335</v>
      </c>
      <c r="G77" s="8" t="s">
        <v>25</v>
      </c>
      <c r="H77" s="8">
        <v>1.49</v>
      </c>
      <c r="I77" s="8" t="s">
        <v>96</v>
      </c>
      <c r="J77" s="8" t="s">
        <v>22</v>
      </c>
      <c r="K77" s="8" t="s">
        <v>27</v>
      </c>
      <c r="L77" s="8" t="s">
        <v>68</v>
      </c>
      <c r="M77" s="8" t="s">
        <v>19</v>
      </c>
      <c r="N77" s="8" t="s">
        <v>106</v>
      </c>
    </row>
    <row r="78" spans="1:14" x14ac:dyDescent="0.35">
      <c r="A78" s="8">
        <v>46468</v>
      </c>
      <c r="B78" s="9">
        <v>40554</v>
      </c>
      <c r="C78" s="8" t="s">
        <v>20</v>
      </c>
      <c r="D78" s="8">
        <v>1</v>
      </c>
      <c r="E78" s="8">
        <v>11.87</v>
      </c>
      <c r="F78" s="10">
        <v>11.87</v>
      </c>
      <c r="G78" s="8" t="s">
        <v>25</v>
      </c>
      <c r="H78" s="8">
        <v>5.4</v>
      </c>
      <c r="I78" s="8" t="s">
        <v>51</v>
      </c>
      <c r="J78" s="8" t="s">
        <v>29</v>
      </c>
      <c r="K78" s="8" t="s">
        <v>27</v>
      </c>
      <c r="L78" s="8" t="s">
        <v>28</v>
      </c>
      <c r="M78" s="8" t="s">
        <v>19</v>
      </c>
      <c r="N78" s="8" t="s">
        <v>106</v>
      </c>
    </row>
    <row r="79" spans="1:14" x14ac:dyDescent="0.35">
      <c r="A79" s="8">
        <v>18370</v>
      </c>
      <c r="B79" s="9">
        <v>40556</v>
      </c>
      <c r="C79" s="8" t="s">
        <v>13</v>
      </c>
      <c r="D79" s="8">
        <v>41</v>
      </c>
      <c r="E79" s="8">
        <v>1271.0474999999999</v>
      </c>
      <c r="F79" s="10">
        <v>31.001158536585365</v>
      </c>
      <c r="G79" s="8" t="s">
        <v>25</v>
      </c>
      <c r="H79" s="8">
        <v>5</v>
      </c>
      <c r="I79" s="8" t="s">
        <v>85</v>
      </c>
      <c r="J79" s="8" t="s">
        <v>16</v>
      </c>
      <c r="K79" s="8" t="s">
        <v>30</v>
      </c>
      <c r="L79" s="8" t="s">
        <v>47</v>
      </c>
      <c r="M79" s="8" t="s">
        <v>19</v>
      </c>
      <c r="N79" s="8" t="s">
        <v>220</v>
      </c>
    </row>
    <row r="80" spans="1:14" x14ac:dyDescent="0.35">
      <c r="A80" s="8">
        <v>55815</v>
      </c>
      <c r="B80" s="9">
        <v>40556</v>
      </c>
      <c r="C80" s="8" t="s">
        <v>34</v>
      </c>
      <c r="D80" s="8">
        <v>28</v>
      </c>
      <c r="E80" s="8">
        <v>2860.19</v>
      </c>
      <c r="F80" s="10">
        <v>102.14964285714287</v>
      </c>
      <c r="G80" s="8" t="s">
        <v>14</v>
      </c>
      <c r="H80" s="8">
        <v>10.119999999999999</v>
      </c>
      <c r="I80" s="8" t="s">
        <v>232</v>
      </c>
      <c r="J80" s="8" t="s">
        <v>22</v>
      </c>
      <c r="K80" s="8" t="s">
        <v>17</v>
      </c>
      <c r="L80" s="8" t="s">
        <v>18</v>
      </c>
      <c r="M80" s="8" t="s">
        <v>76</v>
      </c>
      <c r="N80" s="8" t="s">
        <v>274</v>
      </c>
    </row>
    <row r="81" spans="1:14" x14ac:dyDescent="0.35">
      <c r="A81" s="8">
        <v>29409</v>
      </c>
      <c r="B81" s="9">
        <v>40556</v>
      </c>
      <c r="C81" s="8" t="s">
        <v>34</v>
      </c>
      <c r="D81" s="8">
        <v>23</v>
      </c>
      <c r="E81" s="8">
        <v>38.99</v>
      </c>
      <c r="F81" s="10">
        <v>1.695217391304348</v>
      </c>
      <c r="G81" s="8" t="s">
        <v>25</v>
      </c>
      <c r="H81" s="8">
        <v>1.99</v>
      </c>
      <c r="I81" s="8" t="s">
        <v>15</v>
      </c>
      <c r="J81" s="8" t="s">
        <v>29</v>
      </c>
      <c r="K81" s="8" t="s">
        <v>30</v>
      </c>
      <c r="L81" s="8" t="s">
        <v>31</v>
      </c>
      <c r="M81" s="8" t="s">
        <v>32</v>
      </c>
      <c r="N81" s="8" t="s">
        <v>99</v>
      </c>
    </row>
    <row r="82" spans="1:14" x14ac:dyDescent="0.35">
      <c r="A82" s="8">
        <v>21379</v>
      </c>
      <c r="B82" s="9">
        <v>40557</v>
      </c>
      <c r="C82" s="8" t="s">
        <v>34</v>
      </c>
      <c r="D82" s="8">
        <v>35</v>
      </c>
      <c r="E82" s="8">
        <v>5428.49</v>
      </c>
      <c r="F82" s="10">
        <v>155.09971428571427</v>
      </c>
      <c r="G82" s="8" t="s">
        <v>21</v>
      </c>
      <c r="H82" s="8">
        <v>60.2</v>
      </c>
      <c r="I82" s="8" t="s">
        <v>41</v>
      </c>
      <c r="J82" s="8" t="s">
        <v>22</v>
      </c>
      <c r="K82" s="8" t="s">
        <v>17</v>
      </c>
      <c r="L82" s="8" t="s">
        <v>23</v>
      </c>
      <c r="M82" s="8" t="s">
        <v>24</v>
      </c>
      <c r="N82" s="8" t="s">
        <v>97</v>
      </c>
    </row>
    <row r="83" spans="1:14" x14ac:dyDescent="0.35">
      <c r="A83" s="8">
        <v>46147</v>
      </c>
      <c r="B83" s="9">
        <v>40558</v>
      </c>
      <c r="C83" s="8" t="s">
        <v>20</v>
      </c>
      <c r="D83" s="8">
        <v>39</v>
      </c>
      <c r="E83" s="8">
        <v>282.48</v>
      </c>
      <c r="F83" s="10">
        <v>7.2430769230769236</v>
      </c>
      <c r="G83" s="8" t="s">
        <v>14</v>
      </c>
      <c r="H83" s="8">
        <v>6.05</v>
      </c>
      <c r="I83" s="8" t="s">
        <v>39</v>
      </c>
      <c r="J83" s="8" t="s">
        <v>22</v>
      </c>
      <c r="K83" s="8" t="s">
        <v>27</v>
      </c>
      <c r="L83" s="8" t="s">
        <v>68</v>
      </c>
      <c r="M83" s="8" t="s">
        <v>19</v>
      </c>
      <c r="N83" s="8" t="s">
        <v>220</v>
      </c>
    </row>
    <row r="84" spans="1:14" x14ac:dyDescent="0.35">
      <c r="A84" s="8">
        <v>46147</v>
      </c>
      <c r="B84" s="9">
        <v>40558</v>
      </c>
      <c r="C84" s="8" t="s">
        <v>20</v>
      </c>
      <c r="D84" s="8">
        <v>37</v>
      </c>
      <c r="E84" s="8">
        <v>925.8</v>
      </c>
      <c r="F84" s="10">
        <v>25.02162162162162</v>
      </c>
      <c r="G84" s="8" t="s">
        <v>25</v>
      </c>
      <c r="H84" s="8">
        <v>12.98</v>
      </c>
      <c r="I84" s="8" t="s">
        <v>39</v>
      </c>
      <c r="J84" s="8" t="s">
        <v>22</v>
      </c>
      <c r="K84" s="8" t="s">
        <v>27</v>
      </c>
      <c r="L84" s="8" t="s">
        <v>68</v>
      </c>
      <c r="M84" s="8" t="s">
        <v>19</v>
      </c>
      <c r="N84" s="8" t="s">
        <v>220</v>
      </c>
    </row>
    <row r="85" spans="1:14" x14ac:dyDescent="0.35">
      <c r="A85" s="8">
        <v>49189</v>
      </c>
      <c r="B85" s="9">
        <v>40558</v>
      </c>
      <c r="C85" s="8" t="s">
        <v>20</v>
      </c>
      <c r="D85" s="8">
        <v>32</v>
      </c>
      <c r="E85" s="8">
        <v>249.59</v>
      </c>
      <c r="F85" s="10">
        <v>7.7996875000000001</v>
      </c>
      <c r="G85" s="8" t="s">
        <v>25</v>
      </c>
      <c r="H85" s="8">
        <v>1.39</v>
      </c>
      <c r="I85" s="8" t="s">
        <v>51</v>
      </c>
      <c r="J85" s="8" t="s">
        <v>29</v>
      </c>
      <c r="K85" s="8" t="s">
        <v>27</v>
      </c>
      <c r="L85" s="8" t="s">
        <v>127</v>
      </c>
      <c r="M85" s="8" t="s">
        <v>19</v>
      </c>
      <c r="N85" s="8" t="s">
        <v>216</v>
      </c>
    </row>
    <row r="86" spans="1:14" x14ac:dyDescent="0.35">
      <c r="A86" s="8">
        <v>46147</v>
      </c>
      <c r="B86" s="9">
        <v>40558</v>
      </c>
      <c r="C86" s="8" t="s">
        <v>20</v>
      </c>
      <c r="D86" s="8">
        <v>12</v>
      </c>
      <c r="E86" s="8">
        <v>6502.46</v>
      </c>
      <c r="F86" s="10">
        <v>541.87166666666667</v>
      </c>
      <c r="G86" s="8" t="s">
        <v>21</v>
      </c>
      <c r="H86" s="8">
        <v>64.59</v>
      </c>
      <c r="I86" s="8" t="s">
        <v>39</v>
      </c>
      <c r="J86" s="8" t="s">
        <v>22</v>
      </c>
      <c r="K86" s="8" t="s">
        <v>17</v>
      </c>
      <c r="L86" s="8" t="s">
        <v>52</v>
      </c>
      <c r="M86" s="8" t="s">
        <v>56</v>
      </c>
      <c r="N86" s="8" t="s">
        <v>220</v>
      </c>
    </row>
    <row r="87" spans="1:14" x14ac:dyDescent="0.35">
      <c r="A87" s="8">
        <v>19365</v>
      </c>
      <c r="B87" s="9">
        <v>40559</v>
      </c>
      <c r="C87" s="8" t="s">
        <v>55</v>
      </c>
      <c r="D87" s="8">
        <v>29</v>
      </c>
      <c r="E87" s="8">
        <v>181.83</v>
      </c>
      <c r="F87" s="10">
        <v>6.2700000000000005</v>
      </c>
      <c r="G87" s="8" t="s">
        <v>25</v>
      </c>
      <c r="H87" s="8">
        <v>5.2</v>
      </c>
      <c r="I87" s="8" t="s">
        <v>96</v>
      </c>
      <c r="J87" s="8" t="s">
        <v>42</v>
      </c>
      <c r="K87" s="8" t="s">
        <v>27</v>
      </c>
      <c r="L87" s="8" t="s">
        <v>28</v>
      </c>
      <c r="M87" s="8" t="s">
        <v>19</v>
      </c>
      <c r="N87" s="8" t="s">
        <v>220</v>
      </c>
    </row>
    <row r="88" spans="1:14" x14ac:dyDescent="0.35">
      <c r="A88" s="8">
        <v>25669</v>
      </c>
      <c r="B88" s="9">
        <v>40559</v>
      </c>
      <c r="C88" s="8" t="s">
        <v>20</v>
      </c>
      <c r="D88" s="8">
        <v>12</v>
      </c>
      <c r="E88" s="8">
        <v>45.63</v>
      </c>
      <c r="F88" s="10">
        <v>3.8025000000000002</v>
      </c>
      <c r="G88" s="8" t="s">
        <v>25</v>
      </c>
      <c r="H88" s="8">
        <v>0.5</v>
      </c>
      <c r="I88" s="8" t="s">
        <v>41</v>
      </c>
      <c r="J88" s="8" t="s">
        <v>42</v>
      </c>
      <c r="K88" s="8" t="s">
        <v>27</v>
      </c>
      <c r="L88" s="8" t="s">
        <v>71</v>
      </c>
      <c r="M88" s="8" t="s">
        <v>19</v>
      </c>
      <c r="N88" s="8" t="s">
        <v>97</v>
      </c>
    </row>
    <row r="89" spans="1:14" x14ac:dyDescent="0.35">
      <c r="A89" s="8">
        <v>46980</v>
      </c>
      <c r="B89" s="9">
        <v>40560</v>
      </c>
      <c r="C89" s="8" t="s">
        <v>20</v>
      </c>
      <c r="D89" s="8">
        <v>34</v>
      </c>
      <c r="E89" s="8">
        <v>216.3</v>
      </c>
      <c r="F89" s="10">
        <v>6.3617647058823534</v>
      </c>
      <c r="G89" s="8" t="s">
        <v>25</v>
      </c>
      <c r="H89" s="8">
        <v>0.5</v>
      </c>
      <c r="I89" s="8" t="s">
        <v>26</v>
      </c>
      <c r="J89" s="8" t="s">
        <v>22</v>
      </c>
      <c r="K89" s="8" t="s">
        <v>27</v>
      </c>
      <c r="L89" s="8" t="s">
        <v>71</v>
      </c>
      <c r="M89" s="8" t="s">
        <v>19</v>
      </c>
      <c r="N89" s="8" t="s">
        <v>220</v>
      </c>
    </row>
    <row r="90" spans="1:14" x14ac:dyDescent="0.35">
      <c r="A90" s="8">
        <v>11111</v>
      </c>
      <c r="B90" s="9">
        <v>40560</v>
      </c>
      <c r="C90" s="8" t="s">
        <v>55</v>
      </c>
      <c r="D90" s="8">
        <v>29</v>
      </c>
      <c r="E90" s="8">
        <v>176.5</v>
      </c>
      <c r="F90" s="10">
        <v>6.0862068965517242</v>
      </c>
      <c r="G90" s="8" t="s">
        <v>25</v>
      </c>
      <c r="H90" s="8">
        <v>7.37</v>
      </c>
      <c r="I90" s="8" t="s">
        <v>51</v>
      </c>
      <c r="J90" s="8" t="s">
        <v>22</v>
      </c>
      <c r="K90" s="8" t="s">
        <v>27</v>
      </c>
      <c r="L90" s="8" t="s">
        <v>28</v>
      </c>
      <c r="M90" s="8" t="s">
        <v>19</v>
      </c>
      <c r="N90" s="8" t="s">
        <v>273</v>
      </c>
    </row>
    <row r="91" spans="1:14" x14ac:dyDescent="0.35">
      <c r="A91" s="8">
        <v>11111</v>
      </c>
      <c r="B91" s="9">
        <v>40560</v>
      </c>
      <c r="C91" s="8" t="s">
        <v>55</v>
      </c>
      <c r="D91" s="8">
        <v>7</v>
      </c>
      <c r="E91" s="8">
        <v>308.52</v>
      </c>
      <c r="F91" s="10">
        <v>44.074285714285715</v>
      </c>
      <c r="G91" s="8" t="s">
        <v>25</v>
      </c>
      <c r="H91" s="8">
        <v>34.200000000000003</v>
      </c>
      <c r="I91" s="8" t="s">
        <v>51</v>
      </c>
      <c r="J91" s="8" t="s">
        <v>22</v>
      </c>
      <c r="K91" s="8" t="s">
        <v>17</v>
      </c>
      <c r="L91" s="8" t="s">
        <v>18</v>
      </c>
      <c r="M91" s="8" t="s">
        <v>37</v>
      </c>
      <c r="N91" s="8" t="s">
        <v>273</v>
      </c>
    </row>
    <row r="92" spans="1:14" x14ac:dyDescent="0.35">
      <c r="A92" s="8">
        <v>35780</v>
      </c>
      <c r="B92" s="9">
        <v>40560</v>
      </c>
      <c r="C92" s="8" t="s">
        <v>55</v>
      </c>
      <c r="D92" s="8">
        <v>6</v>
      </c>
      <c r="E92" s="8">
        <v>28.55</v>
      </c>
      <c r="F92" s="10">
        <v>4.7583333333333337</v>
      </c>
      <c r="G92" s="8" t="s">
        <v>25</v>
      </c>
      <c r="H92" s="8">
        <v>1.6</v>
      </c>
      <c r="I92" s="8" t="s">
        <v>15</v>
      </c>
      <c r="J92" s="8" t="s">
        <v>16</v>
      </c>
      <c r="K92" s="8" t="s">
        <v>27</v>
      </c>
      <c r="L92" s="8" t="s">
        <v>40</v>
      </c>
      <c r="M92" s="8" t="s">
        <v>37</v>
      </c>
      <c r="N92" s="8" t="s">
        <v>273</v>
      </c>
    </row>
    <row r="93" spans="1:14" x14ac:dyDescent="0.35">
      <c r="A93" s="8">
        <v>28642</v>
      </c>
      <c r="B93" s="9">
        <v>40561</v>
      </c>
      <c r="C93" s="8" t="s">
        <v>34</v>
      </c>
      <c r="D93" s="8">
        <v>41</v>
      </c>
      <c r="E93" s="8">
        <v>230.29</v>
      </c>
      <c r="F93" s="10">
        <v>5.6168292682926824</v>
      </c>
      <c r="G93" s="8" t="s">
        <v>25</v>
      </c>
      <c r="H93" s="8">
        <v>2.99</v>
      </c>
      <c r="I93" s="8" t="s">
        <v>51</v>
      </c>
      <c r="J93" s="8" t="s">
        <v>22</v>
      </c>
      <c r="K93" s="8" t="s">
        <v>27</v>
      </c>
      <c r="L93" s="8" t="s">
        <v>68</v>
      </c>
      <c r="M93" s="8" t="s">
        <v>19</v>
      </c>
      <c r="N93" s="8" t="s">
        <v>266</v>
      </c>
    </row>
    <row r="94" spans="1:14" x14ac:dyDescent="0.35">
      <c r="A94" s="8">
        <v>28642</v>
      </c>
      <c r="B94" s="9">
        <v>40561</v>
      </c>
      <c r="C94" s="8" t="s">
        <v>34</v>
      </c>
      <c r="D94" s="8">
        <v>27</v>
      </c>
      <c r="E94" s="8">
        <v>1592.0415</v>
      </c>
      <c r="F94" s="10">
        <v>58.964500000000001</v>
      </c>
      <c r="G94" s="8" t="s">
        <v>25</v>
      </c>
      <c r="H94" s="8">
        <v>19.989999999999998</v>
      </c>
      <c r="I94" s="8" t="s">
        <v>51</v>
      </c>
      <c r="J94" s="8" t="s">
        <v>22</v>
      </c>
      <c r="K94" s="8" t="s">
        <v>30</v>
      </c>
      <c r="L94" s="8" t="s">
        <v>47</v>
      </c>
      <c r="M94" s="8" t="s">
        <v>19</v>
      </c>
      <c r="N94" s="8" t="s">
        <v>266</v>
      </c>
    </row>
    <row r="95" spans="1:14" x14ac:dyDescent="0.35">
      <c r="A95" s="8">
        <v>15719</v>
      </c>
      <c r="B95" s="9">
        <v>40561</v>
      </c>
      <c r="C95" s="8" t="s">
        <v>20</v>
      </c>
      <c r="D95" s="8">
        <v>18</v>
      </c>
      <c r="E95" s="8">
        <v>5405.44</v>
      </c>
      <c r="F95" s="10">
        <v>300.30222222222221</v>
      </c>
      <c r="G95" s="8" t="s">
        <v>21</v>
      </c>
      <c r="H95" s="8">
        <v>64.73</v>
      </c>
      <c r="I95" s="8" t="s">
        <v>51</v>
      </c>
      <c r="J95" s="8" t="s">
        <v>29</v>
      </c>
      <c r="K95" s="8" t="s">
        <v>17</v>
      </c>
      <c r="L95" s="8" t="s">
        <v>23</v>
      </c>
      <c r="M95" s="8" t="s">
        <v>24</v>
      </c>
      <c r="N95" s="8" t="s">
        <v>273</v>
      </c>
    </row>
    <row r="96" spans="1:14" x14ac:dyDescent="0.35">
      <c r="A96" s="8">
        <v>36931</v>
      </c>
      <c r="B96" s="9">
        <v>40562</v>
      </c>
      <c r="C96" s="8" t="s">
        <v>49</v>
      </c>
      <c r="D96" s="8">
        <v>46</v>
      </c>
      <c r="E96" s="8">
        <v>180.56</v>
      </c>
      <c r="F96" s="10">
        <v>3.925217391304348</v>
      </c>
      <c r="G96" s="8" t="s">
        <v>25</v>
      </c>
      <c r="H96" s="8">
        <v>1.6</v>
      </c>
      <c r="I96" s="8" t="s">
        <v>46</v>
      </c>
      <c r="J96" s="8" t="s">
        <v>29</v>
      </c>
      <c r="K96" s="8" t="s">
        <v>27</v>
      </c>
      <c r="L96" s="8" t="s">
        <v>40</v>
      </c>
      <c r="M96" s="8" t="s">
        <v>37</v>
      </c>
      <c r="N96" s="8" t="s">
        <v>273</v>
      </c>
    </row>
    <row r="97" spans="1:14" x14ac:dyDescent="0.35">
      <c r="A97" s="8">
        <v>49987</v>
      </c>
      <c r="B97" s="9">
        <v>40562</v>
      </c>
      <c r="C97" s="8" t="s">
        <v>34</v>
      </c>
      <c r="D97" s="8">
        <v>15</v>
      </c>
      <c r="E97" s="8">
        <v>1795.49</v>
      </c>
      <c r="F97" s="10">
        <v>119.69933333333333</v>
      </c>
      <c r="G97" s="8" t="s">
        <v>21</v>
      </c>
      <c r="H97" s="8">
        <v>58.72</v>
      </c>
      <c r="I97" s="8" t="s">
        <v>41</v>
      </c>
      <c r="J97" s="8" t="s">
        <v>16</v>
      </c>
      <c r="K97" s="8" t="s">
        <v>17</v>
      </c>
      <c r="L97" s="8" t="s">
        <v>115</v>
      </c>
      <c r="M97" s="8" t="s">
        <v>56</v>
      </c>
      <c r="N97" s="8" t="s">
        <v>173</v>
      </c>
    </row>
    <row r="98" spans="1:14" x14ac:dyDescent="0.35">
      <c r="A98" s="8">
        <v>49987</v>
      </c>
      <c r="B98" s="9">
        <v>40562</v>
      </c>
      <c r="C98" s="8" t="s">
        <v>34</v>
      </c>
      <c r="D98" s="8">
        <v>14</v>
      </c>
      <c r="E98" s="8">
        <v>242.28399999999999</v>
      </c>
      <c r="F98" s="10">
        <v>17.306000000000001</v>
      </c>
      <c r="G98" s="8" t="s">
        <v>25</v>
      </c>
      <c r="H98" s="8">
        <v>0.99</v>
      </c>
      <c r="I98" s="8" t="s">
        <v>39</v>
      </c>
      <c r="J98" s="8" t="s">
        <v>16</v>
      </c>
      <c r="K98" s="8" t="s">
        <v>30</v>
      </c>
      <c r="L98" s="8" t="s">
        <v>47</v>
      </c>
      <c r="M98" s="8" t="s">
        <v>37</v>
      </c>
      <c r="N98" s="8" t="s">
        <v>252</v>
      </c>
    </row>
    <row r="99" spans="1:14" x14ac:dyDescent="0.35">
      <c r="A99" s="8">
        <v>16096</v>
      </c>
      <c r="B99" s="9">
        <v>40562</v>
      </c>
      <c r="C99" s="8" t="s">
        <v>34</v>
      </c>
      <c r="D99" s="8">
        <v>9</v>
      </c>
      <c r="E99" s="8">
        <v>42.21</v>
      </c>
      <c r="F99" s="10">
        <v>4.6900000000000004</v>
      </c>
      <c r="G99" s="8" t="s">
        <v>14</v>
      </c>
      <c r="H99" s="8">
        <v>0.99</v>
      </c>
      <c r="I99" s="8" t="s">
        <v>51</v>
      </c>
      <c r="J99" s="8" t="s">
        <v>16</v>
      </c>
      <c r="K99" s="8" t="s">
        <v>27</v>
      </c>
      <c r="L99" s="8" t="s">
        <v>71</v>
      </c>
      <c r="M99" s="8" t="s">
        <v>19</v>
      </c>
      <c r="N99" s="8" t="s">
        <v>266</v>
      </c>
    </row>
    <row r="100" spans="1:14" x14ac:dyDescent="0.35">
      <c r="A100" s="8">
        <v>10722</v>
      </c>
      <c r="B100" s="9">
        <v>40562</v>
      </c>
      <c r="C100" s="8" t="s">
        <v>49</v>
      </c>
      <c r="D100" s="8">
        <v>8</v>
      </c>
      <c r="E100" s="8">
        <v>40.26</v>
      </c>
      <c r="F100" s="10">
        <v>5.0324999999999998</v>
      </c>
      <c r="G100" s="8" t="s">
        <v>25</v>
      </c>
      <c r="H100" s="8">
        <v>5.68</v>
      </c>
      <c r="I100" s="8" t="s">
        <v>35</v>
      </c>
      <c r="J100" s="8" t="s">
        <v>29</v>
      </c>
      <c r="K100" s="8" t="s">
        <v>27</v>
      </c>
      <c r="L100" s="8" t="s">
        <v>28</v>
      </c>
      <c r="M100" s="8" t="s">
        <v>19</v>
      </c>
      <c r="N100" s="8" t="s">
        <v>252</v>
      </c>
    </row>
    <row r="101" spans="1:14" x14ac:dyDescent="0.35">
      <c r="A101" s="8">
        <v>49987</v>
      </c>
      <c r="B101" s="9">
        <v>40562</v>
      </c>
      <c r="C101" s="8" t="s">
        <v>34</v>
      </c>
      <c r="D101" s="8">
        <v>4</v>
      </c>
      <c r="E101" s="8">
        <v>926.58</v>
      </c>
      <c r="F101" s="10">
        <v>231.64500000000001</v>
      </c>
      <c r="G101" s="8" t="s">
        <v>21</v>
      </c>
      <c r="H101" s="8">
        <v>52.2</v>
      </c>
      <c r="I101" s="8" t="s">
        <v>41</v>
      </c>
      <c r="J101" s="8" t="s">
        <v>16</v>
      </c>
      <c r="K101" s="8" t="s">
        <v>17</v>
      </c>
      <c r="L101" s="8" t="s">
        <v>52</v>
      </c>
      <c r="M101" s="8" t="s">
        <v>56</v>
      </c>
      <c r="N101" s="8" t="s">
        <v>173</v>
      </c>
    </row>
    <row r="102" spans="1:14" x14ac:dyDescent="0.35">
      <c r="A102" s="8">
        <v>22561</v>
      </c>
      <c r="B102" s="9">
        <v>40563</v>
      </c>
      <c r="C102" s="8" t="s">
        <v>20</v>
      </c>
      <c r="D102" s="8">
        <v>50</v>
      </c>
      <c r="E102" s="8">
        <v>424</v>
      </c>
      <c r="F102" s="10">
        <v>8.48</v>
      </c>
      <c r="G102" s="8" t="s">
        <v>25</v>
      </c>
      <c r="H102" s="8">
        <v>3.5</v>
      </c>
      <c r="I102" s="8" t="s">
        <v>41</v>
      </c>
      <c r="J102" s="8" t="s">
        <v>16</v>
      </c>
      <c r="K102" s="8" t="s">
        <v>27</v>
      </c>
      <c r="L102" s="8" t="s">
        <v>66</v>
      </c>
      <c r="M102" s="8" t="s">
        <v>19</v>
      </c>
      <c r="N102" s="8" t="s">
        <v>173</v>
      </c>
    </row>
    <row r="103" spans="1:14" x14ac:dyDescent="0.35">
      <c r="A103" s="8">
        <v>22561</v>
      </c>
      <c r="B103" s="9">
        <v>40563</v>
      </c>
      <c r="C103" s="8" t="s">
        <v>20</v>
      </c>
      <c r="D103" s="8">
        <v>7</v>
      </c>
      <c r="E103" s="8">
        <v>128.62</v>
      </c>
      <c r="F103" s="10">
        <v>18.374285714285715</v>
      </c>
      <c r="G103" s="8" t="s">
        <v>25</v>
      </c>
      <c r="H103" s="8">
        <v>8.99</v>
      </c>
      <c r="I103" s="8" t="s">
        <v>41</v>
      </c>
      <c r="J103" s="8" t="s">
        <v>16</v>
      </c>
      <c r="K103" s="8" t="s">
        <v>17</v>
      </c>
      <c r="L103" s="8" t="s">
        <v>18</v>
      </c>
      <c r="M103" s="8" t="s">
        <v>32</v>
      </c>
      <c r="N103" s="8" t="s">
        <v>173</v>
      </c>
    </row>
    <row r="104" spans="1:14" x14ac:dyDescent="0.35">
      <c r="A104" s="8">
        <v>22561</v>
      </c>
      <c r="B104" s="9">
        <v>40563</v>
      </c>
      <c r="C104" s="8" t="s">
        <v>20</v>
      </c>
      <c r="D104" s="8">
        <v>5</v>
      </c>
      <c r="E104" s="8">
        <v>504.79</v>
      </c>
      <c r="F104" s="10">
        <v>100.958</v>
      </c>
      <c r="G104" s="8" t="s">
        <v>14</v>
      </c>
      <c r="H104" s="8">
        <v>19.989999999999998</v>
      </c>
      <c r="I104" s="8" t="s">
        <v>41</v>
      </c>
      <c r="J104" s="8" t="s">
        <v>16</v>
      </c>
      <c r="K104" s="8" t="s">
        <v>30</v>
      </c>
      <c r="L104" s="8" t="s">
        <v>31</v>
      </c>
      <c r="M104" s="8" t="s">
        <v>19</v>
      </c>
      <c r="N104" s="8" t="s">
        <v>173</v>
      </c>
    </row>
    <row r="105" spans="1:14" x14ac:dyDescent="0.35">
      <c r="A105" s="8">
        <v>35399</v>
      </c>
      <c r="B105" s="9">
        <v>40564</v>
      </c>
      <c r="C105" s="8" t="s">
        <v>13</v>
      </c>
      <c r="D105" s="8">
        <v>38</v>
      </c>
      <c r="E105" s="8">
        <v>188.38</v>
      </c>
      <c r="F105" s="10">
        <v>4.9573684210526316</v>
      </c>
      <c r="G105" s="8" t="s">
        <v>25</v>
      </c>
      <c r="H105" s="8">
        <v>5.68</v>
      </c>
      <c r="I105" s="8" t="s">
        <v>85</v>
      </c>
      <c r="J105" s="8" t="s">
        <v>22</v>
      </c>
      <c r="K105" s="8" t="s">
        <v>27</v>
      </c>
      <c r="L105" s="8" t="s">
        <v>68</v>
      </c>
      <c r="M105" s="8" t="s">
        <v>19</v>
      </c>
      <c r="N105" s="8" t="s">
        <v>143</v>
      </c>
    </row>
    <row r="106" spans="1:14" x14ac:dyDescent="0.35">
      <c r="A106" s="8">
        <v>57217</v>
      </c>
      <c r="B106" s="9">
        <v>40564</v>
      </c>
      <c r="C106" s="8" t="s">
        <v>55</v>
      </c>
      <c r="D106" s="8">
        <v>35</v>
      </c>
      <c r="E106" s="8">
        <v>422.25</v>
      </c>
      <c r="F106" s="10">
        <v>12.064285714285715</v>
      </c>
      <c r="G106" s="8" t="s">
        <v>25</v>
      </c>
      <c r="H106" s="8">
        <v>7.95</v>
      </c>
      <c r="I106" s="8" t="s">
        <v>35</v>
      </c>
      <c r="J106" s="8" t="s">
        <v>16</v>
      </c>
      <c r="K106" s="8" t="s">
        <v>27</v>
      </c>
      <c r="L106" s="8" t="s">
        <v>40</v>
      </c>
      <c r="M106" s="8" t="s">
        <v>32</v>
      </c>
      <c r="N106" s="8" t="s">
        <v>143</v>
      </c>
    </row>
    <row r="107" spans="1:14" x14ac:dyDescent="0.35">
      <c r="A107" s="8">
        <v>6564</v>
      </c>
      <c r="B107" s="9">
        <v>40564</v>
      </c>
      <c r="C107" s="8" t="s">
        <v>13</v>
      </c>
      <c r="D107" s="8">
        <v>26</v>
      </c>
      <c r="E107" s="8">
        <v>448.23</v>
      </c>
      <c r="F107" s="10">
        <v>17.239615384615384</v>
      </c>
      <c r="G107" s="8" t="s">
        <v>25</v>
      </c>
      <c r="H107" s="8">
        <v>4</v>
      </c>
      <c r="I107" s="8" t="s">
        <v>46</v>
      </c>
      <c r="J107" s="8" t="s">
        <v>16</v>
      </c>
      <c r="K107" s="8" t="s">
        <v>30</v>
      </c>
      <c r="L107" s="8" t="s">
        <v>31</v>
      </c>
      <c r="M107" s="8" t="s">
        <v>19</v>
      </c>
      <c r="N107" s="8" t="s">
        <v>252</v>
      </c>
    </row>
    <row r="108" spans="1:14" x14ac:dyDescent="0.35">
      <c r="A108" s="8">
        <v>16837</v>
      </c>
      <c r="B108" s="9">
        <v>40564</v>
      </c>
      <c r="C108" s="8" t="s">
        <v>49</v>
      </c>
      <c r="D108" s="8">
        <v>4</v>
      </c>
      <c r="E108" s="8">
        <v>997</v>
      </c>
      <c r="F108" s="10">
        <v>249.25</v>
      </c>
      <c r="G108" s="8" t="s">
        <v>21</v>
      </c>
      <c r="H108" s="8">
        <v>54.31</v>
      </c>
      <c r="I108" s="8" t="s">
        <v>39</v>
      </c>
      <c r="J108" s="8" t="s">
        <v>16</v>
      </c>
      <c r="K108" s="8" t="s">
        <v>17</v>
      </c>
      <c r="L108" s="8" t="s">
        <v>23</v>
      </c>
      <c r="M108" s="8" t="s">
        <v>24</v>
      </c>
      <c r="N108" s="8" t="s">
        <v>173</v>
      </c>
    </row>
    <row r="109" spans="1:14" x14ac:dyDescent="0.35">
      <c r="A109" s="8">
        <v>21606</v>
      </c>
      <c r="B109" s="9">
        <v>40565</v>
      </c>
      <c r="C109" s="8" t="s">
        <v>49</v>
      </c>
      <c r="D109" s="8">
        <v>43</v>
      </c>
      <c r="E109" s="8">
        <v>1374.7</v>
      </c>
      <c r="F109" s="10">
        <v>31.969767441860466</v>
      </c>
      <c r="G109" s="8" t="s">
        <v>14</v>
      </c>
      <c r="H109" s="8">
        <v>5.5</v>
      </c>
      <c r="I109" s="8" t="s">
        <v>51</v>
      </c>
      <c r="J109" s="8" t="s">
        <v>42</v>
      </c>
      <c r="K109" s="8" t="s">
        <v>30</v>
      </c>
      <c r="L109" s="8" t="s">
        <v>31</v>
      </c>
      <c r="M109" s="8" t="s">
        <v>19</v>
      </c>
      <c r="N109" s="8" t="s">
        <v>143</v>
      </c>
    </row>
    <row r="110" spans="1:14" x14ac:dyDescent="0.35">
      <c r="A110" s="8">
        <v>9824</v>
      </c>
      <c r="B110" s="9">
        <v>40565</v>
      </c>
      <c r="C110" s="8" t="s">
        <v>20</v>
      </c>
      <c r="D110" s="8">
        <v>43</v>
      </c>
      <c r="E110" s="8">
        <v>115.81</v>
      </c>
      <c r="F110" s="10">
        <v>2.6932558139534883</v>
      </c>
      <c r="G110" s="8" t="s">
        <v>25</v>
      </c>
      <c r="H110" s="8">
        <v>1.01</v>
      </c>
      <c r="I110" s="8" t="s">
        <v>46</v>
      </c>
      <c r="J110" s="8" t="s">
        <v>16</v>
      </c>
      <c r="K110" s="8" t="s">
        <v>27</v>
      </c>
      <c r="L110" s="8" t="s">
        <v>40</v>
      </c>
      <c r="M110" s="8" t="s">
        <v>37</v>
      </c>
      <c r="N110" s="8" t="s">
        <v>234</v>
      </c>
    </row>
    <row r="111" spans="1:14" x14ac:dyDescent="0.35">
      <c r="A111" s="8">
        <v>9824</v>
      </c>
      <c r="B111" s="9">
        <v>40565</v>
      </c>
      <c r="C111" s="8" t="s">
        <v>20</v>
      </c>
      <c r="D111" s="8">
        <v>39</v>
      </c>
      <c r="E111" s="8">
        <v>1939.66</v>
      </c>
      <c r="F111" s="10">
        <v>49.7348717948718</v>
      </c>
      <c r="G111" s="8" t="s">
        <v>14</v>
      </c>
      <c r="H111" s="8">
        <v>4.5</v>
      </c>
      <c r="I111" s="8" t="s">
        <v>46</v>
      </c>
      <c r="J111" s="8" t="s">
        <v>16</v>
      </c>
      <c r="K111" s="8" t="s">
        <v>27</v>
      </c>
      <c r="L111" s="8" t="s">
        <v>66</v>
      </c>
      <c r="M111" s="8" t="s">
        <v>19</v>
      </c>
      <c r="N111" s="8" t="s">
        <v>234</v>
      </c>
    </row>
    <row r="112" spans="1:14" x14ac:dyDescent="0.35">
      <c r="A112" s="8">
        <v>2883</v>
      </c>
      <c r="B112" s="9">
        <v>40565</v>
      </c>
      <c r="C112" s="8" t="s">
        <v>13</v>
      </c>
      <c r="D112" s="8">
        <v>34</v>
      </c>
      <c r="E112" s="8">
        <v>2154.34</v>
      </c>
      <c r="F112" s="10">
        <v>63.362941176470592</v>
      </c>
      <c r="G112" s="8" t="s">
        <v>25</v>
      </c>
      <c r="H112" s="8">
        <v>6.88</v>
      </c>
      <c r="I112" s="8" t="s">
        <v>15</v>
      </c>
      <c r="J112" s="8" t="s">
        <v>16</v>
      </c>
      <c r="K112" s="8" t="s">
        <v>27</v>
      </c>
      <c r="L112" s="8" t="s">
        <v>58</v>
      </c>
      <c r="M112" s="8" t="s">
        <v>19</v>
      </c>
      <c r="N112" s="8" t="s">
        <v>234</v>
      </c>
    </row>
    <row r="113" spans="1:14" x14ac:dyDescent="0.35">
      <c r="A113" s="8">
        <v>21606</v>
      </c>
      <c r="B113" s="9">
        <v>40565</v>
      </c>
      <c r="C113" s="8" t="s">
        <v>49</v>
      </c>
      <c r="D113" s="8">
        <v>29</v>
      </c>
      <c r="E113" s="8">
        <v>516.62</v>
      </c>
      <c r="F113" s="10">
        <v>17.814482758620692</v>
      </c>
      <c r="G113" s="8" t="s">
        <v>25</v>
      </c>
      <c r="H113" s="8">
        <v>1.99</v>
      </c>
      <c r="I113" s="8" t="s">
        <v>35</v>
      </c>
      <c r="J113" s="8" t="s">
        <v>42</v>
      </c>
      <c r="K113" s="8" t="s">
        <v>30</v>
      </c>
      <c r="L113" s="8" t="s">
        <v>31</v>
      </c>
      <c r="M113" s="8" t="s">
        <v>32</v>
      </c>
      <c r="N113" s="8" t="s">
        <v>143</v>
      </c>
    </row>
    <row r="114" spans="1:14" x14ac:dyDescent="0.35">
      <c r="A114" s="8">
        <v>9824</v>
      </c>
      <c r="B114" s="9">
        <v>40565</v>
      </c>
      <c r="C114" s="8" t="s">
        <v>20</v>
      </c>
      <c r="D114" s="8">
        <v>5</v>
      </c>
      <c r="E114" s="8">
        <v>21.56</v>
      </c>
      <c r="F114" s="10">
        <v>4.3119999999999994</v>
      </c>
      <c r="G114" s="8" t="s">
        <v>25</v>
      </c>
      <c r="H114" s="8">
        <v>0.5</v>
      </c>
      <c r="I114" s="8" t="s">
        <v>46</v>
      </c>
      <c r="J114" s="8" t="s">
        <v>16</v>
      </c>
      <c r="K114" s="8" t="s">
        <v>27</v>
      </c>
      <c r="L114" s="8" t="s">
        <v>71</v>
      </c>
      <c r="M114" s="8" t="s">
        <v>19</v>
      </c>
      <c r="N114" s="8" t="s">
        <v>234</v>
      </c>
    </row>
    <row r="115" spans="1:14" x14ac:dyDescent="0.35">
      <c r="A115" s="8">
        <v>50208</v>
      </c>
      <c r="B115" s="9">
        <v>40565</v>
      </c>
      <c r="C115" s="8" t="s">
        <v>55</v>
      </c>
      <c r="D115" s="8">
        <v>4</v>
      </c>
      <c r="E115" s="8">
        <v>38.76</v>
      </c>
      <c r="F115" s="10">
        <v>9.69</v>
      </c>
      <c r="G115" s="8" t="s">
        <v>14</v>
      </c>
      <c r="H115" s="8">
        <v>6.97</v>
      </c>
      <c r="I115" s="8" t="s">
        <v>41</v>
      </c>
      <c r="J115" s="8" t="s">
        <v>22</v>
      </c>
      <c r="K115" s="8" t="s">
        <v>27</v>
      </c>
      <c r="L115" s="8" t="s">
        <v>68</v>
      </c>
      <c r="M115" s="8" t="s">
        <v>19</v>
      </c>
      <c r="N115" s="8" t="s">
        <v>143</v>
      </c>
    </row>
    <row r="116" spans="1:14" x14ac:dyDescent="0.35">
      <c r="A116" s="8">
        <v>49443</v>
      </c>
      <c r="B116" s="9">
        <v>40566</v>
      </c>
      <c r="C116" s="8" t="s">
        <v>34</v>
      </c>
      <c r="D116" s="8">
        <v>41</v>
      </c>
      <c r="E116" s="8">
        <v>396.15</v>
      </c>
      <c r="F116" s="10">
        <v>9.6621951219512194</v>
      </c>
      <c r="G116" s="8" t="s">
        <v>25</v>
      </c>
      <c r="H116" s="8">
        <v>4.82</v>
      </c>
      <c r="I116" s="8" t="s">
        <v>35</v>
      </c>
      <c r="J116" s="8" t="s">
        <v>29</v>
      </c>
      <c r="K116" s="8" t="s">
        <v>27</v>
      </c>
      <c r="L116" s="8" t="s">
        <v>40</v>
      </c>
      <c r="M116" s="8" t="s">
        <v>37</v>
      </c>
      <c r="N116" s="8" t="s">
        <v>234</v>
      </c>
    </row>
    <row r="117" spans="1:14" x14ac:dyDescent="0.35">
      <c r="A117" s="8">
        <v>49761</v>
      </c>
      <c r="B117" s="9">
        <v>40567</v>
      </c>
      <c r="C117" s="8" t="s">
        <v>49</v>
      </c>
      <c r="D117" s="8">
        <v>45</v>
      </c>
      <c r="E117" s="8">
        <v>1090.5999999999999</v>
      </c>
      <c r="F117" s="10">
        <v>24.235555555555553</v>
      </c>
      <c r="G117" s="8" t="s">
        <v>25</v>
      </c>
      <c r="H117" s="8">
        <v>6.3</v>
      </c>
      <c r="I117" s="8" t="s">
        <v>15</v>
      </c>
      <c r="J117" s="8" t="s">
        <v>22</v>
      </c>
      <c r="K117" s="8" t="s">
        <v>30</v>
      </c>
      <c r="L117" s="8" t="s">
        <v>44</v>
      </c>
      <c r="M117" s="8" t="s">
        <v>45</v>
      </c>
      <c r="N117" s="8" t="s">
        <v>119</v>
      </c>
    </row>
    <row r="118" spans="1:14" x14ac:dyDescent="0.35">
      <c r="A118" s="8">
        <v>21890</v>
      </c>
      <c r="B118" s="9">
        <v>40567</v>
      </c>
      <c r="C118" s="8" t="s">
        <v>49</v>
      </c>
      <c r="D118" s="8">
        <v>44</v>
      </c>
      <c r="E118" s="8">
        <v>495.5</v>
      </c>
      <c r="F118" s="10">
        <v>11.261363636363637</v>
      </c>
      <c r="G118" s="8" t="s">
        <v>25</v>
      </c>
      <c r="H118" s="8">
        <v>6.97</v>
      </c>
      <c r="I118" s="8" t="s">
        <v>46</v>
      </c>
      <c r="J118" s="8" t="s">
        <v>42</v>
      </c>
      <c r="K118" s="8" t="s">
        <v>27</v>
      </c>
      <c r="L118" s="8" t="s">
        <v>127</v>
      </c>
      <c r="M118" s="8" t="s">
        <v>19</v>
      </c>
      <c r="N118" s="8" t="s">
        <v>195</v>
      </c>
    </row>
    <row r="119" spans="1:14" x14ac:dyDescent="0.35">
      <c r="A119" s="8">
        <v>21890</v>
      </c>
      <c r="B119" s="9">
        <v>40567</v>
      </c>
      <c r="C119" s="8" t="s">
        <v>49</v>
      </c>
      <c r="D119" s="8">
        <v>27</v>
      </c>
      <c r="E119" s="8">
        <v>81.900000000000006</v>
      </c>
      <c r="F119" s="10">
        <v>3.0333333333333337</v>
      </c>
      <c r="G119" s="8" t="s">
        <v>25</v>
      </c>
      <c r="H119" s="8">
        <v>0.96</v>
      </c>
      <c r="I119" s="8" t="s">
        <v>232</v>
      </c>
      <c r="J119" s="8" t="s">
        <v>42</v>
      </c>
      <c r="K119" s="8" t="s">
        <v>27</v>
      </c>
      <c r="L119" s="8" t="s">
        <v>40</v>
      </c>
      <c r="M119" s="8" t="s">
        <v>37</v>
      </c>
      <c r="N119" s="8" t="s">
        <v>195</v>
      </c>
    </row>
    <row r="120" spans="1:14" x14ac:dyDescent="0.35">
      <c r="A120" s="8">
        <v>47136</v>
      </c>
      <c r="B120" s="9">
        <v>40567</v>
      </c>
      <c r="C120" s="8" t="s">
        <v>55</v>
      </c>
      <c r="D120" s="8">
        <v>18</v>
      </c>
      <c r="E120" s="8">
        <v>89.99</v>
      </c>
      <c r="F120" s="10">
        <v>4.9994444444444444</v>
      </c>
      <c r="G120" s="8" t="s">
        <v>25</v>
      </c>
      <c r="H120" s="8">
        <v>1.49</v>
      </c>
      <c r="I120" s="8" t="s">
        <v>41</v>
      </c>
      <c r="J120" s="8" t="s">
        <v>42</v>
      </c>
      <c r="K120" s="8" t="s">
        <v>27</v>
      </c>
      <c r="L120" s="8" t="s">
        <v>68</v>
      </c>
      <c r="M120" s="8" t="s">
        <v>19</v>
      </c>
      <c r="N120" s="8" t="s">
        <v>195</v>
      </c>
    </row>
    <row r="121" spans="1:14" x14ac:dyDescent="0.35">
      <c r="A121" s="8">
        <v>386</v>
      </c>
      <c r="B121" s="9">
        <v>40567</v>
      </c>
      <c r="C121" s="8" t="s">
        <v>34</v>
      </c>
      <c r="D121" s="8">
        <v>4</v>
      </c>
      <c r="E121" s="8">
        <v>15.69</v>
      </c>
      <c r="F121" s="10">
        <v>3.9224999999999999</v>
      </c>
      <c r="G121" s="8" t="s">
        <v>25</v>
      </c>
      <c r="H121" s="8">
        <v>0.7</v>
      </c>
      <c r="I121" s="8" t="s">
        <v>51</v>
      </c>
      <c r="J121" s="8" t="s">
        <v>22</v>
      </c>
      <c r="K121" s="8" t="s">
        <v>27</v>
      </c>
      <c r="L121" s="8" t="s">
        <v>40</v>
      </c>
      <c r="M121" s="8" t="s">
        <v>37</v>
      </c>
      <c r="N121" s="8" t="s">
        <v>195</v>
      </c>
    </row>
    <row r="122" spans="1:14" x14ac:dyDescent="0.35">
      <c r="A122" s="8">
        <v>386</v>
      </c>
      <c r="B122" s="9">
        <v>40567</v>
      </c>
      <c r="C122" s="8" t="s">
        <v>34</v>
      </c>
      <c r="D122" s="8">
        <v>4</v>
      </c>
      <c r="E122" s="8">
        <v>14.96</v>
      </c>
      <c r="F122" s="10">
        <v>3.74</v>
      </c>
      <c r="G122" s="8" t="s">
        <v>25</v>
      </c>
      <c r="H122" s="8">
        <v>0.5</v>
      </c>
      <c r="I122" s="8" t="s">
        <v>51</v>
      </c>
      <c r="J122" s="8" t="s">
        <v>22</v>
      </c>
      <c r="K122" s="8" t="s">
        <v>27</v>
      </c>
      <c r="L122" s="8" t="s">
        <v>71</v>
      </c>
      <c r="M122" s="8" t="s">
        <v>19</v>
      </c>
      <c r="N122" s="8" t="s">
        <v>195</v>
      </c>
    </row>
    <row r="123" spans="1:14" x14ac:dyDescent="0.35">
      <c r="A123" s="8">
        <v>25095</v>
      </c>
      <c r="B123" s="9">
        <v>40568</v>
      </c>
      <c r="C123" s="8" t="s">
        <v>13</v>
      </c>
      <c r="D123" s="8">
        <v>41</v>
      </c>
      <c r="E123" s="8">
        <v>4475.03</v>
      </c>
      <c r="F123" s="10">
        <v>109.1470731707317</v>
      </c>
      <c r="G123" s="8" t="s">
        <v>21</v>
      </c>
      <c r="H123" s="8">
        <v>56.14</v>
      </c>
      <c r="I123" s="8" t="s">
        <v>51</v>
      </c>
      <c r="J123" s="8" t="s">
        <v>16</v>
      </c>
      <c r="K123" s="8" t="s">
        <v>30</v>
      </c>
      <c r="L123" s="8" t="s">
        <v>44</v>
      </c>
      <c r="M123" s="8" t="s">
        <v>24</v>
      </c>
      <c r="N123" s="8" t="s">
        <v>119</v>
      </c>
    </row>
    <row r="124" spans="1:14" x14ac:dyDescent="0.35">
      <c r="A124" s="8">
        <v>33091</v>
      </c>
      <c r="B124" s="9">
        <v>40568</v>
      </c>
      <c r="C124" s="8" t="s">
        <v>34</v>
      </c>
      <c r="D124" s="8">
        <v>24</v>
      </c>
      <c r="E124" s="8">
        <v>265.35000000000002</v>
      </c>
      <c r="F124" s="10">
        <v>11.05625</v>
      </c>
      <c r="G124" s="8" t="s">
        <v>25</v>
      </c>
      <c r="H124" s="8">
        <v>11.59</v>
      </c>
      <c r="I124" s="8" t="s">
        <v>51</v>
      </c>
      <c r="J124" s="8" t="s">
        <v>29</v>
      </c>
      <c r="K124" s="8" t="s">
        <v>27</v>
      </c>
      <c r="L124" s="8" t="s">
        <v>28</v>
      </c>
      <c r="M124" s="8" t="s">
        <v>19</v>
      </c>
      <c r="N124" s="8" t="s">
        <v>213</v>
      </c>
    </row>
    <row r="125" spans="1:14" x14ac:dyDescent="0.35">
      <c r="A125" s="8">
        <v>25095</v>
      </c>
      <c r="B125" s="9">
        <v>40568</v>
      </c>
      <c r="C125" s="8" t="s">
        <v>13</v>
      </c>
      <c r="D125" s="8">
        <v>18</v>
      </c>
      <c r="E125" s="8">
        <v>693.06</v>
      </c>
      <c r="F125" s="10">
        <v>38.50333333333333</v>
      </c>
      <c r="G125" s="8" t="s">
        <v>25</v>
      </c>
      <c r="H125" s="8">
        <v>9.83</v>
      </c>
      <c r="I125" s="8" t="s">
        <v>51</v>
      </c>
      <c r="J125" s="8" t="s">
        <v>16</v>
      </c>
      <c r="K125" s="8" t="s">
        <v>27</v>
      </c>
      <c r="L125" s="8" t="s">
        <v>127</v>
      </c>
      <c r="M125" s="8" t="s">
        <v>19</v>
      </c>
      <c r="N125" s="8" t="s">
        <v>257</v>
      </c>
    </row>
    <row r="126" spans="1:14" x14ac:dyDescent="0.35">
      <c r="A126" s="8">
        <v>52199</v>
      </c>
      <c r="B126" s="9">
        <v>40569</v>
      </c>
      <c r="C126" s="8" t="s">
        <v>55</v>
      </c>
      <c r="D126" s="8">
        <v>19</v>
      </c>
      <c r="E126" s="8">
        <v>92.24</v>
      </c>
      <c r="F126" s="10">
        <v>4.8547368421052628</v>
      </c>
      <c r="G126" s="8" t="s">
        <v>25</v>
      </c>
      <c r="H126" s="8">
        <v>5.24</v>
      </c>
      <c r="I126" s="8" t="s">
        <v>54</v>
      </c>
      <c r="J126" s="8" t="s">
        <v>22</v>
      </c>
      <c r="K126" s="8" t="s">
        <v>27</v>
      </c>
      <c r="L126" s="8" t="s">
        <v>68</v>
      </c>
      <c r="M126" s="8" t="s">
        <v>19</v>
      </c>
      <c r="N126" s="8" t="s">
        <v>213</v>
      </c>
    </row>
    <row r="127" spans="1:14" x14ac:dyDescent="0.35">
      <c r="A127" s="8">
        <v>24388</v>
      </c>
      <c r="B127" s="9">
        <v>40569</v>
      </c>
      <c r="C127" s="8" t="s">
        <v>20</v>
      </c>
      <c r="D127" s="8">
        <v>15</v>
      </c>
      <c r="E127" s="8">
        <v>8662.34</v>
      </c>
      <c r="F127" s="10">
        <v>577.48933333333332</v>
      </c>
      <c r="G127" s="8" t="s">
        <v>21</v>
      </c>
      <c r="H127" s="8">
        <v>49</v>
      </c>
      <c r="I127" s="8" t="s">
        <v>96</v>
      </c>
      <c r="J127" s="8" t="s">
        <v>22</v>
      </c>
      <c r="K127" s="8" t="s">
        <v>30</v>
      </c>
      <c r="L127" s="8" t="s">
        <v>165</v>
      </c>
      <c r="M127" s="8" t="s">
        <v>24</v>
      </c>
      <c r="N127" s="8" t="s">
        <v>213</v>
      </c>
    </row>
    <row r="128" spans="1:14" x14ac:dyDescent="0.35">
      <c r="A128" s="8">
        <v>49601</v>
      </c>
      <c r="B128" s="9">
        <v>40569</v>
      </c>
      <c r="C128" s="8" t="s">
        <v>13</v>
      </c>
      <c r="D128" s="8">
        <v>15</v>
      </c>
      <c r="E128" s="8">
        <v>1756.46</v>
      </c>
      <c r="F128" s="10">
        <v>117.09733333333334</v>
      </c>
      <c r="G128" s="8" t="s">
        <v>21</v>
      </c>
      <c r="H128" s="8">
        <v>30</v>
      </c>
      <c r="I128" s="8" t="s">
        <v>39</v>
      </c>
      <c r="J128" s="8" t="s">
        <v>29</v>
      </c>
      <c r="K128" s="8" t="s">
        <v>17</v>
      </c>
      <c r="L128" s="8" t="s">
        <v>23</v>
      </c>
      <c r="M128" s="8" t="s">
        <v>24</v>
      </c>
      <c r="N128" s="9">
        <v>40576</v>
      </c>
    </row>
    <row r="129" spans="1:14" x14ac:dyDescent="0.35">
      <c r="A129" s="8">
        <v>51974</v>
      </c>
      <c r="B129" s="9">
        <v>40569</v>
      </c>
      <c r="C129" s="8" t="s">
        <v>34</v>
      </c>
      <c r="D129" s="8">
        <v>10</v>
      </c>
      <c r="E129" s="8">
        <v>1290.3699999999999</v>
      </c>
      <c r="F129" s="10">
        <v>129.03699999999998</v>
      </c>
      <c r="G129" s="8" t="s">
        <v>25</v>
      </c>
      <c r="H129" s="8">
        <v>24.49</v>
      </c>
      <c r="I129" s="8" t="s">
        <v>85</v>
      </c>
      <c r="J129" s="8" t="s">
        <v>42</v>
      </c>
      <c r="K129" s="8" t="s">
        <v>27</v>
      </c>
      <c r="L129" s="8" t="s">
        <v>66</v>
      </c>
      <c r="M129" s="8" t="s">
        <v>76</v>
      </c>
      <c r="N129" s="8" t="s">
        <v>213</v>
      </c>
    </row>
    <row r="130" spans="1:14" x14ac:dyDescent="0.35">
      <c r="A130" s="8">
        <v>51974</v>
      </c>
      <c r="B130" s="9">
        <v>40569</v>
      </c>
      <c r="C130" s="8" t="s">
        <v>34</v>
      </c>
      <c r="D130" s="8">
        <v>2</v>
      </c>
      <c r="E130" s="8">
        <v>23.18</v>
      </c>
      <c r="F130" s="10">
        <v>11.59</v>
      </c>
      <c r="G130" s="8" t="s">
        <v>25</v>
      </c>
      <c r="H130" s="8">
        <v>6.19</v>
      </c>
      <c r="I130" s="8" t="s">
        <v>85</v>
      </c>
      <c r="J130" s="8" t="s">
        <v>42</v>
      </c>
      <c r="K130" s="8" t="s">
        <v>27</v>
      </c>
      <c r="L130" s="8" t="s">
        <v>68</v>
      </c>
      <c r="M130" s="8" t="s">
        <v>19</v>
      </c>
      <c r="N130" s="8" t="s">
        <v>213</v>
      </c>
    </row>
    <row r="131" spans="1:14" x14ac:dyDescent="0.35">
      <c r="A131" s="8">
        <v>24960</v>
      </c>
      <c r="B131" s="9">
        <v>40570</v>
      </c>
      <c r="C131" s="8" t="s">
        <v>34</v>
      </c>
      <c r="D131" s="8">
        <v>48</v>
      </c>
      <c r="E131" s="8">
        <v>1760.35</v>
      </c>
      <c r="F131" s="10">
        <v>36.673958333333331</v>
      </c>
      <c r="G131" s="8" t="s">
        <v>14</v>
      </c>
      <c r="H131" s="8">
        <v>7.53</v>
      </c>
      <c r="I131" s="8" t="s">
        <v>51</v>
      </c>
      <c r="J131" s="8" t="s">
        <v>42</v>
      </c>
      <c r="K131" s="8" t="s">
        <v>30</v>
      </c>
      <c r="L131" s="8" t="s">
        <v>31</v>
      </c>
      <c r="M131" s="8" t="s">
        <v>19</v>
      </c>
      <c r="N131" s="8" t="s">
        <v>193</v>
      </c>
    </row>
    <row r="132" spans="1:14" x14ac:dyDescent="0.35">
      <c r="A132" s="8">
        <v>15106</v>
      </c>
      <c r="B132" s="9">
        <v>40570</v>
      </c>
      <c r="C132" s="8" t="s">
        <v>49</v>
      </c>
      <c r="D132" s="8">
        <v>42</v>
      </c>
      <c r="E132" s="8">
        <v>283.58</v>
      </c>
      <c r="F132" s="10">
        <v>6.7519047619047612</v>
      </c>
      <c r="G132" s="8" t="s">
        <v>25</v>
      </c>
      <c r="H132" s="8">
        <v>4.95</v>
      </c>
      <c r="I132" s="8" t="s">
        <v>26</v>
      </c>
      <c r="J132" s="8" t="s">
        <v>29</v>
      </c>
      <c r="K132" s="8" t="s">
        <v>17</v>
      </c>
      <c r="L132" s="8" t="s">
        <v>18</v>
      </c>
      <c r="M132" s="8" t="s">
        <v>32</v>
      </c>
      <c r="N132" s="8" t="s">
        <v>171</v>
      </c>
    </row>
    <row r="133" spans="1:14" x14ac:dyDescent="0.35">
      <c r="A133" s="8">
        <v>15106</v>
      </c>
      <c r="B133" s="9">
        <v>40570</v>
      </c>
      <c r="C133" s="8" t="s">
        <v>49</v>
      </c>
      <c r="D133" s="8">
        <v>39</v>
      </c>
      <c r="E133" s="8">
        <v>5403.37</v>
      </c>
      <c r="F133" s="10">
        <v>138.54794871794871</v>
      </c>
      <c r="G133" s="8" t="s">
        <v>21</v>
      </c>
      <c r="H133" s="8">
        <v>17.850000000000001</v>
      </c>
      <c r="I133" s="8" t="s">
        <v>26</v>
      </c>
      <c r="J133" s="8" t="s">
        <v>29</v>
      </c>
      <c r="K133" s="8" t="s">
        <v>30</v>
      </c>
      <c r="L133" s="8" t="s">
        <v>44</v>
      </c>
      <c r="M133" s="8" t="s">
        <v>24</v>
      </c>
      <c r="N133" s="8" t="s">
        <v>213</v>
      </c>
    </row>
    <row r="134" spans="1:14" x14ac:dyDescent="0.35">
      <c r="A134" s="8">
        <v>24960</v>
      </c>
      <c r="B134" s="9">
        <v>40570</v>
      </c>
      <c r="C134" s="8" t="s">
        <v>34</v>
      </c>
      <c r="D134" s="8">
        <v>37</v>
      </c>
      <c r="E134" s="8">
        <v>1436.94</v>
      </c>
      <c r="F134" s="10">
        <v>38.836216216216215</v>
      </c>
      <c r="G134" s="8" t="s">
        <v>25</v>
      </c>
      <c r="H134" s="8">
        <v>5.08</v>
      </c>
      <c r="I134" s="8" t="s">
        <v>51</v>
      </c>
      <c r="J134" s="8" t="s">
        <v>42</v>
      </c>
      <c r="K134" s="8" t="s">
        <v>27</v>
      </c>
      <c r="L134" s="8" t="s">
        <v>28</v>
      </c>
      <c r="M134" s="8" t="s">
        <v>37</v>
      </c>
      <c r="N134" s="8" t="s">
        <v>193</v>
      </c>
    </row>
    <row r="135" spans="1:14" x14ac:dyDescent="0.35">
      <c r="A135" s="8">
        <v>24960</v>
      </c>
      <c r="B135" s="9">
        <v>40570</v>
      </c>
      <c r="C135" s="8" t="s">
        <v>34</v>
      </c>
      <c r="D135" s="8">
        <v>35</v>
      </c>
      <c r="E135" s="8">
        <v>5797.68</v>
      </c>
      <c r="F135" s="10">
        <v>165.648</v>
      </c>
      <c r="G135" s="8" t="s">
        <v>25</v>
      </c>
      <c r="H135" s="8">
        <v>4.2</v>
      </c>
      <c r="I135" s="8" t="s">
        <v>51</v>
      </c>
      <c r="J135" s="8" t="s">
        <v>42</v>
      </c>
      <c r="K135" s="8" t="s">
        <v>30</v>
      </c>
      <c r="L135" s="8" t="s">
        <v>47</v>
      </c>
      <c r="M135" s="8" t="s">
        <v>19</v>
      </c>
      <c r="N135" s="8" t="s">
        <v>193</v>
      </c>
    </row>
    <row r="136" spans="1:14" x14ac:dyDescent="0.35">
      <c r="A136" s="8">
        <v>15106</v>
      </c>
      <c r="B136" s="9">
        <v>40570</v>
      </c>
      <c r="C136" s="8" t="s">
        <v>49</v>
      </c>
      <c r="D136" s="8">
        <v>35</v>
      </c>
      <c r="E136" s="8">
        <v>82.15</v>
      </c>
      <c r="F136" s="10">
        <v>2.3471428571428574</v>
      </c>
      <c r="G136" s="8" t="s">
        <v>25</v>
      </c>
      <c r="H136" s="8">
        <v>1.1200000000000001</v>
      </c>
      <c r="I136" s="8" t="s">
        <v>26</v>
      </c>
      <c r="J136" s="8" t="s">
        <v>29</v>
      </c>
      <c r="K136" s="8" t="s">
        <v>27</v>
      </c>
      <c r="L136" s="8" t="s">
        <v>40</v>
      </c>
      <c r="M136" s="8" t="s">
        <v>37</v>
      </c>
      <c r="N136" s="8" t="s">
        <v>171</v>
      </c>
    </row>
    <row r="137" spans="1:14" x14ac:dyDescent="0.35">
      <c r="A137" s="8">
        <v>24960</v>
      </c>
      <c r="B137" s="9">
        <v>40570</v>
      </c>
      <c r="C137" s="8" t="s">
        <v>34</v>
      </c>
      <c r="D137" s="8">
        <v>18</v>
      </c>
      <c r="E137" s="8">
        <v>125.8</v>
      </c>
      <c r="F137" s="10">
        <v>6.9888888888888889</v>
      </c>
      <c r="G137" s="8" t="s">
        <v>25</v>
      </c>
      <c r="H137" s="8">
        <v>5.87</v>
      </c>
      <c r="I137" s="8" t="s">
        <v>51</v>
      </c>
      <c r="J137" s="8" t="s">
        <v>42</v>
      </c>
      <c r="K137" s="8" t="s">
        <v>27</v>
      </c>
      <c r="L137" s="8" t="s">
        <v>28</v>
      </c>
      <c r="M137" s="8" t="s">
        <v>19</v>
      </c>
      <c r="N137" s="8" t="s">
        <v>171</v>
      </c>
    </row>
    <row r="138" spans="1:14" x14ac:dyDescent="0.35">
      <c r="A138" s="8">
        <v>59652</v>
      </c>
      <c r="B138" s="9">
        <v>40570</v>
      </c>
      <c r="C138" s="8" t="s">
        <v>55</v>
      </c>
      <c r="D138" s="8">
        <v>17</v>
      </c>
      <c r="E138" s="8">
        <v>312.03500000000003</v>
      </c>
      <c r="F138" s="10">
        <v>18.355</v>
      </c>
      <c r="G138" s="8" t="s">
        <v>25</v>
      </c>
      <c r="H138" s="8">
        <v>0.99</v>
      </c>
      <c r="I138" s="8" t="s">
        <v>46</v>
      </c>
      <c r="J138" s="8" t="s">
        <v>29</v>
      </c>
      <c r="K138" s="8" t="s">
        <v>30</v>
      </c>
      <c r="L138" s="8" t="s">
        <v>47</v>
      </c>
      <c r="M138" s="8" t="s">
        <v>32</v>
      </c>
      <c r="N138" s="8" t="s">
        <v>171</v>
      </c>
    </row>
    <row r="139" spans="1:14" x14ac:dyDescent="0.35">
      <c r="A139" s="8">
        <v>26529</v>
      </c>
      <c r="B139" s="9">
        <v>40571</v>
      </c>
      <c r="C139" s="8" t="s">
        <v>13</v>
      </c>
      <c r="D139" s="8">
        <v>41</v>
      </c>
      <c r="E139" s="8">
        <v>12125.14</v>
      </c>
      <c r="F139" s="10">
        <v>295.73512195121953</v>
      </c>
      <c r="G139" s="8" t="s">
        <v>21</v>
      </c>
      <c r="H139" s="8">
        <v>14.7</v>
      </c>
      <c r="I139" s="8" t="s">
        <v>85</v>
      </c>
      <c r="J139" s="8" t="s">
        <v>16</v>
      </c>
      <c r="K139" s="8" t="s">
        <v>30</v>
      </c>
      <c r="L139" s="8" t="s">
        <v>44</v>
      </c>
      <c r="M139" s="8" t="s">
        <v>24</v>
      </c>
      <c r="N139" s="9">
        <v>40545</v>
      </c>
    </row>
    <row r="140" spans="1:14" x14ac:dyDescent="0.35">
      <c r="A140" s="8">
        <v>59047</v>
      </c>
      <c r="B140" s="9">
        <v>40571</v>
      </c>
      <c r="C140" s="8" t="s">
        <v>49</v>
      </c>
      <c r="D140" s="8">
        <v>26</v>
      </c>
      <c r="E140" s="8">
        <v>113.85</v>
      </c>
      <c r="F140" s="10">
        <v>4.3788461538461538</v>
      </c>
      <c r="G140" s="8" t="s">
        <v>25</v>
      </c>
      <c r="H140" s="8">
        <v>6.6</v>
      </c>
      <c r="I140" s="8" t="s">
        <v>96</v>
      </c>
      <c r="J140" s="8" t="s">
        <v>22</v>
      </c>
      <c r="K140" s="8" t="s">
        <v>17</v>
      </c>
      <c r="L140" s="8" t="s">
        <v>18</v>
      </c>
      <c r="M140" s="8" t="s">
        <v>19</v>
      </c>
      <c r="N140" s="8" t="s">
        <v>257</v>
      </c>
    </row>
    <row r="141" spans="1:14" x14ac:dyDescent="0.35">
      <c r="A141" s="8">
        <v>26529</v>
      </c>
      <c r="B141" s="9">
        <v>40571</v>
      </c>
      <c r="C141" s="8" t="s">
        <v>13</v>
      </c>
      <c r="D141" s="8">
        <v>17</v>
      </c>
      <c r="E141" s="8">
        <v>201.72</v>
      </c>
      <c r="F141" s="10">
        <v>11.865882352941176</v>
      </c>
      <c r="G141" s="8" t="s">
        <v>25</v>
      </c>
      <c r="H141" s="8">
        <v>11.25</v>
      </c>
      <c r="I141" s="8" t="s">
        <v>54</v>
      </c>
      <c r="J141" s="8" t="s">
        <v>16</v>
      </c>
      <c r="K141" s="8" t="s">
        <v>27</v>
      </c>
      <c r="L141" s="8" t="s">
        <v>28</v>
      </c>
      <c r="M141" s="8" t="s">
        <v>19</v>
      </c>
      <c r="N141" s="9">
        <v>40545</v>
      </c>
    </row>
    <row r="142" spans="1:14" x14ac:dyDescent="0.35">
      <c r="A142" s="8">
        <v>59047</v>
      </c>
      <c r="B142" s="9">
        <v>40571</v>
      </c>
      <c r="C142" s="8" t="s">
        <v>49</v>
      </c>
      <c r="D142" s="8">
        <v>10</v>
      </c>
      <c r="E142" s="8">
        <v>266.94</v>
      </c>
      <c r="F142" s="10">
        <v>26.693999999999999</v>
      </c>
      <c r="G142" s="8" t="s">
        <v>25</v>
      </c>
      <c r="H142" s="8">
        <v>1.99</v>
      </c>
      <c r="I142" s="8" t="s">
        <v>96</v>
      </c>
      <c r="J142" s="8" t="s">
        <v>22</v>
      </c>
      <c r="K142" s="8" t="s">
        <v>30</v>
      </c>
      <c r="L142" s="8" t="s">
        <v>31</v>
      </c>
      <c r="M142" s="8" t="s">
        <v>32</v>
      </c>
      <c r="N142" s="8" t="s">
        <v>193</v>
      </c>
    </row>
    <row r="143" spans="1:14" x14ac:dyDescent="0.35">
      <c r="A143" s="8">
        <v>59139</v>
      </c>
      <c r="B143" s="9">
        <v>40572</v>
      </c>
      <c r="C143" s="8" t="s">
        <v>20</v>
      </c>
      <c r="D143" s="8">
        <v>38</v>
      </c>
      <c r="E143" s="8">
        <v>189.49</v>
      </c>
      <c r="F143" s="10">
        <v>4.9865789473684217</v>
      </c>
      <c r="G143" s="8" t="s">
        <v>25</v>
      </c>
      <c r="H143" s="8">
        <v>2.99</v>
      </c>
      <c r="I143" s="8" t="s">
        <v>54</v>
      </c>
      <c r="J143" s="8" t="s">
        <v>29</v>
      </c>
      <c r="K143" s="8" t="s">
        <v>27</v>
      </c>
      <c r="L143" s="8" t="s">
        <v>68</v>
      </c>
      <c r="M143" s="8" t="s">
        <v>19</v>
      </c>
      <c r="N143" s="8" t="s">
        <v>257</v>
      </c>
    </row>
    <row r="144" spans="1:14" x14ac:dyDescent="0.35">
      <c r="A144" s="8">
        <v>30151</v>
      </c>
      <c r="B144" s="9">
        <v>40572</v>
      </c>
      <c r="C144" s="8" t="s">
        <v>49</v>
      </c>
      <c r="D144" s="8">
        <v>31</v>
      </c>
      <c r="E144" s="8">
        <v>792.76</v>
      </c>
      <c r="F144" s="10">
        <v>25.572903225806453</v>
      </c>
      <c r="G144" s="8" t="s">
        <v>25</v>
      </c>
      <c r="H144" s="8">
        <v>12.98</v>
      </c>
      <c r="I144" s="8" t="s">
        <v>35</v>
      </c>
      <c r="J144" s="8" t="s">
        <v>29</v>
      </c>
      <c r="K144" s="8" t="s">
        <v>27</v>
      </c>
      <c r="L144" s="8" t="s">
        <v>68</v>
      </c>
      <c r="M144" s="8" t="s">
        <v>19</v>
      </c>
      <c r="N144" s="8" t="s">
        <v>180</v>
      </c>
    </row>
    <row r="145" spans="1:14" x14ac:dyDescent="0.35">
      <c r="A145" s="8">
        <v>59139</v>
      </c>
      <c r="B145" s="9">
        <v>40572</v>
      </c>
      <c r="C145" s="8" t="s">
        <v>20</v>
      </c>
      <c r="D145" s="8">
        <v>12</v>
      </c>
      <c r="E145" s="8">
        <v>849.51</v>
      </c>
      <c r="F145" s="10">
        <v>70.792500000000004</v>
      </c>
      <c r="G145" s="8" t="s">
        <v>25</v>
      </c>
      <c r="H145" s="8">
        <v>3.5</v>
      </c>
      <c r="I145" s="8" t="s">
        <v>54</v>
      </c>
      <c r="J145" s="8" t="s">
        <v>29</v>
      </c>
      <c r="K145" s="8" t="s">
        <v>27</v>
      </c>
      <c r="L145" s="8" t="s">
        <v>66</v>
      </c>
      <c r="M145" s="8" t="s">
        <v>19</v>
      </c>
      <c r="N145" s="8" t="s">
        <v>257</v>
      </c>
    </row>
    <row r="146" spans="1:14" x14ac:dyDescent="0.35">
      <c r="A146" s="8">
        <v>24640</v>
      </c>
      <c r="B146" s="9">
        <v>40572</v>
      </c>
      <c r="C146" s="8" t="s">
        <v>55</v>
      </c>
      <c r="D146" s="8">
        <v>12</v>
      </c>
      <c r="E146" s="8">
        <v>1379.98</v>
      </c>
      <c r="F146" s="10">
        <v>114.99833333333333</v>
      </c>
      <c r="G146" s="8" t="s">
        <v>21</v>
      </c>
      <c r="H146" s="8">
        <v>30</v>
      </c>
      <c r="I146" s="8" t="s">
        <v>51</v>
      </c>
      <c r="J146" s="8" t="s">
        <v>29</v>
      </c>
      <c r="K146" s="8" t="s">
        <v>17</v>
      </c>
      <c r="L146" s="8" t="s">
        <v>23</v>
      </c>
      <c r="M146" s="8" t="s">
        <v>24</v>
      </c>
      <c r="N146" s="8" t="s">
        <v>257</v>
      </c>
    </row>
    <row r="147" spans="1:14" x14ac:dyDescent="0.35">
      <c r="A147" s="8">
        <v>8480</v>
      </c>
      <c r="B147" s="9">
        <v>40572</v>
      </c>
      <c r="C147" s="8" t="s">
        <v>34</v>
      </c>
      <c r="D147" s="8">
        <v>11</v>
      </c>
      <c r="E147" s="8">
        <v>76.36</v>
      </c>
      <c r="F147" s="10">
        <v>6.9418181818181814</v>
      </c>
      <c r="G147" s="8" t="s">
        <v>25</v>
      </c>
      <c r="H147" s="8">
        <v>8.74</v>
      </c>
      <c r="I147" s="8" t="s">
        <v>51</v>
      </c>
      <c r="J147" s="8" t="s">
        <v>22</v>
      </c>
      <c r="K147" s="8" t="s">
        <v>27</v>
      </c>
      <c r="L147" s="8" t="s">
        <v>28</v>
      </c>
      <c r="M147" s="8" t="s">
        <v>19</v>
      </c>
      <c r="N147" s="8" t="s">
        <v>180</v>
      </c>
    </row>
    <row r="148" spans="1:14" x14ac:dyDescent="0.35">
      <c r="A148" s="8">
        <v>8480</v>
      </c>
      <c r="B148" s="9">
        <v>40572</v>
      </c>
      <c r="C148" s="8" t="s">
        <v>34</v>
      </c>
      <c r="D148" s="8">
        <v>3</v>
      </c>
      <c r="E148" s="8">
        <v>309.9015</v>
      </c>
      <c r="F148" s="10">
        <v>103.3005</v>
      </c>
      <c r="G148" s="8" t="s">
        <v>25</v>
      </c>
      <c r="H148" s="8">
        <v>7.69</v>
      </c>
      <c r="I148" s="8" t="s">
        <v>51</v>
      </c>
      <c r="J148" s="8" t="s">
        <v>22</v>
      </c>
      <c r="K148" s="8" t="s">
        <v>30</v>
      </c>
      <c r="L148" s="8" t="s">
        <v>47</v>
      </c>
      <c r="M148" s="8" t="s">
        <v>19</v>
      </c>
      <c r="N148" s="8" t="s">
        <v>180</v>
      </c>
    </row>
    <row r="149" spans="1:14" x14ac:dyDescent="0.35">
      <c r="A149" s="8">
        <v>21760</v>
      </c>
      <c r="B149" s="9">
        <v>40573</v>
      </c>
      <c r="C149" s="8" t="s">
        <v>49</v>
      </c>
      <c r="D149" s="8">
        <v>9</v>
      </c>
      <c r="E149" s="8">
        <v>71.2</v>
      </c>
      <c r="F149" s="10">
        <v>7.9111111111111114</v>
      </c>
      <c r="G149" s="8" t="s">
        <v>25</v>
      </c>
      <c r="H149" s="8">
        <v>5.21</v>
      </c>
      <c r="I149" s="8" t="s">
        <v>46</v>
      </c>
      <c r="J149" s="8" t="s">
        <v>29</v>
      </c>
      <c r="K149" s="8" t="s">
        <v>17</v>
      </c>
      <c r="L149" s="8" t="s">
        <v>18</v>
      </c>
      <c r="M149" s="8" t="s">
        <v>19</v>
      </c>
      <c r="N149" s="8" t="s">
        <v>180</v>
      </c>
    </row>
    <row r="150" spans="1:14" x14ac:dyDescent="0.35">
      <c r="A150" s="8">
        <v>52482</v>
      </c>
      <c r="B150" s="9">
        <v>40574</v>
      </c>
      <c r="C150" s="8" t="s">
        <v>20</v>
      </c>
      <c r="D150" s="8">
        <v>30</v>
      </c>
      <c r="E150" s="8">
        <v>717.21</v>
      </c>
      <c r="F150" s="10">
        <v>23.907</v>
      </c>
      <c r="G150" s="8" t="s">
        <v>25</v>
      </c>
      <c r="H150" s="8">
        <v>3.63</v>
      </c>
      <c r="I150" s="8" t="s">
        <v>39</v>
      </c>
      <c r="J150" s="8" t="s">
        <v>22</v>
      </c>
      <c r="K150" s="8" t="s">
        <v>17</v>
      </c>
      <c r="L150" s="8" t="s">
        <v>18</v>
      </c>
      <c r="M150" s="8" t="s">
        <v>32</v>
      </c>
      <c r="N150" s="9">
        <v>40576</v>
      </c>
    </row>
    <row r="151" spans="1:14" x14ac:dyDescent="0.35">
      <c r="A151" s="8">
        <v>58981</v>
      </c>
      <c r="B151" s="9">
        <v>40574</v>
      </c>
      <c r="C151" s="8" t="s">
        <v>34</v>
      </c>
      <c r="D151" s="8">
        <v>28</v>
      </c>
      <c r="E151" s="8">
        <v>1262.75</v>
      </c>
      <c r="F151" s="10">
        <v>45.098214285714285</v>
      </c>
      <c r="G151" s="8" t="s">
        <v>25</v>
      </c>
      <c r="H151" s="8">
        <v>5.0999999999999996</v>
      </c>
      <c r="I151" s="8" t="s">
        <v>54</v>
      </c>
      <c r="J151" s="8" t="s">
        <v>22</v>
      </c>
      <c r="K151" s="8" t="s">
        <v>27</v>
      </c>
      <c r="L151" s="8" t="s">
        <v>66</v>
      </c>
      <c r="M151" s="8" t="s">
        <v>45</v>
      </c>
      <c r="N151" s="9">
        <v>40576</v>
      </c>
    </row>
    <row r="152" spans="1:14" x14ac:dyDescent="0.35">
      <c r="A152" s="8">
        <v>52482</v>
      </c>
      <c r="B152" s="9">
        <v>40574</v>
      </c>
      <c r="C152" s="8" t="s">
        <v>20</v>
      </c>
      <c r="D152" s="8">
        <v>21</v>
      </c>
      <c r="E152" s="8">
        <v>848.2</v>
      </c>
      <c r="F152" s="10">
        <v>40.390476190476193</v>
      </c>
      <c r="G152" s="8" t="s">
        <v>14</v>
      </c>
      <c r="H152" s="8">
        <v>5.33</v>
      </c>
      <c r="I152" s="8" t="s">
        <v>39</v>
      </c>
      <c r="J152" s="8" t="s">
        <v>22</v>
      </c>
      <c r="K152" s="8" t="s">
        <v>27</v>
      </c>
      <c r="L152" s="8" t="s">
        <v>66</v>
      </c>
      <c r="M152" s="8" t="s">
        <v>19</v>
      </c>
      <c r="N152" s="8" t="s">
        <v>180</v>
      </c>
    </row>
    <row r="153" spans="1:14" x14ac:dyDescent="0.35">
      <c r="A153" s="8">
        <v>8802</v>
      </c>
      <c r="B153" s="9">
        <v>40574</v>
      </c>
      <c r="C153" s="8" t="s">
        <v>55</v>
      </c>
      <c r="D153" s="8">
        <v>15</v>
      </c>
      <c r="E153" s="8">
        <v>1866.12</v>
      </c>
      <c r="F153" s="10">
        <v>124.40799999999999</v>
      </c>
      <c r="G153" s="8" t="s">
        <v>25</v>
      </c>
      <c r="H153" s="8">
        <v>24.49</v>
      </c>
      <c r="I153" s="8" t="s">
        <v>85</v>
      </c>
      <c r="J153" s="8" t="s">
        <v>42</v>
      </c>
      <c r="K153" s="8" t="s">
        <v>27</v>
      </c>
      <c r="L153" s="8" t="s">
        <v>66</v>
      </c>
      <c r="M153" s="8" t="s">
        <v>76</v>
      </c>
      <c r="N153" s="9">
        <v>40576</v>
      </c>
    </row>
    <row r="154" spans="1:14" x14ac:dyDescent="0.35">
      <c r="A154" s="8">
        <v>27430</v>
      </c>
      <c r="B154" s="9">
        <v>40574</v>
      </c>
      <c r="C154" s="8" t="s">
        <v>34</v>
      </c>
      <c r="D154" s="8">
        <v>12</v>
      </c>
      <c r="E154" s="8">
        <v>82.64</v>
      </c>
      <c r="F154" s="10">
        <v>6.8866666666666667</v>
      </c>
      <c r="G154" s="8" t="s">
        <v>25</v>
      </c>
      <c r="H154" s="8">
        <v>2.35</v>
      </c>
      <c r="I154" s="8" t="s">
        <v>35</v>
      </c>
      <c r="J154" s="8" t="s">
        <v>42</v>
      </c>
      <c r="K154" s="8" t="s">
        <v>27</v>
      </c>
      <c r="L154" s="8" t="s">
        <v>40</v>
      </c>
      <c r="M154" s="8" t="s">
        <v>37</v>
      </c>
      <c r="N154" s="9">
        <v>40545</v>
      </c>
    </row>
    <row r="155" spans="1:14" x14ac:dyDescent="0.35">
      <c r="A155" s="8">
        <v>27430</v>
      </c>
      <c r="B155" s="9">
        <v>40574</v>
      </c>
      <c r="C155" s="8" t="s">
        <v>34</v>
      </c>
      <c r="D155" s="8">
        <v>3</v>
      </c>
      <c r="E155" s="8">
        <v>315.27</v>
      </c>
      <c r="F155" s="10">
        <v>105.08999999999999</v>
      </c>
      <c r="G155" s="8" t="s">
        <v>25</v>
      </c>
      <c r="H155" s="8">
        <v>13.99</v>
      </c>
      <c r="I155" s="8" t="s">
        <v>41</v>
      </c>
      <c r="J155" s="8" t="s">
        <v>42</v>
      </c>
      <c r="K155" s="8" t="s">
        <v>17</v>
      </c>
      <c r="L155" s="8" t="s">
        <v>18</v>
      </c>
      <c r="M155" s="8" t="s">
        <v>45</v>
      </c>
      <c r="N155" s="9">
        <v>40545</v>
      </c>
    </row>
    <row r="156" spans="1:14" x14ac:dyDescent="0.35">
      <c r="A156" s="8">
        <v>24160</v>
      </c>
      <c r="B156" s="9">
        <v>40575</v>
      </c>
      <c r="C156" s="8" t="s">
        <v>55</v>
      </c>
      <c r="D156" s="8">
        <v>44</v>
      </c>
      <c r="E156" s="8">
        <v>3644.596</v>
      </c>
      <c r="F156" s="10">
        <v>82.831727272727278</v>
      </c>
      <c r="G156" s="8" t="s">
        <v>25</v>
      </c>
      <c r="H156" s="8">
        <v>4.9000000000000004</v>
      </c>
      <c r="I156" s="8" t="s">
        <v>85</v>
      </c>
      <c r="J156" s="8" t="s">
        <v>29</v>
      </c>
      <c r="K156" s="8" t="s">
        <v>30</v>
      </c>
      <c r="L156" s="8" t="s">
        <v>47</v>
      </c>
      <c r="M156" s="8" t="s">
        <v>19</v>
      </c>
      <c r="N156" s="9">
        <v>40576</v>
      </c>
    </row>
    <row r="157" spans="1:14" x14ac:dyDescent="0.35">
      <c r="A157" s="8">
        <v>55075</v>
      </c>
      <c r="B157" s="9">
        <v>40575</v>
      </c>
      <c r="C157" s="8" t="s">
        <v>20</v>
      </c>
      <c r="D157" s="8">
        <v>21</v>
      </c>
      <c r="E157" s="8">
        <v>556.45000000000005</v>
      </c>
      <c r="F157" s="10">
        <v>26.49761904761905</v>
      </c>
      <c r="G157" s="8" t="s">
        <v>21</v>
      </c>
      <c r="H157" s="8">
        <v>14.36</v>
      </c>
      <c r="I157" s="8" t="s">
        <v>41</v>
      </c>
      <c r="J157" s="8" t="s">
        <v>29</v>
      </c>
      <c r="K157" s="8" t="s">
        <v>17</v>
      </c>
      <c r="L157" s="8" t="s">
        <v>23</v>
      </c>
      <c r="M157" s="8" t="s">
        <v>24</v>
      </c>
      <c r="N157" s="9">
        <v>40635</v>
      </c>
    </row>
    <row r="158" spans="1:14" x14ac:dyDescent="0.35">
      <c r="A158" s="8">
        <v>6791</v>
      </c>
      <c r="B158" s="9">
        <v>40575</v>
      </c>
      <c r="C158" s="8" t="s">
        <v>55</v>
      </c>
      <c r="D158" s="8">
        <v>14</v>
      </c>
      <c r="E158" s="8">
        <v>730.33</v>
      </c>
      <c r="F158" s="10">
        <v>52.166428571428575</v>
      </c>
      <c r="G158" s="8" t="s">
        <v>14</v>
      </c>
      <c r="H158" s="8">
        <v>10.17</v>
      </c>
      <c r="I158" s="8" t="s">
        <v>54</v>
      </c>
      <c r="J158" s="8" t="s">
        <v>42</v>
      </c>
      <c r="K158" s="8" t="s">
        <v>30</v>
      </c>
      <c r="L158" s="8" t="s">
        <v>44</v>
      </c>
      <c r="M158" s="8" t="s">
        <v>45</v>
      </c>
      <c r="N158" s="9">
        <v>40604</v>
      </c>
    </row>
    <row r="159" spans="1:14" x14ac:dyDescent="0.35">
      <c r="A159" s="8">
        <v>31140</v>
      </c>
      <c r="B159" s="9">
        <v>40575</v>
      </c>
      <c r="C159" s="8" t="s">
        <v>20</v>
      </c>
      <c r="D159" s="8">
        <v>4</v>
      </c>
      <c r="E159" s="8">
        <v>13.42</v>
      </c>
      <c r="F159" s="10">
        <v>3.355</v>
      </c>
      <c r="G159" s="8" t="s">
        <v>25</v>
      </c>
      <c r="H159" s="8">
        <v>0.99</v>
      </c>
      <c r="I159" s="8" t="s">
        <v>85</v>
      </c>
      <c r="J159" s="8" t="s">
        <v>29</v>
      </c>
      <c r="K159" s="8" t="s">
        <v>27</v>
      </c>
      <c r="L159" s="8" t="s">
        <v>71</v>
      </c>
      <c r="M159" s="8" t="s">
        <v>19</v>
      </c>
      <c r="N159" s="9">
        <v>40576</v>
      </c>
    </row>
    <row r="160" spans="1:14" x14ac:dyDescent="0.35">
      <c r="A160" s="8">
        <v>21956</v>
      </c>
      <c r="B160" s="9">
        <v>40575</v>
      </c>
      <c r="C160" s="8" t="s">
        <v>34</v>
      </c>
      <c r="D160" s="8">
        <v>2</v>
      </c>
      <c r="E160" s="8">
        <v>125.273</v>
      </c>
      <c r="F160" s="10">
        <v>62.636499999999998</v>
      </c>
      <c r="G160" s="8" t="s">
        <v>25</v>
      </c>
      <c r="H160" s="8">
        <v>8.99</v>
      </c>
      <c r="I160" s="8" t="s">
        <v>39</v>
      </c>
      <c r="J160" s="8" t="s">
        <v>16</v>
      </c>
      <c r="K160" s="8" t="s">
        <v>30</v>
      </c>
      <c r="L160" s="8" t="s">
        <v>47</v>
      </c>
      <c r="M160" s="8" t="s">
        <v>19</v>
      </c>
      <c r="N160" s="9">
        <v>40604</v>
      </c>
    </row>
    <row r="161" spans="1:14" x14ac:dyDescent="0.35">
      <c r="A161" s="8">
        <v>21639</v>
      </c>
      <c r="B161" s="9">
        <v>40576</v>
      </c>
      <c r="C161" s="8" t="s">
        <v>49</v>
      </c>
      <c r="D161" s="8">
        <v>38</v>
      </c>
      <c r="E161" s="8">
        <v>7814.59</v>
      </c>
      <c r="F161" s="10">
        <v>205.6471052631579</v>
      </c>
      <c r="G161" s="8" t="s">
        <v>25</v>
      </c>
      <c r="H161" s="8">
        <v>11.54</v>
      </c>
      <c r="I161" s="8" t="s">
        <v>46</v>
      </c>
      <c r="J161" s="8" t="s">
        <v>29</v>
      </c>
      <c r="K161" s="8" t="s">
        <v>17</v>
      </c>
      <c r="L161" s="8" t="s">
        <v>18</v>
      </c>
      <c r="M161" s="8" t="s">
        <v>76</v>
      </c>
      <c r="N161" s="9">
        <v>40576</v>
      </c>
    </row>
    <row r="162" spans="1:14" x14ac:dyDescent="0.35">
      <c r="A162" s="8">
        <v>33958</v>
      </c>
      <c r="B162" s="9">
        <v>40576</v>
      </c>
      <c r="C162" s="8" t="s">
        <v>20</v>
      </c>
      <c r="D162" s="8">
        <v>27</v>
      </c>
      <c r="E162" s="8">
        <v>462.36599999999999</v>
      </c>
      <c r="F162" s="10">
        <v>17.124666666666666</v>
      </c>
      <c r="G162" s="8" t="s">
        <v>25</v>
      </c>
      <c r="H162" s="8">
        <v>3.3</v>
      </c>
      <c r="I162" s="8" t="s">
        <v>41</v>
      </c>
      <c r="J162" s="8" t="s">
        <v>42</v>
      </c>
      <c r="K162" s="8" t="s">
        <v>30</v>
      </c>
      <c r="L162" s="8" t="s">
        <v>47</v>
      </c>
      <c r="M162" s="8" t="s">
        <v>32</v>
      </c>
      <c r="N162" s="9">
        <v>40635</v>
      </c>
    </row>
    <row r="163" spans="1:14" x14ac:dyDescent="0.35">
      <c r="A163" s="8">
        <v>21639</v>
      </c>
      <c r="B163" s="9">
        <v>40576</v>
      </c>
      <c r="C163" s="8" t="s">
        <v>49</v>
      </c>
      <c r="D163" s="8">
        <v>24</v>
      </c>
      <c r="E163" s="8">
        <v>145.15</v>
      </c>
      <c r="F163" s="10">
        <v>6.0479166666666666</v>
      </c>
      <c r="G163" s="8" t="s">
        <v>25</v>
      </c>
      <c r="H163" s="8">
        <v>9.92</v>
      </c>
      <c r="I163" s="8" t="s">
        <v>46</v>
      </c>
      <c r="J163" s="8" t="s">
        <v>29</v>
      </c>
      <c r="K163" s="8" t="s">
        <v>27</v>
      </c>
      <c r="L163" s="8" t="s">
        <v>68</v>
      </c>
      <c r="M163" s="8" t="s">
        <v>19</v>
      </c>
      <c r="N163" s="9">
        <v>40635</v>
      </c>
    </row>
    <row r="164" spans="1:14" x14ac:dyDescent="0.35">
      <c r="A164" s="8">
        <v>21639</v>
      </c>
      <c r="B164" s="9">
        <v>40576</v>
      </c>
      <c r="C164" s="8" t="s">
        <v>49</v>
      </c>
      <c r="D164" s="8">
        <v>23</v>
      </c>
      <c r="E164" s="8">
        <v>158.99</v>
      </c>
      <c r="F164" s="10">
        <v>6.9126086956521746</v>
      </c>
      <c r="G164" s="8" t="s">
        <v>25</v>
      </c>
      <c r="H164" s="8">
        <v>9.69</v>
      </c>
      <c r="I164" s="8" t="s">
        <v>46</v>
      </c>
      <c r="J164" s="8" t="s">
        <v>29</v>
      </c>
      <c r="K164" s="8" t="s">
        <v>27</v>
      </c>
      <c r="L164" s="8" t="s">
        <v>58</v>
      </c>
      <c r="M164" s="8" t="s">
        <v>19</v>
      </c>
      <c r="N164" s="9">
        <v>40576</v>
      </c>
    </row>
    <row r="165" spans="1:14" x14ac:dyDescent="0.35">
      <c r="A165" s="8">
        <v>45543</v>
      </c>
      <c r="B165" s="9">
        <v>40576</v>
      </c>
      <c r="C165" s="8" t="s">
        <v>13</v>
      </c>
      <c r="D165" s="8">
        <v>16</v>
      </c>
      <c r="E165" s="8">
        <v>1223.43</v>
      </c>
      <c r="F165" s="10">
        <v>76.464375000000004</v>
      </c>
      <c r="G165" s="8" t="s">
        <v>21</v>
      </c>
      <c r="H165" s="8">
        <v>89.3</v>
      </c>
      <c r="I165" s="8" t="s">
        <v>51</v>
      </c>
      <c r="J165" s="8" t="s">
        <v>22</v>
      </c>
      <c r="K165" s="8" t="s">
        <v>17</v>
      </c>
      <c r="L165" s="8" t="s">
        <v>52</v>
      </c>
      <c r="M165" s="8" t="s">
        <v>56</v>
      </c>
      <c r="N165" s="9">
        <v>40696</v>
      </c>
    </row>
    <row r="166" spans="1:14" x14ac:dyDescent="0.35">
      <c r="A166" s="8">
        <v>33958</v>
      </c>
      <c r="B166" s="9">
        <v>40576</v>
      </c>
      <c r="C166" s="8" t="s">
        <v>20</v>
      </c>
      <c r="D166" s="8">
        <v>14</v>
      </c>
      <c r="E166" s="8">
        <v>336.48</v>
      </c>
      <c r="F166" s="10">
        <v>24.034285714285716</v>
      </c>
      <c r="G166" s="8" t="s">
        <v>25</v>
      </c>
      <c r="H166" s="8">
        <v>5.37</v>
      </c>
      <c r="I166" s="8" t="s">
        <v>41</v>
      </c>
      <c r="J166" s="8" t="s">
        <v>42</v>
      </c>
      <c r="K166" s="8" t="s">
        <v>27</v>
      </c>
      <c r="L166" s="8" t="s">
        <v>40</v>
      </c>
      <c r="M166" s="8" t="s">
        <v>19</v>
      </c>
      <c r="N166" s="9">
        <v>40635</v>
      </c>
    </row>
    <row r="167" spans="1:14" x14ac:dyDescent="0.35">
      <c r="A167" s="8">
        <v>12326</v>
      </c>
      <c r="B167" s="9">
        <v>40576</v>
      </c>
      <c r="C167" s="8" t="s">
        <v>20</v>
      </c>
      <c r="D167" s="8">
        <v>4</v>
      </c>
      <c r="E167" s="8">
        <v>123.82</v>
      </c>
      <c r="F167" s="10">
        <v>30.954999999999998</v>
      </c>
      <c r="G167" s="8" t="s">
        <v>25</v>
      </c>
      <c r="H167" s="8">
        <v>57.87</v>
      </c>
      <c r="I167" s="8" t="s">
        <v>51</v>
      </c>
      <c r="J167" s="8" t="s">
        <v>42</v>
      </c>
      <c r="K167" s="8" t="s">
        <v>17</v>
      </c>
      <c r="L167" s="8" t="s">
        <v>18</v>
      </c>
      <c r="M167" s="8" t="s">
        <v>19</v>
      </c>
      <c r="N167" s="9">
        <v>40635</v>
      </c>
    </row>
    <row r="168" spans="1:14" x14ac:dyDescent="0.35">
      <c r="A168" s="8">
        <v>21639</v>
      </c>
      <c r="B168" s="9">
        <v>40576</v>
      </c>
      <c r="C168" s="8" t="s">
        <v>49</v>
      </c>
      <c r="D168" s="8">
        <v>3</v>
      </c>
      <c r="E168" s="8">
        <v>131.5</v>
      </c>
      <c r="F168" s="10">
        <v>43.833333333333336</v>
      </c>
      <c r="G168" s="8" t="s">
        <v>25</v>
      </c>
      <c r="H168" s="8">
        <v>9.1999999999999993</v>
      </c>
      <c r="I168" s="8" t="s">
        <v>46</v>
      </c>
      <c r="J168" s="8" t="s">
        <v>29</v>
      </c>
      <c r="K168" s="8" t="s">
        <v>17</v>
      </c>
      <c r="L168" s="8" t="s">
        <v>18</v>
      </c>
      <c r="M168" s="8" t="s">
        <v>37</v>
      </c>
      <c r="N168" s="9">
        <v>40604</v>
      </c>
    </row>
    <row r="169" spans="1:14" x14ac:dyDescent="0.35">
      <c r="A169" s="8">
        <v>38784</v>
      </c>
      <c r="B169" s="9">
        <v>40577</v>
      </c>
      <c r="C169" s="8" t="s">
        <v>55</v>
      </c>
      <c r="D169" s="8">
        <v>50</v>
      </c>
      <c r="E169" s="8">
        <v>298.12</v>
      </c>
      <c r="F169" s="10">
        <v>5.9623999999999997</v>
      </c>
      <c r="G169" s="8" t="s">
        <v>25</v>
      </c>
      <c r="H169" s="8">
        <v>0.5</v>
      </c>
      <c r="I169" s="8" t="s">
        <v>15</v>
      </c>
      <c r="J169" s="8" t="s">
        <v>29</v>
      </c>
      <c r="K169" s="8" t="s">
        <v>27</v>
      </c>
      <c r="L169" s="8" t="s">
        <v>71</v>
      </c>
      <c r="M169" s="8" t="s">
        <v>19</v>
      </c>
      <c r="N169" s="9">
        <v>40665</v>
      </c>
    </row>
    <row r="170" spans="1:14" x14ac:dyDescent="0.35">
      <c r="A170" s="8">
        <v>40102</v>
      </c>
      <c r="B170" s="9">
        <v>40577</v>
      </c>
      <c r="C170" s="8" t="s">
        <v>55</v>
      </c>
      <c r="D170" s="8">
        <v>46</v>
      </c>
      <c r="E170" s="8">
        <v>412.37</v>
      </c>
      <c r="F170" s="10">
        <v>8.9645652173913053</v>
      </c>
      <c r="G170" s="8" t="s">
        <v>14</v>
      </c>
      <c r="H170" s="8">
        <v>3.5</v>
      </c>
      <c r="I170" s="8" t="s">
        <v>54</v>
      </c>
      <c r="J170" s="8" t="s">
        <v>22</v>
      </c>
      <c r="K170" s="8" t="s">
        <v>27</v>
      </c>
      <c r="L170" s="8" t="s">
        <v>66</v>
      </c>
      <c r="M170" s="8" t="s">
        <v>19</v>
      </c>
      <c r="N170" s="9">
        <v>40665</v>
      </c>
    </row>
    <row r="171" spans="1:14" x14ac:dyDescent="0.35">
      <c r="A171" s="8">
        <v>45059</v>
      </c>
      <c r="B171" s="9">
        <v>40577</v>
      </c>
      <c r="C171" s="8" t="s">
        <v>49</v>
      </c>
      <c r="D171" s="8">
        <v>39</v>
      </c>
      <c r="E171" s="8">
        <v>3401.8</v>
      </c>
      <c r="F171" s="10">
        <v>87.225641025641025</v>
      </c>
      <c r="G171" s="8" t="s">
        <v>14</v>
      </c>
      <c r="H171" s="8">
        <v>19.989999999999998</v>
      </c>
      <c r="I171" s="8" t="s">
        <v>41</v>
      </c>
      <c r="J171" s="8" t="s">
        <v>16</v>
      </c>
      <c r="K171" s="8" t="s">
        <v>27</v>
      </c>
      <c r="L171" s="8" t="s">
        <v>58</v>
      </c>
      <c r="M171" s="8" t="s">
        <v>19</v>
      </c>
      <c r="N171" s="9">
        <v>40665</v>
      </c>
    </row>
    <row r="172" spans="1:14" x14ac:dyDescent="0.35">
      <c r="A172" s="8">
        <v>45059</v>
      </c>
      <c r="B172" s="9">
        <v>40577</v>
      </c>
      <c r="C172" s="8" t="s">
        <v>49</v>
      </c>
      <c r="D172" s="8">
        <v>35</v>
      </c>
      <c r="E172" s="8">
        <v>1327.59</v>
      </c>
      <c r="F172" s="10">
        <v>37.931142857142852</v>
      </c>
      <c r="G172" s="8" t="s">
        <v>14</v>
      </c>
      <c r="H172" s="8">
        <v>2.9</v>
      </c>
      <c r="I172" s="8" t="s">
        <v>41</v>
      </c>
      <c r="J172" s="8" t="s">
        <v>16</v>
      </c>
      <c r="K172" s="8" t="s">
        <v>27</v>
      </c>
      <c r="L172" s="8" t="s">
        <v>40</v>
      </c>
      <c r="M172" s="8" t="s">
        <v>32</v>
      </c>
      <c r="N172" s="9">
        <v>40635</v>
      </c>
    </row>
    <row r="173" spans="1:14" x14ac:dyDescent="0.35">
      <c r="A173" s="8">
        <v>21057</v>
      </c>
      <c r="B173" s="9">
        <v>40577</v>
      </c>
      <c r="C173" s="8" t="s">
        <v>13</v>
      </c>
      <c r="D173" s="8">
        <v>28</v>
      </c>
      <c r="E173" s="8">
        <v>1103.67</v>
      </c>
      <c r="F173" s="10">
        <v>39.416785714285716</v>
      </c>
      <c r="G173" s="8" t="s">
        <v>25</v>
      </c>
      <c r="H173" s="8">
        <v>1.99</v>
      </c>
      <c r="I173" s="8" t="s">
        <v>35</v>
      </c>
      <c r="J173" s="8" t="s">
        <v>22</v>
      </c>
      <c r="K173" s="8" t="s">
        <v>30</v>
      </c>
      <c r="L173" s="8" t="s">
        <v>31</v>
      </c>
      <c r="M173" s="8" t="s">
        <v>32</v>
      </c>
      <c r="N173" s="9">
        <v>40818</v>
      </c>
    </row>
    <row r="174" spans="1:14" x14ac:dyDescent="0.35">
      <c r="A174" s="8">
        <v>45059</v>
      </c>
      <c r="B174" s="9">
        <v>40577</v>
      </c>
      <c r="C174" s="8" t="s">
        <v>49</v>
      </c>
      <c r="D174" s="8">
        <v>4</v>
      </c>
      <c r="E174" s="8">
        <v>130.13999999999999</v>
      </c>
      <c r="F174" s="10">
        <v>32.534999999999997</v>
      </c>
      <c r="G174" s="8" t="s">
        <v>25</v>
      </c>
      <c r="H174" s="8">
        <v>8.65</v>
      </c>
      <c r="I174" s="8" t="s">
        <v>51</v>
      </c>
      <c r="J174" s="8" t="s">
        <v>16</v>
      </c>
      <c r="K174" s="8" t="s">
        <v>30</v>
      </c>
      <c r="L174" s="8" t="s">
        <v>31</v>
      </c>
      <c r="M174" s="8" t="s">
        <v>19</v>
      </c>
      <c r="N174" s="9">
        <v>40665</v>
      </c>
    </row>
    <row r="175" spans="1:14" x14ac:dyDescent="0.35">
      <c r="A175" s="8">
        <v>34978</v>
      </c>
      <c r="B175" s="9">
        <v>40578</v>
      </c>
      <c r="C175" s="8" t="s">
        <v>34</v>
      </c>
      <c r="D175" s="8">
        <v>49</v>
      </c>
      <c r="E175" s="8">
        <v>165.51</v>
      </c>
      <c r="F175" s="10">
        <v>3.3777551020408163</v>
      </c>
      <c r="G175" s="8" t="s">
        <v>25</v>
      </c>
      <c r="H175" s="8">
        <v>6.83</v>
      </c>
      <c r="I175" s="8" t="s">
        <v>96</v>
      </c>
      <c r="J175" s="8" t="s">
        <v>16</v>
      </c>
      <c r="K175" s="8" t="s">
        <v>27</v>
      </c>
      <c r="L175" s="8" t="s">
        <v>68</v>
      </c>
      <c r="M175" s="8" t="s">
        <v>19</v>
      </c>
      <c r="N175" s="9">
        <v>40696</v>
      </c>
    </row>
    <row r="176" spans="1:14" x14ac:dyDescent="0.35">
      <c r="A176" s="8">
        <v>50949</v>
      </c>
      <c r="B176" s="9">
        <v>40578</v>
      </c>
      <c r="C176" s="8" t="s">
        <v>55</v>
      </c>
      <c r="D176" s="8">
        <v>46</v>
      </c>
      <c r="E176" s="8">
        <v>4804.0384999999997</v>
      </c>
      <c r="F176" s="10">
        <v>104.43561956521738</v>
      </c>
      <c r="G176" s="8" t="s">
        <v>25</v>
      </c>
      <c r="H176" s="8">
        <v>8.8000000000000007</v>
      </c>
      <c r="I176" s="8" t="s">
        <v>51</v>
      </c>
      <c r="J176" s="8" t="s">
        <v>22</v>
      </c>
      <c r="K176" s="8" t="s">
        <v>30</v>
      </c>
      <c r="L176" s="8" t="s">
        <v>47</v>
      </c>
      <c r="M176" s="8" t="s">
        <v>19</v>
      </c>
      <c r="N176" s="9">
        <v>40696</v>
      </c>
    </row>
    <row r="177" spans="1:14" x14ac:dyDescent="0.35">
      <c r="A177" s="8">
        <v>50949</v>
      </c>
      <c r="B177" s="9">
        <v>40578</v>
      </c>
      <c r="C177" s="8" t="s">
        <v>55</v>
      </c>
      <c r="D177" s="8">
        <v>32</v>
      </c>
      <c r="E177" s="8">
        <v>73.55</v>
      </c>
      <c r="F177" s="10">
        <v>2.2984374999999999</v>
      </c>
      <c r="G177" s="8" t="s">
        <v>14</v>
      </c>
      <c r="H177" s="8">
        <v>0.78</v>
      </c>
      <c r="I177" s="8" t="s">
        <v>51</v>
      </c>
      <c r="J177" s="8" t="s">
        <v>22</v>
      </c>
      <c r="K177" s="8" t="s">
        <v>27</v>
      </c>
      <c r="L177" s="8" t="s">
        <v>82</v>
      </c>
      <c r="M177" s="8" t="s">
        <v>37</v>
      </c>
      <c r="N177" s="9">
        <v>40665</v>
      </c>
    </row>
    <row r="178" spans="1:14" x14ac:dyDescent="0.35">
      <c r="A178" s="8">
        <v>32484</v>
      </c>
      <c r="B178" s="9">
        <v>40578</v>
      </c>
      <c r="C178" s="8" t="s">
        <v>49</v>
      </c>
      <c r="D178" s="8">
        <v>9</v>
      </c>
      <c r="E178" s="8">
        <v>2502.67</v>
      </c>
      <c r="F178" s="10">
        <v>278.07444444444445</v>
      </c>
      <c r="G178" s="8" t="s">
        <v>21</v>
      </c>
      <c r="H178" s="8">
        <v>64.73</v>
      </c>
      <c r="I178" s="8" t="s">
        <v>85</v>
      </c>
      <c r="J178" s="8" t="s">
        <v>22</v>
      </c>
      <c r="K178" s="8" t="s">
        <v>17</v>
      </c>
      <c r="L178" s="8" t="s">
        <v>23</v>
      </c>
      <c r="M178" s="8" t="s">
        <v>24</v>
      </c>
      <c r="N178" s="9">
        <v>40665</v>
      </c>
    </row>
    <row r="179" spans="1:14" x14ac:dyDescent="0.35">
      <c r="A179" s="8">
        <v>29767</v>
      </c>
      <c r="B179" s="9">
        <v>40579</v>
      </c>
      <c r="C179" s="8" t="s">
        <v>34</v>
      </c>
      <c r="D179" s="8">
        <v>48</v>
      </c>
      <c r="E179" s="8">
        <v>4153.0600000000004</v>
      </c>
      <c r="F179" s="10">
        <v>86.522083333333342</v>
      </c>
      <c r="G179" s="8" t="s">
        <v>25</v>
      </c>
      <c r="H179" s="8">
        <v>0.99</v>
      </c>
      <c r="I179" s="8" t="s">
        <v>15</v>
      </c>
      <c r="J179" s="8" t="s">
        <v>29</v>
      </c>
      <c r="K179" s="8" t="s">
        <v>27</v>
      </c>
      <c r="L179" s="8" t="s">
        <v>66</v>
      </c>
      <c r="M179" s="8" t="s">
        <v>19</v>
      </c>
      <c r="N179" s="9">
        <v>40696</v>
      </c>
    </row>
    <row r="180" spans="1:14" x14ac:dyDescent="0.35">
      <c r="A180" s="8">
        <v>41926</v>
      </c>
      <c r="B180" s="9">
        <v>40579</v>
      </c>
      <c r="C180" s="8" t="s">
        <v>34</v>
      </c>
      <c r="D180" s="8">
        <v>43</v>
      </c>
      <c r="E180" s="8">
        <v>1562.69</v>
      </c>
      <c r="F180" s="10">
        <v>36.341627906976747</v>
      </c>
      <c r="G180" s="8" t="s">
        <v>25</v>
      </c>
      <c r="H180" s="8">
        <v>8.2200000000000006</v>
      </c>
      <c r="I180" s="8" t="s">
        <v>51</v>
      </c>
      <c r="J180" s="8" t="s">
        <v>42</v>
      </c>
      <c r="K180" s="8" t="s">
        <v>27</v>
      </c>
      <c r="L180" s="8" t="s">
        <v>58</v>
      </c>
      <c r="M180" s="8" t="s">
        <v>19</v>
      </c>
      <c r="N180" s="9">
        <v>40665</v>
      </c>
    </row>
    <row r="181" spans="1:14" x14ac:dyDescent="0.35">
      <c r="A181" s="8">
        <v>29028</v>
      </c>
      <c r="B181" s="9">
        <v>40579</v>
      </c>
      <c r="C181" s="8" t="s">
        <v>20</v>
      </c>
      <c r="D181" s="8">
        <v>43</v>
      </c>
      <c r="E181" s="8">
        <v>17131.36</v>
      </c>
      <c r="F181" s="10">
        <v>398.40372093023257</v>
      </c>
      <c r="G181" s="8" t="s">
        <v>21</v>
      </c>
      <c r="H181" s="8">
        <v>14.7</v>
      </c>
      <c r="I181" s="8" t="s">
        <v>39</v>
      </c>
      <c r="J181" s="8" t="s">
        <v>22</v>
      </c>
      <c r="K181" s="8" t="s">
        <v>30</v>
      </c>
      <c r="L181" s="8" t="s">
        <v>44</v>
      </c>
      <c r="M181" s="8" t="s">
        <v>24</v>
      </c>
      <c r="N181" s="9">
        <v>40726</v>
      </c>
    </row>
    <row r="182" spans="1:14" x14ac:dyDescent="0.35">
      <c r="A182" s="8">
        <v>32007</v>
      </c>
      <c r="B182" s="9">
        <v>40579</v>
      </c>
      <c r="C182" s="8" t="s">
        <v>13</v>
      </c>
      <c r="D182" s="8">
        <v>41</v>
      </c>
      <c r="E182" s="8">
        <v>17448.75</v>
      </c>
      <c r="F182" s="10">
        <v>425.57926829268291</v>
      </c>
      <c r="G182" s="8" t="s">
        <v>21</v>
      </c>
      <c r="H182" s="8">
        <v>75.23</v>
      </c>
      <c r="I182" s="8" t="s">
        <v>54</v>
      </c>
      <c r="J182" s="8" t="s">
        <v>16</v>
      </c>
      <c r="K182" s="8" t="s">
        <v>17</v>
      </c>
      <c r="L182" s="8" t="s">
        <v>52</v>
      </c>
      <c r="M182" s="8" t="s">
        <v>56</v>
      </c>
      <c r="N182" s="9">
        <v>40788</v>
      </c>
    </row>
    <row r="183" spans="1:14" x14ac:dyDescent="0.35">
      <c r="A183" s="8">
        <v>11719</v>
      </c>
      <c r="B183" s="9">
        <v>40579</v>
      </c>
      <c r="C183" s="8" t="s">
        <v>49</v>
      </c>
      <c r="D183" s="8">
        <v>30</v>
      </c>
      <c r="E183" s="8">
        <v>616.01</v>
      </c>
      <c r="F183" s="10">
        <v>20.533666666666665</v>
      </c>
      <c r="G183" s="8" t="s">
        <v>25</v>
      </c>
      <c r="H183" s="8">
        <v>8.99</v>
      </c>
      <c r="I183" s="8" t="s">
        <v>39</v>
      </c>
      <c r="J183" s="8" t="s">
        <v>29</v>
      </c>
      <c r="K183" s="8" t="s">
        <v>27</v>
      </c>
      <c r="L183" s="8" t="s">
        <v>40</v>
      </c>
      <c r="M183" s="8" t="s">
        <v>32</v>
      </c>
      <c r="N183" s="9">
        <v>40665</v>
      </c>
    </row>
    <row r="184" spans="1:14" x14ac:dyDescent="0.35">
      <c r="A184" s="8">
        <v>41926</v>
      </c>
      <c r="B184" s="9">
        <v>40579</v>
      </c>
      <c r="C184" s="8" t="s">
        <v>34</v>
      </c>
      <c r="D184" s="8">
        <v>17</v>
      </c>
      <c r="E184" s="8">
        <v>112.57</v>
      </c>
      <c r="F184" s="10">
        <v>6.6217647058823523</v>
      </c>
      <c r="G184" s="8" t="s">
        <v>25</v>
      </c>
      <c r="H184" s="8">
        <v>5.14</v>
      </c>
      <c r="I184" s="8" t="s">
        <v>51</v>
      </c>
      <c r="J184" s="8" t="s">
        <v>42</v>
      </c>
      <c r="K184" s="8" t="s">
        <v>27</v>
      </c>
      <c r="L184" s="8" t="s">
        <v>28</v>
      </c>
      <c r="M184" s="8" t="s">
        <v>19</v>
      </c>
      <c r="N184" s="9">
        <v>40696</v>
      </c>
    </row>
    <row r="185" spans="1:14" x14ac:dyDescent="0.35">
      <c r="A185" s="8">
        <v>11719</v>
      </c>
      <c r="B185" s="9">
        <v>40579</v>
      </c>
      <c r="C185" s="8" t="s">
        <v>49</v>
      </c>
      <c r="D185" s="8">
        <v>17</v>
      </c>
      <c r="E185" s="8">
        <v>438.60849999999999</v>
      </c>
      <c r="F185" s="10">
        <v>25.8005</v>
      </c>
      <c r="G185" s="8" t="s">
        <v>25</v>
      </c>
      <c r="H185" s="8">
        <v>8.59</v>
      </c>
      <c r="I185" s="8" t="s">
        <v>39</v>
      </c>
      <c r="J185" s="8" t="s">
        <v>29</v>
      </c>
      <c r="K185" s="8" t="s">
        <v>30</v>
      </c>
      <c r="L185" s="8" t="s">
        <v>47</v>
      </c>
      <c r="M185" s="8" t="s">
        <v>45</v>
      </c>
      <c r="N185" s="9">
        <v>40665</v>
      </c>
    </row>
    <row r="186" spans="1:14" x14ac:dyDescent="0.35">
      <c r="A186" s="8">
        <v>14503</v>
      </c>
      <c r="B186" s="9">
        <v>40579</v>
      </c>
      <c r="C186" s="8" t="s">
        <v>49</v>
      </c>
      <c r="D186" s="8">
        <v>14</v>
      </c>
      <c r="E186" s="8">
        <v>438.47</v>
      </c>
      <c r="F186" s="10">
        <v>31.319285714285716</v>
      </c>
      <c r="G186" s="8" t="s">
        <v>14</v>
      </c>
      <c r="H186" s="8">
        <v>2.99</v>
      </c>
      <c r="I186" s="8" t="s">
        <v>39</v>
      </c>
      <c r="J186" s="8" t="s">
        <v>22</v>
      </c>
      <c r="K186" s="8" t="s">
        <v>27</v>
      </c>
      <c r="L186" s="8" t="s">
        <v>68</v>
      </c>
      <c r="M186" s="8" t="s">
        <v>19</v>
      </c>
      <c r="N186" s="9">
        <v>40696</v>
      </c>
    </row>
    <row r="187" spans="1:14" x14ac:dyDescent="0.35">
      <c r="A187" s="8">
        <v>21155</v>
      </c>
      <c r="B187" s="9">
        <v>40579</v>
      </c>
      <c r="C187" s="8" t="s">
        <v>34</v>
      </c>
      <c r="D187" s="8">
        <v>4</v>
      </c>
      <c r="E187" s="8">
        <v>81.78</v>
      </c>
      <c r="F187" s="10">
        <v>20.445</v>
      </c>
      <c r="G187" s="8" t="s">
        <v>25</v>
      </c>
      <c r="H187" s="8">
        <v>5.97</v>
      </c>
      <c r="I187" s="8" t="s">
        <v>63</v>
      </c>
      <c r="J187" s="8" t="s">
        <v>16</v>
      </c>
      <c r="K187" s="8" t="s">
        <v>27</v>
      </c>
      <c r="L187" s="8" t="s">
        <v>28</v>
      </c>
      <c r="M187" s="8" t="s">
        <v>19</v>
      </c>
      <c r="N187" s="9">
        <v>40696</v>
      </c>
    </row>
    <row r="188" spans="1:14" x14ac:dyDescent="0.35">
      <c r="A188" s="8">
        <v>11719</v>
      </c>
      <c r="B188" s="9">
        <v>40579</v>
      </c>
      <c r="C188" s="8" t="s">
        <v>49</v>
      </c>
      <c r="D188" s="8">
        <v>3</v>
      </c>
      <c r="E188" s="8">
        <v>1566.8</v>
      </c>
      <c r="F188" s="10">
        <v>522.26666666666665</v>
      </c>
      <c r="G188" s="8" t="s">
        <v>21</v>
      </c>
      <c r="H188" s="8">
        <v>69.3</v>
      </c>
      <c r="I188" s="8" t="s">
        <v>39</v>
      </c>
      <c r="J188" s="8" t="s">
        <v>29</v>
      </c>
      <c r="K188" s="8" t="s">
        <v>30</v>
      </c>
      <c r="L188" s="8" t="s">
        <v>44</v>
      </c>
      <c r="M188" s="8" t="s">
        <v>24</v>
      </c>
      <c r="N188" s="9">
        <v>40696</v>
      </c>
    </row>
    <row r="189" spans="1:14" x14ac:dyDescent="0.35">
      <c r="A189" s="8">
        <v>2053</v>
      </c>
      <c r="B189" s="9">
        <v>40580</v>
      </c>
      <c r="C189" s="8" t="s">
        <v>20</v>
      </c>
      <c r="D189" s="8">
        <v>39</v>
      </c>
      <c r="E189" s="8">
        <v>19342.84</v>
      </c>
      <c r="F189" s="10">
        <v>495.97025641025641</v>
      </c>
      <c r="G189" s="8" t="s">
        <v>21</v>
      </c>
      <c r="H189" s="8">
        <v>126</v>
      </c>
      <c r="I189" s="8" t="s">
        <v>51</v>
      </c>
      <c r="J189" s="8" t="s">
        <v>16</v>
      </c>
      <c r="K189" s="8" t="s">
        <v>17</v>
      </c>
      <c r="L189" s="8" t="s">
        <v>23</v>
      </c>
      <c r="M189" s="8" t="s">
        <v>24</v>
      </c>
      <c r="N189" s="9">
        <v>40726</v>
      </c>
    </row>
    <row r="190" spans="1:14" x14ac:dyDescent="0.35">
      <c r="A190" s="8">
        <v>30497</v>
      </c>
      <c r="B190" s="9">
        <v>40580</v>
      </c>
      <c r="C190" s="8" t="s">
        <v>20</v>
      </c>
      <c r="D190" s="8">
        <v>34</v>
      </c>
      <c r="E190" s="8">
        <v>706.91</v>
      </c>
      <c r="F190" s="10">
        <v>20.791470588235292</v>
      </c>
      <c r="G190" s="8" t="s">
        <v>14</v>
      </c>
      <c r="H190" s="8">
        <v>8.83</v>
      </c>
      <c r="I190" s="8" t="s">
        <v>39</v>
      </c>
      <c r="J190" s="8" t="s">
        <v>22</v>
      </c>
      <c r="K190" s="8" t="s">
        <v>27</v>
      </c>
      <c r="L190" s="8" t="s">
        <v>68</v>
      </c>
      <c r="M190" s="8" t="s">
        <v>19</v>
      </c>
      <c r="N190" s="9">
        <v>40757</v>
      </c>
    </row>
    <row r="191" spans="1:14" x14ac:dyDescent="0.35">
      <c r="A191" s="8">
        <v>46307</v>
      </c>
      <c r="B191" s="9">
        <v>40580</v>
      </c>
      <c r="C191" s="8" t="s">
        <v>55</v>
      </c>
      <c r="D191" s="8">
        <v>32</v>
      </c>
      <c r="E191" s="8">
        <v>643.53</v>
      </c>
      <c r="F191" s="10">
        <v>20.110312499999999</v>
      </c>
      <c r="G191" s="8" t="s">
        <v>25</v>
      </c>
      <c r="H191" s="8">
        <v>5.77</v>
      </c>
      <c r="I191" s="8" t="s">
        <v>51</v>
      </c>
      <c r="J191" s="8" t="s">
        <v>16</v>
      </c>
      <c r="K191" s="8" t="s">
        <v>27</v>
      </c>
      <c r="L191" s="8" t="s">
        <v>28</v>
      </c>
      <c r="M191" s="8" t="s">
        <v>19</v>
      </c>
      <c r="N191" s="9">
        <v>40696</v>
      </c>
    </row>
    <row r="192" spans="1:14" x14ac:dyDescent="0.35">
      <c r="A192" s="8">
        <v>30497</v>
      </c>
      <c r="B192" s="9">
        <v>40580</v>
      </c>
      <c r="C192" s="8" t="s">
        <v>20</v>
      </c>
      <c r="D192" s="8">
        <v>31</v>
      </c>
      <c r="E192" s="8">
        <v>190.06</v>
      </c>
      <c r="F192" s="10">
        <v>6.1309677419354838</v>
      </c>
      <c r="G192" s="8" t="s">
        <v>25</v>
      </c>
      <c r="H192" s="8">
        <v>5.35</v>
      </c>
      <c r="I192" s="8" t="s">
        <v>39</v>
      </c>
      <c r="J192" s="8" t="s">
        <v>22</v>
      </c>
      <c r="K192" s="8" t="s">
        <v>27</v>
      </c>
      <c r="L192" s="8" t="s">
        <v>28</v>
      </c>
      <c r="M192" s="8" t="s">
        <v>19</v>
      </c>
      <c r="N192" s="9">
        <v>40757</v>
      </c>
    </row>
    <row r="193" spans="1:14" x14ac:dyDescent="0.35">
      <c r="A193" s="8">
        <v>46307</v>
      </c>
      <c r="B193" s="9">
        <v>40580</v>
      </c>
      <c r="C193" s="8" t="s">
        <v>55</v>
      </c>
      <c r="D193" s="8">
        <v>27</v>
      </c>
      <c r="E193" s="8">
        <v>1217.77</v>
      </c>
      <c r="F193" s="10">
        <v>45.102592592592593</v>
      </c>
      <c r="G193" s="8" t="s">
        <v>25</v>
      </c>
      <c r="H193" s="8">
        <v>6.22</v>
      </c>
      <c r="I193" s="8" t="s">
        <v>51</v>
      </c>
      <c r="J193" s="8" t="s">
        <v>16</v>
      </c>
      <c r="K193" s="8" t="s">
        <v>27</v>
      </c>
      <c r="L193" s="8" t="s">
        <v>58</v>
      </c>
      <c r="M193" s="8" t="s">
        <v>19</v>
      </c>
      <c r="N193" s="9">
        <v>40788</v>
      </c>
    </row>
    <row r="194" spans="1:14" x14ac:dyDescent="0.35">
      <c r="A194" s="8">
        <v>12066</v>
      </c>
      <c r="B194" s="9">
        <v>40580</v>
      </c>
      <c r="C194" s="8" t="s">
        <v>55</v>
      </c>
      <c r="D194" s="8">
        <v>27</v>
      </c>
      <c r="E194" s="8">
        <v>4442.049</v>
      </c>
      <c r="F194" s="10">
        <v>164.52033333333333</v>
      </c>
      <c r="G194" s="8" t="s">
        <v>25</v>
      </c>
      <c r="H194" s="8">
        <v>8.08</v>
      </c>
      <c r="I194" s="8" t="s">
        <v>46</v>
      </c>
      <c r="J194" s="8" t="s">
        <v>42</v>
      </c>
      <c r="K194" s="8" t="s">
        <v>30</v>
      </c>
      <c r="L194" s="8" t="s">
        <v>47</v>
      </c>
      <c r="M194" s="8" t="s">
        <v>19</v>
      </c>
      <c r="N194" s="9">
        <v>40726</v>
      </c>
    </row>
    <row r="195" spans="1:14" x14ac:dyDescent="0.35">
      <c r="A195" s="8">
        <v>56711</v>
      </c>
      <c r="B195" s="9">
        <v>40580</v>
      </c>
      <c r="C195" s="8" t="s">
        <v>13</v>
      </c>
      <c r="D195" s="8">
        <v>25</v>
      </c>
      <c r="E195" s="8">
        <v>1279.45</v>
      </c>
      <c r="F195" s="10">
        <v>51.178000000000004</v>
      </c>
      <c r="G195" s="8" t="s">
        <v>25</v>
      </c>
      <c r="H195" s="8">
        <v>7.23</v>
      </c>
      <c r="I195" s="8" t="s">
        <v>46</v>
      </c>
      <c r="J195" s="8" t="s">
        <v>16</v>
      </c>
      <c r="K195" s="8" t="s">
        <v>27</v>
      </c>
      <c r="L195" s="8" t="s">
        <v>28</v>
      </c>
      <c r="M195" s="8" t="s">
        <v>19</v>
      </c>
      <c r="N195" s="9">
        <v>40849</v>
      </c>
    </row>
    <row r="196" spans="1:14" x14ac:dyDescent="0.35">
      <c r="A196" s="8">
        <v>54882</v>
      </c>
      <c r="B196" s="9">
        <v>40580</v>
      </c>
      <c r="C196" s="8" t="s">
        <v>20</v>
      </c>
      <c r="D196" s="8">
        <v>17</v>
      </c>
      <c r="E196" s="8">
        <v>86.29</v>
      </c>
      <c r="F196" s="10">
        <v>5.0758823529411767</v>
      </c>
      <c r="G196" s="8" t="s">
        <v>25</v>
      </c>
      <c r="H196" s="8">
        <v>0.49</v>
      </c>
      <c r="I196" s="8" t="s">
        <v>39</v>
      </c>
      <c r="J196" s="8" t="s">
        <v>16</v>
      </c>
      <c r="K196" s="8" t="s">
        <v>27</v>
      </c>
      <c r="L196" s="8" t="s">
        <v>71</v>
      </c>
      <c r="M196" s="8" t="s">
        <v>19</v>
      </c>
      <c r="N196" s="9">
        <v>40788</v>
      </c>
    </row>
    <row r="197" spans="1:14" x14ac:dyDescent="0.35">
      <c r="A197" s="8">
        <v>57633</v>
      </c>
      <c r="B197" s="9">
        <v>40580</v>
      </c>
      <c r="C197" s="8" t="s">
        <v>34</v>
      </c>
      <c r="D197" s="8">
        <v>12</v>
      </c>
      <c r="E197" s="8">
        <v>351.12</v>
      </c>
      <c r="F197" s="10">
        <v>29.26</v>
      </c>
      <c r="G197" s="8" t="s">
        <v>14</v>
      </c>
      <c r="H197" s="8">
        <v>3.92</v>
      </c>
      <c r="I197" s="8" t="s">
        <v>15</v>
      </c>
      <c r="J197" s="8" t="s">
        <v>22</v>
      </c>
      <c r="K197" s="8" t="s">
        <v>17</v>
      </c>
      <c r="L197" s="8" t="s">
        <v>18</v>
      </c>
      <c r="M197" s="8" t="s">
        <v>32</v>
      </c>
      <c r="N197" s="9">
        <v>40726</v>
      </c>
    </row>
    <row r="198" spans="1:14" x14ac:dyDescent="0.35">
      <c r="A198" s="8">
        <v>39270</v>
      </c>
      <c r="B198" s="9">
        <v>40580</v>
      </c>
      <c r="C198" s="8" t="s">
        <v>34</v>
      </c>
      <c r="D198" s="8">
        <v>11</v>
      </c>
      <c r="E198" s="8">
        <v>65.78</v>
      </c>
      <c r="F198" s="10">
        <v>5.98</v>
      </c>
      <c r="G198" s="8" t="s">
        <v>25</v>
      </c>
      <c r="H198" s="8">
        <v>3.37</v>
      </c>
      <c r="I198" s="8" t="s">
        <v>15</v>
      </c>
      <c r="J198" s="8" t="s">
        <v>29</v>
      </c>
      <c r="K198" s="8" t="s">
        <v>27</v>
      </c>
      <c r="L198" s="8" t="s">
        <v>82</v>
      </c>
      <c r="M198" s="8" t="s">
        <v>37</v>
      </c>
      <c r="N198" s="9">
        <v>40696</v>
      </c>
    </row>
    <row r="199" spans="1:14" x14ac:dyDescent="0.35">
      <c r="A199" s="8">
        <v>2053</v>
      </c>
      <c r="B199" s="9">
        <v>40580</v>
      </c>
      <c r="C199" s="8" t="s">
        <v>20</v>
      </c>
      <c r="D199" s="8">
        <v>7</v>
      </c>
      <c r="E199" s="8">
        <v>771.78300000000002</v>
      </c>
      <c r="F199" s="10">
        <v>110.25471428571429</v>
      </c>
      <c r="G199" s="8" t="s">
        <v>25</v>
      </c>
      <c r="H199" s="8">
        <v>4.2</v>
      </c>
      <c r="I199" s="8" t="s">
        <v>51</v>
      </c>
      <c r="J199" s="8" t="s">
        <v>16</v>
      </c>
      <c r="K199" s="8" t="s">
        <v>30</v>
      </c>
      <c r="L199" s="8" t="s">
        <v>47</v>
      </c>
      <c r="M199" s="8" t="s">
        <v>19</v>
      </c>
      <c r="N199" s="9">
        <v>40757</v>
      </c>
    </row>
    <row r="200" spans="1:14" x14ac:dyDescent="0.35">
      <c r="A200" s="8">
        <v>27622</v>
      </c>
      <c r="B200" s="9">
        <v>40580</v>
      </c>
      <c r="C200" s="8" t="s">
        <v>55</v>
      </c>
      <c r="D200" s="8">
        <v>4</v>
      </c>
      <c r="E200" s="8">
        <v>1280.73</v>
      </c>
      <c r="F200" s="10">
        <v>320.1825</v>
      </c>
      <c r="G200" s="8" t="s">
        <v>21</v>
      </c>
      <c r="H200" s="8">
        <v>43.57</v>
      </c>
      <c r="I200" s="8" t="s">
        <v>35</v>
      </c>
      <c r="J200" s="8" t="s">
        <v>16</v>
      </c>
      <c r="K200" s="8" t="s">
        <v>17</v>
      </c>
      <c r="L200" s="8" t="s">
        <v>52</v>
      </c>
      <c r="M200" s="8" t="s">
        <v>56</v>
      </c>
      <c r="N200" s="9">
        <v>40726</v>
      </c>
    </row>
    <row r="201" spans="1:14" x14ac:dyDescent="0.35">
      <c r="A201" s="8">
        <v>43110</v>
      </c>
      <c r="B201" s="9">
        <v>40580</v>
      </c>
      <c r="C201" s="8" t="s">
        <v>34</v>
      </c>
      <c r="D201" s="8">
        <v>3</v>
      </c>
      <c r="E201" s="8">
        <v>21.01</v>
      </c>
      <c r="F201" s="10">
        <v>7.0033333333333339</v>
      </c>
      <c r="G201" s="8" t="s">
        <v>25</v>
      </c>
      <c r="H201" s="8">
        <v>5.0199999999999996</v>
      </c>
      <c r="I201" s="8" t="s">
        <v>85</v>
      </c>
      <c r="J201" s="8" t="s">
        <v>22</v>
      </c>
      <c r="K201" s="8" t="s">
        <v>27</v>
      </c>
      <c r="L201" s="8" t="s">
        <v>28</v>
      </c>
      <c r="M201" s="8" t="s">
        <v>19</v>
      </c>
      <c r="N201" s="9">
        <v>40696</v>
      </c>
    </row>
    <row r="202" spans="1:14" x14ac:dyDescent="0.35">
      <c r="A202" s="8">
        <v>54882</v>
      </c>
      <c r="B202" s="9">
        <v>40580</v>
      </c>
      <c r="C202" s="8" t="s">
        <v>20</v>
      </c>
      <c r="D202" s="8">
        <v>2</v>
      </c>
      <c r="E202" s="8">
        <v>86.92</v>
      </c>
      <c r="F202" s="10">
        <v>43.46</v>
      </c>
      <c r="G202" s="8" t="s">
        <v>25</v>
      </c>
      <c r="H202" s="8">
        <v>13.89</v>
      </c>
      <c r="I202" s="8" t="s">
        <v>39</v>
      </c>
      <c r="J202" s="8" t="s">
        <v>16</v>
      </c>
      <c r="K202" s="8" t="s">
        <v>27</v>
      </c>
      <c r="L202" s="8" t="s">
        <v>40</v>
      </c>
      <c r="M202" s="8" t="s">
        <v>37</v>
      </c>
      <c r="N202" s="9">
        <v>40757</v>
      </c>
    </row>
    <row r="203" spans="1:14" x14ac:dyDescent="0.35">
      <c r="A203" s="8">
        <v>43110</v>
      </c>
      <c r="B203" s="9">
        <v>40580</v>
      </c>
      <c r="C203" s="8" t="s">
        <v>34</v>
      </c>
      <c r="D203" s="8">
        <v>1</v>
      </c>
      <c r="E203" s="8">
        <v>3457.99</v>
      </c>
      <c r="F203" s="10">
        <v>3457.99</v>
      </c>
      <c r="G203" s="8" t="s">
        <v>25</v>
      </c>
      <c r="H203" s="8">
        <v>24.49</v>
      </c>
      <c r="I203" s="8" t="s">
        <v>85</v>
      </c>
      <c r="J203" s="8" t="s">
        <v>22</v>
      </c>
      <c r="K203" s="8" t="s">
        <v>30</v>
      </c>
      <c r="L203" s="8" t="s">
        <v>165</v>
      </c>
      <c r="M203" s="8" t="s">
        <v>76</v>
      </c>
      <c r="N203" s="9">
        <v>40757</v>
      </c>
    </row>
    <row r="204" spans="1:14" x14ac:dyDescent="0.35">
      <c r="A204" s="8">
        <v>1637</v>
      </c>
      <c r="B204" s="9">
        <v>40581</v>
      </c>
      <c r="C204" s="8" t="s">
        <v>49</v>
      </c>
      <c r="D204" s="8">
        <v>47</v>
      </c>
      <c r="E204" s="8">
        <v>1348.57</v>
      </c>
      <c r="F204" s="10">
        <v>28.692978723404256</v>
      </c>
      <c r="G204" s="8" t="s">
        <v>25</v>
      </c>
      <c r="H204" s="8">
        <v>8.99</v>
      </c>
      <c r="I204" s="8" t="s">
        <v>46</v>
      </c>
      <c r="J204" s="8" t="s">
        <v>22</v>
      </c>
      <c r="K204" s="8" t="s">
        <v>27</v>
      </c>
      <c r="L204" s="8" t="s">
        <v>40</v>
      </c>
      <c r="M204" s="8" t="s">
        <v>32</v>
      </c>
      <c r="N204" s="9">
        <v>40788</v>
      </c>
    </row>
    <row r="205" spans="1:14" x14ac:dyDescent="0.35">
      <c r="A205" s="8">
        <v>29953</v>
      </c>
      <c r="B205" s="9">
        <v>40581</v>
      </c>
      <c r="C205" s="8" t="s">
        <v>20</v>
      </c>
      <c r="D205" s="8">
        <v>42</v>
      </c>
      <c r="E205" s="8">
        <v>619.77</v>
      </c>
      <c r="F205" s="10">
        <v>14.756428571428572</v>
      </c>
      <c r="G205" s="8" t="s">
        <v>25</v>
      </c>
      <c r="H205" s="8">
        <v>7.17</v>
      </c>
      <c r="I205" s="8" t="s">
        <v>51</v>
      </c>
      <c r="J205" s="8" t="s">
        <v>29</v>
      </c>
      <c r="K205" s="8" t="s">
        <v>27</v>
      </c>
      <c r="L205" s="8" t="s">
        <v>68</v>
      </c>
      <c r="M205" s="8" t="s">
        <v>19</v>
      </c>
      <c r="N205" s="9">
        <v>40818</v>
      </c>
    </row>
    <row r="206" spans="1:14" x14ac:dyDescent="0.35">
      <c r="A206" s="8">
        <v>31046</v>
      </c>
      <c r="B206" s="9">
        <v>40581</v>
      </c>
      <c r="C206" s="8" t="s">
        <v>20</v>
      </c>
      <c r="D206" s="8">
        <v>42</v>
      </c>
      <c r="E206" s="8">
        <v>3900.5309999999999</v>
      </c>
      <c r="F206" s="10">
        <v>92.869785714285712</v>
      </c>
      <c r="G206" s="8" t="s">
        <v>25</v>
      </c>
      <c r="H206" s="8">
        <v>2.5</v>
      </c>
      <c r="I206" s="8" t="s">
        <v>51</v>
      </c>
      <c r="J206" s="8" t="s">
        <v>22</v>
      </c>
      <c r="K206" s="8" t="s">
        <v>30</v>
      </c>
      <c r="L206" s="8" t="s">
        <v>47</v>
      </c>
      <c r="M206" s="8" t="s">
        <v>19</v>
      </c>
      <c r="N206" s="9">
        <v>40757</v>
      </c>
    </row>
    <row r="207" spans="1:14" x14ac:dyDescent="0.35">
      <c r="A207" s="8">
        <v>21824</v>
      </c>
      <c r="B207" s="9">
        <v>40581</v>
      </c>
      <c r="C207" s="8" t="s">
        <v>13</v>
      </c>
      <c r="D207" s="8">
        <v>37</v>
      </c>
      <c r="E207" s="8">
        <v>3351.55</v>
      </c>
      <c r="F207" s="10">
        <v>90.582432432432441</v>
      </c>
      <c r="G207" s="8" t="s">
        <v>14</v>
      </c>
      <c r="H207" s="8">
        <v>56.2</v>
      </c>
      <c r="I207" s="8" t="s">
        <v>51</v>
      </c>
      <c r="J207" s="8" t="s">
        <v>29</v>
      </c>
      <c r="K207" s="8" t="s">
        <v>17</v>
      </c>
      <c r="L207" s="8" t="s">
        <v>18</v>
      </c>
      <c r="M207" s="8" t="s">
        <v>45</v>
      </c>
      <c r="N207" s="8" t="s">
        <v>138</v>
      </c>
    </row>
    <row r="208" spans="1:14" x14ac:dyDescent="0.35">
      <c r="A208" s="8">
        <v>34881</v>
      </c>
      <c r="B208" s="9">
        <v>40581</v>
      </c>
      <c r="C208" s="8" t="s">
        <v>55</v>
      </c>
      <c r="D208" s="8">
        <v>37</v>
      </c>
      <c r="E208" s="8">
        <v>187.37</v>
      </c>
      <c r="F208" s="10">
        <v>5.0640540540540542</v>
      </c>
      <c r="G208" s="8" t="s">
        <v>25</v>
      </c>
      <c r="H208" s="8">
        <v>4.95</v>
      </c>
      <c r="I208" s="8" t="s">
        <v>35</v>
      </c>
      <c r="J208" s="8" t="s">
        <v>22</v>
      </c>
      <c r="K208" s="8" t="s">
        <v>27</v>
      </c>
      <c r="L208" s="8" t="s">
        <v>68</v>
      </c>
      <c r="M208" s="8" t="s">
        <v>19</v>
      </c>
      <c r="N208" s="9">
        <v>40788</v>
      </c>
    </row>
    <row r="209" spans="1:14" x14ac:dyDescent="0.35">
      <c r="A209" s="8">
        <v>1637</v>
      </c>
      <c r="B209" s="9">
        <v>40581</v>
      </c>
      <c r="C209" s="8" t="s">
        <v>49</v>
      </c>
      <c r="D209" s="8">
        <v>36</v>
      </c>
      <c r="E209" s="8">
        <v>1225.52</v>
      </c>
      <c r="F209" s="10">
        <v>34.042222222222222</v>
      </c>
      <c r="G209" s="8" t="s">
        <v>14</v>
      </c>
      <c r="H209" s="8">
        <v>35</v>
      </c>
      <c r="I209" s="8" t="s">
        <v>46</v>
      </c>
      <c r="J209" s="8" t="s">
        <v>22</v>
      </c>
      <c r="K209" s="8" t="s">
        <v>27</v>
      </c>
      <c r="L209" s="8" t="s">
        <v>58</v>
      </c>
      <c r="M209" s="8" t="s">
        <v>76</v>
      </c>
      <c r="N209" s="9">
        <v>40726</v>
      </c>
    </row>
    <row r="210" spans="1:14" x14ac:dyDescent="0.35">
      <c r="A210" s="8">
        <v>31046</v>
      </c>
      <c r="B210" s="9">
        <v>40581</v>
      </c>
      <c r="C210" s="8" t="s">
        <v>20</v>
      </c>
      <c r="D210" s="8">
        <v>35</v>
      </c>
      <c r="E210" s="8">
        <v>248.42</v>
      </c>
      <c r="F210" s="10">
        <v>7.097714285714285</v>
      </c>
      <c r="G210" s="8" t="s">
        <v>25</v>
      </c>
      <c r="H210" s="8">
        <v>4.42</v>
      </c>
      <c r="I210" s="8" t="s">
        <v>51</v>
      </c>
      <c r="J210" s="8" t="s">
        <v>22</v>
      </c>
      <c r="K210" s="8" t="s">
        <v>27</v>
      </c>
      <c r="L210" s="8" t="s">
        <v>36</v>
      </c>
      <c r="M210" s="8" t="s">
        <v>32</v>
      </c>
      <c r="N210" s="9">
        <v>40818</v>
      </c>
    </row>
    <row r="211" spans="1:14" x14ac:dyDescent="0.35">
      <c r="A211" s="8">
        <v>1637</v>
      </c>
      <c r="B211" s="9">
        <v>40581</v>
      </c>
      <c r="C211" s="8" t="s">
        <v>49</v>
      </c>
      <c r="D211" s="8">
        <v>10</v>
      </c>
      <c r="E211" s="8">
        <v>1024.29</v>
      </c>
      <c r="F211" s="10">
        <v>102.429</v>
      </c>
      <c r="G211" s="8" t="s">
        <v>25</v>
      </c>
      <c r="H211" s="8">
        <v>19.989999999999998</v>
      </c>
      <c r="I211" s="8" t="s">
        <v>46</v>
      </c>
      <c r="J211" s="8" t="s">
        <v>22</v>
      </c>
      <c r="K211" s="8" t="s">
        <v>30</v>
      </c>
      <c r="L211" s="8" t="s">
        <v>31</v>
      </c>
      <c r="M211" s="8" t="s">
        <v>19</v>
      </c>
      <c r="N211" s="9">
        <v>40726</v>
      </c>
    </row>
    <row r="212" spans="1:14" x14ac:dyDescent="0.35">
      <c r="A212" s="8">
        <v>57922</v>
      </c>
      <c r="B212" s="9">
        <v>40582</v>
      </c>
      <c r="C212" s="8" t="s">
        <v>20</v>
      </c>
      <c r="D212" s="8">
        <v>50</v>
      </c>
      <c r="E212" s="8">
        <v>343.26</v>
      </c>
      <c r="F212" s="10">
        <v>6.8651999999999997</v>
      </c>
      <c r="G212" s="8" t="s">
        <v>25</v>
      </c>
      <c r="H212" s="8">
        <v>8.3699999999999992</v>
      </c>
      <c r="I212" s="8" t="s">
        <v>39</v>
      </c>
      <c r="J212" s="8" t="s">
        <v>22</v>
      </c>
      <c r="K212" s="8" t="s">
        <v>27</v>
      </c>
      <c r="L212" s="8" t="s">
        <v>36</v>
      </c>
      <c r="M212" s="8" t="s">
        <v>32</v>
      </c>
      <c r="N212" s="9">
        <v>40757</v>
      </c>
    </row>
    <row r="213" spans="1:14" x14ac:dyDescent="0.35">
      <c r="A213" s="8">
        <v>15300</v>
      </c>
      <c r="B213" s="9">
        <v>40582</v>
      </c>
      <c r="C213" s="8" t="s">
        <v>34</v>
      </c>
      <c r="D213" s="8">
        <v>42</v>
      </c>
      <c r="E213" s="8">
        <v>229.88</v>
      </c>
      <c r="F213" s="10">
        <v>5.4733333333333336</v>
      </c>
      <c r="G213" s="8" t="s">
        <v>14</v>
      </c>
      <c r="H213" s="8">
        <v>5.0599999999999996</v>
      </c>
      <c r="I213" s="8" t="s">
        <v>54</v>
      </c>
      <c r="J213" s="8" t="s">
        <v>29</v>
      </c>
      <c r="K213" s="8" t="s">
        <v>27</v>
      </c>
      <c r="L213" s="8" t="s">
        <v>28</v>
      </c>
      <c r="M213" s="8" t="s">
        <v>19</v>
      </c>
      <c r="N213" s="9">
        <v>40818</v>
      </c>
    </row>
    <row r="214" spans="1:14" x14ac:dyDescent="0.35">
      <c r="A214" s="8">
        <v>22532</v>
      </c>
      <c r="B214" s="9">
        <v>40582</v>
      </c>
      <c r="C214" s="8" t="s">
        <v>20</v>
      </c>
      <c r="D214" s="8">
        <v>13</v>
      </c>
      <c r="E214" s="8">
        <v>121.66</v>
      </c>
      <c r="F214" s="10">
        <v>9.3584615384615386</v>
      </c>
      <c r="G214" s="8" t="s">
        <v>25</v>
      </c>
      <c r="H214" s="8">
        <v>5.6</v>
      </c>
      <c r="I214" s="8" t="s">
        <v>26</v>
      </c>
      <c r="J214" s="8" t="s">
        <v>16</v>
      </c>
      <c r="K214" s="8" t="s">
        <v>27</v>
      </c>
      <c r="L214" s="8" t="s">
        <v>68</v>
      </c>
      <c r="M214" s="8" t="s">
        <v>19</v>
      </c>
      <c r="N214" s="9">
        <v>40757</v>
      </c>
    </row>
    <row r="215" spans="1:14" x14ac:dyDescent="0.35">
      <c r="A215" s="8">
        <v>15428</v>
      </c>
      <c r="B215" s="9">
        <v>40583</v>
      </c>
      <c r="C215" s="8" t="s">
        <v>20</v>
      </c>
      <c r="D215" s="8">
        <v>50</v>
      </c>
      <c r="E215" s="8">
        <v>1444.96</v>
      </c>
      <c r="F215" s="10">
        <v>28.8992</v>
      </c>
      <c r="G215" s="8" t="s">
        <v>14</v>
      </c>
      <c r="H215" s="8">
        <v>4</v>
      </c>
      <c r="I215" s="8" t="s">
        <v>54</v>
      </c>
      <c r="J215" s="8" t="s">
        <v>42</v>
      </c>
      <c r="K215" s="8" t="s">
        <v>30</v>
      </c>
      <c r="L215" s="8" t="s">
        <v>31</v>
      </c>
      <c r="M215" s="8" t="s">
        <v>19</v>
      </c>
      <c r="N215" s="9">
        <v>40818</v>
      </c>
    </row>
    <row r="216" spans="1:14" x14ac:dyDescent="0.35">
      <c r="A216" s="8">
        <v>15428</v>
      </c>
      <c r="B216" s="9">
        <v>40583</v>
      </c>
      <c r="C216" s="8" t="s">
        <v>20</v>
      </c>
      <c r="D216" s="8">
        <v>10</v>
      </c>
      <c r="E216" s="8">
        <v>941.62149999999997</v>
      </c>
      <c r="F216" s="10">
        <v>94.162149999999997</v>
      </c>
      <c r="G216" s="8" t="s">
        <v>25</v>
      </c>
      <c r="H216" s="8">
        <v>8.99</v>
      </c>
      <c r="I216" s="8" t="s">
        <v>54</v>
      </c>
      <c r="J216" s="8" t="s">
        <v>42</v>
      </c>
      <c r="K216" s="8" t="s">
        <v>30</v>
      </c>
      <c r="L216" s="8" t="s">
        <v>47</v>
      </c>
      <c r="M216" s="8" t="s">
        <v>19</v>
      </c>
      <c r="N216" s="9">
        <v>40879</v>
      </c>
    </row>
    <row r="217" spans="1:14" x14ac:dyDescent="0.35">
      <c r="A217" s="8">
        <v>28773</v>
      </c>
      <c r="B217" s="9">
        <v>40584</v>
      </c>
      <c r="C217" s="8" t="s">
        <v>13</v>
      </c>
      <c r="D217" s="8">
        <v>48</v>
      </c>
      <c r="E217" s="8">
        <v>2174.4189999999999</v>
      </c>
      <c r="F217" s="10">
        <v>45.300395833333333</v>
      </c>
      <c r="G217" s="8" t="s">
        <v>25</v>
      </c>
      <c r="H217" s="8">
        <v>5</v>
      </c>
      <c r="I217" s="8" t="s">
        <v>54</v>
      </c>
      <c r="J217" s="8" t="s">
        <v>42</v>
      </c>
      <c r="K217" s="8" t="s">
        <v>30</v>
      </c>
      <c r="L217" s="8" t="s">
        <v>47</v>
      </c>
      <c r="M217" s="8" t="s">
        <v>32</v>
      </c>
      <c r="N217" s="8" t="s">
        <v>125</v>
      </c>
    </row>
    <row r="218" spans="1:14" x14ac:dyDescent="0.35">
      <c r="A218" s="8">
        <v>51461</v>
      </c>
      <c r="B218" s="9">
        <v>40584</v>
      </c>
      <c r="C218" s="8" t="s">
        <v>49</v>
      </c>
      <c r="D218" s="8">
        <v>43</v>
      </c>
      <c r="E218" s="8">
        <v>858.53</v>
      </c>
      <c r="F218" s="10">
        <v>19.965813953488372</v>
      </c>
      <c r="G218" s="8" t="s">
        <v>25</v>
      </c>
      <c r="H218" s="8">
        <v>11.17</v>
      </c>
      <c r="I218" s="8" t="s">
        <v>39</v>
      </c>
      <c r="J218" s="8" t="s">
        <v>22</v>
      </c>
      <c r="K218" s="8" t="s">
        <v>17</v>
      </c>
      <c r="L218" s="8" t="s">
        <v>18</v>
      </c>
      <c r="M218" s="8" t="s">
        <v>76</v>
      </c>
      <c r="N218" s="9">
        <v>40879</v>
      </c>
    </row>
    <row r="219" spans="1:14" x14ac:dyDescent="0.35">
      <c r="A219" s="8">
        <v>21989</v>
      </c>
      <c r="B219" s="9">
        <v>40584</v>
      </c>
      <c r="C219" s="8" t="s">
        <v>13</v>
      </c>
      <c r="D219" s="8">
        <v>35</v>
      </c>
      <c r="E219" s="8">
        <v>3814.1709999999998</v>
      </c>
      <c r="F219" s="10">
        <v>108.97631428571428</v>
      </c>
      <c r="G219" s="8" t="s">
        <v>25</v>
      </c>
      <c r="H219" s="8">
        <v>4.2</v>
      </c>
      <c r="I219" s="8" t="s">
        <v>51</v>
      </c>
      <c r="J219" s="8" t="s">
        <v>29</v>
      </c>
      <c r="K219" s="8" t="s">
        <v>30</v>
      </c>
      <c r="L219" s="8" t="s">
        <v>47</v>
      </c>
      <c r="M219" s="8" t="s">
        <v>19</v>
      </c>
      <c r="N219" s="9">
        <v>40818</v>
      </c>
    </row>
    <row r="220" spans="1:14" x14ac:dyDescent="0.35">
      <c r="A220" s="8">
        <v>33764</v>
      </c>
      <c r="B220" s="9">
        <v>40584</v>
      </c>
      <c r="C220" s="8" t="s">
        <v>20</v>
      </c>
      <c r="D220" s="8">
        <v>31</v>
      </c>
      <c r="E220" s="8">
        <v>226.15</v>
      </c>
      <c r="F220" s="10">
        <v>7.2951612903225804</v>
      </c>
      <c r="G220" s="8" t="s">
        <v>25</v>
      </c>
      <c r="H220" s="8">
        <v>2.35</v>
      </c>
      <c r="I220" s="8" t="s">
        <v>35</v>
      </c>
      <c r="J220" s="8" t="s">
        <v>42</v>
      </c>
      <c r="K220" s="8" t="s">
        <v>27</v>
      </c>
      <c r="L220" s="8" t="s">
        <v>40</v>
      </c>
      <c r="M220" s="8" t="s">
        <v>37</v>
      </c>
      <c r="N220" s="9">
        <v>40849</v>
      </c>
    </row>
    <row r="221" spans="1:14" x14ac:dyDescent="0.35">
      <c r="A221" s="8">
        <v>49892</v>
      </c>
      <c r="B221" s="9">
        <v>40584</v>
      </c>
      <c r="C221" s="8" t="s">
        <v>13</v>
      </c>
      <c r="D221" s="8">
        <v>26</v>
      </c>
      <c r="E221" s="8">
        <v>171.14</v>
      </c>
      <c r="F221" s="10">
        <v>6.5823076923076922</v>
      </c>
      <c r="G221" s="8" t="s">
        <v>25</v>
      </c>
      <c r="H221" s="8">
        <v>49</v>
      </c>
      <c r="I221" s="8" t="s">
        <v>35</v>
      </c>
      <c r="J221" s="8" t="s">
        <v>22</v>
      </c>
      <c r="K221" s="8" t="s">
        <v>27</v>
      </c>
      <c r="L221" s="8" t="s">
        <v>66</v>
      </c>
      <c r="M221" s="8" t="s">
        <v>76</v>
      </c>
      <c r="N221" s="9">
        <v>40818</v>
      </c>
    </row>
    <row r="222" spans="1:14" x14ac:dyDescent="0.35">
      <c r="A222" s="8">
        <v>21989</v>
      </c>
      <c r="B222" s="9">
        <v>40584</v>
      </c>
      <c r="C222" s="8" t="s">
        <v>13</v>
      </c>
      <c r="D222" s="8">
        <v>9</v>
      </c>
      <c r="E222" s="8">
        <v>118.95</v>
      </c>
      <c r="F222" s="10">
        <v>13.216666666666667</v>
      </c>
      <c r="G222" s="8" t="s">
        <v>25</v>
      </c>
      <c r="H222" s="8">
        <v>6.2</v>
      </c>
      <c r="I222" s="8" t="s">
        <v>51</v>
      </c>
      <c r="J222" s="8" t="s">
        <v>29</v>
      </c>
      <c r="K222" s="8" t="s">
        <v>17</v>
      </c>
      <c r="L222" s="8" t="s">
        <v>18</v>
      </c>
      <c r="M222" s="8" t="s">
        <v>37</v>
      </c>
      <c r="N222" s="9">
        <v>40818</v>
      </c>
    </row>
    <row r="223" spans="1:14" x14ac:dyDescent="0.35">
      <c r="A223" s="8">
        <v>33764</v>
      </c>
      <c r="B223" s="9">
        <v>40584</v>
      </c>
      <c r="C223" s="8" t="s">
        <v>20</v>
      </c>
      <c r="D223" s="8">
        <v>6</v>
      </c>
      <c r="E223" s="8">
        <v>1029.8855000000001</v>
      </c>
      <c r="F223" s="10">
        <v>171.64758333333336</v>
      </c>
      <c r="G223" s="8" t="s">
        <v>14</v>
      </c>
      <c r="H223" s="8">
        <v>8.99</v>
      </c>
      <c r="I223" s="8" t="s">
        <v>54</v>
      </c>
      <c r="J223" s="8" t="s">
        <v>42</v>
      </c>
      <c r="K223" s="8" t="s">
        <v>30</v>
      </c>
      <c r="L223" s="8" t="s">
        <v>47</v>
      </c>
      <c r="M223" s="8" t="s">
        <v>19</v>
      </c>
      <c r="N223" s="9">
        <v>40849</v>
      </c>
    </row>
    <row r="224" spans="1:14" x14ac:dyDescent="0.35">
      <c r="A224" s="8">
        <v>33764</v>
      </c>
      <c r="B224" s="9">
        <v>40584</v>
      </c>
      <c r="C224" s="8" t="s">
        <v>20</v>
      </c>
      <c r="D224" s="8">
        <v>4</v>
      </c>
      <c r="E224" s="8">
        <v>539.82000000000005</v>
      </c>
      <c r="F224" s="10">
        <v>134.95500000000001</v>
      </c>
      <c r="G224" s="8" t="s">
        <v>25</v>
      </c>
      <c r="H224" s="8">
        <v>19.989999999999998</v>
      </c>
      <c r="I224" s="8" t="s">
        <v>54</v>
      </c>
      <c r="J224" s="8" t="s">
        <v>42</v>
      </c>
      <c r="K224" s="8" t="s">
        <v>27</v>
      </c>
      <c r="L224" s="8" t="s">
        <v>58</v>
      </c>
      <c r="M224" s="8" t="s">
        <v>19</v>
      </c>
      <c r="N224" s="9">
        <v>40879</v>
      </c>
    </row>
    <row r="225" spans="1:14" x14ac:dyDescent="0.35">
      <c r="A225" s="8">
        <v>6403</v>
      </c>
      <c r="B225" s="9">
        <v>40585</v>
      </c>
      <c r="C225" s="8" t="s">
        <v>13</v>
      </c>
      <c r="D225" s="8">
        <v>41</v>
      </c>
      <c r="E225" s="8">
        <v>17874.259999999998</v>
      </c>
      <c r="F225" s="10">
        <v>435.95756097560974</v>
      </c>
      <c r="G225" s="8" t="s">
        <v>25</v>
      </c>
      <c r="H225" s="8">
        <v>19.989999999999998</v>
      </c>
      <c r="I225" s="8" t="s">
        <v>51</v>
      </c>
      <c r="J225" s="8" t="s">
        <v>42</v>
      </c>
      <c r="K225" s="8" t="s">
        <v>27</v>
      </c>
      <c r="L225" s="8" t="s">
        <v>58</v>
      </c>
      <c r="M225" s="8" t="s">
        <v>19</v>
      </c>
      <c r="N225" s="8" t="s">
        <v>214</v>
      </c>
    </row>
    <row r="226" spans="1:14" x14ac:dyDescent="0.35">
      <c r="A226" s="8">
        <v>34243</v>
      </c>
      <c r="B226" s="9">
        <v>40585</v>
      </c>
      <c r="C226" s="8" t="s">
        <v>34</v>
      </c>
      <c r="D226" s="8">
        <v>40</v>
      </c>
      <c r="E226" s="8">
        <v>297.33999999999997</v>
      </c>
      <c r="F226" s="10">
        <v>7.4334999999999996</v>
      </c>
      <c r="G226" s="8" t="s">
        <v>14</v>
      </c>
      <c r="H226" s="8">
        <v>11.15</v>
      </c>
      <c r="I226" s="8" t="s">
        <v>15</v>
      </c>
      <c r="J226" s="8" t="s">
        <v>29</v>
      </c>
      <c r="K226" s="8" t="s">
        <v>27</v>
      </c>
      <c r="L226" s="8" t="s">
        <v>28</v>
      </c>
      <c r="M226" s="8" t="s">
        <v>19</v>
      </c>
      <c r="N226" s="9">
        <v>40879</v>
      </c>
    </row>
    <row r="227" spans="1:14" x14ac:dyDescent="0.35">
      <c r="A227" s="8">
        <v>34243</v>
      </c>
      <c r="B227" s="9">
        <v>40585</v>
      </c>
      <c r="C227" s="8" t="s">
        <v>34</v>
      </c>
      <c r="D227" s="8">
        <v>35</v>
      </c>
      <c r="E227" s="8">
        <v>1264.1300000000001</v>
      </c>
      <c r="F227" s="10">
        <v>36.118000000000002</v>
      </c>
      <c r="G227" s="8" t="s">
        <v>25</v>
      </c>
      <c r="H227" s="8">
        <v>35</v>
      </c>
      <c r="I227" s="8" t="s">
        <v>15</v>
      </c>
      <c r="J227" s="8" t="s">
        <v>29</v>
      </c>
      <c r="K227" s="8" t="s">
        <v>27</v>
      </c>
      <c r="L227" s="8" t="s">
        <v>58</v>
      </c>
      <c r="M227" s="8" t="s">
        <v>76</v>
      </c>
      <c r="N227" s="8" t="s">
        <v>214</v>
      </c>
    </row>
    <row r="228" spans="1:14" x14ac:dyDescent="0.35">
      <c r="A228" s="8">
        <v>34243</v>
      </c>
      <c r="B228" s="9">
        <v>40585</v>
      </c>
      <c r="C228" s="8" t="s">
        <v>34</v>
      </c>
      <c r="D228" s="8">
        <v>10</v>
      </c>
      <c r="E228" s="8">
        <v>89.04</v>
      </c>
      <c r="F228" s="10">
        <v>8.9039999999999999</v>
      </c>
      <c r="G228" s="8" t="s">
        <v>25</v>
      </c>
      <c r="H228" s="8">
        <v>8.5399999999999991</v>
      </c>
      <c r="I228" s="8" t="s">
        <v>15</v>
      </c>
      <c r="J228" s="8" t="s">
        <v>29</v>
      </c>
      <c r="K228" s="8" t="s">
        <v>17</v>
      </c>
      <c r="L228" s="8" t="s">
        <v>18</v>
      </c>
      <c r="M228" s="8" t="s">
        <v>32</v>
      </c>
      <c r="N228" s="8" t="s">
        <v>214</v>
      </c>
    </row>
    <row r="229" spans="1:14" x14ac:dyDescent="0.35">
      <c r="A229" s="8">
        <v>18244</v>
      </c>
      <c r="B229" s="9">
        <v>40585</v>
      </c>
      <c r="C229" s="8" t="s">
        <v>20</v>
      </c>
      <c r="D229" s="8">
        <v>1</v>
      </c>
      <c r="E229" s="8">
        <v>172.34</v>
      </c>
      <c r="F229" s="10">
        <v>172.34</v>
      </c>
      <c r="G229" s="8" t="s">
        <v>25</v>
      </c>
      <c r="H229" s="8">
        <v>24.49</v>
      </c>
      <c r="I229" s="8" t="s">
        <v>51</v>
      </c>
      <c r="J229" s="8" t="s">
        <v>29</v>
      </c>
      <c r="K229" s="8" t="s">
        <v>17</v>
      </c>
      <c r="L229" s="8" t="s">
        <v>23</v>
      </c>
      <c r="M229" s="8" t="s">
        <v>76</v>
      </c>
      <c r="N229" s="8" t="s">
        <v>214</v>
      </c>
    </row>
    <row r="230" spans="1:14" x14ac:dyDescent="0.35">
      <c r="A230" s="8">
        <v>46562</v>
      </c>
      <c r="B230" s="9">
        <v>40586</v>
      </c>
      <c r="C230" s="8" t="s">
        <v>49</v>
      </c>
      <c r="D230" s="8">
        <v>35</v>
      </c>
      <c r="E230" s="8">
        <v>5407.9</v>
      </c>
      <c r="F230" s="10">
        <v>154.51142857142855</v>
      </c>
      <c r="G230" s="8" t="s">
        <v>21</v>
      </c>
      <c r="H230" s="8">
        <v>46.2</v>
      </c>
      <c r="I230" s="8" t="s">
        <v>35</v>
      </c>
      <c r="J230" s="8" t="s">
        <v>29</v>
      </c>
      <c r="K230" s="8" t="s">
        <v>17</v>
      </c>
      <c r="L230" s="8" t="s">
        <v>52</v>
      </c>
      <c r="M230" s="8" t="s">
        <v>56</v>
      </c>
      <c r="N230" s="8" t="s">
        <v>138</v>
      </c>
    </row>
    <row r="231" spans="1:14" x14ac:dyDescent="0.35">
      <c r="A231" s="8">
        <v>45156</v>
      </c>
      <c r="B231" s="9">
        <v>40586</v>
      </c>
      <c r="C231" s="8" t="s">
        <v>13</v>
      </c>
      <c r="D231" s="8">
        <v>35</v>
      </c>
      <c r="E231" s="8">
        <v>238.08</v>
      </c>
      <c r="F231" s="10">
        <v>6.8022857142857145</v>
      </c>
      <c r="G231" s="8" t="s">
        <v>25</v>
      </c>
      <c r="H231" s="8">
        <v>2.99</v>
      </c>
      <c r="I231" s="8" t="s">
        <v>85</v>
      </c>
      <c r="J231" s="8" t="s">
        <v>29</v>
      </c>
      <c r="K231" s="8" t="s">
        <v>27</v>
      </c>
      <c r="L231" s="8" t="s">
        <v>68</v>
      </c>
      <c r="M231" s="8" t="s">
        <v>19</v>
      </c>
      <c r="N231" s="8" t="s">
        <v>189</v>
      </c>
    </row>
    <row r="232" spans="1:14" x14ac:dyDescent="0.35">
      <c r="A232" s="8">
        <v>45156</v>
      </c>
      <c r="B232" s="9">
        <v>40586</v>
      </c>
      <c r="C232" s="8" t="s">
        <v>13</v>
      </c>
      <c r="D232" s="8">
        <v>30</v>
      </c>
      <c r="E232" s="8">
        <v>663.24</v>
      </c>
      <c r="F232" s="10">
        <v>22.108000000000001</v>
      </c>
      <c r="G232" s="8" t="s">
        <v>25</v>
      </c>
      <c r="H232" s="8">
        <v>6.32</v>
      </c>
      <c r="I232" s="8" t="s">
        <v>85</v>
      </c>
      <c r="J232" s="8" t="s">
        <v>29</v>
      </c>
      <c r="K232" s="8" t="s">
        <v>27</v>
      </c>
      <c r="L232" s="8" t="s">
        <v>66</v>
      </c>
      <c r="M232" s="8" t="s">
        <v>19</v>
      </c>
      <c r="N232" s="9">
        <v>40879</v>
      </c>
    </row>
    <row r="233" spans="1:14" x14ac:dyDescent="0.35">
      <c r="A233" s="8">
        <v>45156</v>
      </c>
      <c r="B233" s="9">
        <v>40586</v>
      </c>
      <c r="C233" s="8" t="s">
        <v>13</v>
      </c>
      <c r="D233" s="8">
        <v>14</v>
      </c>
      <c r="E233" s="8">
        <v>174.3</v>
      </c>
      <c r="F233" s="10">
        <v>12.450000000000001</v>
      </c>
      <c r="G233" s="8" t="s">
        <v>25</v>
      </c>
      <c r="H233" s="8">
        <v>0.5</v>
      </c>
      <c r="I233" s="8" t="s">
        <v>85</v>
      </c>
      <c r="J233" s="8" t="s">
        <v>29</v>
      </c>
      <c r="K233" s="8" t="s">
        <v>27</v>
      </c>
      <c r="L233" s="8" t="s">
        <v>71</v>
      </c>
      <c r="M233" s="8" t="s">
        <v>19</v>
      </c>
      <c r="N233" s="8" t="s">
        <v>125</v>
      </c>
    </row>
    <row r="234" spans="1:14" x14ac:dyDescent="0.35">
      <c r="A234" s="8">
        <v>9537</v>
      </c>
      <c r="B234" s="9">
        <v>40587</v>
      </c>
      <c r="C234" s="8" t="s">
        <v>49</v>
      </c>
      <c r="D234" s="8">
        <v>43</v>
      </c>
      <c r="E234" s="8">
        <v>170.88</v>
      </c>
      <c r="F234" s="10">
        <v>3.9739534883720928</v>
      </c>
      <c r="G234" s="8" t="s">
        <v>25</v>
      </c>
      <c r="H234" s="8">
        <v>5.44</v>
      </c>
      <c r="I234" s="8" t="s">
        <v>96</v>
      </c>
      <c r="J234" s="8" t="s">
        <v>42</v>
      </c>
      <c r="K234" s="8" t="s">
        <v>27</v>
      </c>
      <c r="L234" s="8" t="s">
        <v>68</v>
      </c>
      <c r="M234" s="8" t="s">
        <v>19</v>
      </c>
      <c r="N234" s="8" t="s">
        <v>206</v>
      </c>
    </row>
    <row r="235" spans="1:14" x14ac:dyDescent="0.35">
      <c r="A235" s="8">
        <v>59045</v>
      </c>
      <c r="B235" s="9">
        <v>40587</v>
      </c>
      <c r="C235" s="8" t="s">
        <v>20</v>
      </c>
      <c r="D235" s="8">
        <v>30</v>
      </c>
      <c r="E235" s="8">
        <v>140.24</v>
      </c>
      <c r="F235" s="10">
        <v>4.674666666666667</v>
      </c>
      <c r="G235" s="8" t="s">
        <v>25</v>
      </c>
      <c r="H235" s="8">
        <v>1.49</v>
      </c>
      <c r="I235" s="8" t="s">
        <v>96</v>
      </c>
      <c r="J235" s="8" t="s">
        <v>42</v>
      </c>
      <c r="K235" s="8" t="s">
        <v>27</v>
      </c>
      <c r="L235" s="8" t="s">
        <v>68</v>
      </c>
      <c r="M235" s="8" t="s">
        <v>19</v>
      </c>
      <c r="N235" s="8" t="s">
        <v>206</v>
      </c>
    </row>
    <row r="236" spans="1:14" x14ac:dyDescent="0.35">
      <c r="A236" s="8">
        <v>7171</v>
      </c>
      <c r="B236" s="9">
        <v>40587</v>
      </c>
      <c r="C236" s="8" t="s">
        <v>55</v>
      </c>
      <c r="D236" s="8">
        <v>28</v>
      </c>
      <c r="E236" s="8">
        <v>1703.8505</v>
      </c>
      <c r="F236" s="10">
        <v>60.851803571428569</v>
      </c>
      <c r="G236" s="8" t="s">
        <v>25</v>
      </c>
      <c r="H236" s="8">
        <v>8.99</v>
      </c>
      <c r="I236" s="8" t="s">
        <v>85</v>
      </c>
      <c r="J236" s="8" t="s">
        <v>16</v>
      </c>
      <c r="K236" s="8" t="s">
        <v>30</v>
      </c>
      <c r="L236" s="8" t="s">
        <v>47</v>
      </c>
      <c r="M236" s="8" t="s">
        <v>19</v>
      </c>
      <c r="N236" s="8" t="s">
        <v>206</v>
      </c>
    </row>
    <row r="237" spans="1:14" x14ac:dyDescent="0.35">
      <c r="A237" s="8">
        <v>10245</v>
      </c>
      <c r="B237" s="9">
        <v>40587</v>
      </c>
      <c r="C237" s="8" t="s">
        <v>55</v>
      </c>
      <c r="D237" s="8">
        <v>27</v>
      </c>
      <c r="E237" s="8">
        <v>2645.88</v>
      </c>
      <c r="F237" s="10">
        <v>97.995555555555555</v>
      </c>
      <c r="G237" s="8" t="s">
        <v>21</v>
      </c>
      <c r="H237" s="8">
        <v>57.38</v>
      </c>
      <c r="I237" s="8" t="s">
        <v>46</v>
      </c>
      <c r="J237" s="8" t="s">
        <v>22</v>
      </c>
      <c r="K237" s="8" t="s">
        <v>17</v>
      </c>
      <c r="L237" s="8" t="s">
        <v>115</v>
      </c>
      <c r="M237" s="8" t="s">
        <v>56</v>
      </c>
      <c r="N237" s="8" t="s">
        <v>138</v>
      </c>
    </row>
    <row r="238" spans="1:14" x14ac:dyDescent="0.35">
      <c r="A238" s="8">
        <v>10245</v>
      </c>
      <c r="B238" s="9">
        <v>40587</v>
      </c>
      <c r="C238" s="8" t="s">
        <v>55</v>
      </c>
      <c r="D238" s="8">
        <v>23</v>
      </c>
      <c r="E238" s="8">
        <v>127.17</v>
      </c>
      <c r="F238" s="10">
        <v>5.5291304347826085</v>
      </c>
      <c r="G238" s="8" t="s">
        <v>25</v>
      </c>
      <c r="H238" s="8">
        <v>6.98</v>
      </c>
      <c r="I238" s="8" t="s">
        <v>41</v>
      </c>
      <c r="J238" s="8" t="s">
        <v>22</v>
      </c>
      <c r="K238" s="8" t="s">
        <v>27</v>
      </c>
      <c r="L238" s="8" t="s">
        <v>68</v>
      </c>
      <c r="M238" s="8" t="s">
        <v>19</v>
      </c>
      <c r="N238" s="8" t="s">
        <v>206</v>
      </c>
    </row>
    <row r="239" spans="1:14" x14ac:dyDescent="0.35">
      <c r="A239" s="8">
        <v>10245</v>
      </c>
      <c r="B239" s="9">
        <v>40587</v>
      </c>
      <c r="C239" s="8" t="s">
        <v>55</v>
      </c>
      <c r="D239" s="8">
        <v>20</v>
      </c>
      <c r="E239" s="8">
        <v>2573.29</v>
      </c>
      <c r="F239" s="10">
        <v>128.6645</v>
      </c>
      <c r="G239" s="8" t="s">
        <v>21</v>
      </c>
      <c r="H239" s="8">
        <v>70.2</v>
      </c>
      <c r="I239" s="8" t="s">
        <v>51</v>
      </c>
      <c r="J239" s="8" t="s">
        <v>22</v>
      </c>
      <c r="K239" s="8" t="s">
        <v>17</v>
      </c>
      <c r="L239" s="8" t="s">
        <v>23</v>
      </c>
      <c r="M239" s="8" t="s">
        <v>24</v>
      </c>
      <c r="N239" s="8" t="s">
        <v>138</v>
      </c>
    </row>
    <row r="240" spans="1:14" x14ac:dyDescent="0.35">
      <c r="A240" s="8">
        <v>47015</v>
      </c>
      <c r="B240" s="9">
        <v>40587</v>
      </c>
      <c r="C240" s="8" t="s">
        <v>49</v>
      </c>
      <c r="D240" s="8">
        <v>19</v>
      </c>
      <c r="E240" s="8">
        <v>5441.06</v>
      </c>
      <c r="F240" s="10">
        <v>286.37157894736845</v>
      </c>
      <c r="G240" s="8" t="s">
        <v>21</v>
      </c>
      <c r="H240" s="8">
        <v>61.76</v>
      </c>
      <c r="I240" s="8" t="s">
        <v>85</v>
      </c>
      <c r="J240" s="8" t="s">
        <v>22</v>
      </c>
      <c r="K240" s="8" t="s">
        <v>17</v>
      </c>
      <c r="L240" s="8" t="s">
        <v>52</v>
      </c>
      <c r="M240" s="8" t="s">
        <v>56</v>
      </c>
      <c r="N240" s="8" t="s">
        <v>138</v>
      </c>
    </row>
    <row r="241" spans="1:14" x14ac:dyDescent="0.35">
      <c r="A241" s="8">
        <v>7171</v>
      </c>
      <c r="B241" s="9">
        <v>40587</v>
      </c>
      <c r="C241" s="8" t="s">
        <v>55</v>
      </c>
      <c r="D241" s="8">
        <v>17</v>
      </c>
      <c r="E241" s="8">
        <v>303.18650000000002</v>
      </c>
      <c r="F241" s="10">
        <v>17.834500000000002</v>
      </c>
      <c r="G241" s="8" t="s">
        <v>25</v>
      </c>
      <c r="H241" s="8">
        <v>0.99</v>
      </c>
      <c r="I241" s="8" t="s">
        <v>85</v>
      </c>
      <c r="J241" s="8" t="s">
        <v>16</v>
      </c>
      <c r="K241" s="8" t="s">
        <v>30</v>
      </c>
      <c r="L241" s="8" t="s">
        <v>47</v>
      </c>
      <c r="M241" s="8" t="s">
        <v>37</v>
      </c>
      <c r="N241" s="8" t="s">
        <v>206</v>
      </c>
    </row>
    <row r="242" spans="1:14" x14ac:dyDescent="0.35">
      <c r="A242" s="8">
        <v>49763</v>
      </c>
      <c r="B242" s="9">
        <v>40587</v>
      </c>
      <c r="C242" s="8" t="s">
        <v>20</v>
      </c>
      <c r="D242" s="8">
        <v>8</v>
      </c>
      <c r="E242" s="8">
        <v>49.04</v>
      </c>
      <c r="F242" s="10">
        <v>6.13</v>
      </c>
      <c r="G242" s="8" t="s">
        <v>25</v>
      </c>
      <c r="H242" s="8">
        <v>1.39</v>
      </c>
      <c r="I242" s="8" t="s">
        <v>39</v>
      </c>
      <c r="J242" s="8" t="s">
        <v>22</v>
      </c>
      <c r="K242" s="8" t="s">
        <v>27</v>
      </c>
      <c r="L242" s="8" t="s">
        <v>127</v>
      </c>
      <c r="M242" s="8" t="s">
        <v>19</v>
      </c>
      <c r="N242" s="8" t="s">
        <v>138</v>
      </c>
    </row>
    <row r="243" spans="1:14" x14ac:dyDescent="0.35">
      <c r="A243" s="8">
        <v>9537</v>
      </c>
      <c r="B243" s="9">
        <v>40587</v>
      </c>
      <c r="C243" s="8" t="s">
        <v>49</v>
      </c>
      <c r="D243" s="8">
        <v>6</v>
      </c>
      <c r="E243" s="8">
        <v>906.02</v>
      </c>
      <c r="F243" s="10">
        <v>151.00333333333333</v>
      </c>
      <c r="G243" s="8" t="s">
        <v>21</v>
      </c>
      <c r="H243" s="8">
        <v>66.27</v>
      </c>
      <c r="I243" s="8" t="s">
        <v>96</v>
      </c>
      <c r="J243" s="8" t="s">
        <v>42</v>
      </c>
      <c r="K243" s="8" t="s">
        <v>17</v>
      </c>
      <c r="L243" s="8" t="s">
        <v>115</v>
      </c>
      <c r="M243" s="8" t="s">
        <v>56</v>
      </c>
      <c r="N243" s="8" t="s">
        <v>206</v>
      </c>
    </row>
    <row r="244" spans="1:14" x14ac:dyDescent="0.35">
      <c r="A244" s="8">
        <v>49763</v>
      </c>
      <c r="B244" s="9">
        <v>40587</v>
      </c>
      <c r="C244" s="8" t="s">
        <v>20</v>
      </c>
      <c r="D244" s="8">
        <v>6</v>
      </c>
      <c r="E244" s="8">
        <v>2320.35</v>
      </c>
      <c r="F244" s="10">
        <v>386.72499999999997</v>
      </c>
      <c r="G244" s="8" t="s">
        <v>21</v>
      </c>
      <c r="H244" s="8">
        <v>84.84</v>
      </c>
      <c r="I244" s="8" t="s">
        <v>39</v>
      </c>
      <c r="J244" s="8" t="s">
        <v>22</v>
      </c>
      <c r="K244" s="8" t="s">
        <v>17</v>
      </c>
      <c r="L244" s="8" t="s">
        <v>52</v>
      </c>
      <c r="M244" s="8" t="s">
        <v>56</v>
      </c>
      <c r="N244" s="8" t="s">
        <v>214</v>
      </c>
    </row>
    <row r="245" spans="1:14" x14ac:dyDescent="0.35">
      <c r="A245" s="8">
        <v>45991</v>
      </c>
      <c r="B245" s="9">
        <v>40588</v>
      </c>
      <c r="C245" s="8" t="s">
        <v>13</v>
      </c>
      <c r="D245" s="8">
        <v>50</v>
      </c>
      <c r="E245" s="8">
        <v>196.39</v>
      </c>
      <c r="F245" s="10">
        <v>3.9277999999999995</v>
      </c>
      <c r="G245" s="8" t="s">
        <v>25</v>
      </c>
      <c r="H245" s="8">
        <v>0.5</v>
      </c>
      <c r="I245" s="8" t="s">
        <v>51</v>
      </c>
      <c r="J245" s="8" t="s">
        <v>16</v>
      </c>
      <c r="K245" s="8" t="s">
        <v>27</v>
      </c>
      <c r="L245" s="8" t="s">
        <v>71</v>
      </c>
      <c r="M245" s="8" t="s">
        <v>19</v>
      </c>
      <c r="N245" s="8" t="s">
        <v>272</v>
      </c>
    </row>
    <row r="246" spans="1:14" x14ac:dyDescent="0.35">
      <c r="A246" s="8">
        <v>55808</v>
      </c>
      <c r="B246" s="9">
        <v>40588</v>
      </c>
      <c r="C246" s="8" t="s">
        <v>49</v>
      </c>
      <c r="D246" s="8">
        <v>45</v>
      </c>
      <c r="E246" s="8">
        <v>837.38599999999997</v>
      </c>
      <c r="F246" s="10">
        <v>18.608577777777779</v>
      </c>
      <c r="G246" s="8" t="s">
        <v>25</v>
      </c>
      <c r="H246" s="8">
        <v>4.8099999999999996</v>
      </c>
      <c r="I246" s="8" t="s">
        <v>39</v>
      </c>
      <c r="J246" s="8" t="s">
        <v>29</v>
      </c>
      <c r="K246" s="8" t="s">
        <v>30</v>
      </c>
      <c r="L246" s="8" t="s">
        <v>47</v>
      </c>
      <c r="M246" s="8" t="s">
        <v>45</v>
      </c>
      <c r="N246" s="8" t="s">
        <v>134</v>
      </c>
    </row>
    <row r="247" spans="1:14" x14ac:dyDescent="0.35">
      <c r="A247" s="8">
        <v>22849</v>
      </c>
      <c r="B247" s="9">
        <v>40588</v>
      </c>
      <c r="C247" s="8" t="s">
        <v>49</v>
      </c>
      <c r="D247" s="8">
        <v>34</v>
      </c>
      <c r="E247" s="8">
        <v>104.24</v>
      </c>
      <c r="F247" s="10">
        <v>3.0658823529411765</v>
      </c>
      <c r="G247" s="8" t="s">
        <v>14</v>
      </c>
      <c r="H247" s="8">
        <v>1.34</v>
      </c>
      <c r="I247" s="8" t="s">
        <v>51</v>
      </c>
      <c r="J247" s="8" t="s">
        <v>22</v>
      </c>
      <c r="K247" s="8" t="s">
        <v>27</v>
      </c>
      <c r="L247" s="8" t="s">
        <v>40</v>
      </c>
      <c r="M247" s="8" t="s">
        <v>37</v>
      </c>
      <c r="N247" s="8" t="s">
        <v>134</v>
      </c>
    </row>
    <row r="248" spans="1:14" x14ac:dyDescent="0.35">
      <c r="A248" s="8">
        <v>50276</v>
      </c>
      <c r="B248" s="9">
        <v>40588</v>
      </c>
      <c r="C248" s="8" t="s">
        <v>49</v>
      </c>
      <c r="D248" s="8">
        <v>34</v>
      </c>
      <c r="E248" s="8">
        <v>390.35</v>
      </c>
      <c r="F248" s="10">
        <v>11.480882352941178</v>
      </c>
      <c r="G248" s="8" t="s">
        <v>25</v>
      </c>
      <c r="H248" s="8">
        <v>2.36</v>
      </c>
      <c r="I248" s="8" t="s">
        <v>41</v>
      </c>
      <c r="J248" s="8" t="s">
        <v>42</v>
      </c>
      <c r="K248" s="8" t="s">
        <v>27</v>
      </c>
      <c r="L248" s="8" t="s">
        <v>40</v>
      </c>
      <c r="M248" s="8" t="s">
        <v>37</v>
      </c>
      <c r="N248" s="8" t="s">
        <v>206</v>
      </c>
    </row>
    <row r="249" spans="1:14" x14ac:dyDescent="0.35">
      <c r="A249" s="8">
        <v>22849</v>
      </c>
      <c r="B249" s="9">
        <v>40588</v>
      </c>
      <c r="C249" s="8" t="s">
        <v>49</v>
      </c>
      <c r="D249" s="8">
        <v>27</v>
      </c>
      <c r="E249" s="8">
        <v>304.98</v>
      </c>
      <c r="F249" s="10">
        <v>11.295555555555556</v>
      </c>
      <c r="G249" s="8" t="s">
        <v>25</v>
      </c>
      <c r="H249" s="8">
        <v>5.63</v>
      </c>
      <c r="I249" s="8" t="s">
        <v>51</v>
      </c>
      <c r="J249" s="8" t="s">
        <v>22</v>
      </c>
      <c r="K249" s="8" t="s">
        <v>27</v>
      </c>
      <c r="L249" s="8" t="s">
        <v>68</v>
      </c>
      <c r="M249" s="8" t="s">
        <v>19</v>
      </c>
      <c r="N249" s="8" t="s">
        <v>206</v>
      </c>
    </row>
    <row r="250" spans="1:14" x14ac:dyDescent="0.35">
      <c r="A250" s="8">
        <v>22849</v>
      </c>
      <c r="B250" s="9">
        <v>40588</v>
      </c>
      <c r="C250" s="8" t="s">
        <v>49</v>
      </c>
      <c r="D250" s="8">
        <v>27</v>
      </c>
      <c r="E250" s="8">
        <v>198.13</v>
      </c>
      <c r="F250" s="10">
        <v>7.3381481481481483</v>
      </c>
      <c r="G250" s="8" t="s">
        <v>25</v>
      </c>
      <c r="H250" s="8">
        <v>9.69</v>
      </c>
      <c r="I250" s="8" t="s">
        <v>51</v>
      </c>
      <c r="J250" s="8" t="s">
        <v>22</v>
      </c>
      <c r="K250" s="8" t="s">
        <v>27</v>
      </c>
      <c r="L250" s="8" t="s">
        <v>58</v>
      </c>
      <c r="M250" s="8" t="s">
        <v>19</v>
      </c>
      <c r="N250" s="8" t="s">
        <v>134</v>
      </c>
    </row>
    <row r="251" spans="1:14" x14ac:dyDescent="0.35">
      <c r="A251" s="8">
        <v>22849</v>
      </c>
      <c r="B251" s="9">
        <v>40588</v>
      </c>
      <c r="C251" s="8" t="s">
        <v>49</v>
      </c>
      <c r="D251" s="8">
        <v>25</v>
      </c>
      <c r="E251" s="8">
        <v>4366.348</v>
      </c>
      <c r="F251" s="10">
        <v>174.65392</v>
      </c>
      <c r="G251" s="8" t="s">
        <v>25</v>
      </c>
      <c r="H251" s="8">
        <v>3</v>
      </c>
      <c r="I251" s="8" t="s">
        <v>51</v>
      </c>
      <c r="J251" s="8" t="s">
        <v>22</v>
      </c>
      <c r="K251" s="8" t="s">
        <v>30</v>
      </c>
      <c r="L251" s="8" t="s">
        <v>47</v>
      </c>
      <c r="M251" s="8" t="s">
        <v>19</v>
      </c>
      <c r="N251" s="8" t="s">
        <v>134</v>
      </c>
    </row>
    <row r="252" spans="1:14" x14ac:dyDescent="0.35">
      <c r="A252" s="8">
        <v>35494</v>
      </c>
      <c r="B252" s="9">
        <v>40588</v>
      </c>
      <c r="C252" s="8" t="s">
        <v>55</v>
      </c>
      <c r="D252" s="8">
        <v>18</v>
      </c>
      <c r="E252" s="8">
        <v>1731.104</v>
      </c>
      <c r="F252" s="10">
        <v>96.172444444444452</v>
      </c>
      <c r="G252" s="8" t="s">
        <v>25</v>
      </c>
      <c r="H252" s="8">
        <v>69</v>
      </c>
      <c r="I252" s="8" t="s">
        <v>35</v>
      </c>
      <c r="J252" s="8" t="s">
        <v>16</v>
      </c>
      <c r="K252" s="8" t="s">
        <v>17</v>
      </c>
      <c r="L252" s="8" t="s">
        <v>52</v>
      </c>
      <c r="M252" s="8" t="s">
        <v>76</v>
      </c>
      <c r="N252" s="8" t="s">
        <v>206</v>
      </c>
    </row>
    <row r="253" spans="1:14" x14ac:dyDescent="0.35">
      <c r="A253" s="8">
        <v>58500</v>
      </c>
      <c r="B253" s="9">
        <v>40588</v>
      </c>
      <c r="C253" s="8" t="s">
        <v>13</v>
      </c>
      <c r="D253" s="8">
        <v>17</v>
      </c>
      <c r="E253" s="8">
        <v>1529.0139999999999</v>
      </c>
      <c r="F253" s="10">
        <v>89.941999999999993</v>
      </c>
      <c r="G253" s="8" t="s">
        <v>25</v>
      </c>
      <c r="H253" s="8">
        <v>8.99</v>
      </c>
      <c r="I253" s="8" t="s">
        <v>15</v>
      </c>
      <c r="J253" s="8" t="s">
        <v>29</v>
      </c>
      <c r="K253" s="8" t="s">
        <v>30</v>
      </c>
      <c r="L253" s="8" t="s">
        <v>47</v>
      </c>
      <c r="M253" s="8" t="s">
        <v>19</v>
      </c>
      <c r="N253" s="8" t="s">
        <v>138</v>
      </c>
    </row>
    <row r="254" spans="1:14" x14ac:dyDescent="0.35">
      <c r="A254" s="8">
        <v>55808</v>
      </c>
      <c r="B254" s="9">
        <v>40588</v>
      </c>
      <c r="C254" s="8" t="s">
        <v>49</v>
      </c>
      <c r="D254" s="8">
        <v>6</v>
      </c>
      <c r="E254" s="8">
        <v>830.28</v>
      </c>
      <c r="F254" s="10">
        <v>138.38</v>
      </c>
      <c r="G254" s="8" t="s">
        <v>21</v>
      </c>
      <c r="H254" s="8">
        <v>70.2</v>
      </c>
      <c r="I254" s="8" t="s">
        <v>39</v>
      </c>
      <c r="J254" s="8" t="s">
        <v>29</v>
      </c>
      <c r="K254" s="8" t="s">
        <v>17</v>
      </c>
      <c r="L254" s="8" t="s">
        <v>23</v>
      </c>
      <c r="M254" s="8" t="s">
        <v>24</v>
      </c>
      <c r="N254" s="8" t="s">
        <v>134</v>
      </c>
    </row>
    <row r="255" spans="1:14" x14ac:dyDescent="0.35">
      <c r="A255" s="8">
        <v>45991</v>
      </c>
      <c r="B255" s="9">
        <v>40588</v>
      </c>
      <c r="C255" s="8" t="s">
        <v>13</v>
      </c>
      <c r="D255" s="8">
        <v>1</v>
      </c>
      <c r="E255" s="8">
        <v>131.27000000000001</v>
      </c>
      <c r="F255" s="10">
        <v>131.27000000000001</v>
      </c>
      <c r="G255" s="8" t="s">
        <v>21</v>
      </c>
      <c r="H255" s="8">
        <v>35.840000000000003</v>
      </c>
      <c r="I255" s="8" t="s">
        <v>51</v>
      </c>
      <c r="J255" s="8" t="s">
        <v>16</v>
      </c>
      <c r="K255" s="8" t="s">
        <v>17</v>
      </c>
      <c r="L255" s="8" t="s">
        <v>115</v>
      </c>
      <c r="M255" s="8" t="s">
        <v>56</v>
      </c>
      <c r="N255" s="8" t="s">
        <v>134</v>
      </c>
    </row>
    <row r="256" spans="1:14" x14ac:dyDescent="0.35">
      <c r="A256" s="8">
        <v>45155</v>
      </c>
      <c r="B256" s="9">
        <v>40589</v>
      </c>
      <c r="C256" s="8" t="s">
        <v>13</v>
      </c>
      <c r="D256" s="8">
        <v>44</v>
      </c>
      <c r="E256" s="8">
        <v>181.61</v>
      </c>
      <c r="F256" s="10">
        <v>4.1275000000000004</v>
      </c>
      <c r="G256" s="8" t="s">
        <v>25</v>
      </c>
      <c r="H256" s="8">
        <v>5.34</v>
      </c>
      <c r="I256" s="8" t="s">
        <v>41</v>
      </c>
      <c r="J256" s="8" t="s">
        <v>22</v>
      </c>
      <c r="K256" s="8" t="s">
        <v>27</v>
      </c>
      <c r="L256" s="8" t="s">
        <v>68</v>
      </c>
      <c r="M256" s="8" t="s">
        <v>19</v>
      </c>
      <c r="N256" s="8" t="s">
        <v>181</v>
      </c>
    </row>
    <row r="257" spans="1:14" x14ac:dyDescent="0.35">
      <c r="A257" s="8">
        <v>14434</v>
      </c>
      <c r="B257" s="9">
        <v>40589</v>
      </c>
      <c r="C257" s="8" t="s">
        <v>49</v>
      </c>
      <c r="D257" s="8">
        <v>39</v>
      </c>
      <c r="E257" s="8">
        <v>4733.88</v>
      </c>
      <c r="F257" s="10">
        <v>121.38153846153847</v>
      </c>
      <c r="G257" s="8" t="s">
        <v>21</v>
      </c>
      <c r="H257" s="8">
        <v>56.14</v>
      </c>
      <c r="I257" s="8" t="s">
        <v>46</v>
      </c>
      <c r="J257" s="8" t="s">
        <v>22</v>
      </c>
      <c r="K257" s="8" t="s">
        <v>30</v>
      </c>
      <c r="L257" s="8" t="s">
        <v>44</v>
      </c>
      <c r="M257" s="8" t="s">
        <v>56</v>
      </c>
      <c r="N257" s="8" t="s">
        <v>125</v>
      </c>
    </row>
    <row r="258" spans="1:14" x14ac:dyDescent="0.35">
      <c r="A258" s="8">
        <v>45155</v>
      </c>
      <c r="B258" s="9">
        <v>40589</v>
      </c>
      <c r="C258" s="8" t="s">
        <v>13</v>
      </c>
      <c r="D258" s="8">
        <v>35</v>
      </c>
      <c r="E258" s="8">
        <v>111.55</v>
      </c>
      <c r="F258" s="10">
        <v>3.1871428571428573</v>
      </c>
      <c r="G258" s="8" t="s">
        <v>25</v>
      </c>
      <c r="H258" s="8">
        <v>1.92</v>
      </c>
      <c r="I258" s="8" t="s">
        <v>41</v>
      </c>
      <c r="J258" s="8" t="s">
        <v>22</v>
      </c>
      <c r="K258" s="8" t="s">
        <v>27</v>
      </c>
      <c r="L258" s="8" t="s">
        <v>36</v>
      </c>
      <c r="M258" s="8" t="s">
        <v>37</v>
      </c>
      <c r="N258" s="8" t="s">
        <v>206</v>
      </c>
    </row>
    <row r="259" spans="1:14" x14ac:dyDescent="0.35">
      <c r="A259" s="8">
        <v>30981</v>
      </c>
      <c r="B259" s="9">
        <v>40589</v>
      </c>
      <c r="C259" s="8" t="s">
        <v>13</v>
      </c>
      <c r="D259" s="8">
        <v>29</v>
      </c>
      <c r="E259" s="8">
        <v>7837.44</v>
      </c>
      <c r="F259" s="10">
        <v>270.25655172413792</v>
      </c>
      <c r="G259" s="8" t="s">
        <v>21</v>
      </c>
      <c r="H259" s="8">
        <v>23.19</v>
      </c>
      <c r="I259" s="8" t="s">
        <v>51</v>
      </c>
      <c r="J259" s="8" t="s">
        <v>29</v>
      </c>
      <c r="K259" s="8" t="s">
        <v>27</v>
      </c>
      <c r="L259" s="8" t="s">
        <v>66</v>
      </c>
      <c r="M259" s="8" t="s">
        <v>24</v>
      </c>
      <c r="N259" s="8" t="s">
        <v>189</v>
      </c>
    </row>
    <row r="260" spans="1:14" x14ac:dyDescent="0.35">
      <c r="A260" s="8">
        <v>5636</v>
      </c>
      <c r="B260" s="9">
        <v>40589</v>
      </c>
      <c r="C260" s="8" t="s">
        <v>55</v>
      </c>
      <c r="D260" s="8">
        <v>23</v>
      </c>
      <c r="E260" s="8">
        <v>138.16999999999999</v>
      </c>
      <c r="F260" s="10">
        <v>6.0073913043478253</v>
      </c>
      <c r="G260" s="8" t="s">
        <v>25</v>
      </c>
      <c r="H260" s="8">
        <v>2.27</v>
      </c>
      <c r="I260" s="8" t="s">
        <v>35</v>
      </c>
      <c r="J260" s="8" t="s">
        <v>42</v>
      </c>
      <c r="K260" s="8" t="s">
        <v>27</v>
      </c>
      <c r="L260" s="8" t="s">
        <v>40</v>
      </c>
      <c r="M260" s="8" t="s">
        <v>37</v>
      </c>
      <c r="N260" s="8" t="s">
        <v>125</v>
      </c>
    </row>
    <row r="261" spans="1:14" x14ac:dyDescent="0.35">
      <c r="A261" s="8">
        <v>30981</v>
      </c>
      <c r="B261" s="9">
        <v>40589</v>
      </c>
      <c r="C261" s="8" t="s">
        <v>13</v>
      </c>
      <c r="D261" s="8">
        <v>22</v>
      </c>
      <c r="E261" s="8">
        <v>3653.22</v>
      </c>
      <c r="F261" s="10">
        <v>166.05545454545452</v>
      </c>
      <c r="G261" s="8" t="s">
        <v>21</v>
      </c>
      <c r="H261" s="8">
        <v>30</v>
      </c>
      <c r="I261" s="8" t="s">
        <v>51</v>
      </c>
      <c r="J261" s="8" t="s">
        <v>29</v>
      </c>
      <c r="K261" s="8" t="s">
        <v>17</v>
      </c>
      <c r="L261" s="8" t="s">
        <v>23</v>
      </c>
      <c r="M261" s="8" t="s">
        <v>24</v>
      </c>
      <c r="N261" s="8" t="s">
        <v>125</v>
      </c>
    </row>
    <row r="262" spans="1:14" x14ac:dyDescent="0.35">
      <c r="A262" s="8">
        <v>23426</v>
      </c>
      <c r="B262" s="9">
        <v>40590</v>
      </c>
      <c r="C262" s="8" t="s">
        <v>20</v>
      </c>
      <c r="D262" s="8">
        <v>45</v>
      </c>
      <c r="E262" s="8">
        <v>1009.8</v>
      </c>
      <c r="F262" s="10">
        <v>22.439999999999998</v>
      </c>
      <c r="G262" s="8" t="s">
        <v>25</v>
      </c>
      <c r="H262" s="8">
        <v>1.99</v>
      </c>
      <c r="I262" s="8" t="s">
        <v>51</v>
      </c>
      <c r="J262" s="8" t="s">
        <v>16</v>
      </c>
      <c r="K262" s="8" t="s">
        <v>30</v>
      </c>
      <c r="L262" s="8" t="s">
        <v>31</v>
      </c>
      <c r="M262" s="8" t="s">
        <v>32</v>
      </c>
      <c r="N262" s="8" t="s">
        <v>272</v>
      </c>
    </row>
    <row r="263" spans="1:14" x14ac:dyDescent="0.35">
      <c r="A263" s="8">
        <v>27105</v>
      </c>
      <c r="B263" s="9">
        <v>40590</v>
      </c>
      <c r="C263" s="8" t="s">
        <v>49</v>
      </c>
      <c r="D263" s="8">
        <v>37</v>
      </c>
      <c r="E263" s="8">
        <v>223.74</v>
      </c>
      <c r="F263" s="10">
        <v>6.0470270270270277</v>
      </c>
      <c r="G263" s="8" t="s">
        <v>25</v>
      </c>
      <c r="H263" s="8">
        <v>2.5</v>
      </c>
      <c r="I263" s="8" t="s">
        <v>15</v>
      </c>
      <c r="J263" s="8" t="s">
        <v>29</v>
      </c>
      <c r="K263" s="8" t="s">
        <v>27</v>
      </c>
      <c r="L263" s="8" t="s">
        <v>127</v>
      </c>
      <c r="M263" s="8" t="s">
        <v>19</v>
      </c>
      <c r="N263" s="8" t="s">
        <v>125</v>
      </c>
    </row>
    <row r="264" spans="1:14" x14ac:dyDescent="0.35">
      <c r="A264" s="8">
        <v>52868</v>
      </c>
      <c r="B264" s="9">
        <v>40590</v>
      </c>
      <c r="C264" s="8" t="s">
        <v>13</v>
      </c>
      <c r="D264" s="8">
        <v>19</v>
      </c>
      <c r="E264" s="8">
        <v>138.05000000000001</v>
      </c>
      <c r="F264" s="10">
        <v>7.2657894736842108</v>
      </c>
      <c r="G264" s="8" t="s">
        <v>25</v>
      </c>
      <c r="H264" s="8">
        <v>5.53</v>
      </c>
      <c r="I264" s="8" t="s">
        <v>39</v>
      </c>
      <c r="J264" s="8" t="s">
        <v>22</v>
      </c>
      <c r="K264" s="8" t="s">
        <v>30</v>
      </c>
      <c r="L264" s="8" t="s">
        <v>31</v>
      </c>
      <c r="M264" s="8" t="s">
        <v>32</v>
      </c>
      <c r="N264" s="8" t="s">
        <v>272</v>
      </c>
    </row>
    <row r="265" spans="1:14" x14ac:dyDescent="0.35">
      <c r="A265" s="8">
        <v>23426</v>
      </c>
      <c r="B265" s="9">
        <v>40590</v>
      </c>
      <c r="C265" s="8" t="s">
        <v>20</v>
      </c>
      <c r="D265" s="8">
        <v>12</v>
      </c>
      <c r="E265" s="8">
        <v>29.71</v>
      </c>
      <c r="F265" s="10">
        <v>2.4758333333333336</v>
      </c>
      <c r="G265" s="8" t="s">
        <v>25</v>
      </c>
      <c r="H265" s="8">
        <v>1.92</v>
      </c>
      <c r="I265" s="8" t="s">
        <v>51</v>
      </c>
      <c r="J265" s="8" t="s">
        <v>16</v>
      </c>
      <c r="K265" s="8" t="s">
        <v>27</v>
      </c>
      <c r="L265" s="8" t="s">
        <v>36</v>
      </c>
      <c r="M265" s="8" t="s">
        <v>37</v>
      </c>
      <c r="N265" s="8" t="s">
        <v>125</v>
      </c>
    </row>
    <row r="266" spans="1:14" x14ac:dyDescent="0.35">
      <c r="A266" s="8">
        <v>27105</v>
      </c>
      <c r="B266" s="9">
        <v>40590</v>
      </c>
      <c r="C266" s="8" t="s">
        <v>49</v>
      </c>
      <c r="D266" s="8">
        <v>2</v>
      </c>
      <c r="E266" s="8">
        <v>26.82</v>
      </c>
      <c r="F266" s="10">
        <v>13.41</v>
      </c>
      <c r="G266" s="8" t="s">
        <v>25</v>
      </c>
      <c r="H266" s="8">
        <v>5.4</v>
      </c>
      <c r="I266" s="8" t="s">
        <v>15</v>
      </c>
      <c r="J266" s="8" t="s">
        <v>29</v>
      </c>
      <c r="K266" s="8" t="s">
        <v>17</v>
      </c>
      <c r="L266" s="8" t="s">
        <v>18</v>
      </c>
      <c r="M266" s="8" t="s">
        <v>32</v>
      </c>
      <c r="N266" s="8" t="s">
        <v>125</v>
      </c>
    </row>
    <row r="267" spans="1:14" x14ac:dyDescent="0.35">
      <c r="A267" s="8">
        <v>10213</v>
      </c>
      <c r="B267" s="9">
        <v>40591</v>
      </c>
      <c r="C267" s="8" t="s">
        <v>34</v>
      </c>
      <c r="D267" s="8">
        <v>12</v>
      </c>
      <c r="E267" s="8">
        <v>464.57</v>
      </c>
      <c r="F267" s="10">
        <v>38.714166666666664</v>
      </c>
      <c r="G267" s="8" t="s">
        <v>25</v>
      </c>
      <c r="H267" s="8">
        <v>4</v>
      </c>
      <c r="I267" s="8" t="s">
        <v>46</v>
      </c>
      <c r="J267" s="8" t="s">
        <v>22</v>
      </c>
      <c r="K267" s="8" t="s">
        <v>30</v>
      </c>
      <c r="L267" s="8" t="s">
        <v>31</v>
      </c>
      <c r="M267" s="8" t="s">
        <v>19</v>
      </c>
      <c r="N267" s="8" t="s">
        <v>189</v>
      </c>
    </row>
    <row r="268" spans="1:14" x14ac:dyDescent="0.35">
      <c r="A268" s="8">
        <v>49921</v>
      </c>
      <c r="B268" s="9">
        <v>40591</v>
      </c>
      <c r="C268" s="8" t="s">
        <v>13</v>
      </c>
      <c r="D268" s="8">
        <v>5</v>
      </c>
      <c r="E268" s="8">
        <v>756.15</v>
      </c>
      <c r="F268" s="10">
        <v>151.22999999999999</v>
      </c>
      <c r="G268" s="8" t="s">
        <v>21</v>
      </c>
      <c r="H268" s="8">
        <v>17.850000000000001</v>
      </c>
      <c r="I268" s="8" t="s">
        <v>26</v>
      </c>
      <c r="J268" s="8" t="s">
        <v>42</v>
      </c>
      <c r="K268" s="8" t="s">
        <v>30</v>
      </c>
      <c r="L268" s="8" t="s">
        <v>44</v>
      </c>
      <c r="M268" s="8" t="s">
        <v>24</v>
      </c>
      <c r="N268" s="8" t="s">
        <v>188</v>
      </c>
    </row>
    <row r="269" spans="1:14" x14ac:dyDescent="0.35">
      <c r="A269" s="8">
        <v>49921</v>
      </c>
      <c r="B269" s="9">
        <v>40591</v>
      </c>
      <c r="C269" s="8" t="s">
        <v>13</v>
      </c>
      <c r="D269" s="8">
        <v>1</v>
      </c>
      <c r="E269" s="8">
        <v>18.149999999999999</v>
      </c>
      <c r="F269" s="10">
        <v>18.149999999999999</v>
      </c>
      <c r="G269" s="8" t="s">
        <v>25</v>
      </c>
      <c r="H269" s="8">
        <v>6.13</v>
      </c>
      <c r="I269" s="8" t="s">
        <v>26</v>
      </c>
      <c r="J269" s="8" t="s">
        <v>42</v>
      </c>
      <c r="K269" s="8" t="s">
        <v>27</v>
      </c>
      <c r="L269" s="8" t="s">
        <v>58</v>
      </c>
      <c r="M269" s="8" t="s">
        <v>19</v>
      </c>
      <c r="N269" s="8" t="s">
        <v>189</v>
      </c>
    </row>
    <row r="270" spans="1:14" x14ac:dyDescent="0.35">
      <c r="A270" s="8">
        <v>16481</v>
      </c>
      <c r="B270" s="9">
        <v>40592</v>
      </c>
      <c r="C270" s="8" t="s">
        <v>13</v>
      </c>
      <c r="D270" s="8">
        <v>50</v>
      </c>
      <c r="E270" s="8">
        <v>3089.06</v>
      </c>
      <c r="F270" s="10">
        <v>61.781199999999998</v>
      </c>
      <c r="G270" s="8" t="s">
        <v>25</v>
      </c>
      <c r="H270" s="8">
        <v>13.22</v>
      </c>
      <c r="I270" s="8" t="s">
        <v>46</v>
      </c>
      <c r="J270" s="8" t="s">
        <v>22</v>
      </c>
      <c r="K270" s="8" t="s">
        <v>27</v>
      </c>
      <c r="L270" s="8" t="s">
        <v>66</v>
      </c>
      <c r="M270" s="8" t="s">
        <v>19</v>
      </c>
      <c r="N270" s="8" t="s">
        <v>255</v>
      </c>
    </row>
    <row r="271" spans="1:14" x14ac:dyDescent="0.35">
      <c r="A271" s="8">
        <v>16481</v>
      </c>
      <c r="B271" s="9">
        <v>40592</v>
      </c>
      <c r="C271" s="8" t="s">
        <v>13</v>
      </c>
      <c r="D271" s="8">
        <v>47</v>
      </c>
      <c r="E271" s="8">
        <v>20265.22</v>
      </c>
      <c r="F271" s="10">
        <v>431.17489361702133</v>
      </c>
      <c r="G271" s="8" t="s">
        <v>21</v>
      </c>
      <c r="H271" s="8">
        <v>14.7</v>
      </c>
      <c r="I271" s="8" t="s">
        <v>46</v>
      </c>
      <c r="J271" s="8" t="s">
        <v>22</v>
      </c>
      <c r="K271" s="8" t="s">
        <v>30</v>
      </c>
      <c r="L271" s="8" t="s">
        <v>44</v>
      </c>
      <c r="M271" s="8" t="s">
        <v>24</v>
      </c>
      <c r="N271" s="8" t="s">
        <v>255</v>
      </c>
    </row>
    <row r="272" spans="1:14" x14ac:dyDescent="0.35">
      <c r="A272" s="8">
        <v>40386</v>
      </c>
      <c r="B272" s="9">
        <v>40592</v>
      </c>
      <c r="C272" s="8" t="s">
        <v>34</v>
      </c>
      <c r="D272" s="8">
        <v>28</v>
      </c>
      <c r="E272" s="8">
        <v>2905.3</v>
      </c>
      <c r="F272" s="10">
        <v>103.76071428571429</v>
      </c>
      <c r="G272" s="8" t="s">
        <v>14</v>
      </c>
      <c r="H272" s="8">
        <v>0.49</v>
      </c>
      <c r="I272" s="8" t="s">
        <v>51</v>
      </c>
      <c r="J272" s="8" t="s">
        <v>42</v>
      </c>
      <c r="K272" s="8" t="s">
        <v>27</v>
      </c>
      <c r="L272" s="8" t="s">
        <v>71</v>
      </c>
      <c r="M272" s="8" t="s">
        <v>19</v>
      </c>
      <c r="N272" s="8" t="s">
        <v>211</v>
      </c>
    </row>
    <row r="273" spans="1:14" x14ac:dyDescent="0.35">
      <c r="A273" s="8">
        <v>36454</v>
      </c>
      <c r="B273" s="9">
        <v>40592</v>
      </c>
      <c r="C273" s="8" t="s">
        <v>20</v>
      </c>
      <c r="D273" s="8">
        <v>8</v>
      </c>
      <c r="E273" s="8">
        <v>69.569999999999993</v>
      </c>
      <c r="F273" s="10">
        <v>8.6962499999999991</v>
      </c>
      <c r="G273" s="8" t="s">
        <v>25</v>
      </c>
      <c r="H273" s="8">
        <v>6.5</v>
      </c>
      <c r="I273" s="8" t="s">
        <v>41</v>
      </c>
      <c r="J273" s="8" t="s">
        <v>42</v>
      </c>
      <c r="K273" s="8" t="s">
        <v>27</v>
      </c>
      <c r="L273" s="8" t="s">
        <v>58</v>
      </c>
      <c r="M273" s="8" t="s">
        <v>45</v>
      </c>
      <c r="N273" s="8" t="s">
        <v>188</v>
      </c>
    </row>
    <row r="274" spans="1:14" x14ac:dyDescent="0.35">
      <c r="A274" s="8">
        <v>9696</v>
      </c>
      <c r="B274" s="9">
        <v>40593</v>
      </c>
      <c r="C274" s="8" t="s">
        <v>49</v>
      </c>
      <c r="D274" s="8">
        <v>15</v>
      </c>
      <c r="E274" s="8">
        <v>110.15</v>
      </c>
      <c r="F274" s="10">
        <v>7.3433333333333337</v>
      </c>
      <c r="G274" s="8" t="s">
        <v>25</v>
      </c>
      <c r="H274" s="8">
        <v>2.99</v>
      </c>
      <c r="I274" s="8" t="s">
        <v>54</v>
      </c>
      <c r="J274" s="8" t="s">
        <v>22</v>
      </c>
      <c r="K274" s="8" t="s">
        <v>27</v>
      </c>
      <c r="L274" s="8" t="s">
        <v>68</v>
      </c>
      <c r="M274" s="8" t="s">
        <v>19</v>
      </c>
      <c r="N274" s="8" t="s">
        <v>188</v>
      </c>
    </row>
    <row r="275" spans="1:14" x14ac:dyDescent="0.35">
      <c r="A275" s="8">
        <v>9696</v>
      </c>
      <c r="B275" s="9">
        <v>40593</v>
      </c>
      <c r="C275" s="8" t="s">
        <v>49</v>
      </c>
      <c r="D275" s="8">
        <v>13</v>
      </c>
      <c r="E275" s="8">
        <v>3335.27</v>
      </c>
      <c r="F275" s="10">
        <v>256.55923076923079</v>
      </c>
      <c r="G275" s="8" t="s">
        <v>21</v>
      </c>
      <c r="H275" s="8">
        <v>43.32</v>
      </c>
      <c r="I275" s="8" t="s">
        <v>54</v>
      </c>
      <c r="J275" s="8" t="s">
        <v>22</v>
      </c>
      <c r="K275" s="8" t="s">
        <v>17</v>
      </c>
      <c r="L275" s="8" t="s">
        <v>23</v>
      </c>
      <c r="M275" s="8" t="s">
        <v>24</v>
      </c>
      <c r="N275" s="8" t="s">
        <v>188</v>
      </c>
    </row>
    <row r="276" spans="1:14" x14ac:dyDescent="0.35">
      <c r="A276" s="8">
        <v>51777</v>
      </c>
      <c r="B276" s="9">
        <v>40593</v>
      </c>
      <c r="C276" s="8" t="s">
        <v>55</v>
      </c>
      <c r="D276" s="8">
        <v>13</v>
      </c>
      <c r="E276" s="8">
        <v>1307.8800000000001</v>
      </c>
      <c r="F276" s="10">
        <v>100.60615384615386</v>
      </c>
      <c r="G276" s="8" t="s">
        <v>25</v>
      </c>
      <c r="H276" s="8">
        <v>7.18</v>
      </c>
      <c r="I276" s="8" t="s">
        <v>39</v>
      </c>
      <c r="J276" s="8" t="s">
        <v>42</v>
      </c>
      <c r="K276" s="8" t="s">
        <v>30</v>
      </c>
      <c r="L276" s="8" t="s">
        <v>31</v>
      </c>
      <c r="M276" s="8" t="s">
        <v>19</v>
      </c>
      <c r="N276" s="8" t="s">
        <v>188</v>
      </c>
    </row>
    <row r="277" spans="1:14" x14ac:dyDescent="0.35">
      <c r="A277" s="8">
        <v>51777</v>
      </c>
      <c r="B277" s="9">
        <v>40593</v>
      </c>
      <c r="C277" s="8" t="s">
        <v>55</v>
      </c>
      <c r="D277" s="8">
        <v>4</v>
      </c>
      <c r="E277" s="8">
        <v>3465.97</v>
      </c>
      <c r="F277" s="10">
        <v>866.49249999999995</v>
      </c>
      <c r="G277" s="8" t="s">
        <v>25</v>
      </c>
      <c r="H277" s="8">
        <v>19.989999999999998</v>
      </c>
      <c r="I277" s="8" t="s">
        <v>39</v>
      </c>
      <c r="J277" s="8" t="s">
        <v>42</v>
      </c>
      <c r="K277" s="8" t="s">
        <v>27</v>
      </c>
      <c r="L277" s="8" t="s">
        <v>68</v>
      </c>
      <c r="M277" s="8" t="s">
        <v>19</v>
      </c>
      <c r="N277" s="8" t="s">
        <v>211</v>
      </c>
    </row>
    <row r="278" spans="1:14" x14ac:dyDescent="0.35">
      <c r="A278" s="8">
        <v>12486</v>
      </c>
      <c r="B278" s="9">
        <v>40594</v>
      </c>
      <c r="C278" s="8" t="s">
        <v>34</v>
      </c>
      <c r="D278" s="8">
        <v>42</v>
      </c>
      <c r="E278" s="8">
        <v>1692.56</v>
      </c>
      <c r="F278" s="10">
        <v>40.29904761904762</v>
      </c>
      <c r="G278" s="8" t="s">
        <v>25</v>
      </c>
      <c r="H278" s="8">
        <v>7.2</v>
      </c>
      <c r="I278" s="8" t="s">
        <v>46</v>
      </c>
      <c r="J278" s="8" t="s">
        <v>22</v>
      </c>
      <c r="K278" s="8" t="s">
        <v>27</v>
      </c>
      <c r="L278" s="8" t="s">
        <v>66</v>
      </c>
      <c r="M278" s="8" t="s">
        <v>19</v>
      </c>
      <c r="N278" s="8" t="s">
        <v>188</v>
      </c>
    </row>
    <row r="279" spans="1:14" x14ac:dyDescent="0.35">
      <c r="A279" s="8">
        <v>58117</v>
      </c>
      <c r="B279" s="9">
        <v>40594</v>
      </c>
      <c r="C279" s="8" t="s">
        <v>20</v>
      </c>
      <c r="D279" s="8">
        <v>42</v>
      </c>
      <c r="E279" s="8">
        <v>134.86000000000001</v>
      </c>
      <c r="F279" s="10">
        <v>3.2109523809523814</v>
      </c>
      <c r="G279" s="8" t="s">
        <v>25</v>
      </c>
      <c r="H279" s="8">
        <v>1.92</v>
      </c>
      <c r="I279" s="8" t="s">
        <v>39</v>
      </c>
      <c r="J279" s="8" t="s">
        <v>22</v>
      </c>
      <c r="K279" s="8" t="s">
        <v>27</v>
      </c>
      <c r="L279" s="8" t="s">
        <v>36</v>
      </c>
      <c r="M279" s="8" t="s">
        <v>37</v>
      </c>
      <c r="N279" s="8" t="s">
        <v>188</v>
      </c>
    </row>
    <row r="280" spans="1:14" x14ac:dyDescent="0.35">
      <c r="A280" s="8">
        <v>21475</v>
      </c>
      <c r="B280" s="9">
        <v>40594</v>
      </c>
      <c r="C280" s="8" t="s">
        <v>20</v>
      </c>
      <c r="D280" s="8">
        <v>39</v>
      </c>
      <c r="E280" s="8">
        <v>538.14</v>
      </c>
      <c r="F280" s="10">
        <v>13.798461538461538</v>
      </c>
      <c r="G280" s="8" t="s">
        <v>25</v>
      </c>
      <c r="H280" s="8">
        <v>1.99</v>
      </c>
      <c r="I280" s="8" t="s">
        <v>46</v>
      </c>
      <c r="J280" s="8" t="s">
        <v>16</v>
      </c>
      <c r="K280" s="8" t="s">
        <v>30</v>
      </c>
      <c r="L280" s="8" t="s">
        <v>31</v>
      </c>
      <c r="M280" s="8" t="s">
        <v>32</v>
      </c>
      <c r="N280" s="8" t="s">
        <v>181</v>
      </c>
    </row>
    <row r="281" spans="1:14" x14ac:dyDescent="0.35">
      <c r="A281" s="8">
        <v>12486</v>
      </c>
      <c r="B281" s="9">
        <v>40594</v>
      </c>
      <c r="C281" s="8" t="s">
        <v>34</v>
      </c>
      <c r="D281" s="8">
        <v>31</v>
      </c>
      <c r="E281" s="8">
        <v>3081.33</v>
      </c>
      <c r="F281" s="10">
        <v>99.397741935483864</v>
      </c>
      <c r="G281" s="8" t="s">
        <v>21</v>
      </c>
      <c r="H281" s="8">
        <v>57.38</v>
      </c>
      <c r="I281" s="8" t="s">
        <v>46</v>
      </c>
      <c r="J281" s="8" t="s">
        <v>22</v>
      </c>
      <c r="K281" s="8" t="s">
        <v>17</v>
      </c>
      <c r="L281" s="8" t="s">
        <v>115</v>
      </c>
      <c r="M281" s="8" t="s">
        <v>56</v>
      </c>
      <c r="N281" s="8" t="s">
        <v>188</v>
      </c>
    </row>
    <row r="282" spans="1:14" x14ac:dyDescent="0.35">
      <c r="A282" s="8">
        <v>40962</v>
      </c>
      <c r="B282" s="9">
        <v>40594</v>
      </c>
      <c r="C282" s="8" t="s">
        <v>20</v>
      </c>
      <c r="D282" s="8">
        <v>30</v>
      </c>
      <c r="E282" s="8">
        <v>3276.9965000000002</v>
      </c>
      <c r="F282" s="10">
        <v>109.23321666666668</v>
      </c>
      <c r="G282" s="8" t="s">
        <v>25</v>
      </c>
      <c r="H282" s="8">
        <v>8.99</v>
      </c>
      <c r="I282" s="8" t="s">
        <v>51</v>
      </c>
      <c r="J282" s="8" t="s">
        <v>22</v>
      </c>
      <c r="K282" s="8" t="s">
        <v>30</v>
      </c>
      <c r="L282" s="8" t="s">
        <v>47</v>
      </c>
      <c r="M282" s="8" t="s">
        <v>19</v>
      </c>
      <c r="N282" s="8" t="s">
        <v>188</v>
      </c>
    </row>
    <row r="283" spans="1:14" x14ac:dyDescent="0.35">
      <c r="A283" s="8">
        <v>40962</v>
      </c>
      <c r="B283" s="9">
        <v>40594</v>
      </c>
      <c r="C283" s="8" t="s">
        <v>20</v>
      </c>
      <c r="D283" s="8">
        <v>28</v>
      </c>
      <c r="E283" s="8">
        <v>1553.66</v>
      </c>
      <c r="F283" s="10">
        <v>55.487857142857145</v>
      </c>
      <c r="G283" s="8" t="s">
        <v>25</v>
      </c>
      <c r="H283" s="8">
        <v>0.99</v>
      </c>
      <c r="I283" s="8" t="s">
        <v>51</v>
      </c>
      <c r="J283" s="8" t="s">
        <v>22</v>
      </c>
      <c r="K283" s="8" t="s">
        <v>27</v>
      </c>
      <c r="L283" s="8" t="s">
        <v>66</v>
      </c>
      <c r="M283" s="8" t="s">
        <v>19</v>
      </c>
      <c r="N283" s="8" t="s">
        <v>188</v>
      </c>
    </row>
    <row r="284" spans="1:14" x14ac:dyDescent="0.35">
      <c r="A284" s="8">
        <v>21475</v>
      </c>
      <c r="B284" s="9">
        <v>40594</v>
      </c>
      <c r="C284" s="8" t="s">
        <v>20</v>
      </c>
      <c r="D284" s="8">
        <v>15</v>
      </c>
      <c r="E284" s="8">
        <v>4956.7839999999997</v>
      </c>
      <c r="F284" s="10">
        <v>330.45226666666662</v>
      </c>
      <c r="G284" s="8" t="s">
        <v>21</v>
      </c>
      <c r="H284" s="8">
        <v>75.23</v>
      </c>
      <c r="I284" s="8" t="s">
        <v>46</v>
      </c>
      <c r="J284" s="8" t="s">
        <v>16</v>
      </c>
      <c r="K284" s="8" t="s">
        <v>17</v>
      </c>
      <c r="L284" s="8" t="s">
        <v>52</v>
      </c>
      <c r="M284" s="8" t="s">
        <v>56</v>
      </c>
      <c r="N284" s="8" t="s">
        <v>188</v>
      </c>
    </row>
    <row r="285" spans="1:14" x14ac:dyDescent="0.35">
      <c r="A285" s="8">
        <v>7462</v>
      </c>
      <c r="B285" s="9">
        <v>40594</v>
      </c>
      <c r="C285" s="8" t="s">
        <v>34</v>
      </c>
      <c r="D285" s="8">
        <v>3</v>
      </c>
      <c r="E285" s="8">
        <v>72.63</v>
      </c>
      <c r="F285" s="10">
        <v>24.209999999999997</v>
      </c>
      <c r="G285" s="8" t="s">
        <v>14</v>
      </c>
      <c r="H285" s="8">
        <v>5.53</v>
      </c>
      <c r="I285" s="8" t="s">
        <v>51</v>
      </c>
      <c r="J285" s="8" t="s">
        <v>42</v>
      </c>
      <c r="K285" s="8" t="s">
        <v>27</v>
      </c>
      <c r="L285" s="8" t="s">
        <v>40</v>
      </c>
      <c r="M285" s="8" t="s">
        <v>32</v>
      </c>
      <c r="N285" s="8" t="s">
        <v>188</v>
      </c>
    </row>
    <row r="286" spans="1:14" x14ac:dyDescent="0.35">
      <c r="A286" s="8">
        <v>3814</v>
      </c>
      <c r="B286" s="9">
        <v>40595</v>
      </c>
      <c r="C286" s="8" t="s">
        <v>13</v>
      </c>
      <c r="D286" s="8">
        <v>43</v>
      </c>
      <c r="E286" s="8">
        <v>1225.4100000000001</v>
      </c>
      <c r="F286" s="10">
        <v>28.497906976744186</v>
      </c>
      <c r="G286" s="8" t="s">
        <v>14</v>
      </c>
      <c r="H286" s="8">
        <v>13.99</v>
      </c>
      <c r="I286" s="8" t="s">
        <v>46</v>
      </c>
      <c r="J286" s="8" t="s">
        <v>16</v>
      </c>
      <c r="K286" s="8" t="s">
        <v>27</v>
      </c>
      <c r="L286" s="8" t="s">
        <v>58</v>
      </c>
      <c r="M286" s="8" t="s">
        <v>45</v>
      </c>
      <c r="N286" s="8" t="s">
        <v>163</v>
      </c>
    </row>
    <row r="287" spans="1:14" x14ac:dyDescent="0.35">
      <c r="A287" s="8">
        <v>5347</v>
      </c>
      <c r="B287" s="9">
        <v>40595</v>
      </c>
      <c r="C287" s="8" t="s">
        <v>55</v>
      </c>
      <c r="D287" s="8">
        <v>39</v>
      </c>
      <c r="E287" s="8">
        <v>276.029</v>
      </c>
      <c r="F287" s="10">
        <v>7.0776666666666666</v>
      </c>
      <c r="G287" s="8" t="s">
        <v>25</v>
      </c>
      <c r="H287" s="8">
        <v>5.03</v>
      </c>
      <c r="I287" s="8" t="s">
        <v>54</v>
      </c>
      <c r="J287" s="8" t="s">
        <v>22</v>
      </c>
      <c r="K287" s="8" t="s">
        <v>30</v>
      </c>
      <c r="L287" s="8" t="s">
        <v>47</v>
      </c>
      <c r="M287" s="8" t="s">
        <v>45</v>
      </c>
      <c r="N287" s="8" t="s">
        <v>261</v>
      </c>
    </row>
    <row r="288" spans="1:14" x14ac:dyDescent="0.35">
      <c r="A288" s="8">
        <v>49312</v>
      </c>
      <c r="B288" s="9">
        <v>40595</v>
      </c>
      <c r="C288" s="8" t="s">
        <v>20</v>
      </c>
      <c r="D288" s="8">
        <v>30</v>
      </c>
      <c r="E288" s="8">
        <v>164.41</v>
      </c>
      <c r="F288" s="10">
        <v>5.4803333333333333</v>
      </c>
      <c r="G288" s="8" t="s">
        <v>25</v>
      </c>
      <c r="H288" s="8">
        <v>7.54</v>
      </c>
      <c r="I288" s="8" t="s">
        <v>41</v>
      </c>
      <c r="J288" s="8" t="s">
        <v>22</v>
      </c>
      <c r="K288" s="8" t="s">
        <v>27</v>
      </c>
      <c r="L288" s="8" t="s">
        <v>28</v>
      </c>
      <c r="M288" s="8" t="s">
        <v>19</v>
      </c>
      <c r="N288" s="8" t="s">
        <v>181</v>
      </c>
    </row>
    <row r="289" spans="1:14" x14ac:dyDescent="0.35">
      <c r="A289" s="8">
        <v>49312</v>
      </c>
      <c r="B289" s="9">
        <v>40595</v>
      </c>
      <c r="C289" s="8" t="s">
        <v>20</v>
      </c>
      <c r="D289" s="8">
        <v>19</v>
      </c>
      <c r="E289" s="8">
        <v>1882.18</v>
      </c>
      <c r="F289" s="10">
        <v>99.062105263157903</v>
      </c>
      <c r="G289" s="8" t="s">
        <v>14</v>
      </c>
      <c r="H289" s="8">
        <v>5.81</v>
      </c>
      <c r="I289" s="8" t="s">
        <v>41</v>
      </c>
      <c r="J289" s="8" t="s">
        <v>22</v>
      </c>
      <c r="K289" s="8" t="s">
        <v>17</v>
      </c>
      <c r="L289" s="8" t="s">
        <v>18</v>
      </c>
      <c r="M289" s="8" t="s">
        <v>45</v>
      </c>
      <c r="N289" s="8" t="s">
        <v>255</v>
      </c>
    </row>
    <row r="290" spans="1:14" x14ac:dyDescent="0.35">
      <c r="A290" s="8">
        <v>5347</v>
      </c>
      <c r="B290" s="9">
        <v>40595</v>
      </c>
      <c r="C290" s="8" t="s">
        <v>55</v>
      </c>
      <c r="D290" s="8">
        <v>7</v>
      </c>
      <c r="E290" s="8">
        <v>525.55499999999995</v>
      </c>
      <c r="F290" s="10">
        <v>75.079285714285703</v>
      </c>
      <c r="G290" s="8" t="s">
        <v>25</v>
      </c>
      <c r="H290" s="8">
        <v>1.25</v>
      </c>
      <c r="I290" s="8" t="s">
        <v>54</v>
      </c>
      <c r="J290" s="8" t="s">
        <v>22</v>
      </c>
      <c r="K290" s="8" t="s">
        <v>30</v>
      </c>
      <c r="L290" s="8" t="s">
        <v>47</v>
      </c>
      <c r="M290" s="8" t="s">
        <v>32</v>
      </c>
      <c r="N290" s="8" t="s">
        <v>255</v>
      </c>
    </row>
    <row r="291" spans="1:14" x14ac:dyDescent="0.35">
      <c r="A291" s="8">
        <v>5347</v>
      </c>
      <c r="B291" s="9">
        <v>40595</v>
      </c>
      <c r="C291" s="8" t="s">
        <v>55</v>
      </c>
      <c r="D291" s="8">
        <v>1</v>
      </c>
      <c r="E291" s="8">
        <v>187.20400000000001</v>
      </c>
      <c r="F291" s="10">
        <v>187.20400000000001</v>
      </c>
      <c r="G291" s="8" t="s">
        <v>25</v>
      </c>
      <c r="H291" s="8">
        <v>5.26</v>
      </c>
      <c r="I291" s="8" t="s">
        <v>54</v>
      </c>
      <c r="J291" s="8" t="s">
        <v>22</v>
      </c>
      <c r="K291" s="8" t="s">
        <v>30</v>
      </c>
      <c r="L291" s="8" t="s">
        <v>47</v>
      </c>
      <c r="M291" s="8" t="s">
        <v>19</v>
      </c>
      <c r="N291" s="8" t="s">
        <v>181</v>
      </c>
    </row>
    <row r="292" spans="1:14" x14ac:dyDescent="0.35">
      <c r="A292" s="8">
        <v>12641</v>
      </c>
      <c r="B292" s="9">
        <v>40596</v>
      </c>
      <c r="C292" s="8" t="s">
        <v>13</v>
      </c>
      <c r="D292" s="8">
        <v>25</v>
      </c>
      <c r="E292" s="8">
        <v>676.24</v>
      </c>
      <c r="F292" s="10">
        <v>27.049600000000002</v>
      </c>
      <c r="G292" s="8" t="s">
        <v>25</v>
      </c>
      <c r="H292" s="8">
        <v>5.86</v>
      </c>
      <c r="I292" s="8" t="s">
        <v>54</v>
      </c>
      <c r="J292" s="8" t="s">
        <v>29</v>
      </c>
      <c r="K292" s="8" t="s">
        <v>27</v>
      </c>
      <c r="L292" s="8" t="s">
        <v>28</v>
      </c>
      <c r="M292" s="8" t="s">
        <v>19</v>
      </c>
      <c r="N292" s="8" t="s">
        <v>101</v>
      </c>
    </row>
    <row r="293" spans="1:14" x14ac:dyDescent="0.35">
      <c r="A293" s="8">
        <v>12641</v>
      </c>
      <c r="B293" s="9">
        <v>40596</v>
      </c>
      <c r="C293" s="8" t="s">
        <v>13</v>
      </c>
      <c r="D293" s="8">
        <v>24</v>
      </c>
      <c r="E293" s="8">
        <v>3668.6</v>
      </c>
      <c r="F293" s="10">
        <v>152.85833333333332</v>
      </c>
      <c r="G293" s="8" t="s">
        <v>25</v>
      </c>
      <c r="H293" s="8">
        <v>7.07</v>
      </c>
      <c r="I293" s="8" t="s">
        <v>54</v>
      </c>
      <c r="J293" s="8" t="s">
        <v>29</v>
      </c>
      <c r="K293" s="8" t="s">
        <v>27</v>
      </c>
      <c r="L293" s="8" t="s">
        <v>58</v>
      </c>
      <c r="M293" s="8" t="s">
        <v>19</v>
      </c>
      <c r="N293" s="8" t="s">
        <v>101</v>
      </c>
    </row>
    <row r="294" spans="1:14" x14ac:dyDescent="0.35">
      <c r="A294" s="8">
        <v>11651</v>
      </c>
      <c r="B294" s="9">
        <v>40596</v>
      </c>
      <c r="C294" s="8" t="s">
        <v>55</v>
      </c>
      <c r="D294" s="8">
        <v>19</v>
      </c>
      <c r="E294" s="8">
        <v>65.849999999999994</v>
      </c>
      <c r="F294" s="10">
        <v>3.4657894736842101</v>
      </c>
      <c r="G294" s="8" t="s">
        <v>14</v>
      </c>
      <c r="H294" s="8">
        <v>0.98</v>
      </c>
      <c r="I294" s="8" t="s">
        <v>54</v>
      </c>
      <c r="J294" s="8" t="s">
        <v>42</v>
      </c>
      <c r="K294" s="8" t="s">
        <v>27</v>
      </c>
      <c r="L294" s="8" t="s">
        <v>40</v>
      </c>
      <c r="M294" s="8" t="s">
        <v>37</v>
      </c>
      <c r="N294" s="8" t="s">
        <v>261</v>
      </c>
    </row>
    <row r="295" spans="1:14" x14ac:dyDescent="0.35">
      <c r="A295" s="8">
        <v>33794</v>
      </c>
      <c r="B295" s="9">
        <v>40596</v>
      </c>
      <c r="C295" s="8" t="s">
        <v>20</v>
      </c>
      <c r="D295" s="8">
        <v>18</v>
      </c>
      <c r="E295" s="8">
        <v>92.77</v>
      </c>
      <c r="F295" s="10">
        <v>5.153888888888889</v>
      </c>
      <c r="G295" s="8" t="s">
        <v>25</v>
      </c>
      <c r="H295" s="8">
        <v>3.05</v>
      </c>
      <c r="I295" s="8" t="s">
        <v>39</v>
      </c>
      <c r="J295" s="8" t="s">
        <v>42</v>
      </c>
      <c r="K295" s="8" t="s">
        <v>17</v>
      </c>
      <c r="L295" s="8" t="s">
        <v>18</v>
      </c>
      <c r="M295" s="8" t="s">
        <v>32</v>
      </c>
      <c r="N295" s="8" t="s">
        <v>261</v>
      </c>
    </row>
    <row r="296" spans="1:14" x14ac:dyDescent="0.35">
      <c r="A296" s="8">
        <v>12641</v>
      </c>
      <c r="B296" s="9">
        <v>40596</v>
      </c>
      <c r="C296" s="8" t="s">
        <v>13</v>
      </c>
      <c r="D296" s="8">
        <v>2</v>
      </c>
      <c r="E296" s="8">
        <v>107.12</v>
      </c>
      <c r="F296" s="10">
        <v>53.56</v>
      </c>
      <c r="G296" s="8" t="s">
        <v>25</v>
      </c>
      <c r="H296" s="8">
        <v>4.8600000000000003</v>
      </c>
      <c r="I296" s="8" t="s">
        <v>54</v>
      </c>
      <c r="J296" s="8" t="s">
        <v>29</v>
      </c>
      <c r="K296" s="8" t="s">
        <v>27</v>
      </c>
      <c r="L296" s="8" t="s">
        <v>28</v>
      </c>
      <c r="M296" s="8" t="s">
        <v>19</v>
      </c>
      <c r="N296" s="8" t="s">
        <v>158</v>
      </c>
    </row>
    <row r="297" spans="1:14" x14ac:dyDescent="0.35">
      <c r="A297" s="8">
        <v>3749</v>
      </c>
      <c r="B297" s="9">
        <v>40597</v>
      </c>
      <c r="C297" s="8" t="s">
        <v>55</v>
      </c>
      <c r="D297" s="8">
        <v>27</v>
      </c>
      <c r="E297" s="8">
        <v>353.62</v>
      </c>
      <c r="F297" s="10">
        <v>13.097037037037037</v>
      </c>
      <c r="G297" s="8" t="s">
        <v>25</v>
      </c>
      <c r="H297" s="8">
        <v>1.49</v>
      </c>
      <c r="I297" s="8" t="s">
        <v>39</v>
      </c>
      <c r="J297" s="8" t="s">
        <v>16</v>
      </c>
      <c r="K297" s="8" t="s">
        <v>27</v>
      </c>
      <c r="L297" s="8" t="s">
        <v>68</v>
      </c>
      <c r="M297" s="8" t="s">
        <v>19</v>
      </c>
      <c r="N297" s="8" t="s">
        <v>227</v>
      </c>
    </row>
    <row r="298" spans="1:14" x14ac:dyDescent="0.35">
      <c r="A298" s="8">
        <v>39909</v>
      </c>
      <c r="B298" s="9">
        <v>40598</v>
      </c>
      <c r="C298" s="8" t="s">
        <v>13</v>
      </c>
      <c r="D298" s="8">
        <v>50</v>
      </c>
      <c r="E298" s="8">
        <v>7778.7579999999998</v>
      </c>
      <c r="F298" s="10">
        <v>155.57515999999998</v>
      </c>
      <c r="G298" s="8" t="s">
        <v>25</v>
      </c>
      <c r="H298" s="8">
        <v>4.99</v>
      </c>
      <c r="I298" s="8" t="s">
        <v>51</v>
      </c>
      <c r="J298" s="8" t="s">
        <v>29</v>
      </c>
      <c r="K298" s="8" t="s">
        <v>30</v>
      </c>
      <c r="L298" s="8" t="s">
        <v>47</v>
      </c>
      <c r="M298" s="8" t="s">
        <v>19</v>
      </c>
      <c r="N298" s="9">
        <v>40636</v>
      </c>
    </row>
    <row r="299" spans="1:14" x14ac:dyDescent="0.35">
      <c r="A299" s="8">
        <v>40001</v>
      </c>
      <c r="B299" s="9">
        <v>40598</v>
      </c>
      <c r="C299" s="8" t="s">
        <v>55</v>
      </c>
      <c r="D299" s="8">
        <v>46</v>
      </c>
      <c r="E299" s="8">
        <v>1736.53</v>
      </c>
      <c r="F299" s="10">
        <v>37.750652173913046</v>
      </c>
      <c r="G299" s="8" t="s">
        <v>25</v>
      </c>
      <c r="H299" s="8">
        <v>3.99</v>
      </c>
      <c r="I299" s="8" t="s">
        <v>51</v>
      </c>
      <c r="J299" s="8" t="s">
        <v>29</v>
      </c>
      <c r="K299" s="8" t="s">
        <v>27</v>
      </c>
      <c r="L299" s="8" t="s">
        <v>66</v>
      </c>
      <c r="M299" s="8" t="s">
        <v>19</v>
      </c>
      <c r="N299" s="8" t="s">
        <v>101</v>
      </c>
    </row>
    <row r="300" spans="1:14" x14ac:dyDescent="0.35">
      <c r="A300" s="8">
        <v>18023</v>
      </c>
      <c r="B300" s="9">
        <v>40598</v>
      </c>
      <c r="C300" s="8" t="s">
        <v>55</v>
      </c>
      <c r="D300" s="8">
        <v>38</v>
      </c>
      <c r="E300" s="8">
        <v>4502.26</v>
      </c>
      <c r="F300" s="10">
        <v>118.48052631578948</v>
      </c>
      <c r="G300" s="8" t="s">
        <v>21</v>
      </c>
      <c r="H300" s="8">
        <v>26.3</v>
      </c>
      <c r="I300" s="8" t="s">
        <v>35</v>
      </c>
      <c r="J300" s="8" t="s">
        <v>29</v>
      </c>
      <c r="K300" s="8" t="s">
        <v>30</v>
      </c>
      <c r="L300" s="8" t="s">
        <v>44</v>
      </c>
      <c r="M300" s="8" t="s">
        <v>24</v>
      </c>
      <c r="N300" s="8" t="s">
        <v>227</v>
      </c>
    </row>
    <row r="301" spans="1:14" x14ac:dyDescent="0.35">
      <c r="A301" s="8">
        <v>25799</v>
      </c>
      <c r="B301" s="9">
        <v>40598</v>
      </c>
      <c r="C301" s="8" t="s">
        <v>13</v>
      </c>
      <c r="D301" s="8">
        <v>38</v>
      </c>
      <c r="E301" s="8">
        <v>136.5</v>
      </c>
      <c r="F301" s="10">
        <v>3.5921052631578947</v>
      </c>
      <c r="G301" s="8" t="s">
        <v>25</v>
      </c>
      <c r="H301" s="8">
        <v>7.49</v>
      </c>
      <c r="I301" s="8" t="s">
        <v>85</v>
      </c>
      <c r="J301" s="8" t="s">
        <v>22</v>
      </c>
      <c r="K301" s="8" t="s">
        <v>27</v>
      </c>
      <c r="L301" s="8" t="s">
        <v>40</v>
      </c>
      <c r="M301" s="8" t="s">
        <v>37</v>
      </c>
      <c r="N301" s="8" t="s">
        <v>163</v>
      </c>
    </row>
    <row r="302" spans="1:14" x14ac:dyDescent="0.35">
      <c r="A302" s="8">
        <v>18023</v>
      </c>
      <c r="B302" s="9">
        <v>40598</v>
      </c>
      <c r="C302" s="8" t="s">
        <v>55</v>
      </c>
      <c r="D302" s="8">
        <v>34</v>
      </c>
      <c r="E302" s="8">
        <v>192.23</v>
      </c>
      <c r="F302" s="10">
        <v>5.6538235294117642</v>
      </c>
      <c r="G302" s="8" t="s">
        <v>25</v>
      </c>
      <c r="H302" s="8">
        <v>7.64</v>
      </c>
      <c r="I302" s="8" t="s">
        <v>35</v>
      </c>
      <c r="J302" s="8" t="s">
        <v>29</v>
      </c>
      <c r="K302" s="8" t="s">
        <v>27</v>
      </c>
      <c r="L302" s="8" t="s">
        <v>28</v>
      </c>
      <c r="M302" s="8" t="s">
        <v>19</v>
      </c>
      <c r="N302" s="8" t="s">
        <v>227</v>
      </c>
    </row>
    <row r="303" spans="1:14" x14ac:dyDescent="0.35">
      <c r="A303" s="8">
        <v>21350</v>
      </c>
      <c r="B303" s="9">
        <v>40598</v>
      </c>
      <c r="C303" s="8" t="s">
        <v>55</v>
      </c>
      <c r="D303" s="8">
        <v>30</v>
      </c>
      <c r="E303" s="8">
        <v>278.94</v>
      </c>
      <c r="F303" s="10">
        <v>9.298</v>
      </c>
      <c r="G303" s="8" t="s">
        <v>25</v>
      </c>
      <c r="H303" s="8">
        <v>9.86</v>
      </c>
      <c r="I303" s="8" t="s">
        <v>15</v>
      </c>
      <c r="J303" s="8" t="s">
        <v>22</v>
      </c>
      <c r="K303" s="8" t="s">
        <v>27</v>
      </c>
      <c r="L303" s="8" t="s">
        <v>28</v>
      </c>
      <c r="M303" s="8" t="s">
        <v>19</v>
      </c>
      <c r="N303" s="8" t="s">
        <v>227</v>
      </c>
    </row>
    <row r="304" spans="1:14" x14ac:dyDescent="0.35">
      <c r="A304" s="8">
        <v>37863</v>
      </c>
      <c r="B304" s="9">
        <v>40598</v>
      </c>
      <c r="C304" s="8" t="s">
        <v>34</v>
      </c>
      <c r="D304" s="8">
        <v>27</v>
      </c>
      <c r="E304" s="8">
        <v>305.05</v>
      </c>
      <c r="F304" s="10">
        <v>11.298148148148149</v>
      </c>
      <c r="G304" s="8" t="s">
        <v>25</v>
      </c>
      <c r="H304" s="8">
        <v>3.37</v>
      </c>
      <c r="I304" s="8" t="s">
        <v>51</v>
      </c>
      <c r="J304" s="8" t="s">
        <v>29</v>
      </c>
      <c r="K304" s="8" t="s">
        <v>27</v>
      </c>
      <c r="L304" s="8" t="s">
        <v>36</v>
      </c>
      <c r="M304" s="8" t="s">
        <v>32</v>
      </c>
      <c r="N304" s="8" t="s">
        <v>101</v>
      </c>
    </row>
    <row r="305" spans="1:14" x14ac:dyDescent="0.35">
      <c r="A305" s="8">
        <v>32965</v>
      </c>
      <c r="B305" s="9">
        <v>40598</v>
      </c>
      <c r="C305" s="8" t="s">
        <v>34</v>
      </c>
      <c r="D305" s="8">
        <v>25</v>
      </c>
      <c r="E305" s="8">
        <v>2427.25</v>
      </c>
      <c r="F305" s="10">
        <v>97.09</v>
      </c>
      <c r="G305" s="8" t="s">
        <v>25</v>
      </c>
      <c r="H305" s="8">
        <v>19.989999999999998</v>
      </c>
      <c r="I305" s="8" t="s">
        <v>35</v>
      </c>
      <c r="J305" s="8" t="s">
        <v>42</v>
      </c>
      <c r="K305" s="8" t="s">
        <v>30</v>
      </c>
      <c r="L305" s="8" t="s">
        <v>31</v>
      </c>
      <c r="M305" s="8" t="s">
        <v>19</v>
      </c>
      <c r="N305" s="8" t="s">
        <v>227</v>
      </c>
    </row>
    <row r="306" spans="1:14" x14ac:dyDescent="0.35">
      <c r="A306" s="8">
        <v>54787</v>
      </c>
      <c r="B306" s="9">
        <v>40598</v>
      </c>
      <c r="C306" s="8" t="s">
        <v>34</v>
      </c>
      <c r="D306" s="8">
        <v>7</v>
      </c>
      <c r="E306" s="8">
        <v>170.02</v>
      </c>
      <c r="F306" s="10">
        <v>24.28857142857143</v>
      </c>
      <c r="G306" s="8" t="s">
        <v>25</v>
      </c>
      <c r="H306" s="8">
        <v>16.87</v>
      </c>
      <c r="I306" s="8" t="s">
        <v>54</v>
      </c>
      <c r="J306" s="8" t="s">
        <v>29</v>
      </c>
      <c r="K306" s="8" t="s">
        <v>27</v>
      </c>
      <c r="L306" s="8" t="s">
        <v>28</v>
      </c>
      <c r="M306" s="8" t="s">
        <v>19</v>
      </c>
      <c r="N306" s="8" t="s">
        <v>227</v>
      </c>
    </row>
    <row r="307" spans="1:14" x14ac:dyDescent="0.35">
      <c r="A307" s="8">
        <v>32965</v>
      </c>
      <c r="B307" s="9">
        <v>40598</v>
      </c>
      <c r="C307" s="8" t="s">
        <v>34</v>
      </c>
      <c r="D307" s="8">
        <v>2</v>
      </c>
      <c r="E307" s="8">
        <v>11.15</v>
      </c>
      <c r="F307" s="10">
        <v>5.5750000000000002</v>
      </c>
      <c r="G307" s="8" t="s">
        <v>25</v>
      </c>
      <c r="H307" s="8">
        <v>2.97</v>
      </c>
      <c r="I307" s="8" t="s">
        <v>41</v>
      </c>
      <c r="J307" s="8" t="s">
        <v>42</v>
      </c>
      <c r="K307" s="8" t="s">
        <v>27</v>
      </c>
      <c r="L307" s="8" t="s">
        <v>28</v>
      </c>
      <c r="M307" s="8" t="s">
        <v>37</v>
      </c>
      <c r="N307" s="8" t="s">
        <v>227</v>
      </c>
    </row>
    <row r="308" spans="1:14" x14ac:dyDescent="0.35">
      <c r="A308" s="8">
        <v>4960</v>
      </c>
      <c r="B308" s="9">
        <v>40599</v>
      </c>
      <c r="C308" s="8" t="s">
        <v>13</v>
      </c>
      <c r="D308" s="8">
        <v>30</v>
      </c>
      <c r="E308" s="8">
        <v>8363.65</v>
      </c>
      <c r="F308" s="10">
        <v>278.7883333333333</v>
      </c>
      <c r="G308" s="8" t="s">
        <v>21</v>
      </c>
      <c r="H308" s="8">
        <v>64.73</v>
      </c>
      <c r="I308" s="8" t="s">
        <v>232</v>
      </c>
      <c r="J308" s="8" t="s">
        <v>22</v>
      </c>
      <c r="K308" s="8" t="s">
        <v>17</v>
      </c>
      <c r="L308" s="8" t="s">
        <v>23</v>
      </c>
      <c r="M308" s="8" t="s">
        <v>24</v>
      </c>
      <c r="N308" s="9">
        <v>40546</v>
      </c>
    </row>
    <row r="309" spans="1:14" x14ac:dyDescent="0.35">
      <c r="A309" s="8">
        <v>4960</v>
      </c>
      <c r="B309" s="9">
        <v>40599</v>
      </c>
      <c r="C309" s="8" t="s">
        <v>13</v>
      </c>
      <c r="D309" s="8">
        <v>4</v>
      </c>
      <c r="E309" s="8">
        <v>40.869999999999997</v>
      </c>
      <c r="F309" s="10">
        <v>10.217499999999999</v>
      </c>
      <c r="G309" s="8" t="s">
        <v>14</v>
      </c>
      <c r="H309" s="8">
        <v>8.74</v>
      </c>
      <c r="I309" s="8" t="s">
        <v>35</v>
      </c>
      <c r="J309" s="8" t="s">
        <v>22</v>
      </c>
      <c r="K309" s="8" t="s">
        <v>27</v>
      </c>
      <c r="L309" s="8" t="s">
        <v>28</v>
      </c>
      <c r="M309" s="8" t="s">
        <v>19</v>
      </c>
      <c r="N309" s="8" t="s">
        <v>163</v>
      </c>
    </row>
    <row r="310" spans="1:14" x14ac:dyDescent="0.35">
      <c r="A310" s="8">
        <v>19558</v>
      </c>
      <c r="B310" s="9">
        <v>40599</v>
      </c>
      <c r="C310" s="8" t="s">
        <v>13</v>
      </c>
      <c r="D310" s="8">
        <v>2</v>
      </c>
      <c r="E310" s="8">
        <v>7.98</v>
      </c>
      <c r="F310" s="10">
        <v>3.99</v>
      </c>
      <c r="G310" s="8" t="s">
        <v>25</v>
      </c>
      <c r="H310" s="8">
        <v>1.35</v>
      </c>
      <c r="I310" s="8" t="s">
        <v>35</v>
      </c>
      <c r="J310" s="8" t="s">
        <v>22</v>
      </c>
      <c r="K310" s="8" t="s">
        <v>27</v>
      </c>
      <c r="L310" s="8" t="s">
        <v>82</v>
      </c>
      <c r="M310" s="8" t="s">
        <v>37</v>
      </c>
      <c r="N310" s="8" t="s">
        <v>158</v>
      </c>
    </row>
    <row r="311" spans="1:14" x14ac:dyDescent="0.35">
      <c r="A311" s="8">
        <v>43137</v>
      </c>
      <c r="B311" s="9">
        <v>40600</v>
      </c>
      <c r="C311" s="8" t="s">
        <v>34</v>
      </c>
      <c r="D311" s="8">
        <v>40</v>
      </c>
      <c r="E311" s="8">
        <v>6069.05</v>
      </c>
      <c r="F311" s="10">
        <v>151.72624999999999</v>
      </c>
      <c r="G311" s="8" t="s">
        <v>25</v>
      </c>
      <c r="H311" s="8">
        <v>7.07</v>
      </c>
      <c r="I311" s="8" t="s">
        <v>39</v>
      </c>
      <c r="J311" s="8" t="s">
        <v>16</v>
      </c>
      <c r="K311" s="8" t="s">
        <v>27</v>
      </c>
      <c r="L311" s="8" t="s">
        <v>58</v>
      </c>
      <c r="M311" s="8" t="s">
        <v>19</v>
      </c>
      <c r="N311" s="8" t="s">
        <v>163</v>
      </c>
    </row>
    <row r="312" spans="1:14" x14ac:dyDescent="0.35">
      <c r="A312" s="8">
        <v>4642</v>
      </c>
      <c r="B312" s="9">
        <v>40600</v>
      </c>
      <c r="C312" s="8" t="s">
        <v>20</v>
      </c>
      <c r="D312" s="8">
        <v>21</v>
      </c>
      <c r="E312" s="8">
        <v>309.62</v>
      </c>
      <c r="F312" s="10">
        <v>14.743809523809524</v>
      </c>
      <c r="G312" s="8" t="s">
        <v>14</v>
      </c>
      <c r="H312" s="8">
        <v>9.3699999999999992</v>
      </c>
      <c r="I312" s="8" t="s">
        <v>15</v>
      </c>
      <c r="J312" s="8" t="s">
        <v>22</v>
      </c>
      <c r="K312" s="8" t="s">
        <v>27</v>
      </c>
      <c r="L312" s="8" t="s">
        <v>58</v>
      </c>
      <c r="M312" s="8" t="s">
        <v>19</v>
      </c>
      <c r="N312" s="8" t="s">
        <v>101</v>
      </c>
    </row>
    <row r="313" spans="1:14" x14ac:dyDescent="0.35">
      <c r="A313" s="8">
        <v>15462</v>
      </c>
      <c r="B313" s="9">
        <v>40600</v>
      </c>
      <c r="C313" s="8" t="s">
        <v>20</v>
      </c>
      <c r="D313" s="8">
        <v>20</v>
      </c>
      <c r="E313" s="8">
        <v>862.64</v>
      </c>
      <c r="F313" s="10">
        <v>43.131999999999998</v>
      </c>
      <c r="G313" s="8" t="s">
        <v>25</v>
      </c>
      <c r="H313" s="8">
        <v>2.99</v>
      </c>
      <c r="I313" s="8" t="s">
        <v>85</v>
      </c>
      <c r="J313" s="8" t="s">
        <v>29</v>
      </c>
      <c r="K313" s="8" t="s">
        <v>27</v>
      </c>
      <c r="L313" s="8" t="s">
        <v>68</v>
      </c>
      <c r="M313" s="8" t="s">
        <v>19</v>
      </c>
      <c r="N313" s="8" t="s">
        <v>163</v>
      </c>
    </row>
    <row r="314" spans="1:14" x14ac:dyDescent="0.35">
      <c r="A314" s="8">
        <v>50145</v>
      </c>
      <c r="B314" s="9">
        <v>40600</v>
      </c>
      <c r="C314" s="8" t="s">
        <v>34</v>
      </c>
      <c r="D314" s="8">
        <v>18</v>
      </c>
      <c r="E314" s="8">
        <v>325.58</v>
      </c>
      <c r="F314" s="10">
        <v>18.087777777777777</v>
      </c>
      <c r="G314" s="8" t="s">
        <v>25</v>
      </c>
      <c r="H314" s="8">
        <v>3.62</v>
      </c>
      <c r="I314" s="8" t="s">
        <v>85</v>
      </c>
      <c r="J314" s="8" t="s">
        <v>22</v>
      </c>
      <c r="K314" s="8" t="s">
        <v>17</v>
      </c>
      <c r="L314" s="8" t="s">
        <v>18</v>
      </c>
      <c r="M314" s="8" t="s">
        <v>37</v>
      </c>
      <c r="N314" s="8" t="s">
        <v>163</v>
      </c>
    </row>
    <row r="315" spans="1:14" x14ac:dyDescent="0.35">
      <c r="A315" s="8">
        <v>21125</v>
      </c>
      <c r="B315" s="9">
        <v>40600</v>
      </c>
      <c r="C315" s="8" t="s">
        <v>49</v>
      </c>
      <c r="D315" s="8">
        <v>17</v>
      </c>
      <c r="E315" s="8">
        <v>155.16999999999999</v>
      </c>
      <c r="F315" s="10">
        <v>9.1276470588235288</v>
      </c>
      <c r="G315" s="8" t="s">
        <v>25</v>
      </c>
      <c r="H315" s="8">
        <v>4.3899999999999997</v>
      </c>
      <c r="I315" s="8" t="s">
        <v>51</v>
      </c>
      <c r="J315" s="8" t="s">
        <v>29</v>
      </c>
      <c r="K315" s="8" t="s">
        <v>27</v>
      </c>
      <c r="L315" s="8" t="s">
        <v>28</v>
      </c>
      <c r="M315" s="8" t="s">
        <v>37</v>
      </c>
      <c r="N315" s="8" t="s">
        <v>163</v>
      </c>
    </row>
    <row r="316" spans="1:14" x14ac:dyDescent="0.35">
      <c r="A316" s="8">
        <v>46372</v>
      </c>
      <c r="B316" s="9">
        <v>40600</v>
      </c>
      <c r="C316" s="8" t="s">
        <v>34</v>
      </c>
      <c r="D316" s="8">
        <v>15</v>
      </c>
      <c r="E316" s="8">
        <v>81.97</v>
      </c>
      <c r="F316" s="10">
        <v>5.464666666666667</v>
      </c>
      <c r="G316" s="8" t="s">
        <v>25</v>
      </c>
      <c r="H316" s="8">
        <v>8.33</v>
      </c>
      <c r="I316" s="8" t="s">
        <v>39</v>
      </c>
      <c r="J316" s="8" t="s">
        <v>16</v>
      </c>
      <c r="K316" s="8" t="s">
        <v>27</v>
      </c>
      <c r="L316" s="8" t="s">
        <v>28</v>
      </c>
      <c r="M316" s="8" t="s">
        <v>19</v>
      </c>
      <c r="N316" s="8" t="s">
        <v>163</v>
      </c>
    </row>
    <row r="317" spans="1:14" x14ac:dyDescent="0.35">
      <c r="A317" s="8">
        <v>8133</v>
      </c>
      <c r="B317" s="9">
        <v>40600</v>
      </c>
      <c r="C317" s="8" t="s">
        <v>55</v>
      </c>
      <c r="D317" s="8">
        <v>11</v>
      </c>
      <c r="E317" s="8">
        <v>405.53</v>
      </c>
      <c r="F317" s="10">
        <v>36.866363636363637</v>
      </c>
      <c r="G317" s="8" t="s">
        <v>25</v>
      </c>
      <c r="H317" s="8">
        <v>5.09</v>
      </c>
      <c r="I317" s="8" t="s">
        <v>85</v>
      </c>
      <c r="J317" s="8" t="s">
        <v>22</v>
      </c>
      <c r="K317" s="8" t="s">
        <v>27</v>
      </c>
      <c r="L317" s="8" t="s">
        <v>28</v>
      </c>
      <c r="M317" s="8" t="s">
        <v>19</v>
      </c>
      <c r="N317" s="8" t="s">
        <v>163</v>
      </c>
    </row>
    <row r="318" spans="1:14" x14ac:dyDescent="0.35">
      <c r="A318" s="8">
        <v>50145</v>
      </c>
      <c r="B318" s="9">
        <v>40600</v>
      </c>
      <c r="C318" s="8" t="s">
        <v>34</v>
      </c>
      <c r="D318" s="8">
        <v>9</v>
      </c>
      <c r="E318" s="8">
        <v>458.8</v>
      </c>
      <c r="F318" s="10">
        <v>50.977777777777781</v>
      </c>
      <c r="G318" s="8" t="s">
        <v>25</v>
      </c>
      <c r="H318" s="8">
        <v>6.77</v>
      </c>
      <c r="I318" s="8" t="s">
        <v>85</v>
      </c>
      <c r="J318" s="8" t="s">
        <v>22</v>
      </c>
      <c r="K318" s="8" t="s">
        <v>17</v>
      </c>
      <c r="L318" s="8" t="s">
        <v>18</v>
      </c>
      <c r="M318" s="8" t="s">
        <v>19</v>
      </c>
      <c r="N318" s="8" t="s">
        <v>101</v>
      </c>
    </row>
    <row r="319" spans="1:14" x14ac:dyDescent="0.35">
      <c r="A319" s="8">
        <v>4642</v>
      </c>
      <c r="B319" s="9">
        <v>40600</v>
      </c>
      <c r="C319" s="8" t="s">
        <v>20</v>
      </c>
      <c r="D319" s="8">
        <v>9</v>
      </c>
      <c r="E319" s="8">
        <v>65.61</v>
      </c>
      <c r="F319" s="10">
        <v>7.29</v>
      </c>
      <c r="G319" s="8" t="s">
        <v>25</v>
      </c>
      <c r="H319" s="8">
        <v>3.52</v>
      </c>
      <c r="I319" s="8" t="s">
        <v>15</v>
      </c>
      <c r="J319" s="8" t="s">
        <v>22</v>
      </c>
      <c r="K319" s="8" t="s">
        <v>30</v>
      </c>
      <c r="L319" s="8" t="s">
        <v>31</v>
      </c>
      <c r="M319" s="8" t="s">
        <v>32</v>
      </c>
      <c r="N319" s="8" t="s">
        <v>163</v>
      </c>
    </row>
    <row r="320" spans="1:14" x14ac:dyDescent="0.35">
      <c r="A320" s="8">
        <v>46372</v>
      </c>
      <c r="B320" s="9">
        <v>40600</v>
      </c>
      <c r="C320" s="8" t="s">
        <v>34</v>
      </c>
      <c r="D320" s="8">
        <v>7</v>
      </c>
      <c r="E320" s="8">
        <v>375.57</v>
      </c>
      <c r="F320" s="10">
        <v>53.652857142857144</v>
      </c>
      <c r="G320" s="8" t="s">
        <v>25</v>
      </c>
      <c r="H320" s="8">
        <v>16.11</v>
      </c>
      <c r="I320" s="8" t="s">
        <v>39</v>
      </c>
      <c r="J320" s="8" t="s">
        <v>16</v>
      </c>
      <c r="K320" s="8" t="s">
        <v>27</v>
      </c>
      <c r="L320" s="8" t="s">
        <v>68</v>
      </c>
      <c r="M320" s="8" t="s">
        <v>19</v>
      </c>
      <c r="N320" s="8" t="s">
        <v>101</v>
      </c>
    </row>
    <row r="321" spans="1:14" x14ac:dyDescent="0.35">
      <c r="A321" s="8">
        <v>7521</v>
      </c>
      <c r="B321" s="9">
        <v>40601</v>
      </c>
      <c r="C321" s="8" t="s">
        <v>13</v>
      </c>
      <c r="D321" s="8">
        <v>19</v>
      </c>
      <c r="E321" s="8">
        <v>1942.1735000000001</v>
      </c>
      <c r="F321" s="10">
        <v>102.21965789473684</v>
      </c>
      <c r="G321" s="8" t="s">
        <v>14</v>
      </c>
      <c r="H321" s="8">
        <v>2.5</v>
      </c>
      <c r="I321" s="8" t="s">
        <v>51</v>
      </c>
      <c r="J321" s="8" t="s">
        <v>42</v>
      </c>
      <c r="K321" s="8" t="s">
        <v>30</v>
      </c>
      <c r="L321" s="8" t="s">
        <v>47</v>
      </c>
      <c r="M321" s="8" t="s">
        <v>19</v>
      </c>
      <c r="N321" s="9">
        <v>40666</v>
      </c>
    </row>
    <row r="322" spans="1:14" x14ac:dyDescent="0.35">
      <c r="A322" s="8">
        <v>28741</v>
      </c>
      <c r="B322" s="9">
        <v>40602</v>
      </c>
      <c r="C322" s="8" t="s">
        <v>49</v>
      </c>
      <c r="D322" s="8">
        <v>13</v>
      </c>
      <c r="E322" s="8">
        <v>70.13</v>
      </c>
      <c r="F322" s="10">
        <v>5.3946153846153839</v>
      </c>
      <c r="G322" s="8" t="s">
        <v>25</v>
      </c>
      <c r="H322" s="8">
        <v>0.95</v>
      </c>
      <c r="I322" s="8" t="s">
        <v>39</v>
      </c>
      <c r="J322" s="8" t="s">
        <v>42</v>
      </c>
      <c r="K322" s="8" t="s">
        <v>27</v>
      </c>
      <c r="L322" s="8" t="s">
        <v>28</v>
      </c>
      <c r="M322" s="8" t="s">
        <v>37</v>
      </c>
      <c r="N322" s="9">
        <v>40546</v>
      </c>
    </row>
    <row r="323" spans="1:14" x14ac:dyDescent="0.35">
      <c r="A323" s="8">
        <v>40612</v>
      </c>
      <c r="B323" s="9">
        <v>40602</v>
      </c>
      <c r="C323" s="8" t="s">
        <v>34</v>
      </c>
      <c r="D323" s="8">
        <v>9</v>
      </c>
      <c r="E323" s="8">
        <v>19.2</v>
      </c>
      <c r="F323" s="10">
        <v>2.1333333333333333</v>
      </c>
      <c r="G323" s="8" t="s">
        <v>25</v>
      </c>
      <c r="H323" s="8">
        <v>1.1200000000000001</v>
      </c>
      <c r="I323" s="8" t="s">
        <v>54</v>
      </c>
      <c r="J323" s="8" t="s">
        <v>22</v>
      </c>
      <c r="K323" s="8" t="s">
        <v>27</v>
      </c>
      <c r="L323" s="8" t="s">
        <v>40</v>
      </c>
      <c r="M323" s="8" t="s">
        <v>37</v>
      </c>
      <c r="N323" s="9">
        <v>40546</v>
      </c>
    </row>
    <row r="324" spans="1:14" x14ac:dyDescent="0.35">
      <c r="A324" s="8">
        <v>20068</v>
      </c>
      <c r="B324" s="9">
        <v>40602</v>
      </c>
      <c r="C324" s="8" t="s">
        <v>20</v>
      </c>
      <c r="D324" s="8">
        <v>9</v>
      </c>
      <c r="E324" s="8">
        <v>53.18</v>
      </c>
      <c r="F324" s="10">
        <v>5.9088888888888889</v>
      </c>
      <c r="G324" s="8" t="s">
        <v>25</v>
      </c>
      <c r="H324" s="8">
        <v>6.98</v>
      </c>
      <c r="I324" s="8" t="s">
        <v>35</v>
      </c>
      <c r="J324" s="8" t="s">
        <v>29</v>
      </c>
      <c r="K324" s="8" t="s">
        <v>27</v>
      </c>
      <c r="L324" s="8" t="s">
        <v>68</v>
      </c>
      <c r="M324" s="8" t="s">
        <v>19</v>
      </c>
      <c r="N324" s="9">
        <v>40546</v>
      </c>
    </row>
    <row r="325" spans="1:14" x14ac:dyDescent="0.35">
      <c r="A325" s="8">
        <v>28741</v>
      </c>
      <c r="B325" s="9">
        <v>40602</v>
      </c>
      <c r="C325" s="8" t="s">
        <v>49</v>
      </c>
      <c r="D325" s="8">
        <v>5</v>
      </c>
      <c r="E325" s="8">
        <v>59.76</v>
      </c>
      <c r="F325" s="10">
        <v>11.952</v>
      </c>
      <c r="G325" s="8" t="s">
        <v>25</v>
      </c>
      <c r="H325" s="8">
        <v>3.37</v>
      </c>
      <c r="I325" s="8" t="s">
        <v>39</v>
      </c>
      <c r="J325" s="8" t="s">
        <v>42</v>
      </c>
      <c r="K325" s="8" t="s">
        <v>27</v>
      </c>
      <c r="L325" s="8" t="s">
        <v>36</v>
      </c>
      <c r="M325" s="8" t="s">
        <v>32</v>
      </c>
      <c r="N325" s="9">
        <v>40546</v>
      </c>
    </row>
    <row r="326" spans="1:14" x14ac:dyDescent="0.35">
      <c r="A326" s="8">
        <v>12868</v>
      </c>
      <c r="B326" s="9">
        <v>40603</v>
      </c>
      <c r="C326" s="8" t="s">
        <v>20</v>
      </c>
      <c r="D326" s="8">
        <v>31</v>
      </c>
      <c r="E326" s="8">
        <v>53.33</v>
      </c>
      <c r="F326" s="10">
        <v>1.7203225806451612</v>
      </c>
      <c r="G326" s="8" t="s">
        <v>25</v>
      </c>
      <c r="H326" s="8">
        <v>0.7</v>
      </c>
      <c r="I326" s="8" t="s">
        <v>35</v>
      </c>
      <c r="J326" s="8" t="s">
        <v>16</v>
      </c>
      <c r="K326" s="8" t="s">
        <v>27</v>
      </c>
      <c r="L326" s="8" t="s">
        <v>40</v>
      </c>
      <c r="M326" s="8" t="s">
        <v>37</v>
      </c>
      <c r="N326" s="9">
        <v>40577</v>
      </c>
    </row>
    <row r="327" spans="1:14" x14ac:dyDescent="0.35">
      <c r="A327" s="8">
        <v>928</v>
      </c>
      <c r="B327" s="9">
        <v>40603</v>
      </c>
      <c r="C327" s="8" t="s">
        <v>13</v>
      </c>
      <c r="D327" s="8">
        <v>26</v>
      </c>
      <c r="E327" s="8">
        <v>390.2</v>
      </c>
      <c r="F327" s="10">
        <v>15.007692307692308</v>
      </c>
      <c r="G327" s="8" t="s">
        <v>14</v>
      </c>
      <c r="H327" s="8">
        <v>7.4</v>
      </c>
      <c r="I327" s="8" t="s">
        <v>15</v>
      </c>
      <c r="J327" s="8" t="s">
        <v>16</v>
      </c>
      <c r="K327" s="8" t="s">
        <v>17</v>
      </c>
      <c r="L327" s="8" t="s">
        <v>18</v>
      </c>
      <c r="M327" s="8" t="s">
        <v>19</v>
      </c>
      <c r="N327" s="9">
        <v>40605</v>
      </c>
    </row>
    <row r="328" spans="1:14" x14ac:dyDescent="0.35">
      <c r="A328" s="8">
        <v>5188</v>
      </c>
      <c r="B328" s="9">
        <v>40603</v>
      </c>
      <c r="C328" s="8" t="s">
        <v>49</v>
      </c>
      <c r="D328" s="8">
        <v>24</v>
      </c>
      <c r="E328" s="8">
        <v>192.8</v>
      </c>
      <c r="F328" s="10">
        <v>8.0333333333333332</v>
      </c>
      <c r="G328" s="8" t="s">
        <v>25</v>
      </c>
      <c r="H328" s="8">
        <v>2.87</v>
      </c>
      <c r="I328" s="8" t="s">
        <v>46</v>
      </c>
      <c r="J328" s="8" t="s">
        <v>42</v>
      </c>
      <c r="K328" s="8" t="s">
        <v>27</v>
      </c>
      <c r="L328" s="8" t="s">
        <v>28</v>
      </c>
      <c r="M328" s="8" t="s">
        <v>37</v>
      </c>
      <c r="N328" s="9">
        <v>40636</v>
      </c>
    </row>
    <row r="329" spans="1:14" x14ac:dyDescent="0.35">
      <c r="A329" s="8">
        <v>928</v>
      </c>
      <c r="B329" s="9">
        <v>40603</v>
      </c>
      <c r="C329" s="8" t="s">
        <v>13</v>
      </c>
      <c r="D329" s="8">
        <v>21</v>
      </c>
      <c r="E329" s="8">
        <v>1222.68</v>
      </c>
      <c r="F329" s="10">
        <v>58.222857142857144</v>
      </c>
      <c r="G329" s="8" t="s">
        <v>14</v>
      </c>
      <c r="H329" s="8">
        <v>3.99</v>
      </c>
      <c r="I329" s="8" t="s">
        <v>15</v>
      </c>
      <c r="J329" s="8" t="s">
        <v>16</v>
      </c>
      <c r="K329" s="8" t="s">
        <v>27</v>
      </c>
      <c r="L329" s="8" t="s">
        <v>66</v>
      </c>
      <c r="M329" s="8" t="s">
        <v>19</v>
      </c>
      <c r="N329" s="9">
        <v>40697</v>
      </c>
    </row>
    <row r="330" spans="1:14" x14ac:dyDescent="0.35">
      <c r="A330" s="8">
        <v>12194</v>
      </c>
      <c r="B330" s="9">
        <v>40603</v>
      </c>
      <c r="C330" s="8" t="s">
        <v>20</v>
      </c>
      <c r="D330" s="8">
        <v>19</v>
      </c>
      <c r="E330" s="8">
        <v>3355.154</v>
      </c>
      <c r="F330" s="10">
        <v>176.58705263157896</v>
      </c>
      <c r="G330" s="8" t="s">
        <v>25</v>
      </c>
      <c r="H330" s="8">
        <v>3.99</v>
      </c>
      <c r="I330" s="8" t="s">
        <v>85</v>
      </c>
      <c r="J330" s="8" t="s">
        <v>22</v>
      </c>
      <c r="K330" s="8" t="s">
        <v>30</v>
      </c>
      <c r="L330" s="8" t="s">
        <v>47</v>
      </c>
      <c r="M330" s="8" t="s">
        <v>19</v>
      </c>
      <c r="N330" s="9">
        <v>40577</v>
      </c>
    </row>
    <row r="331" spans="1:14" x14ac:dyDescent="0.35">
      <c r="A331" s="8">
        <v>12868</v>
      </c>
      <c r="B331" s="9">
        <v>40603</v>
      </c>
      <c r="C331" s="8" t="s">
        <v>20</v>
      </c>
      <c r="D331" s="8">
        <v>2</v>
      </c>
      <c r="E331" s="8">
        <v>9.3699999999999992</v>
      </c>
      <c r="F331" s="10">
        <v>4.6849999999999996</v>
      </c>
      <c r="G331" s="8" t="s">
        <v>25</v>
      </c>
      <c r="H331" s="8">
        <v>1.22</v>
      </c>
      <c r="I331" s="8" t="s">
        <v>232</v>
      </c>
      <c r="J331" s="8" t="s">
        <v>16</v>
      </c>
      <c r="K331" s="8" t="s">
        <v>27</v>
      </c>
      <c r="L331" s="8" t="s">
        <v>28</v>
      </c>
      <c r="M331" s="8" t="s">
        <v>37</v>
      </c>
      <c r="N331" s="9">
        <v>40605</v>
      </c>
    </row>
    <row r="332" spans="1:14" x14ac:dyDescent="0.35">
      <c r="A332" s="8">
        <v>40165</v>
      </c>
      <c r="B332" s="9">
        <v>40604</v>
      </c>
      <c r="C332" s="8" t="s">
        <v>34</v>
      </c>
      <c r="D332" s="8">
        <v>50</v>
      </c>
      <c r="E332" s="8">
        <v>421.36</v>
      </c>
      <c r="F332" s="10">
        <v>8.4272000000000009</v>
      </c>
      <c r="G332" s="8" t="s">
        <v>25</v>
      </c>
      <c r="H332" s="8">
        <v>4.5</v>
      </c>
      <c r="I332" s="8" t="s">
        <v>35</v>
      </c>
      <c r="J332" s="8" t="s">
        <v>16</v>
      </c>
      <c r="K332" s="8" t="s">
        <v>27</v>
      </c>
      <c r="L332" s="8" t="s">
        <v>66</v>
      </c>
      <c r="M332" s="8" t="s">
        <v>19</v>
      </c>
      <c r="N332" s="9">
        <v>40666</v>
      </c>
    </row>
    <row r="333" spans="1:14" x14ac:dyDescent="0.35">
      <c r="A333" s="8">
        <v>16642</v>
      </c>
      <c r="B333" s="9">
        <v>40604</v>
      </c>
      <c r="C333" s="8" t="s">
        <v>49</v>
      </c>
      <c r="D333" s="8">
        <v>46</v>
      </c>
      <c r="E333" s="8">
        <v>7640.2250000000004</v>
      </c>
      <c r="F333" s="10">
        <v>166.09184782608696</v>
      </c>
      <c r="G333" s="8" t="s">
        <v>25</v>
      </c>
      <c r="H333" s="8">
        <v>2.5</v>
      </c>
      <c r="I333" s="8" t="s">
        <v>46</v>
      </c>
      <c r="J333" s="8" t="s">
        <v>22</v>
      </c>
      <c r="K333" s="8" t="s">
        <v>30</v>
      </c>
      <c r="L333" s="8" t="s">
        <v>47</v>
      </c>
      <c r="M333" s="8" t="s">
        <v>19</v>
      </c>
      <c r="N333" s="9">
        <v>40636</v>
      </c>
    </row>
    <row r="334" spans="1:14" x14ac:dyDescent="0.35">
      <c r="A334" s="8">
        <v>46115</v>
      </c>
      <c r="B334" s="9">
        <v>40604</v>
      </c>
      <c r="C334" s="8" t="s">
        <v>20</v>
      </c>
      <c r="D334" s="8">
        <v>38</v>
      </c>
      <c r="E334" s="8">
        <v>491.78</v>
      </c>
      <c r="F334" s="10">
        <v>12.94157894736842</v>
      </c>
      <c r="G334" s="8" t="s">
        <v>25</v>
      </c>
      <c r="H334" s="8">
        <v>6.47</v>
      </c>
      <c r="I334" s="8" t="s">
        <v>35</v>
      </c>
      <c r="J334" s="8" t="s">
        <v>42</v>
      </c>
      <c r="K334" s="8" t="s">
        <v>27</v>
      </c>
      <c r="L334" s="8" t="s">
        <v>28</v>
      </c>
      <c r="M334" s="8" t="s">
        <v>19</v>
      </c>
      <c r="N334" s="9">
        <v>40577</v>
      </c>
    </row>
    <row r="335" spans="1:14" x14ac:dyDescent="0.35">
      <c r="A335" s="8">
        <v>46115</v>
      </c>
      <c r="B335" s="9">
        <v>40604</v>
      </c>
      <c r="C335" s="8" t="s">
        <v>20</v>
      </c>
      <c r="D335" s="8">
        <v>35</v>
      </c>
      <c r="E335" s="8">
        <v>677.43</v>
      </c>
      <c r="F335" s="10">
        <v>19.355142857142855</v>
      </c>
      <c r="G335" s="8" t="s">
        <v>25</v>
      </c>
      <c r="H335" s="8">
        <v>4</v>
      </c>
      <c r="I335" s="8" t="s">
        <v>35</v>
      </c>
      <c r="J335" s="8" t="s">
        <v>42</v>
      </c>
      <c r="K335" s="8" t="s">
        <v>30</v>
      </c>
      <c r="L335" s="8" t="s">
        <v>31</v>
      </c>
      <c r="M335" s="8" t="s">
        <v>19</v>
      </c>
      <c r="N335" s="9">
        <v>40636</v>
      </c>
    </row>
    <row r="336" spans="1:14" x14ac:dyDescent="0.35">
      <c r="A336" s="8">
        <v>33824</v>
      </c>
      <c r="B336" s="9">
        <v>40604</v>
      </c>
      <c r="C336" s="8" t="s">
        <v>20</v>
      </c>
      <c r="D336" s="8">
        <v>19</v>
      </c>
      <c r="E336" s="8">
        <v>50.99</v>
      </c>
      <c r="F336" s="10">
        <v>2.6836842105263159</v>
      </c>
      <c r="G336" s="8" t="s">
        <v>25</v>
      </c>
      <c r="H336" s="8">
        <v>1.34</v>
      </c>
      <c r="I336" s="8" t="s">
        <v>54</v>
      </c>
      <c r="J336" s="8" t="s">
        <v>22</v>
      </c>
      <c r="K336" s="8" t="s">
        <v>27</v>
      </c>
      <c r="L336" s="8" t="s">
        <v>40</v>
      </c>
      <c r="M336" s="8" t="s">
        <v>37</v>
      </c>
      <c r="N336" s="9">
        <v>40605</v>
      </c>
    </row>
    <row r="337" spans="1:14" x14ac:dyDescent="0.35">
      <c r="A337" s="8">
        <v>22433</v>
      </c>
      <c r="B337" s="9">
        <v>40605</v>
      </c>
      <c r="C337" s="8" t="s">
        <v>20</v>
      </c>
      <c r="D337" s="8">
        <v>44</v>
      </c>
      <c r="E337" s="8">
        <v>797.98</v>
      </c>
      <c r="F337" s="10">
        <v>18.135909090909092</v>
      </c>
      <c r="G337" s="8" t="s">
        <v>25</v>
      </c>
      <c r="H337" s="8">
        <v>0.99</v>
      </c>
      <c r="I337" s="8" t="s">
        <v>46</v>
      </c>
      <c r="J337" s="8" t="s">
        <v>29</v>
      </c>
      <c r="K337" s="8" t="s">
        <v>30</v>
      </c>
      <c r="L337" s="8" t="s">
        <v>47</v>
      </c>
      <c r="M337" s="8" t="s">
        <v>37</v>
      </c>
      <c r="N337" s="9">
        <v>40666</v>
      </c>
    </row>
    <row r="338" spans="1:14" x14ac:dyDescent="0.35">
      <c r="A338" s="8">
        <v>47525</v>
      </c>
      <c r="B338" s="9">
        <v>40605</v>
      </c>
      <c r="C338" s="8" t="s">
        <v>55</v>
      </c>
      <c r="D338" s="8">
        <v>40</v>
      </c>
      <c r="E338" s="8">
        <v>649.46</v>
      </c>
      <c r="F338" s="10">
        <v>16.236499999999999</v>
      </c>
      <c r="G338" s="8" t="s">
        <v>25</v>
      </c>
      <c r="H338" s="8">
        <v>4</v>
      </c>
      <c r="I338" s="8" t="s">
        <v>15</v>
      </c>
      <c r="J338" s="8" t="s">
        <v>42</v>
      </c>
      <c r="K338" s="8" t="s">
        <v>30</v>
      </c>
      <c r="L338" s="8" t="s">
        <v>31</v>
      </c>
      <c r="M338" s="8" t="s">
        <v>19</v>
      </c>
      <c r="N338" s="9">
        <v>40636</v>
      </c>
    </row>
    <row r="339" spans="1:14" x14ac:dyDescent="0.35">
      <c r="A339" s="8">
        <v>26723</v>
      </c>
      <c r="B339" s="9">
        <v>40605</v>
      </c>
      <c r="C339" s="8" t="s">
        <v>13</v>
      </c>
      <c r="D339" s="8">
        <v>8</v>
      </c>
      <c r="E339" s="8">
        <v>441.80450000000002</v>
      </c>
      <c r="F339" s="10">
        <v>55.225562500000002</v>
      </c>
      <c r="G339" s="8" t="s">
        <v>25</v>
      </c>
      <c r="H339" s="8">
        <v>7.69</v>
      </c>
      <c r="I339" s="8" t="s">
        <v>54</v>
      </c>
      <c r="J339" s="8" t="s">
        <v>16</v>
      </c>
      <c r="K339" s="8" t="s">
        <v>30</v>
      </c>
      <c r="L339" s="8" t="s">
        <v>47</v>
      </c>
      <c r="M339" s="8" t="s">
        <v>19</v>
      </c>
      <c r="N339" s="9">
        <v>40758</v>
      </c>
    </row>
    <row r="340" spans="1:14" x14ac:dyDescent="0.35">
      <c r="A340" s="8">
        <v>48071</v>
      </c>
      <c r="B340" s="9">
        <v>40605</v>
      </c>
      <c r="C340" s="8" t="s">
        <v>13</v>
      </c>
      <c r="D340" s="8">
        <v>1</v>
      </c>
      <c r="E340" s="8">
        <v>22.74</v>
      </c>
      <c r="F340" s="10">
        <v>22.74</v>
      </c>
      <c r="G340" s="8" t="s">
        <v>14</v>
      </c>
      <c r="H340" s="8">
        <v>4.9800000000000004</v>
      </c>
      <c r="I340" s="8" t="s">
        <v>41</v>
      </c>
      <c r="J340" s="8" t="s">
        <v>29</v>
      </c>
      <c r="K340" s="8" t="s">
        <v>17</v>
      </c>
      <c r="L340" s="8" t="s">
        <v>18</v>
      </c>
      <c r="M340" s="8" t="s">
        <v>32</v>
      </c>
      <c r="N340" s="9">
        <v>40880</v>
      </c>
    </row>
    <row r="341" spans="1:14" x14ac:dyDescent="0.35">
      <c r="A341" s="8">
        <v>35555</v>
      </c>
      <c r="B341" s="9">
        <v>40606</v>
      </c>
      <c r="C341" s="8" t="s">
        <v>55</v>
      </c>
      <c r="D341" s="8">
        <v>50</v>
      </c>
      <c r="E341" s="8">
        <v>11266.4</v>
      </c>
      <c r="F341" s="10">
        <v>225.328</v>
      </c>
      <c r="G341" s="8" t="s">
        <v>21</v>
      </c>
      <c r="H341" s="8">
        <v>43.32</v>
      </c>
      <c r="I341" s="8" t="s">
        <v>51</v>
      </c>
      <c r="J341" s="8" t="s">
        <v>22</v>
      </c>
      <c r="K341" s="8" t="s">
        <v>17</v>
      </c>
      <c r="L341" s="8" t="s">
        <v>23</v>
      </c>
      <c r="M341" s="8" t="s">
        <v>24</v>
      </c>
      <c r="N341" s="9">
        <v>40666</v>
      </c>
    </row>
    <row r="342" spans="1:14" x14ac:dyDescent="0.35">
      <c r="A342" s="8">
        <v>53955</v>
      </c>
      <c r="B342" s="9">
        <v>40606</v>
      </c>
      <c r="C342" s="8" t="s">
        <v>20</v>
      </c>
      <c r="D342" s="8">
        <v>43</v>
      </c>
      <c r="E342" s="8">
        <v>5544.99</v>
      </c>
      <c r="F342" s="10">
        <v>128.95325581395349</v>
      </c>
      <c r="G342" s="8" t="s">
        <v>21</v>
      </c>
      <c r="H342" s="8">
        <v>130</v>
      </c>
      <c r="I342" s="8" t="s">
        <v>39</v>
      </c>
      <c r="J342" s="8" t="s">
        <v>29</v>
      </c>
      <c r="K342" s="8" t="s">
        <v>17</v>
      </c>
      <c r="L342" s="8" t="s">
        <v>23</v>
      </c>
      <c r="M342" s="8" t="s">
        <v>24</v>
      </c>
      <c r="N342" s="9">
        <v>40697</v>
      </c>
    </row>
    <row r="343" spans="1:14" x14ac:dyDescent="0.35">
      <c r="A343" s="8">
        <v>450</v>
      </c>
      <c r="B343" s="9">
        <v>40606</v>
      </c>
      <c r="C343" s="8" t="s">
        <v>49</v>
      </c>
      <c r="D343" s="8">
        <v>35</v>
      </c>
      <c r="E343" s="8">
        <v>543.72</v>
      </c>
      <c r="F343" s="10">
        <v>15.534857142857144</v>
      </c>
      <c r="G343" s="8" t="s">
        <v>25</v>
      </c>
      <c r="H343" s="8">
        <v>11.25</v>
      </c>
      <c r="I343" s="8" t="s">
        <v>15</v>
      </c>
      <c r="J343" s="8" t="s">
        <v>16</v>
      </c>
      <c r="K343" s="8" t="s">
        <v>27</v>
      </c>
      <c r="L343" s="8" t="s">
        <v>58</v>
      </c>
      <c r="M343" s="8" t="s">
        <v>19</v>
      </c>
      <c r="N343" s="9">
        <v>40697</v>
      </c>
    </row>
    <row r="344" spans="1:14" x14ac:dyDescent="0.35">
      <c r="A344" s="8">
        <v>27811</v>
      </c>
      <c r="B344" s="9">
        <v>40606</v>
      </c>
      <c r="C344" s="8" t="s">
        <v>49</v>
      </c>
      <c r="D344" s="8">
        <v>31</v>
      </c>
      <c r="E344" s="8">
        <v>197.59</v>
      </c>
      <c r="F344" s="10">
        <v>6.3738709677419356</v>
      </c>
      <c r="G344" s="8" t="s">
        <v>25</v>
      </c>
      <c r="H344" s="8">
        <v>5.48</v>
      </c>
      <c r="I344" s="8" t="s">
        <v>51</v>
      </c>
      <c r="J344" s="8" t="s">
        <v>42</v>
      </c>
      <c r="K344" s="8" t="s">
        <v>27</v>
      </c>
      <c r="L344" s="8" t="s">
        <v>68</v>
      </c>
      <c r="M344" s="8" t="s">
        <v>19</v>
      </c>
      <c r="N344" s="9">
        <v>40697</v>
      </c>
    </row>
    <row r="345" spans="1:14" x14ac:dyDescent="0.35">
      <c r="A345" s="8">
        <v>450</v>
      </c>
      <c r="B345" s="9">
        <v>40606</v>
      </c>
      <c r="C345" s="8" t="s">
        <v>49</v>
      </c>
      <c r="D345" s="8">
        <v>29</v>
      </c>
      <c r="E345" s="8">
        <v>1000.78</v>
      </c>
      <c r="F345" s="10">
        <v>34.509655172413794</v>
      </c>
      <c r="G345" s="8" t="s">
        <v>14</v>
      </c>
      <c r="H345" s="8">
        <v>8.99</v>
      </c>
      <c r="I345" s="8" t="s">
        <v>15</v>
      </c>
      <c r="J345" s="8" t="s">
        <v>16</v>
      </c>
      <c r="K345" s="8" t="s">
        <v>27</v>
      </c>
      <c r="L345" s="8" t="s">
        <v>40</v>
      </c>
      <c r="M345" s="8" t="s">
        <v>32</v>
      </c>
      <c r="N345" s="9">
        <v>40666</v>
      </c>
    </row>
    <row r="346" spans="1:14" x14ac:dyDescent="0.35">
      <c r="A346" s="8">
        <v>23968</v>
      </c>
      <c r="B346" s="9">
        <v>40606</v>
      </c>
      <c r="C346" s="8" t="s">
        <v>20</v>
      </c>
      <c r="D346" s="8">
        <v>19</v>
      </c>
      <c r="E346" s="8">
        <v>127.48</v>
      </c>
      <c r="F346" s="10">
        <v>6.7094736842105265</v>
      </c>
      <c r="G346" s="8" t="s">
        <v>25</v>
      </c>
      <c r="H346" s="8">
        <v>5.84</v>
      </c>
      <c r="I346" s="8" t="s">
        <v>35</v>
      </c>
      <c r="J346" s="8" t="s">
        <v>22</v>
      </c>
      <c r="K346" s="8" t="s">
        <v>27</v>
      </c>
      <c r="L346" s="8" t="s">
        <v>28</v>
      </c>
      <c r="M346" s="8" t="s">
        <v>19</v>
      </c>
      <c r="N346" s="9">
        <v>40727</v>
      </c>
    </row>
    <row r="347" spans="1:14" x14ac:dyDescent="0.35">
      <c r="A347" s="8">
        <v>35555</v>
      </c>
      <c r="B347" s="9">
        <v>40606</v>
      </c>
      <c r="C347" s="8" t="s">
        <v>55</v>
      </c>
      <c r="D347" s="8">
        <v>15</v>
      </c>
      <c r="E347" s="8">
        <v>71.61</v>
      </c>
      <c r="F347" s="10">
        <v>4.774</v>
      </c>
      <c r="G347" s="8" t="s">
        <v>25</v>
      </c>
      <c r="H347" s="8">
        <v>4.93</v>
      </c>
      <c r="I347" s="8" t="s">
        <v>51</v>
      </c>
      <c r="J347" s="8" t="s">
        <v>22</v>
      </c>
      <c r="K347" s="8" t="s">
        <v>30</v>
      </c>
      <c r="L347" s="8" t="s">
        <v>31</v>
      </c>
      <c r="M347" s="8" t="s">
        <v>32</v>
      </c>
      <c r="N347" s="9">
        <v>40697</v>
      </c>
    </row>
    <row r="348" spans="1:14" x14ac:dyDescent="0.35">
      <c r="A348" s="8">
        <v>27811</v>
      </c>
      <c r="B348" s="9">
        <v>40606</v>
      </c>
      <c r="C348" s="8" t="s">
        <v>49</v>
      </c>
      <c r="D348" s="8">
        <v>4</v>
      </c>
      <c r="E348" s="8">
        <v>73.900000000000006</v>
      </c>
      <c r="F348" s="10">
        <v>18.475000000000001</v>
      </c>
      <c r="G348" s="8" t="s">
        <v>25</v>
      </c>
      <c r="H348" s="8">
        <v>13.18</v>
      </c>
      <c r="I348" s="8" t="s">
        <v>51</v>
      </c>
      <c r="J348" s="8" t="s">
        <v>42</v>
      </c>
      <c r="K348" s="8" t="s">
        <v>27</v>
      </c>
      <c r="L348" s="8" t="s">
        <v>68</v>
      </c>
      <c r="M348" s="8" t="s">
        <v>19</v>
      </c>
      <c r="N348" s="9">
        <v>40666</v>
      </c>
    </row>
    <row r="349" spans="1:14" x14ac:dyDescent="0.35">
      <c r="A349" s="8">
        <v>35555</v>
      </c>
      <c r="B349" s="9">
        <v>40606</v>
      </c>
      <c r="C349" s="8" t="s">
        <v>55</v>
      </c>
      <c r="D349" s="8">
        <v>2</v>
      </c>
      <c r="E349" s="8">
        <v>10.43</v>
      </c>
      <c r="F349" s="10">
        <v>5.2149999999999999</v>
      </c>
      <c r="G349" s="8" t="s">
        <v>25</v>
      </c>
      <c r="H349" s="8">
        <v>0.8</v>
      </c>
      <c r="I349" s="8" t="s">
        <v>51</v>
      </c>
      <c r="J349" s="8" t="s">
        <v>22</v>
      </c>
      <c r="K349" s="8" t="s">
        <v>27</v>
      </c>
      <c r="L349" s="8" t="s">
        <v>28</v>
      </c>
      <c r="M349" s="8" t="s">
        <v>37</v>
      </c>
      <c r="N349" s="9">
        <v>40636</v>
      </c>
    </row>
    <row r="350" spans="1:14" x14ac:dyDescent="0.35">
      <c r="A350" s="8">
        <v>39878</v>
      </c>
      <c r="B350" s="9">
        <v>40607</v>
      </c>
      <c r="C350" s="8" t="s">
        <v>49</v>
      </c>
      <c r="D350" s="8">
        <v>50</v>
      </c>
      <c r="E350" s="8">
        <v>7663.74</v>
      </c>
      <c r="F350" s="10">
        <v>153.2748</v>
      </c>
      <c r="G350" s="8" t="s">
        <v>21</v>
      </c>
      <c r="H350" s="8">
        <v>39.25</v>
      </c>
      <c r="I350" s="8" t="s">
        <v>35</v>
      </c>
      <c r="J350" s="8" t="s">
        <v>22</v>
      </c>
      <c r="K350" s="8" t="s">
        <v>17</v>
      </c>
      <c r="L350" s="8" t="s">
        <v>52</v>
      </c>
      <c r="M350" s="8" t="s">
        <v>56</v>
      </c>
      <c r="N350" s="9">
        <v>40727</v>
      </c>
    </row>
    <row r="351" spans="1:14" x14ac:dyDescent="0.35">
      <c r="A351" s="8">
        <v>18688</v>
      </c>
      <c r="B351" s="9">
        <v>40607</v>
      </c>
      <c r="C351" s="8" t="s">
        <v>49</v>
      </c>
      <c r="D351" s="8">
        <v>49</v>
      </c>
      <c r="E351" s="8">
        <v>14346.73</v>
      </c>
      <c r="F351" s="10">
        <v>292.79040816326528</v>
      </c>
      <c r="G351" s="8" t="s">
        <v>25</v>
      </c>
      <c r="H351" s="8">
        <v>19.989999999999998</v>
      </c>
      <c r="I351" s="8" t="s">
        <v>54</v>
      </c>
      <c r="J351" s="8" t="s">
        <v>29</v>
      </c>
      <c r="K351" s="8" t="s">
        <v>27</v>
      </c>
      <c r="L351" s="8" t="s">
        <v>68</v>
      </c>
      <c r="M351" s="8" t="s">
        <v>19</v>
      </c>
      <c r="N351" s="9">
        <v>40727</v>
      </c>
    </row>
    <row r="352" spans="1:14" x14ac:dyDescent="0.35">
      <c r="A352" s="8">
        <v>20486</v>
      </c>
      <c r="B352" s="9">
        <v>40607</v>
      </c>
      <c r="C352" s="8" t="s">
        <v>34</v>
      </c>
      <c r="D352" s="8">
        <v>42</v>
      </c>
      <c r="E352" s="8">
        <v>163.98</v>
      </c>
      <c r="F352" s="10">
        <v>3.9042857142857139</v>
      </c>
      <c r="G352" s="8" t="s">
        <v>25</v>
      </c>
      <c r="H352" s="8">
        <v>0.7</v>
      </c>
      <c r="I352" s="8" t="s">
        <v>51</v>
      </c>
      <c r="J352" s="8" t="s">
        <v>22</v>
      </c>
      <c r="K352" s="8" t="s">
        <v>27</v>
      </c>
      <c r="L352" s="8" t="s">
        <v>40</v>
      </c>
      <c r="M352" s="8" t="s">
        <v>37</v>
      </c>
      <c r="N352" s="9">
        <v>40697</v>
      </c>
    </row>
    <row r="353" spans="1:14" x14ac:dyDescent="0.35">
      <c r="A353" s="8">
        <v>18688</v>
      </c>
      <c r="B353" s="9">
        <v>40607</v>
      </c>
      <c r="C353" s="8" t="s">
        <v>49</v>
      </c>
      <c r="D353" s="8">
        <v>41</v>
      </c>
      <c r="E353" s="8">
        <v>3951.6754999999998</v>
      </c>
      <c r="F353" s="10">
        <v>96.382329268292679</v>
      </c>
      <c r="G353" s="8" t="s">
        <v>25</v>
      </c>
      <c r="H353" s="8">
        <v>4.2</v>
      </c>
      <c r="I353" s="8" t="s">
        <v>54</v>
      </c>
      <c r="J353" s="8" t="s">
        <v>29</v>
      </c>
      <c r="K353" s="8" t="s">
        <v>30</v>
      </c>
      <c r="L353" s="8" t="s">
        <v>47</v>
      </c>
      <c r="M353" s="8" t="s">
        <v>19</v>
      </c>
      <c r="N353" s="9">
        <v>40697</v>
      </c>
    </row>
    <row r="354" spans="1:14" x14ac:dyDescent="0.35">
      <c r="A354" s="8">
        <v>20486</v>
      </c>
      <c r="B354" s="9">
        <v>40607</v>
      </c>
      <c r="C354" s="8" t="s">
        <v>34</v>
      </c>
      <c r="D354" s="8">
        <v>34</v>
      </c>
      <c r="E354" s="8">
        <v>306.3</v>
      </c>
      <c r="F354" s="10">
        <v>9.0088235294117656</v>
      </c>
      <c r="G354" s="8" t="s">
        <v>25</v>
      </c>
      <c r="H354" s="8">
        <v>4.3899999999999997</v>
      </c>
      <c r="I354" s="8" t="s">
        <v>51</v>
      </c>
      <c r="J354" s="8" t="s">
        <v>22</v>
      </c>
      <c r="K354" s="8" t="s">
        <v>27</v>
      </c>
      <c r="L354" s="8" t="s">
        <v>28</v>
      </c>
      <c r="M354" s="8" t="s">
        <v>37</v>
      </c>
      <c r="N354" s="9">
        <v>40697</v>
      </c>
    </row>
    <row r="355" spans="1:14" x14ac:dyDescent="0.35">
      <c r="A355" s="8">
        <v>25603</v>
      </c>
      <c r="B355" s="9">
        <v>40607</v>
      </c>
      <c r="C355" s="8" t="s">
        <v>13</v>
      </c>
      <c r="D355" s="8">
        <v>23</v>
      </c>
      <c r="E355" s="8">
        <v>862.64</v>
      </c>
      <c r="F355" s="10">
        <v>37.506086956521742</v>
      </c>
      <c r="G355" s="8" t="s">
        <v>25</v>
      </c>
      <c r="H355" s="8">
        <v>14.72</v>
      </c>
      <c r="I355" s="8" t="s">
        <v>54</v>
      </c>
      <c r="J355" s="8" t="s">
        <v>22</v>
      </c>
      <c r="K355" s="8" t="s">
        <v>27</v>
      </c>
      <c r="L355" s="8" t="s">
        <v>127</v>
      </c>
      <c r="M355" s="8" t="s">
        <v>19</v>
      </c>
      <c r="N355" s="9">
        <v>40727</v>
      </c>
    </row>
    <row r="356" spans="1:14" x14ac:dyDescent="0.35">
      <c r="A356" s="8">
        <v>18688</v>
      </c>
      <c r="B356" s="9">
        <v>40607</v>
      </c>
      <c r="C356" s="8" t="s">
        <v>49</v>
      </c>
      <c r="D356" s="8">
        <v>15</v>
      </c>
      <c r="E356" s="8">
        <v>40.340000000000003</v>
      </c>
      <c r="F356" s="10">
        <v>2.6893333333333334</v>
      </c>
      <c r="G356" s="8" t="s">
        <v>25</v>
      </c>
      <c r="H356" s="8">
        <v>0.5</v>
      </c>
      <c r="I356" s="8" t="s">
        <v>54</v>
      </c>
      <c r="J356" s="8" t="s">
        <v>29</v>
      </c>
      <c r="K356" s="8" t="s">
        <v>27</v>
      </c>
      <c r="L356" s="8" t="s">
        <v>71</v>
      </c>
      <c r="M356" s="8" t="s">
        <v>19</v>
      </c>
      <c r="N356" s="9">
        <v>40727</v>
      </c>
    </row>
    <row r="357" spans="1:14" x14ac:dyDescent="0.35">
      <c r="A357" s="8">
        <v>16100</v>
      </c>
      <c r="B357" s="9">
        <v>40609</v>
      </c>
      <c r="C357" s="8" t="s">
        <v>55</v>
      </c>
      <c r="D357" s="8">
        <v>44</v>
      </c>
      <c r="E357" s="8">
        <v>226.18</v>
      </c>
      <c r="F357" s="10">
        <v>5.1404545454545456</v>
      </c>
      <c r="G357" s="8" t="s">
        <v>25</v>
      </c>
      <c r="H357" s="8">
        <v>5.72</v>
      </c>
      <c r="I357" s="8" t="s">
        <v>96</v>
      </c>
      <c r="J357" s="8" t="s">
        <v>22</v>
      </c>
      <c r="K357" s="8" t="s">
        <v>17</v>
      </c>
      <c r="L357" s="8" t="s">
        <v>18</v>
      </c>
      <c r="M357" s="8" t="s">
        <v>32</v>
      </c>
      <c r="N357" s="9">
        <v>40758</v>
      </c>
    </row>
    <row r="358" spans="1:14" x14ac:dyDescent="0.35">
      <c r="A358" s="8">
        <v>52578</v>
      </c>
      <c r="B358" s="9">
        <v>40609</v>
      </c>
      <c r="C358" s="8" t="s">
        <v>20</v>
      </c>
      <c r="D358" s="8">
        <v>38</v>
      </c>
      <c r="E358" s="8">
        <v>6230.68</v>
      </c>
      <c r="F358" s="10">
        <v>163.96526315789475</v>
      </c>
      <c r="G358" s="8" t="s">
        <v>21</v>
      </c>
      <c r="H358" s="8">
        <v>29.1</v>
      </c>
      <c r="I358" s="8" t="s">
        <v>54</v>
      </c>
      <c r="J358" s="8" t="s">
        <v>16</v>
      </c>
      <c r="K358" s="8" t="s">
        <v>17</v>
      </c>
      <c r="L358" s="8" t="s">
        <v>52</v>
      </c>
      <c r="M358" s="8" t="s">
        <v>56</v>
      </c>
      <c r="N358" s="9">
        <v>40789</v>
      </c>
    </row>
    <row r="359" spans="1:14" x14ac:dyDescent="0.35">
      <c r="A359" s="8">
        <v>49026</v>
      </c>
      <c r="B359" s="9">
        <v>40609</v>
      </c>
      <c r="C359" s="8" t="s">
        <v>13</v>
      </c>
      <c r="D359" s="8">
        <v>36</v>
      </c>
      <c r="E359" s="8">
        <v>411.75</v>
      </c>
      <c r="F359" s="10">
        <v>11.4375</v>
      </c>
      <c r="G359" s="8" t="s">
        <v>25</v>
      </c>
      <c r="H359" s="8">
        <v>8.99</v>
      </c>
      <c r="I359" s="8" t="s">
        <v>15</v>
      </c>
      <c r="J359" s="8" t="s">
        <v>22</v>
      </c>
      <c r="K359" s="8" t="s">
        <v>27</v>
      </c>
      <c r="L359" s="8" t="s">
        <v>40</v>
      </c>
      <c r="M359" s="8" t="s">
        <v>32</v>
      </c>
      <c r="N359" s="9">
        <v>40880</v>
      </c>
    </row>
    <row r="360" spans="1:14" x14ac:dyDescent="0.35">
      <c r="A360" s="8">
        <v>49600</v>
      </c>
      <c r="B360" s="9">
        <v>40609</v>
      </c>
      <c r="C360" s="8" t="s">
        <v>13</v>
      </c>
      <c r="D360" s="8">
        <v>33</v>
      </c>
      <c r="E360" s="8">
        <v>1692.03</v>
      </c>
      <c r="F360" s="10">
        <v>51.273636363636363</v>
      </c>
      <c r="G360" s="8" t="s">
        <v>25</v>
      </c>
      <c r="H360" s="8">
        <v>10.75</v>
      </c>
      <c r="I360" s="8" t="s">
        <v>39</v>
      </c>
      <c r="J360" s="8" t="s">
        <v>29</v>
      </c>
      <c r="K360" s="8" t="s">
        <v>27</v>
      </c>
      <c r="L360" s="8" t="s">
        <v>28</v>
      </c>
      <c r="M360" s="8" t="s">
        <v>19</v>
      </c>
      <c r="N360" s="9">
        <v>40880</v>
      </c>
    </row>
    <row r="361" spans="1:14" x14ac:dyDescent="0.35">
      <c r="A361" s="8">
        <v>14021</v>
      </c>
      <c r="B361" s="9">
        <v>40609</v>
      </c>
      <c r="C361" s="8" t="s">
        <v>34</v>
      </c>
      <c r="D361" s="8">
        <v>12</v>
      </c>
      <c r="E361" s="8">
        <v>27.05</v>
      </c>
      <c r="F361" s="10">
        <v>2.2541666666666669</v>
      </c>
      <c r="G361" s="8" t="s">
        <v>14</v>
      </c>
      <c r="H361" s="8">
        <v>0.83</v>
      </c>
      <c r="I361" s="8" t="s">
        <v>41</v>
      </c>
      <c r="J361" s="8" t="s">
        <v>22</v>
      </c>
      <c r="K361" s="8" t="s">
        <v>27</v>
      </c>
      <c r="L361" s="8" t="s">
        <v>40</v>
      </c>
      <c r="M361" s="8" t="s">
        <v>37</v>
      </c>
      <c r="N361" s="9">
        <v>40758</v>
      </c>
    </row>
    <row r="362" spans="1:14" x14ac:dyDescent="0.35">
      <c r="A362" s="8">
        <v>52578</v>
      </c>
      <c r="B362" s="9">
        <v>40609</v>
      </c>
      <c r="C362" s="8" t="s">
        <v>20</v>
      </c>
      <c r="D362" s="8">
        <v>8</v>
      </c>
      <c r="E362" s="8">
        <v>1391.816</v>
      </c>
      <c r="F362" s="10">
        <v>173.977</v>
      </c>
      <c r="G362" s="8" t="s">
        <v>25</v>
      </c>
      <c r="H362" s="8">
        <v>69</v>
      </c>
      <c r="I362" s="8" t="s">
        <v>54</v>
      </c>
      <c r="J362" s="8" t="s">
        <v>16</v>
      </c>
      <c r="K362" s="8" t="s">
        <v>17</v>
      </c>
      <c r="L362" s="8" t="s">
        <v>52</v>
      </c>
      <c r="M362" s="8" t="s">
        <v>76</v>
      </c>
      <c r="N362" s="9">
        <v>40819</v>
      </c>
    </row>
    <row r="363" spans="1:14" x14ac:dyDescent="0.35">
      <c r="A363" s="8">
        <v>59686</v>
      </c>
      <c r="B363" s="9">
        <v>40610</v>
      </c>
      <c r="C363" s="8" t="s">
        <v>13</v>
      </c>
      <c r="D363" s="8">
        <v>41</v>
      </c>
      <c r="E363" s="8">
        <v>243.37</v>
      </c>
      <c r="F363" s="10">
        <v>5.9358536585365851</v>
      </c>
      <c r="G363" s="8" t="s">
        <v>25</v>
      </c>
      <c r="H363" s="8">
        <v>5.59</v>
      </c>
      <c r="I363" s="8" t="s">
        <v>54</v>
      </c>
      <c r="J363" s="8" t="s">
        <v>22</v>
      </c>
      <c r="K363" s="8" t="s">
        <v>27</v>
      </c>
      <c r="L363" s="8" t="s">
        <v>68</v>
      </c>
      <c r="M363" s="8" t="s">
        <v>19</v>
      </c>
      <c r="N363" s="8" t="s">
        <v>241</v>
      </c>
    </row>
    <row r="364" spans="1:14" x14ac:dyDescent="0.35">
      <c r="A364" s="8">
        <v>29095</v>
      </c>
      <c r="B364" s="9">
        <v>40610</v>
      </c>
      <c r="C364" s="8" t="s">
        <v>49</v>
      </c>
      <c r="D364" s="8">
        <v>40</v>
      </c>
      <c r="E364" s="8">
        <v>291.67</v>
      </c>
      <c r="F364" s="10">
        <v>7.2917500000000004</v>
      </c>
      <c r="G364" s="8" t="s">
        <v>25</v>
      </c>
      <c r="H364" s="8">
        <v>2.99</v>
      </c>
      <c r="I364" s="8" t="s">
        <v>26</v>
      </c>
      <c r="J364" s="8" t="s">
        <v>42</v>
      </c>
      <c r="K364" s="8" t="s">
        <v>27</v>
      </c>
      <c r="L364" s="8" t="s">
        <v>68</v>
      </c>
      <c r="M364" s="8" t="s">
        <v>19</v>
      </c>
      <c r="N364" s="9">
        <v>40789</v>
      </c>
    </row>
    <row r="365" spans="1:14" x14ac:dyDescent="0.35">
      <c r="A365" s="8">
        <v>49797</v>
      </c>
      <c r="B365" s="9">
        <v>40610</v>
      </c>
      <c r="C365" s="8" t="s">
        <v>49</v>
      </c>
      <c r="D365" s="8">
        <v>27</v>
      </c>
      <c r="E365" s="8">
        <v>341.1</v>
      </c>
      <c r="F365" s="10">
        <v>12.633333333333335</v>
      </c>
      <c r="G365" s="8" t="s">
        <v>25</v>
      </c>
      <c r="H365" s="8">
        <v>4.9800000000000004</v>
      </c>
      <c r="I365" s="8" t="s">
        <v>51</v>
      </c>
      <c r="J365" s="8" t="s">
        <v>42</v>
      </c>
      <c r="K365" s="8" t="s">
        <v>27</v>
      </c>
      <c r="L365" s="8" t="s">
        <v>66</v>
      </c>
      <c r="M365" s="8" t="s">
        <v>19</v>
      </c>
      <c r="N365" s="9">
        <v>40789</v>
      </c>
    </row>
    <row r="366" spans="1:14" x14ac:dyDescent="0.35">
      <c r="A366" s="8">
        <v>49797</v>
      </c>
      <c r="B366" s="9">
        <v>40610</v>
      </c>
      <c r="C366" s="8" t="s">
        <v>49</v>
      </c>
      <c r="D366" s="8">
        <v>26</v>
      </c>
      <c r="E366" s="8">
        <v>171.68</v>
      </c>
      <c r="F366" s="10">
        <v>6.6030769230769231</v>
      </c>
      <c r="G366" s="8" t="s">
        <v>14</v>
      </c>
      <c r="H366" s="8">
        <v>8.19</v>
      </c>
      <c r="I366" s="8" t="s">
        <v>51</v>
      </c>
      <c r="J366" s="8" t="s">
        <v>42</v>
      </c>
      <c r="K366" s="8" t="s">
        <v>27</v>
      </c>
      <c r="L366" s="8" t="s">
        <v>28</v>
      </c>
      <c r="M366" s="8" t="s">
        <v>19</v>
      </c>
      <c r="N366" s="9">
        <v>40789</v>
      </c>
    </row>
    <row r="367" spans="1:14" x14ac:dyDescent="0.35">
      <c r="A367" s="8">
        <v>57029</v>
      </c>
      <c r="B367" s="9">
        <v>40610</v>
      </c>
      <c r="C367" s="8" t="s">
        <v>20</v>
      </c>
      <c r="D367" s="8">
        <v>17</v>
      </c>
      <c r="E367" s="8">
        <v>74.25</v>
      </c>
      <c r="F367" s="10">
        <v>4.367647058823529</v>
      </c>
      <c r="G367" s="8" t="s">
        <v>25</v>
      </c>
      <c r="H367" s="8">
        <v>5.26</v>
      </c>
      <c r="I367" s="8" t="s">
        <v>35</v>
      </c>
      <c r="J367" s="8" t="s">
        <v>16</v>
      </c>
      <c r="K367" s="8" t="s">
        <v>27</v>
      </c>
      <c r="L367" s="8" t="s">
        <v>68</v>
      </c>
      <c r="M367" s="8" t="s">
        <v>19</v>
      </c>
      <c r="N367" s="9">
        <v>40789</v>
      </c>
    </row>
    <row r="368" spans="1:14" x14ac:dyDescent="0.35">
      <c r="A368" s="8">
        <v>59809</v>
      </c>
      <c r="B368" s="9">
        <v>40610</v>
      </c>
      <c r="C368" s="8" t="s">
        <v>49</v>
      </c>
      <c r="D368" s="8">
        <v>16</v>
      </c>
      <c r="E368" s="8">
        <v>506.84</v>
      </c>
      <c r="F368" s="10">
        <v>31.677499999999998</v>
      </c>
      <c r="G368" s="8" t="s">
        <v>25</v>
      </c>
      <c r="H368" s="8">
        <v>6.5</v>
      </c>
      <c r="I368" s="8" t="s">
        <v>85</v>
      </c>
      <c r="J368" s="8" t="s">
        <v>29</v>
      </c>
      <c r="K368" s="8" t="s">
        <v>30</v>
      </c>
      <c r="L368" s="8" t="s">
        <v>31</v>
      </c>
      <c r="M368" s="8" t="s">
        <v>19</v>
      </c>
      <c r="N368" s="9">
        <v>40789</v>
      </c>
    </row>
    <row r="369" spans="1:14" x14ac:dyDescent="0.35">
      <c r="A369" s="8">
        <v>59809</v>
      </c>
      <c r="B369" s="9">
        <v>40610</v>
      </c>
      <c r="C369" s="8" t="s">
        <v>49</v>
      </c>
      <c r="D369" s="8">
        <v>12</v>
      </c>
      <c r="E369" s="8">
        <v>138.66999999999999</v>
      </c>
      <c r="F369" s="10">
        <v>11.555833333333332</v>
      </c>
      <c r="G369" s="8" t="s">
        <v>25</v>
      </c>
      <c r="H369" s="8">
        <v>5.63</v>
      </c>
      <c r="I369" s="8" t="s">
        <v>85</v>
      </c>
      <c r="J369" s="8" t="s">
        <v>29</v>
      </c>
      <c r="K369" s="8" t="s">
        <v>27</v>
      </c>
      <c r="L369" s="8" t="s">
        <v>68</v>
      </c>
      <c r="M369" s="8" t="s">
        <v>19</v>
      </c>
      <c r="N369" s="9">
        <v>40819</v>
      </c>
    </row>
    <row r="370" spans="1:14" x14ac:dyDescent="0.35">
      <c r="A370" s="8">
        <v>57029</v>
      </c>
      <c r="B370" s="9">
        <v>40610</v>
      </c>
      <c r="C370" s="8" t="s">
        <v>20</v>
      </c>
      <c r="D370" s="8">
        <v>4</v>
      </c>
      <c r="E370" s="8">
        <v>23.23</v>
      </c>
      <c r="F370" s="10">
        <v>5.8075000000000001</v>
      </c>
      <c r="G370" s="8" t="s">
        <v>25</v>
      </c>
      <c r="H370" s="8">
        <v>6.72</v>
      </c>
      <c r="I370" s="8" t="s">
        <v>35</v>
      </c>
      <c r="J370" s="8" t="s">
        <v>16</v>
      </c>
      <c r="K370" s="8" t="s">
        <v>27</v>
      </c>
      <c r="L370" s="8" t="s">
        <v>28</v>
      </c>
      <c r="M370" s="8" t="s">
        <v>19</v>
      </c>
      <c r="N370" s="9">
        <v>40789</v>
      </c>
    </row>
    <row r="371" spans="1:14" x14ac:dyDescent="0.35">
      <c r="A371" s="8">
        <v>1539</v>
      </c>
      <c r="B371" s="9">
        <v>40611</v>
      </c>
      <c r="C371" s="8" t="s">
        <v>13</v>
      </c>
      <c r="D371" s="8">
        <v>38</v>
      </c>
      <c r="E371" s="8">
        <v>184.99</v>
      </c>
      <c r="F371" s="10">
        <v>4.868157894736842</v>
      </c>
      <c r="G371" s="8" t="s">
        <v>25</v>
      </c>
      <c r="H371" s="8">
        <v>4.93</v>
      </c>
      <c r="I371" s="8" t="s">
        <v>62</v>
      </c>
      <c r="J371" s="8" t="s">
        <v>22</v>
      </c>
      <c r="K371" s="8" t="s">
        <v>30</v>
      </c>
      <c r="L371" s="8" t="s">
        <v>31</v>
      </c>
      <c r="M371" s="8" t="s">
        <v>32</v>
      </c>
      <c r="N371" s="8" t="s">
        <v>120</v>
      </c>
    </row>
    <row r="372" spans="1:14" x14ac:dyDescent="0.35">
      <c r="A372" s="8">
        <v>1539</v>
      </c>
      <c r="B372" s="9">
        <v>40611</v>
      </c>
      <c r="C372" s="8" t="s">
        <v>13</v>
      </c>
      <c r="D372" s="8">
        <v>33</v>
      </c>
      <c r="E372" s="8">
        <v>511.83</v>
      </c>
      <c r="F372" s="10">
        <v>15.51</v>
      </c>
      <c r="G372" s="8" t="s">
        <v>25</v>
      </c>
      <c r="H372" s="8">
        <v>13.18</v>
      </c>
      <c r="I372" s="8" t="s">
        <v>62</v>
      </c>
      <c r="J372" s="8" t="s">
        <v>22</v>
      </c>
      <c r="K372" s="8" t="s">
        <v>27</v>
      </c>
      <c r="L372" s="8" t="s">
        <v>68</v>
      </c>
      <c r="M372" s="8" t="s">
        <v>19</v>
      </c>
      <c r="N372" s="9">
        <v>40850</v>
      </c>
    </row>
    <row r="373" spans="1:14" x14ac:dyDescent="0.35">
      <c r="A373" s="8">
        <v>40034</v>
      </c>
      <c r="B373" s="9">
        <v>40612</v>
      </c>
      <c r="C373" s="8" t="s">
        <v>55</v>
      </c>
      <c r="D373" s="8">
        <v>47</v>
      </c>
      <c r="E373" s="8">
        <v>603.69000000000005</v>
      </c>
      <c r="F373" s="10">
        <v>12.844468085106383</v>
      </c>
      <c r="G373" s="8" t="s">
        <v>14</v>
      </c>
      <c r="H373" s="8">
        <v>4.8600000000000003</v>
      </c>
      <c r="I373" s="8" t="s">
        <v>54</v>
      </c>
      <c r="J373" s="8" t="s">
        <v>16</v>
      </c>
      <c r="K373" s="8" t="s">
        <v>27</v>
      </c>
      <c r="L373" s="8" t="s">
        <v>28</v>
      </c>
      <c r="M373" s="8" t="s">
        <v>19</v>
      </c>
      <c r="N373" s="9">
        <v>40850</v>
      </c>
    </row>
    <row r="374" spans="1:14" x14ac:dyDescent="0.35">
      <c r="A374" s="8">
        <v>27554</v>
      </c>
      <c r="B374" s="9">
        <v>40612</v>
      </c>
      <c r="C374" s="8" t="s">
        <v>20</v>
      </c>
      <c r="D374" s="8">
        <v>45</v>
      </c>
      <c r="E374" s="8">
        <v>12685.544</v>
      </c>
      <c r="F374" s="10">
        <v>281.90097777777777</v>
      </c>
      <c r="G374" s="8" t="s">
        <v>21</v>
      </c>
      <c r="H374" s="8">
        <v>40.19</v>
      </c>
      <c r="I374" s="8" t="s">
        <v>46</v>
      </c>
      <c r="J374" s="8" t="s">
        <v>42</v>
      </c>
      <c r="K374" s="8" t="s">
        <v>17</v>
      </c>
      <c r="L374" s="8" t="s">
        <v>52</v>
      </c>
      <c r="M374" s="8" t="s">
        <v>56</v>
      </c>
      <c r="N374" s="9">
        <v>40880</v>
      </c>
    </row>
    <row r="375" spans="1:14" x14ac:dyDescent="0.35">
      <c r="A375" s="8">
        <v>58086</v>
      </c>
      <c r="B375" s="9">
        <v>40612</v>
      </c>
      <c r="C375" s="8" t="s">
        <v>55</v>
      </c>
      <c r="D375" s="8">
        <v>31</v>
      </c>
      <c r="E375" s="8">
        <v>1638.2</v>
      </c>
      <c r="F375" s="10">
        <v>52.845161290322579</v>
      </c>
      <c r="G375" s="8" t="s">
        <v>25</v>
      </c>
      <c r="H375" s="8">
        <v>13.88</v>
      </c>
      <c r="I375" s="8" t="s">
        <v>39</v>
      </c>
      <c r="J375" s="8" t="s">
        <v>22</v>
      </c>
      <c r="K375" s="8" t="s">
        <v>27</v>
      </c>
      <c r="L375" s="8" t="s">
        <v>28</v>
      </c>
      <c r="M375" s="8" t="s">
        <v>19</v>
      </c>
      <c r="N375" s="9">
        <v>40850</v>
      </c>
    </row>
    <row r="376" spans="1:14" x14ac:dyDescent="0.35">
      <c r="A376" s="8">
        <v>44610</v>
      </c>
      <c r="B376" s="9">
        <v>40612</v>
      </c>
      <c r="C376" s="8" t="s">
        <v>34</v>
      </c>
      <c r="D376" s="8">
        <v>31</v>
      </c>
      <c r="E376" s="8">
        <v>127.9</v>
      </c>
      <c r="F376" s="10">
        <v>4.1258064516129034</v>
      </c>
      <c r="G376" s="8" t="s">
        <v>25</v>
      </c>
      <c r="H376" s="8">
        <v>0.5</v>
      </c>
      <c r="I376" s="8" t="s">
        <v>15</v>
      </c>
      <c r="J376" s="8" t="s">
        <v>16</v>
      </c>
      <c r="K376" s="8" t="s">
        <v>27</v>
      </c>
      <c r="L376" s="8" t="s">
        <v>71</v>
      </c>
      <c r="M376" s="8" t="s">
        <v>19</v>
      </c>
      <c r="N376" s="9">
        <v>40819</v>
      </c>
    </row>
    <row r="377" spans="1:14" x14ac:dyDescent="0.35">
      <c r="A377" s="8">
        <v>47714</v>
      </c>
      <c r="B377" s="9">
        <v>40612</v>
      </c>
      <c r="C377" s="8" t="s">
        <v>55</v>
      </c>
      <c r="D377" s="8">
        <v>30</v>
      </c>
      <c r="E377" s="8">
        <v>176.15</v>
      </c>
      <c r="F377" s="10">
        <v>5.871666666666667</v>
      </c>
      <c r="G377" s="8" t="s">
        <v>25</v>
      </c>
      <c r="H377" s="8">
        <v>6.98</v>
      </c>
      <c r="I377" s="8" t="s">
        <v>96</v>
      </c>
      <c r="J377" s="8" t="s">
        <v>22</v>
      </c>
      <c r="K377" s="8" t="s">
        <v>27</v>
      </c>
      <c r="L377" s="8" t="s">
        <v>68</v>
      </c>
      <c r="M377" s="8" t="s">
        <v>19</v>
      </c>
      <c r="N377" s="9">
        <v>40850</v>
      </c>
    </row>
    <row r="378" spans="1:14" x14ac:dyDescent="0.35">
      <c r="A378" s="8">
        <v>47714</v>
      </c>
      <c r="B378" s="9">
        <v>40612</v>
      </c>
      <c r="C378" s="8" t="s">
        <v>55</v>
      </c>
      <c r="D378" s="8">
        <v>29</v>
      </c>
      <c r="E378" s="8">
        <v>2946.05</v>
      </c>
      <c r="F378" s="10">
        <v>101.58793103448276</v>
      </c>
      <c r="G378" s="8" t="s">
        <v>21</v>
      </c>
      <c r="H378" s="8">
        <v>41.64</v>
      </c>
      <c r="I378" s="8" t="s">
        <v>51</v>
      </c>
      <c r="J378" s="8" t="s">
        <v>22</v>
      </c>
      <c r="K378" s="8" t="s">
        <v>17</v>
      </c>
      <c r="L378" s="8" t="s">
        <v>52</v>
      </c>
      <c r="M378" s="8" t="s">
        <v>56</v>
      </c>
      <c r="N378" s="9">
        <v>40850</v>
      </c>
    </row>
    <row r="379" spans="1:14" x14ac:dyDescent="0.35">
      <c r="A379" s="8">
        <v>58086</v>
      </c>
      <c r="B379" s="9">
        <v>40612</v>
      </c>
      <c r="C379" s="8" t="s">
        <v>55</v>
      </c>
      <c r="D379" s="8">
        <v>27</v>
      </c>
      <c r="E379" s="8">
        <v>154.62</v>
      </c>
      <c r="F379" s="10">
        <v>5.7266666666666666</v>
      </c>
      <c r="G379" s="8" t="s">
        <v>25</v>
      </c>
      <c r="H379" s="8">
        <v>6.98</v>
      </c>
      <c r="I379" s="8" t="s">
        <v>39</v>
      </c>
      <c r="J379" s="8" t="s">
        <v>22</v>
      </c>
      <c r="K379" s="8" t="s">
        <v>27</v>
      </c>
      <c r="L379" s="8" t="s">
        <v>68</v>
      </c>
      <c r="M379" s="8" t="s">
        <v>19</v>
      </c>
      <c r="N379" s="9">
        <v>40850</v>
      </c>
    </row>
    <row r="380" spans="1:14" x14ac:dyDescent="0.35">
      <c r="A380" s="8">
        <v>20453</v>
      </c>
      <c r="B380" s="9">
        <v>40612</v>
      </c>
      <c r="C380" s="8" t="s">
        <v>55</v>
      </c>
      <c r="D380" s="8">
        <v>23</v>
      </c>
      <c r="E380" s="8">
        <v>450.39</v>
      </c>
      <c r="F380" s="10">
        <v>19.582173913043476</v>
      </c>
      <c r="G380" s="8" t="s">
        <v>25</v>
      </c>
      <c r="H380" s="8">
        <v>6.15</v>
      </c>
      <c r="I380" s="8" t="s">
        <v>51</v>
      </c>
      <c r="J380" s="8" t="s">
        <v>29</v>
      </c>
      <c r="K380" s="8" t="s">
        <v>17</v>
      </c>
      <c r="L380" s="8" t="s">
        <v>18</v>
      </c>
      <c r="M380" s="8" t="s">
        <v>32</v>
      </c>
      <c r="N380" s="9">
        <v>40880</v>
      </c>
    </row>
    <row r="381" spans="1:14" x14ac:dyDescent="0.35">
      <c r="A381" s="8">
        <v>10916</v>
      </c>
      <c r="B381" s="9">
        <v>40612</v>
      </c>
      <c r="C381" s="8" t="s">
        <v>55</v>
      </c>
      <c r="D381" s="8">
        <v>23</v>
      </c>
      <c r="E381" s="8">
        <v>135.31</v>
      </c>
      <c r="F381" s="10">
        <v>5.8830434782608698</v>
      </c>
      <c r="G381" s="8" t="s">
        <v>25</v>
      </c>
      <c r="H381" s="8">
        <v>5.01</v>
      </c>
      <c r="I381" s="8" t="s">
        <v>15</v>
      </c>
      <c r="J381" s="8" t="s">
        <v>42</v>
      </c>
      <c r="K381" s="8" t="s">
        <v>27</v>
      </c>
      <c r="L381" s="8" t="s">
        <v>68</v>
      </c>
      <c r="M381" s="8" t="s">
        <v>19</v>
      </c>
      <c r="N381" s="9">
        <v>40819</v>
      </c>
    </row>
    <row r="382" spans="1:14" x14ac:dyDescent="0.35">
      <c r="A382" s="8">
        <v>20453</v>
      </c>
      <c r="B382" s="9">
        <v>40612</v>
      </c>
      <c r="C382" s="8" t="s">
        <v>55</v>
      </c>
      <c r="D382" s="8">
        <v>17</v>
      </c>
      <c r="E382" s="8">
        <v>1193.1195</v>
      </c>
      <c r="F382" s="10">
        <v>70.183499999999995</v>
      </c>
      <c r="G382" s="8" t="s">
        <v>14</v>
      </c>
      <c r="H382" s="8">
        <v>0.99</v>
      </c>
      <c r="I382" s="8" t="s">
        <v>51</v>
      </c>
      <c r="J382" s="8" t="s">
        <v>29</v>
      </c>
      <c r="K382" s="8" t="s">
        <v>30</v>
      </c>
      <c r="L382" s="8" t="s">
        <v>47</v>
      </c>
      <c r="M382" s="8" t="s">
        <v>37</v>
      </c>
      <c r="N382" s="9">
        <v>40880</v>
      </c>
    </row>
    <row r="383" spans="1:14" x14ac:dyDescent="0.35">
      <c r="A383" s="8">
        <v>54081</v>
      </c>
      <c r="B383" s="9">
        <v>40612</v>
      </c>
      <c r="C383" s="8" t="s">
        <v>13</v>
      </c>
      <c r="D383" s="8">
        <v>2</v>
      </c>
      <c r="E383" s="8">
        <v>57.5</v>
      </c>
      <c r="F383" s="10">
        <v>28.75</v>
      </c>
      <c r="G383" s="8" t="s">
        <v>25</v>
      </c>
      <c r="H383" s="8">
        <v>1.99</v>
      </c>
      <c r="I383" s="8" t="s">
        <v>15</v>
      </c>
      <c r="J383" s="8" t="s">
        <v>29</v>
      </c>
      <c r="K383" s="8" t="s">
        <v>30</v>
      </c>
      <c r="L383" s="8" t="s">
        <v>31</v>
      </c>
      <c r="M383" s="8" t="s">
        <v>32</v>
      </c>
      <c r="N383" s="9">
        <v>40880</v>
      </c>
    </row>
    <row r="384" spans="1:14" x14ac:dyDescent="0.35">
      <c r="A384" s="8">
        <v>50465</v>
      </c>
      <c r="B384" s="9">
        <v>40613</v>
      </c>
      <c r="C384" s="8" t="s">
        <v>55</v>
      </c>
      <c r="D384" s="8">
        <v>29</v>
      </c>
      <c r="E384" s="8">
        <v>1337.08</v>
      </c>
      <c r="F384" s="10">
        <v>46.106206896551718</v>
      </c>
      <c r="G384" s="8" t="s">
        <v>25</v>
      </c>
      <c r="H384" s="8">
        <v>35</v>
      </c>
      <c r="I384" s="8" t="s">
        <v>39</v>
      </c>
      <c r="J384" s="8" t="s">
        <v>42</v>
      </c>
      <c r="K384" s="8" t="s">
        <v>27</v>
      </c>
      <c r="L384" s="8" t="s">
        <v>58</v>
      </c>
      <c r="M384" s="8" t="s">
        <v>76</v>
      </c>
      <c r="N384" s="8" t="s">
        <v>241</v>
      </c>
    </row>
    <row r="385" spans="1:14" x14ac:dyDescent="0.35">
      <c r="A385" s="8">
        <v>55271</v>
      </c>
      <c r="B385" s="9">
        <v>40613</v>
      </c>
      <c r="C385" s="8" t="s">
        <v>55</v>
      </c>
      <c r="D385" s="8">
        <v>16</v>
      </c>
      <c r="E385" s="8">
        <v>1648.33</v>
      </c>
      <c r="F385" s="10">
        <v>103.020625</v>
      </c>
      <c r="G385" s="8" t="s">
        <v>21</v>
      </c>
      <c r="H385" s="8">
        <v>42</v>
      </c>
      <c r="I385" s="8" t="s">
        <v>39</v>
      </c>
      <c r="J385" s="8" t="s">
        <v>16</v>
      </c>
      <c r="K385" s="8" t="s">
        <v>17</v>
      </c>
      <c r="L385" s="8" t="s">
        <v>23</v>
      </c>
      <c r="M385" s="8" t="s">
        <v>24</v>
      </c>
      <c r="N385" s="8" t="s">
        <v>241</v>
      </c>
    </row>
    <row r="386" spans="1:14" x14ac:dyDescent="0.35">
      <c r="A386" s="8">
        <v>12867</v>
      </c>
      <c r="B386" s="9">
        <v>40613</v>
      </c>
      <c r="C386" s="8" t="s">
        <v>49</v>
      </c>
      <c r="D386" s="8">
        <v>6</v>
      </c>
      <c r="E386" s="8">
        <v>127.49</v>
      </c>
      <c r="F386" s="10">
        <v>21.248333333333331</v>
      </c>
      <c r="G386" s="8" t="s">
        <v>14</v>
      </c>
      <c r="H386" s="8">
        <v>4</v>
      </c>
      <c r="I386" s="8" t="s">
        <v>39</v>
      </c>
      <c r="J386" s="8" t="s">
        <v>22</v>
      </c>
      <c r="K386" s="8" t="s">
        <v>30</v>
      </c>
      <c r="L386" s="8" t="s">
        <v>31</v>
      </c>
      <c r="M386" s="8" t="s">
        <v>19</v>
      </c>
      <c r="N386" s="9">
        <v>40850</v>
      </c>
    </row>
    <row r="387" spans="1:14" x14ac:dyDescent="0.35">
      <c r="A387" s="8">
        <v>20134</v>
      </c>
      <c r="B387" s="9">
        <v>40614</v>
      </c>
      <c r="C387" s="8" t="s">
        <v>13</v>
      </c>
      <c r="D387" s="8">
        <v>47</v>
      </c>
      <c r="E387" s="8">
        <v>281.47000000000003</v>
      </c>
      <c r="F387" s="10">
        <v>5.9887234042553201</v>
      </c>
      <c r="G387" s="8" t="s">
        <v>25</v>
      </c>
      <c r="H387" s="8">
        <v>7.37</v>
      </c>
      <c r="I387" s="8" t="s">
        <v>51</v>
      </c>
      <c r="J387" s="8" t="s">
        <v>22</v>
      </c>
      <c r="K387" s="8" t="s">
        <v>27</v>
      </c>
      <c r="L387" s="8" t="s">
        <v>28</v>
      </c>
      <c r="M387" s="8" t="s">
        <v>19</v>
      </c>
      <c r="N387" s="8" t="s">
        <v>43</v>
      </c>
    </row>
    <row r="388" spans="1:14" x14ac:dyDescent="0.35">
      <c r="A388" s="8">
        <v>18432</v>
      </c>
      <c r="B388" s="9">
        <v>40614</v>
      </c>
      <c r="C388" s="8" t="s">
        <v>34</v>
      </c>
      <c r="D388" s="8">
        <v>42</v>
      </c>
      <c r="E388" s="8">
        <v>451.32</v>
      </c>
      <c r="F388" s="10">
        <v>10.745714285714286</v>
      </c>
      <c r="G388" s="8" t="s">
        <v>25</v>
      </c>
      <c r="H388" s="8">
        <v>5.16</v>
      </c>
      <c r="I388" s="8" t="s">
        <v>41</v>
      </c>
      <c r="J388" s="8" t="s">
        <v>22</v>
      </c>
      <c r="K388" s="8" t="s">
        <v>17</v>
      </c>
      <c r="L388" s="8" t="s">
        <v>18</v>
      </c>
      <c r="M388" s="8" t="s">
        <v>19</v>
      </c>
      <c r="N388" s="9">
        <v>40880</v>
      </c>
    </row>
    <row r="389" spans="1:14" x14ac:dyDescent="0.35">
      <c r="A389" s="8">
        <v>20134</v>
      </c>
      <c r="B389" s="9">
        <v>40614</v>
      </c>
      <c r="C389" s="8" t="s">
        <v>13</v>
      </c>
      <c r="D389" s="8">
        <v>26</v>
      </c>
      <c r="E389" s="8">
        <v>583.55999999999995</v>
      </c>
      <c r="F389" s="10">
        <v>22.444615384615382</v>
      </c>
      <c r="G389" s="8" t="s">
        <v>25</v>
      </c>
      <c r="H389" s="8">
        <v>6.5</v>
      </c>
      <c r="I389" s="8" t="s">
        <v>51</v>
      </c>
      <c r="J389" s="8" t="s">
        <v>22</v>
      </c>
      <c r="K389" s="8" t="s">
        <v>30</v>
      </c>
      <c r="L389" s="8" t="s">
        <v>31</v>
      </c>
      <c r="M389" s="8" t="s">
        <v>19</v>
      </c>
      <c r="N389" s="8" t="s">
        <v>123</v>
      </c>
    </row>
    <row r="390" spans="1:14" x14ac:dyDescent="0.35">
      <c r="A390" s="8">
        <v>50789</v>
      </c>
      <c r="B390" s="9">
        <v>40614</v>
      </c>
      <c r="C390" s="8" t="s">
        <v>49</v>
      </c>
      <c r="D390" s="8">
        <v>23</v>
      </c>
      <c r="E390" s="8">
        <v>8673.9</v>
      </c>
      <c r="F390" s="10">
        <v>377.1260869565217</v>
      </c>
      <c r="G390" s="8" t="s">
        <v>25</v>
      </c>
      <c r="H390" s="8">
        <v>19.989999999999998</v>
      </c>
      <c r="I390" s="8" t="s">
        <v>39</v>
      </c>
      <c r="J390" s="8" t="s">
        <v>16</v>
      </c>
      <c r="K390" s="8" t="s">
        <v>27</v>
      </c>
      <c r="L390" s="8" t="s">
        <v>68</v>
      </c>
      <c r="M390" s="8" t="s">
        <v>19</v>
      </c>
      <c r="N390" s="8" t="s">
        <v>120</v>
      </c>
    </row>
    <row r="391" spans="1:14" x14ac:dyDescent="0.35">
      <c r="A391" s="8">
        <v>18432</v>
      </c>
      <c r="B391" s="9">
        <v>40614</v>
      </c>
      <c r="C391" s="8" t="s">
        <v>34</v>
      </c>
      <c r="D391" s="8">
        <v>15</v>
      </c>
      <c r="E391" s="8">
        <v>217.66</v>
      </c>
      <c r="F391" s="10">
        <v>14.510666666666667</v>
      </c>
      <c r="G391" s="8" t="s">
        <v>14</v>
      </c>
      <c r="H391" s="8">
        <v>6.75</v>
      </c>
      <c r="I391" s="8" t="s">
        <v>41</v>
      </c>
      <c r="J391" s="8" t="s">
        <v>22</v>
      </c>
      <c r="K391" s="8" t="s">
        <v>27</v>
      </c>
      <c r="L391" s="8" t="s">
        <v>66</v>
      </c>
      <c r="M391" s="8" t="s">
        <v>45</v>
      </c>
      <c r="N391" s="9">
        <v>40880</v>
      </c>
    </row>
    <row r="392" spans="1:14" x14ac:dyDescent="0.35">
      <c r="A392" s="8">
        <v>18432</v>
      </c>
      <c r="B392" s="9">
        <v>40614</v>
      </c>
      <c r="C392" s="8" t="s">
        <v>34</v>
      </c>
      <c r="D392" s="8">
        <v>12</v>
      </c>
      <c r="E392" s="8">
        <v>76.42</v>
      </c>
      <c r="F392" s="10">
        <v>6.3683333333333332</v>
      </c>
      <c r="G392" s="8" t="s">
        <v>14</v>
      </c>
      <c r="H392" s="8">
        <v>0.83</v>
      </c>
      <c r="I392" s="8" t="s">
        <v>41</v>
      </c>
      <c r="J392" s="8" t="s">
        <v>22</v>
      </c>
      <c r="K392" s="8" t="s">
        <v>27</v>
      </c>
      <c r="L392" s="8" t="s">
        <v>40</v>
      </c>
      <c r="M392" s="8" t="s">
        <v>37</v>
      </c>
      <c r="N392" s="8" t="s">
        <v>120</v>
      </c>
    </row>
    <row r="393" spans="1:14" x14ac:dyDescent="0.35">
      <c r="A393" s="8">
        <v>18432</v>
      </c>
      <c r="B393" s="9">
        <v>40614</v>
      </c>
      <c r="C393" s="8" t="s">
        <v>34</v>
      </c>
      <c r="D393" s="8">
        <v>5</v>
      </c>
      <c r="E393" s="8">
        <v>1374.67</v>
      </c>
      <c r="F393" s="10">
        <v>274.93400000000003</v>
      </c>
      <c r="G393" s="8" t="s">
        <v>21</v>
      </c>
      <c r="H393" s="8">
        <v>23.19</v>
      </c>
      <c r="I393" s="8" t="s">
        <v>41</v>
      </c>
      <c r="J393" s="8" t="s">
        <v>22</v>
      </c>
      <c r="K393" s="8" t="s">
        <v>27</v>
      </c>
      <c r="L393" s="8" t="s">
        <v>66</v>
      </c>
      <c r="M393" s="8" t="s">
        <v>24</v>
      </c>
      <c r="N393" s="8" t="s">
        <v>120</v>
      </c>
    </row>
    <row r="394" spans="1:14" x14ac:dyDescent="0.35">
      <c r="A394" s="8">
        <v>23270</v>
      </c>
      <c r="B394" s="9">
        <v>40615</v>
      </c>
      <c r="C394" s="8" t="s">
        <v>13</v>
      </c>
      <c r="D394" s="8">
        <v>42</v>
      </c>
      <c r="E394" s="8">
        <v>6659.7415000000001</v>
      </c>
      <c r="F394" s="10">
        <v>158.5652738095238</v>
      </c>
      <c r="G394" s="8" t="s">
        <v>14</v>
      </c>
      <c r="H394" s="8">
        <v>3.99</v>
      </c>
      <c r="I394" s="8" t="s">
        <v>39</v>
      </c>
      <c r="J394" s="8" t="s">
        <v>29</v>
      </c>
      <c r="K394" s="8" t="s">
        <v>30</v>
      </c>
      <c r="L394" s="8" t="s">
        <v>47</v>
      </c>
      <c r="M394" s="8" t="s">
        <v>19</v>
      </c>
      <c r="N394" s="8" t="s">
        <v>129</v>
      </c>
    </row>
    <row r="395" spans="1:14" x14ac:dyDescent="0.35">
      <c r="A395" s="8">
        <v>23270</v>
      </c>
      <c r="B395" s="9">
        <v>40615</v>
      </c>
      <c r="C395" s="8" t="s">
        <v>13</v>
      </c>
      <c r="D395" s="8">
        <v>20</v>
      </c>
      <c r="E395" s="8">
        <v>1460.42</v>
      </c>
      <c r="F395" s="10">
        <v>73.021000000000001</v>
      </c>
      <c r="G395" s="8" t="s">
        <v>21</v>
      </c>
      <c r="H395" s="8">
        <v>60</v>
      </c>
      <c r="I395" s="8" t="s">
        <v>39</v>
      </c>
      <c r="J395" s="8" t="s">
        <v>29</v>
      </c>
      <c r="K395" s="8" t="s">
        <v>27</v>
      </c>
      <c r="L395" s="8" t="s">
        <v>66</v>
      </c>
      <c r="M395" s="8" t="s">
        <v>24</v>
      </c>
      <c r="N395" s="8" t="s">
        <v>141</v>
      </c>
    </row>
    <row r="396" spans="1:14" x14ac:dyDescent="0.35">
      <c r="A396" s="8">
        <v>34727</v>
      </c>
      <c r="B396" s="9">
        <v>40615</v>
      </c>
      <c r="C396" s="8" t="s">
        <v>13</v>
      </c>
      <c r="D396" s="8">
        <v>20</v>
      </c>
      <c r="E396" s="8">
        <v>159.71</v>
      </c>
      <c r="F396" s="10">
        <v>7.9855</v>
      </c>
      <c r="G396" s="8" t="s">
        <v>14</v>
      </c>
      <c r="H396" s="8">
        <v>8.94</v>
      </c>
      <c r="I396" s="8" t="s">
        <v>35</v>
      </c>
      <c r="J396" s="8" t="s">
        <v>22</v>
      </c>
      <c r="K396" s="8" t="s">
        <v>27</v>
      </c>
      <c r="L396" s="8" t="s">
        <v>68</v>
      </c>
      <c r="M396" s="8" t="s">
        <v>19</v>
      </c>
      <c r="N396" s="8" t="s">
        <v>141</v>
      </c>
    </row>
    <row r="397" spans="1:14" x14ac:dyDescent="0.35">
      <c r="A397" s="8">
        <v>1767</v>
      </c>
      <c r="B397" s="9">
        <v>40615</v>
      </c>
      <c r="C397" s="8" t="s">
        <v>34</v>
      </c>
      <c r="D397" s="8">
        <v>10</v>
      </c>
      <c r="E397" s="8">
        <v>46.34</v>
      </c>
      <c r="F397" s="10">
        <v>4.6340000000000003</v>
      </c>
      <c r="G397" s="8" t="s">
        <v>25</v>
      </c>
      <c r="H397" s="8">
        <v>0.7</v>
      </c>
      <c r="I397" s="8" t="s">
        <v>54</v>
      </c>
      <c r="J397" s="8" t="s">
        <v>22</v>
      </c>
      <c r="K397" s="8" t="s">
        <v>27</v>
      </c>
      <c r="L397" s="8" t="s">
        <v>82</v>
      </c>
      <c r="M397" s="8" t="s">
        <v>37</v>
      </c>
      <c r="N397" s="8" t="s">
        <v>236</v>
      </c>
    </row>
    <row r="398" spans="1:14" x14ac:dyDescent="0.35">
      <c r="A398" s="8">
        <v>44612</v>
      </c>
      <c r="B398" s="9">
        <v>40615</v>
      </c>
      <c r="C398" s="8" t="s">
        <v>34</v>
      </c>
      <c r="D398" s="8">
        <v>6</v>
      </c>
      <c r="E398" s="8">
        <v>428.72300000000001</v>
      </c>
      <c r="F398" s="10">
        <v>71.453833333333336</v>
      </c>
      <c r="G398" s="8" t="s">
        <v>25</v>
      </c>
      <c r="H398" s="8">
        <v>1.25</v>
      </c>
      <c r="I398" s="8" t="s">
        <v>51</v>
      </c>
      <c r="J398" s="8" t="s">
        <v>22</v>
      </c>
      <c r="K398" s="8" t="s">
        <v>30</v>
      </c>
      <c r="L398" s="8" t="s">
        <v>47</v>
      </c>
      <c r="M398" s="8" t="s">
        <v>32</v>
      </c>
      <c r="N398" s="8" t="s">
        <v>236</v>
      </c>
    </row>
    <row r="399" spans="1:14" x14ac:dyDescent="0.35">
      <c r="A399" s="8">
        <v>24548</v>
      </c>
      <c r="B399" s="9">
        <v>40616</v>
      </c>
      <c r="C399" s="8" t="s">
        <v>34</v>
      </c>
      <c r="D399" s="8">
        <v>32</v>
      </c>
      <c r="E399" s="8">
        <v>269.3</v>
      </c>
      <c r="F399" s="10">
        <v>8.4156250000000004</v>
      </c>
      <c r="G399" s="8" t="s">
        <v>14</v>
      </c>
      <c r="H399" s="8">
        <v>4.95</v>
      </c>
      <c r="I399" s="8" t="s">
        <v>46</v>
      </c>
      <c r="J399" s="8" t="s">
        <v>22</v>
      </c>
      <c r="K399" s="8" t="s">
        <v>17</v>
      </c>
      <c r="L399" s="8" t="s">
        <v>18</v>
      </c>
      <c r="M399" s="8" t="s">
        <v>19</v>
      </c>
      <c r="N399" s="8" t="s">
        <v>236</v>
      </c>
    </row>
    <row r="400" spans="1:14" x14ac:dyDescent="0.35">
      <c r="A400" s="8">
        <v>20967</v>
      </c>
      <c r="B400" s="9">
        <v>40617</v>
      </c>
      <c r="C400" s="8" t="s">
        <v>34</v>
      </c>
      <c r="D400" s="8">
        <v>50</v>
      </c>
      <c r="E400" s="8">
        <v>28664.52</v>
      </c>
      <c r="F400" s="10">
        <v>573.29039999999998</v>
      </c>
      <c r="G400" s="8" t="s">
        <v>25</v>
      </c>
      <c r="H400" s="8">
        <v>24.49</v>
      </c>
      <c r="I400" s="8" t="s">
        <v>39</v>
      </c>
      <c r="J400" s="8" t="s">
        <v>42</v>
      </c>
      <c r="K400" s="8" t="s">
        <v>30</v>
      </c>
      <c r="L400" s="8" t="s">
        <v>165</v>
      </c>
      <c r="M400" s="8" t="s">
        <v>76</v>
      </c>
      <c r="N400" s="8" t="s">
        <v>236</v>
      </c>
    </row>
    <row r="401" spans="1:14" x14ac:dyDescent="0.35">
      <c r="A401" s="8">
        <v>55621</v>
      </c>
      <c r="B401" s="9">
        <v>40617</v>
      </c>
      <c r="C401" s="8" t="s">
        <v>13</v>
      </c>
      <c r="D401" s="8">
        <v>50</v>
      </c>
      <c r="E401" s="8">
        <v>6356.68</v>
      </c>
      <c r="F401" s="10">
        <v>127.1336</v>
      </c>
      <c r="G401" s="8" t="s">
        <v>25</v>
      </c>
      <c r="H401" s="8">
        <v>12.65</v>
      </c>
      <c r="I401" s="8" t="s">
        <v>85</v>
      </c>
      <c r="J401" s="8" t="s">
        <v>29</v>
      </c>
      <c r="K401" s="8" t="s">
        <v>17</v>
      </c>
      <c r="L401" s="8" t="s">
        <v>23</v>
      </c>
      <c r="M401" s="8" t="s">
        <v>45</v>
      </c>
      <c r="N401" s="8" t="s">
        <v>141</v>
      </c>
    </row>
    <row r="402" spans="1:14" x14ac:dyDescent="0.35">
      <c r="A402" s="8">
        <v>24070</v>
      </c>
      <c r="B402" s="9">
        <v>40617</v>
      </c>
      <c r="C402" s="8" t="s">
        <v>34</v>
      </c>
      <c r="D402" s="8">
        <v>48</v>
      </c>
      <c r="E402" s="8">
        <v>294.26</v>
      </c>
      <c r="F402" s="10">
        <v>6.1304166666666662</v>
      </c>
      <c r="G402" s="8" t="s">
        <v>14</v>
      </c>
      <c r="H402" s="8">
        <v>0.7</v>
      </c>
      <c r="I402" s="8" t="s">
        <v>15</v>
      </c>
      <c r="J402" s="8" t="s">
        <v>22</v>
      </c>
      <c r="K402" s="8" t="s">
        <v>27</v>
      </c>
      <c r="L402" s="8" t="s">
        <v>40</v>
      </c>
      <c r="M402" s="8" t="s">
        <v>37</v>
      </c>
      <c r="N402" s="8" t="s">
        <v>123</v>
      </c>
    </row>
    <row r="403" spans="1:14" x14ac:dyDescent="0.35">
      <c r="A403" s="8">
        <v>55621</v>
      </c>
      <c r="B403" s="9">
        <v>40617</v>
      </c>
      <c r="C403" s="8" t="s">
        <v>13</v>
      </c>
      <c r="D403" s="8">
        <v>47</v>
      </c>
      <c r="E403" s="8">
        <v>193.15</v>
      </c>
      <c r="F403" s="10">
        <v>4.1095744680851061</v>
      </c>
      <c r="G403" s="8" t="s">
        <v>25</v>
      </c>
      <c r="H403" s="8">
        <v>0.94</v>
      </c>
      <c r="I403" s="8" t="s">
        <v>85</v>
      </c>
      <c r="J403" s="8" t="s">
        <v>29</v>
      </c>
      <c r="K403" s="8" t="s">
        <v>27</v>
      </c>
      <c r="L403" s="8" t="s">
        <v>40</v>
      </c>
      <c r="M403" s="8" t="s">
        <v>37</v>
      </c>
      <c r="N403" s="8" t="s">
        <v>53</v>
      </c>
    </row>
    <row r="404" spans="1:14" x14ac:dyDescent="0.35">
      <c r="A404" s="8">
        <v>37121</v>
      </c>
      <c r="B404" s="9">
        <v>40617</v>
      </c>
      <c r="C404" s="8" t="s">
        <v>49</v>
      </c>
      <c r="D404" s="8">
        <v>44</v>
      </c>
      <c r="E404" s="8">
        <v>9499.2999999999993</v>
      </c>
      <c r="F404" s="10">
        <v>215.8931818181818</v>
      </c>
      <c r="G404" s="8" t="s">
        <v>21</v>
      </c>
      <c r="H404" s="8">
        <v>64.2</v>
      </c>
      <c r="I404" s="8" t="s">
        <v>51</v>
      </c>
      <c r="J404" s="8" t="s">
        <v>22</v>
      </c>
      <c r="K404" s="8" t="s">
        <v>17</v>
      </c>
      <c r="L404" s="8" t="s">
        <v>23</v>
      </c>
      <c r="M404" s="8" t="s">
        <v>24</v>
      </c>
      <c r="N404" s="8" t="s">
        <v>123</v>
      </c>
    </row>
    <row r="405" spans="1:14" x14ac:dyDescent="0.35">
      <c r="A405" s="8">
        <v>57479</v>
      </c>
      <c r="B405" s="9">
        <v>40617</v>
      </c>
      <c r="C405" s="8" t="s">
        <v>34</v>
      </c>
      <c r="D405" s="8">
        <v>37</v>
      </c>
      <c r="E405" s="8">
        <v>132.12</v>
      </c>
      <c r="F405" s="10">
        <v>3.5708108108108108</v>
      </c>
      <c r="G405" s="8" t="s">
        <v>25</v>
      </c>
      <c r="H405" s="8">
        <v>0.5</v>
      </c>
      <c r="I405" s="8" t="s">
        <v>51</v>
      </c>
      <c r="J405" s="8" t="s">
        <v>22</v>
      </c>
      <c r="K405" s="8" t="s">
        <v>27</v>
      </c>
      <c r="L405" s="8" t="s">
        <v>71</v>
      </c>
      <c r="M405" s="8" t="s">
        <v>19</v>
      </c>
      <c r="N405" s="8" t="s">
        <v>123</v>
      </c>
    </row>
    <row r="406" spans="1:14" x14ac:dyDescent="0.35">
      <c r="A406" s="8">
        <v>50309</v>
      </c>
      <c r="B406" s="9">
        <v>40617</v>
      </c>
      <c r="C406" s="8" t="s">
        <v>13</v>
      </c>
      <c r="D406" s="8">
        <v>36</v>
      </c>
      <c r="E406" s="8">
        <v>243.18</v>
      </c>
      <c r="F406" s="10">
        <v>6.7549999999999999</v>
      </c>
      <c r="G406" s="8" t="s">
        <v>25</v>
      </c>
      <c r="H406" s="8">
        <v>9.69</v>
      </c>
      <c r="I406" s="8" t="s">
        <v>51</v>
      </c>
      <c r="J406" s="8" t="s">
        <v>42</v>
      </c>
      <c r="K406" s="8" t="s">
        <v>27</v>
      </c>
      <c r="L406" s="8" t="s">
        <v>58</v>
      </c>
      <c r="M406" s="8" t="s">
        <v>19</v>
      </c>
      <c r="N406" s="8" t="s">
        <v>53</v>
      </c>
    </row>
    <row r="407" spans="1:14" x14ac:dyDescent="0.35">
      <c r="A407" s="8">
        <v>24070</v>
      </c>
      <c r="B407" s="9">
        <v>40617</v>
      </c>
      <c r="C407" s="8" t="s">
        <v>34</v>
      </c>
      <c r="D407" s="8">
        <v>36</v>
      </c>
      <c r="E407" s="8">
        <v>170.42</v>
      </c>
      <c r="F407" s="10">
        <v>4.7338888888888881</v>
      </c>
      <c r="G407" s="8" t="s">
        <v>25</v>
      </c>
      <c r="H407" s="8">
        <v>4.97</v>
      </c>
      <c r="I407" s="8" t="s">
        <v>15</v>
      </c>
      <c r="J407" s="8" t="s">
        <v>22</v>
      </c>
      <c r="K407" s="8" t="s">
        <v>27</v>
      </c>
      <c r="L407" s="8" t="s">
        <v>68</v>
      </c>
      <c r="M407" s="8" t="s">
        <v>19</v>
      </c>
      <c r="N407" s="8" t="s">
        <v>123</v>
      </c>
    </row>
    <row r="408" spans="1:14" x14ac:dyDescent="0.35">
      <c r="A408" s="8">
        <v>3526</v>
      </c>
      <c r="B408" s="9">
        <v>40617</v>
      </c>
      <c r="C408" s="8" t="s">
        <v>13</v>
      </c>
      <c r="D408" s="8">
        <v>20</v>
      </c>
      <c r="E408" s="8">
        <v>246.06</v>
      </c>
      <c r="F408" s="10">
        <v>12.303000000000001</v>
      </c>
      <c r="G408" s="8" t="s">
        <v>25</v>
      </c>
      <c r="H408" s="8">
        <v>6.2</v>
      </c>
      <c r="I408" s="8" t="s">
        <v>46</v>
      </c>
      <c r="J408" s="8" t="s">
        <v>42</v>
      </c>
      <c r="K408" s="8" t="s">
        <v>17</v>
      </c>
      <c r="L408" s="8" t="s">
        <v>18</v>
      </c>
      <c r="M408" s="8" t="s">
        <v>37</v>
      </c>
      <c r="N408" s="8" t="s">
        <v>141</v>
      </c>
    </row>
    <row r="409" spans="1:14" x14ac:dyDescent="0.35">
      <c r="A409" s="8">
        <v>11109</v>
      </c>
      <c r="B409" s="9">
        <v>40617</v>
      </c>
      <c r="C409" s="8" t="s">
        <v>55</v>
      </c>
      <c r="D409" s="8">
        <v>18</v>
      </c>
      <c r="E409" s="8">
        <v>130.38</v>
      </c>
      <c r="F409" s="10">
        <v>7.2433333333333332</v>
      </c>
      <c r="G409" s="8" t="s">
        <v>25</v>
      </c>
      <c r="H409" s="8">
        <v>1.71</v>
      </c>
      <c r="I409" s="8" t="s">
        <v>85</v>
      </c>
      <c r="J409" s="8" t="s">
        <v>16</v>
      </c>
      <c r="K409" s="8" t="s">
        <v>27</v>
      </c>
      <c r="L409" s="8" t="s">
        <v>28</v>
      </c>
      <c r="M409" s="8" t="s">
        <v>37</v>
      </c>
      <c r="N409" s="8" t="s">
        <v>123</v>
      </c>
    </row>
    <row r="410" spans="1:14" x14ac:dyDescent="0.35">
      <c r="A410" s="8">
        <v>20967</v>
      </c>
      <c r="B410" s="9">
        <v>40617</v>
      </c>
      <c r="C410" s="8" t="s">
        <v>34</v>
      </c>
      <c r="D410" s="8">
        <v>6</v>
      </c>
      <c r="E410" s="8">
        <v>635.7405</v>
      </c>
      <c r="F410" s="10">
        <v>105.95675</v>
      </c>
      <c r="G410" s="8" t="s">
        <v>25</v>
      </c>
      <c r="H410" s="8">
        <v>8.08</v>
      </c>
      <c r="I410" s="8" t="s">
        <v>39</v>
      </c>
      <c r="J410" s="8" t="s">
        <v>42</v>
      </c>
      <c r="K410" s="8" t="s">
        <v>30</v>
      </c>
      <c r="L410" s="8" t="s">
        <v>47</v>
      </c>
      <c r="M410" s="8" t="s">
        <v>19</v>
      </c>
      <c r="N410" s="8" t="s">
        <v>123</v>
      </c>
    </row>
    <row r="411" spans="1:14" x14ac:dyDescent="0.35">
      <c r="A411" s="8">
        <v>24070</v>
      </c>
      <c r="B411" s="9">
        <v>40617</v>
      </c>
      <c r="C411" s="8" t="s">
        <v>34</v>
      </c>
      <c r="D411" s="8">
        <v>3</v>
      </c>
      <c r="E411" s="8">
        <v>431.29</v>
      </c>
      <c r="F411" s="10">
        <v>143.76333333333335</v>
      </c>
      <c r="G411" s="8" t="s">
        <v>25</v>
      </c>
      <c r="H411" s="8">
        <v>24.49</v>
      </c>
      <c r="I411" s="8" t="s">
        <v>15</v>
      </c>
      <c r="J411" s="8" t="s">
        <v>22</v>
      </c>
      <c r="K411" s="8" t="s">
        <v>17</v>
      </c>
      <c r="L411" s="8" t="s">
        <v>23</v>
      </c>
      <c r="M411" s="8" t="s">
        <v>76</v>
      </c>
      <c r="N411" s="8" t="s">
        <v>123</v>
      </c>
    </row>
    <row r="412" spans="1:14" x14ac:dyDescent="0.35">
      <c r="A412" s="8">
        <v>18789</v>
      </c>
      <c r="B412" s="9">
        <v>40618</v>
      </c>
      <c r="C412" s="8" t="s">
        <v>34</v>
      </c>
      <c r="D412" s="8">
        <v>50</v>
      </c>
      <c r="E412" s="8">
        <v>1558.18</v>
      </c>
      <c r="F412" s="10">
        <v>31.163600000000002</v>
      </c>
      <c r="G412" s="8" t="s">
        <v>25</v>
      </c>
      <c r="H412" s="8">
        <v>9.18</v>
      </c>
      <c r="I412" s="8" t="s">
        <v>85</v>
      </c>
      <c r="J412" s="8" t="s">
        <v>42</v>
      </c>
      <c r="K412" s="8" t="s">
        <v>27</v>
      </c>
      <c r="L412" s="8" t="s">
        <v>28</v>
      </c>
      <c r="M412" s="8" t="s">
        <v>19</v>
      </c>
      <c r="N412" s="8" t="s">
        <v>129</v>
      </c>
    </row>
    <row r="413" spans="1:14" x14ac:dyDescent="0.35">
      <c r="A413" s="8">
        <v>11968</v>
      </c>
      <c r="B413" s="9">
        <v>40618</v>
      </c>
      <c r="C413" s="8" t="s">
        <v>13</v>
      </c>
      <c r="D413" s="8">
        <v>31</v>
      </c>
      <c r="E413" s="8">
        <v>109.49</v>
      </c>
      <c r="F413" s="10">
        <v>3.5319354838709676</v>
      </c>
      <c r="G413" s="8" t="s">
        <v>25</v>
      </c>
      <c r="H413" s="8">
        <v>0.85</v>
      </c>
      <c r="I413" s="8" t="s">
        <v>96</v>
      </c>
      <c r="J413" s="8" t="s">
        <v>22</v>
      </c>
      <c r="K413" s="8" t="s">
        <v>27</v>
      </c>
      <c r="L413" s="8" t="s">
        <v>40</v>
      </c>
      <c r="M413" s="8" t="s">
        <v>37</v>
      </c>
      <c r="N413" s="8" t="s">
        <v>123</v>
      </c>
    </row>
    <row r="414" spans="1:14" x14ac:dyDescent="0.35">
      <c r="A414" s="8">
        <v>3911</v>
      </c>
      <c r="B414" s="9">
        <v>40618</v>
      </c>
      <c r="C414" s="8" t="s">
        <v>49</v>
      </c>
      <c r="D414" s="8">
        <v>24</v>
      </c>
      <c r="E414" s="8">
        <v>370.72</v>
      </c>
      <c r="F414" s="10">
        <v>15.446666666666667</v>
      </c>
      <c r="G414" s="8" t="s">
        <v>25</v>
      </c>
      <c r="H414" s="8">
        <v>11.25</v>
      </c>
      <c r="I414" s="8" t="s">
        <v>46</v>
      </c>
      <c r="J414" s="8" t="s">
        <v>42</v>
      </c>
      <c r="K414" s="8" t="s">
        <v>27</v>
      </c>
      <c r="L414" s="8" t="s">
        <v>58</v>
      </c>
      <c r="M414" s="8" t="s">
        <v>19</v>
      </c>
      <c r="N414" s="8" t="s">
        <v>123</v>
      </c>
    </row>
    <row r="415" spans="1:14" x14ac:dyDescent="0.35">
      <c r="A415" s="8">
        <v>43239</v>
      </c>
      <c r="B415" s="9">
        <v>40618</v>
      </c>
      <c r="C415" s="8" t="s">
        <v>49</v>
      </c>
      <c r="D415" s="8">
        <v>14</v>
      </c>
      <c r="E415" s="8">
        <v>270.25</v>
      </c>
      <c r="F415" s="10">
        <v>19.303571428571427</v>
      </c>
      <c r="G415" s="8" t="s">
        <v>25</v>
      </c>
      <c r="H415" s="8">
        <v>1.49</v>
      </c>
      <c r="I415" s="8" t="s">
        <v>85</v>
      </c>
      <c r="J415" s="8" t="s">
        <v>29</v>
      </c>
      <c r="K415" s="8" t="s">
        <v>27</v>
      </c>
      <c r="L415" s="8" t="s">
        <v>68</v>
      </c>
      <c r="M415" s="8" t="s">
        <v>19</v>
      </c>
      <c r="N415" s="8" t="s">
        <v>129</v>
      </c>
    </row>
    <row r="416" spans="1:14" x14ac:dyDescent="0.35">
      <c r="A416" s="8">
        <v>3266</v>
      </c>
      <c r="B416" s="9">
        <v>40618</v>
      </c>
      <c r="C416" s="8" t="s">
        <v>13</v>
      </c>
      <c r="D416" s="8">
        <v>4</v>
      </c>
      <c r="E416" s="8">
        <v>17.12</v>
      </c>
      <c r="F416" s="10">
        <v>4.28</v>
      </c>
      <c r="G416" s="8" t="s">
        <v>25</v>
      </c>
      <c r="H416" s="8">
        <v>1.49</v>
      </c>
      <c r="I416" s="8" t="s">
        <v>51</v>
      </c>
      <c r="J416" s="8" t="s">
        <v>22</v>
      </c>
      <c r="K416" s="8" t="s">
        <v>27</v>
      </c>
      <c r="L416" s="8" t="s">
        <v>68</v>
      </c>
      <c r="M416" s="8" t="s">
        <v>19</v>
      </c>
      <c r="N416" s="8" t="s">
        <v>202</v>
      </c>
    </row>
    <row r="417" spans="1:14" x14ac:dyDescent="0.35">
      <c r="A417" s="8">
        <v>15205</v>
      </c>
      <c r="B417" s="9">
        <v>40619</v>
      </c>
      <c r="C417" s="8" t="s">
        <v>20</v>
      </c>
      <c r="D417" s="8">
        <v>42</v>
      </c>
      <c r="E417" s="8">
        <v>1753.51</v>
      </c>
      <c r="F417" s="10">
        <v>41.750238095238096</v>
      </c>
      <c r="G417" s="8" t="s">
        <v>25</v>
      </c>
      <c r="H417" s="8">
        <v>9.1999999999999993</v>
      </c>
      <c r="I417" s="8" t="s">
        <v>26</v>
      </c>
      <c r="J417" s="8" t="s">
        <v>22</v>
      </c>
      <c r="K417" s="8" t="s">
        <v>17</v>
      </c>
      <c r="L417" s="8" t="s">
        <v>18</v>
      </c>
      <c r="M417" s="8" t="s">
        <v>37</v>
      </c>
      <c r="N417" s="8" t="s">
        <v>129</v>
      </c>
    </row>
    <row r="418" spans="1:14" x14ac:dyDescent="0.35">
      <c r="A418" s="8">
        <v>775</v>
      </c>
      <c r="B418" s="9">
        <v>40619</v>
      </c>
      <c r="C418" s="8" t="s">
        <v>20</v>
      </c>
      <c r="D418" s="8">
        <v>35</v>
      </c>
      <c r="E418" s="8">
        <v>43.57</v>
      </c>
      <c r="F418" s="10">
        <v>1.2448571428571429</v>
      </c>
      <c r="G418" s="8" t="s">
        <v>25</v>
      </c>
      <c r="H418" s="8">
        <v>0.7</v>
      </c>
      <c r="I418" s="8" t="s">
        <v>41</v>
      </c>
      <c r="J418" s="8" t="s">
        <v>42</v>
      </c>
      <c r="K418" s="8" t="s">
        <v>27</v>
      </c>
      <c r="L418" s="8" t="s">
        <v>82</v>
      </c>
      <c r="M418" s="8" t="s">
        <v>37</v>
      </c>
      <c r="N418" s="8" t="s">
        <v>129</v>
      </c>
    </row>
    <row r="419" spans="1:14" x14ac:dyDescent="0.35">
      <c r="A419" s="8">
        <v>65</v>
      </c>
      <c r="B419" s="9">
        <v>40619</v>
      </c>
      <c r="C419" s="8" t="s">
        <v>20</v>
      </c>
      <c r="D419" s="8">
        <v>32</v>
      </c>
      <c r="E419" s="8">
        <v>3812.73</v>
      </c>
      <c r="F419" s="10">
        <v>119.1478125</v>
      </c>
      <c r="G419" s="8" t="s">
        <v>25</v>
      </c>
      <c r="H419" s="8">
        <v>1.99</v>
      </c>
      <c r="I419" s="8" t="s">
        <v>51</v>
      </c>
      <c r="J419" s="8" t="s">
        <v>22</v>
      </c>
      <c r="K419" s="8" t="s">
        <v>30</v>
      </c>
      <c r="L419" s="8" t="s">
        <v>31</v>
      </c>
      <c r="M419" s="8" t="s">
        <v>32</v>
      </c>
      <c r="N419" s="8" t="s">
        <v>129</v>
      </c>
    </row>
    <row r="420" spans="1:14" x14ac:dyDescent="0.35">
      <c r="A420" s="8">
        <v>15205</v>
      </c>
      <c r="B420" s="9">
        <v>40619</v>
      </c>
      <c r="C420" s="8" t="s">
        <v>20</v>
      </c>
      <c r="D420" s="8">
        <v>18</v>
      </c>
      <c r="E420" s="8">
        <v>4605.3599999999997</v>
      </c>
      <c r="F420" s="10">
        <v>255.85333333333332</v>
      </c>
      <c r="G420" s="8" t="s">
        <v>21</v>
      </c>
      <c r="H420" s="8">
        <v>43.32</v>
      </c>
      <c r="I420" s="8" t="s">
        <v>26</v>
      </c>
      <c r="J420" s="8" t="s">
        <v>22</v>
      </c>
      <c r="K420" s="8" t="s">
        <v>17</v>
      </c>
      <c r="L420" s="8" t="s">
        <v>23</v>
      </c>
      <c r="M420" s="8" t="s">
        <v>24</v>
      </c>
      <c r="N420" s="8" t="s">
        <v>43</v>
      </c>
    </row>
    <row r="421" spans="1:14" x14ac:dyDescent="0.35">
      <c r="A421" s="8">
        <v>53637</v>
      </c>
      <c r="B421" s="9">
        <v>40619</v>
      </c>
      <c r="C421" s="8" t="s">
        <v>34</v>
      </c>
      <c r="D421" s="8">
        <v>12</v>
      </c>
      <c r="E421" s="8">
        <v>451.09</v>
      </c>
      <c r="F421" s="10">
        <v>37.590833333333329</v>
      </c>
      <c r="G421" s="8" t="s">
        <v>14</v>
      </c>
      <c r="H421" s="8">
        <v>9.83</v>
      </c>
      <c r="I421" s="8" t="s">
        <v>51</v>
      </c>
      <c r="J421" s="8" t="s">
        <v>16</v>
      </c>
      <c r="K421" s="8" t="s">
        <v>27</v>
      </c>
      <c r="L421" s="8" t="s">
        <v>127</v>
      </c>
      <c r="M421" s="8" t="s">
        <v>19</v>
      </c>
      <c r="N421" s="8" t="s">
        <v>129</v>
      </c>
    </row>
    <row r="422" spans="1:14" x14ac:dyDescent="0.35">
      <c r="A422" s="8">
        <v>775</v>
      </c>
      <c r="B422" s="9">
        <v>40619</v>
      </c>
      <c r="C422" s="8" t="s">
        <v>20</v>
      </c>
      <c r="D422" s="8">
        <v>8</v>
      </c>
      <c r="E422" s="8">
        <v>31.87</v>
      </c>
      <c r="F422" s="10">
        <v>3.9837500000000001</v>
      </c>
      <c r="G422" s="8" t="s">
        <v>25</v>
      </c>
      <c r="H422" s="8">
        <v>1.2</v>
      </c>
      <c r="I422" s="8" t="s">
        <v>41</v>
      </c>
      <c r="J422" s="8" t="s">
        <v>42</v>
      </c>
      <c r="K422" s="8" t="s">
        <v>27</v>
      </c>
      <c r="L422" s="8" t="s">
        <v>40</v>
      </c>
      <c r="M422" s="8" t="s">
        <v>37</v>
      </c>
      <c r="N422" s="8" t="s">
        <v>43</v>
      </c>
    </row>
    <row r="423" spans="1:14" x14ac:dyDescent="0.35">
      <c r="A423" s="8">
        <v>5444</v>
      </c>
      <c r="B423" s="9">
        <v>40619</v>
      </c>
      <c r="C423" s="8" t="s">
        <v>20</v>
      </c>
      <c r="D423" s="8">
        <v>2</v>
      </c>
      <c r="E423" s="8">
        <v>885.94</v>
      </c>
      <c r="F423" s="10">
        <v>442.97</v>
      </c>
      <c r="G423" s="8" t="s">
        <v>25</v>
      </c>
      <c r="H423" s="8">
        <v>24.49</v>
      </c>
      <c r="I423" s="8" t="s">
        <v>51</v>
      </c>
      <c r="J423" s="8" t="s">
        <v>42</v>
      </c>
      <c r="K423" s="8" t="s">
        <v>30</v>
      </c>
      <c r="L423" s="8" t="s">
        <v>165</v>
      </c>
      <c r="M423" s="8" t="s">
        <v>76</v>
      </c>
      <c r="N423" s="8" t="s">
        <v>43</v>
      </c>
    </row>
    <row r="424" spans="1:14" x14ac:dyDescent="0.35">
      <c r="A424" s="8">
        <v>51361</v>
      </c>
      <c r="B424" s="9">
        <v>40620</v>
      </c>
      <c r="C424" s="8" t="s">
        <v>20</v>
      </c>
      <c r="D424" s="8">
        <v>50</v>
      </c>
      <c r="E424" s="8">
        <v>18056.68</v>
      </c>
      <c r="F424" s="10">
        <v>361.1336</v>
      </c>
      <c r="G424" s="8" t="s">
        <v>21</v>
      </c>
      <c r="H424" s="8">
        <v>60</v>
      </c>
      <c r="I424" s="8" t="s">
        <v>51</v>
      </c>
      <c r="J424" s="8" t="s">
        <v>22</v>
      </c>
      <c r="K424" s="8" t="s">
        <v>17</v>
      </c>
      <c r="L424" s="8" t="s">
        <v>52</v>
      </c>
      <c r="M424" s="8" t="s">
        <v>24</v>
      </c>
      <c r="N424" s="8" t="s">
        <v>53</v>
      </c>
    </row>
    <row r="425" spans="1:14" x14ac:dyDescent="0.35">
      <c r="A425" s="8">
        <v>32546</v>
      </c>
      <c r="B425" s="9">
        <v>40620</v>
      </c>
      <c r="C425" s="8" t="s">
        <v>20</v>
      </c>
      <c r="D425" s="8">
        <v>47</v>
      </c>
      <c r="E425" s="8">
        <v>1294.0229999999999</v>
      </c>
      <c r="F425" s="10">
        <v>27.532404255319147</v>
      </c>
      <c r="G425" s="8" t="s">
        <v>25</v>
      </c>
      <c r="H425" s="8">
        <v>1.25</v>
      </c>
      <c r="I425" s="8" t="s">
        <v>35</v>
      </c>
      <c r="J425" s="8" t="s">
        <v>29</v>
      </c>
      <c r="K425" s="8" t="s">
        <v>30</v>
      </c>
      <c r="L425" s="8" t="s">
        <v>47</v>
      </c>
      <c r="M425" s="8" t="s">
        <v>32</v>
      </c>
      <c r="N425" s="8" t="s">
        <v>43</v>
      </c>
    </row>
    <row r="426" spans="1:14" x14ac:dyDescent="0.35">
      <c r="A426" s="8">
        <v>3588</v>
      </c>
      <c r="B426" s="9">
        <v>40620</v>
      </c>
      <c r="C426" s="8" t="s">
        <v>49</v>
      </c>
      <c r="D426" s="8">
        <v>42</v>
      </c>
      <c r="E426" s="8">
        <v>374.38</v>
      </c>
      <c r="F426" s="10">
        <v>8.9138095238095243</v>
      </c>
      <c r="G426" s="8" t="s">
        <v>25</v>
      </c>
      <c r="H426" s="8">
        <v>3.5</v>
      </c>
      <c r="I426" s="8" t="s">
        <v>63</v>
      </c>
      <c r="J426" s="8" t="s">
        <v>29</v>
      </c>
      <c r="K426" s="8" t="s">
        <v>27</v>
      </c>
      <c r="L426" s="8" t="s">
        <v>66</v>
      </c>
      <c r="M426" s="8" t="s">
        <v>19</v>
      </c>
      <c r="N426" s="8" t="s">
        <v>43</v>
      </c>
    </row>
    <row r="427" spans="1:14" x14ac:dyDescent="0.35">
      <c r="A427" s="8">
        <v>3588</v>
      </c>
      <c r="B427" s="9">
        <v>40620</v>
      </c>
      <c r="C427" s="8" t="s">
        <v>49</v>
      </c>
      <c r="D427" s="8">
        <v>21</v>
      </c>
      <c r="E427" s="8">
        <v>1557.42</v>
      </c>
      <c r="F427" s="10">
        <v>74.162857142857149</v>
      </c>
      <c r="G427" s="8" t="s">
        <v>25</v>
      </c>
      <c r="H427" s="8">
        <v>4</v>
      </c>
      <c r="I427" s="8" t="s">
        <v>63</v>
      </c>
      <c r="J427" s="8" t="s">
        <v>29</v>
      </c>
      <c r="K427" s="8" t="s">
        <v>30</v>
      </c>
      <c r="L427" s="8" t="s">
        <v>31</v>
      </c>
      <c r="M427" s="8" t="s">
        <v>19</v>
      </c>
      <c r="N427" s="8" t="s">
        <v>202</v>
      </c>
    </row>
    <row r="428" spans="1:14" x14ac:dyDescent="0.35">
      <c r="A428" s="8">
        <v>3588</v>
      </c>
      <c r="B428" s="9">
        <v>40620</v>
      </c>
      <c r="C428" s="8" t="s">
        <v>49</v>
      </c>
      <c r="D428" s="8">
        <v>18</v>
      </c>
      <c r="E428" s="8">
        <v>1531.93</v>
      </c>
      <c r="F428" s="10">
        <v>85.107222222222219</v>
      </c>
      <c r="G428" s="8" t="s">
        <v>21</v>
      </c>
      <c r="H428" s="8">
        <v>14</v>
      </c>
      <c r="I428" s="8" t="s">
        <v>63</v>
      </c>
      <c r="J428" s="8" t="s">
        <v>29</v>
      </c>
      <c r="K428" s="8" t="s">
        <v>30</v>
      </c>
      <c r="L428" s="8" t="s">
        <v>44</v>
      </c>
      <c r="M428" s="8" t="s">
        <v>24</v>
      </c>
      <c r="N428" s="8" t="s">
        <v>129</v>
      </c>
    </row>
    <row r="429" spans="1:14" x14ac:dyDescent="0.35">
      <c r="A429" s="8">
        <v>48261</v>
      </c>
      <c r="B429" s="9">
        <v>40620</v>
      </c>
      <c r="C429" s="8" t="s">
        <v>55</v>
      </c>
      <c r="D429" s="8">
        <v>15</v>
      </c>
      <c r="E429" s="8">
        <v>2130.66</v>
      </c>
      <c r="F429" s="10">
        <v>142.04399999999998</v>
      </c>
      <c r="G429" s="8" t="s">
        <v>21</v>
      </c>
      <c r="H429" s="8">
        <v>30</v>
      </c>
      <c r="I429" s="8" t="s">
        <v>51</v>
      </c>
      <c r="J429" s="8" t="s">
        <v>29</v>
      </c>
      <c r="K429" s="8" t="s">
        <v>17</v>
      </c>
      <c r="L429" s="8" t="s">
        <v>23</v>
      </c>
      <c r="M429" s="8" t="s">
        <v>24</v>
      </c>
      <c r="N429" s="8" t="s">
        <v>43</v>
      </c>
    </row>
    <row r="430" spans="1:14" x14ac:dyDescent="0.35">
      <c r="A430" s="8">
        <v>51361</v>
      </c>
      <c r="B430" s="9">
        <v>40620</v>
      </c>
      <c r="C430" s="8" t="s">
        <v>13</v>
      </c>
      <c r="D430" s="8">
        <v>14</v>
      </c>
      <c r="E430" s="8">
        <v>76.06</v>
      </c>
      <c r="F430" s="10">
        <v>5.4328571428571433</v>
      </c>
      <c r="G430" s="8" t="s">
        <v>14</v>
      </c>
      <c r="H430" s="8">
        <v>5.68</v>
      </c>
      <c r="I430" s="8" t="s">
        <v>51</v>
      </c>
      <c r="J430" s="8" t="s">
        <v>22</v>
      </c>
      <c r="K430" s="8" t="s">
        <v>27</v>
      </c>
      <c r="L430" s="8" t="s">
        <v>28</v>
      </c>
      <c r="M430" s="8" t="s">
        <v>19</v>
      </c>
      <c r="N430" s="8" t="s">
        <v>202</v>
      </c>
    </row>
    <row r="431" spans="1:14" x14ac:dyDescent="0.35">
      <c r="A431" s="8">
        <v>3588</v>
      </c>
      <c r="B431" s="9">
        <v>40620</v>
      </c>
      <c r="C431" s="8" t="s">
        <v>49</v>
      </c>
      <c r="D431" s="8">
        <v>14</v>
      </c>
      <c r="E431" s="8">
        <v>410.27</v>
      </c>
      <c r="F431" s="10">
        <v>29.305</v>
      </c>
      <c r="G431" s="8" t="s">
        <v>25</v>
      </c>
      <c r="H431" s="8">
        <v>3.92</v>
      </c>
      <c r="I431" s="8" t="s">
        <v>63</v>
      </c>
      <c r="J431" s="8" t="s">
        <v>29</v>
      </c>
      <c r="K431" s="8" t="s">
        <v>17</v>
      </c>
      <c r="L431" s="8" t="s">
        <v>18</v>
      </c>
      <c r="M431" s="8" t="s">
        <v>32</v>
      </c>
      <c r="N431" s="8" t="s">
        <v>202</v>
      </c>
    </row>
    <row r="432" spans="1:14" x14ac:dyDescent="0.35">
      <c r="A432" s="8">
        <v>32546</v>
      </c>
      <c r="B432" s="9">
        <v>40620</v>
      </c>
      <c r="C432" s="8" t="s">
        <v>20</v>
      </c>
      <c r="D432" s="8">
        <v>6</v>
      </c>
      <c r="E432" s="8">
        <v>156.09</v>
      </c>
      <c r="F432" s="10">
        <v>26.015000000000001</v>
      </c>
      <c r="G432" s="8" t="s">
        <v>25</v>
      </c>
      <c r="H432" s="8">
        <v>15.1</v>
      </c>
      <c r="I432" s="8" t="s">
        <v>35</v>
      </c>
      <c r="J432" s="8" t="s">
        <v>29</v>
      </c>
      <c r="K432" s="8" t="s">
        <v>27</v>
      </c>
      <c r="L432" s="8" t="s">
        <v>68</v>
      </c>
      <c r="M432" s="8" t="s">
        <v>19</v>
      </c>
      <c r="N432" s="8" t="s">
        <v>202</v>
      </c>
    </row>
    <row r="433" spans="1:14" x14ac:dyDescent="0.35">
      <c r="A433" s="8">
        <v>26304</v>
      </c>
      <c r="B433" s="9">
        <v>40621</v>
      </c>
      <c r="C433" s="8" t="s">
        <v>55</v>
      </c>
      <c r="D433" s="8">
        <v>43</v>
      </c>
      <c r="E433" s="8">
        <v>7452.1369999999997</v>
      </c>
      <c r="F433" s="10">
        <v>173.30551162790698</v>
      </c>
      <c r="G433" s="8" t="s">
        <v>25</v>
      </c>
      <c r="H433" s="8">
        <v>5.99</v>
      </c>
      <c r="I433" s="8" t="s">
        <v>41</v>
      </c>
      <c r="J433" s="8" t="s">
        <v>22</v>
      </c>
      <c r="K433" s="8" t="s">
        <v>30</v>
      </c>
      <c r="L433" s="8" t="s">
        <v>47</v>
      </c>
      <c r="M433" s="8" t="s">
        <v>19</v>
      </c>
      <c r="N433" s="8" t="s">
        <v>202</v>
      </c>
    </row>
    <row r="434" spans="1:14" x14ac:dyDescent="0.35">
      <c r="A434" s="8">
        <v>51713</v>
      </c>
      <c r="B434" s="9">
        <v>40621</v>
      </c>
      <c r="C434" s="8" t="s">
        <v>49</v>
      </c>
      <c r="D434" s="8">
        <v>35</v>
      </c>
      <c r="E434" s="8">
        <v>133.07</v>
      </c>
      <c r="F434" s="10">
        <v>3.8019999999999996</v>
      </c>
      <c r="G434" s="8" t="s">
        <v>25</v>
      </c>
      <c r="H434" s="8">
        <v>0.94</v>
      </c>
      <c r="I434" s="8" t="s">
        <v>51</v>
      </c>
      <c r="J434" s="8" t="s">
        <v>22</v>
      </c>
      <c r="K434" s="8" t="s">
        <v>27</v>
      </c>
      <c r="L434" s="8" t="s">
        <v>82</v>
      </c>
      <c r="M434" s="8" t="s">
        <v>37</v>
      </c>
      <c r="N434" s="8" t="s">
        <v>202</v>
      </c>
    </row>
    <row r="435" spans="1:14" x14ac:dyDescent="0.35">
      <c r="A435" s="8">
        <v>28003</v>
      </c>
      <c r="B435" s="9">
        <v>40621</v>
      </c>
      <c r="C435" s="8" t="s">
        <v>20</v>
      </c>
      <c r="D435" s="8">
        <v>31</v>
      </c>
      <c r="E435" s="8">
        <v>157.79</v>
      </c>
      <c r="F435" s="10">
        <v>5.09</v>
      </c>
      <c r="G435" s="8" t="s">
        <v>25</v>
      </c>
      <c r="H435" s="8">
        <v>6.07</v>
      </c>
      <c r="I435" s="8" t="s">
        <v>26</v>
      </c>
      <c r="J435" s="8" t="s">
        <v>22</v>
      </c>
      <c r="K435" s="8" t="s">
        <v>27</v>
      </c>
      <c r="L435" s="8" t="s">
        <v>28</v>
      </c>
      <c r="M435" s="8" t="s">
        <v>19</v>
      </c>
      <c r="N435" s="8" t="s">
        <v>275</v>
      </c>
    </row>
    <row r="436" spans="1:14" x14ac:dyDescent="0.35">
      <c r="A436" s="8">
        <v>31303</v>
      </c>
      <c r="B436" s="9">
        <v>40622</v>
      </c>
      <c r="C436" s="8" t="s">
        <v>13</v>
      </c>
      <c r="D436" s="8">
        <v>50</v>
      </c>
      <c r="E436" s="8">
        <v>306.13</v>
      </c>
      <c r="F436" s="10">
        <v>6.1226000000000003</v>
      </c>
      <c r="G436" s="8" t="s">
        <v>14</v>
      </c>
      <c r="H436" s="8">
        <v>1.49</v>
      </c>
      <c r="I436" s="8" t="s">
        <v>41</v>
      </c>
      <c r="J436" s="8" t="s">
        <v>29</v>
      </c>
      <c r="K436" s="8" t="s">
        <v>27</v>
      </c>
      <c r="L436" s="8" t="s">
        <v>68</v>
      </c>
      <c r="M436" s="8" t="s">
        <v>19</v>
      </c>
      <c r="N436" s="8" t="s">
        <v>53</v>
      </c>
    </row>
    <row r="437" spans="1:14" x14ac:dyDescent="0.35">
      <c r="A437" s="8">
        <v>28550</v>
      </c>
      <c r="B437" s="9">
        <v>40622</v>
      </c>
      <c r="C437" s="8" t="s">
        <v>49</v>
      </c>
      <c r="D437" s="8">
        <v>44</v>
      </c>
      <c r="E437" s="8">
        <v>21532.26</v>
      </c>
      <c r="F437" s="10">
        <v>489.3695454545454</v>
      </c>
      <c r="G437" s="8" t="s">
        <v>21</v>
      </c>
      <c r="H437" s="8">
        <v>69.3</v>
      </c>
      <c r="I437" s="8" t="s">
        <v>85</v>
      </c>
      <c r="J437" s="8" t="s">
        <v>22</v>
      </c>
      <c r="K437" s="8" t="s">
        <v>30</v>
      </c>
      <c r="L437" s="8" t="s">
        <v>44</v>
      </c>
      <c r="M437" s="8" t="s">
        <v>24</v>
      </c>
      <c r="N437" s="8" t="s">
        <v>253</v>
      </c>
    </row>
    <row r="438" spans="1:14" x14ac:dyDescent="0.35">
      <c r="A438" s="8">
        <v>9062</v>
      </c>
      <c r="B438" s="9">
        <v>40622</v>
      </c>
      <c r="C438" s="8" t="s">
        <v>34</v>
      </c>
      <c r="D438" s="8">
        <v>32</v>
      </c>
      <c r="E438" s="8">
        <v>119.2</v>
      </c>
      <c r="F438" s="10">
        <v>3.7250000000000001</v>
      </c>
      <c r="G438" s="8" t="s">
        <v>25</v>
      </c>
      <c r="H438" s="8">
        <v>0.99</v>
      </c>
      <c r="I438" s="8" t="s">
        <v>41</v>
      </c>
      <c r="J438" s="8" t="s">
        <v>16</v>
      </c>
      <c r="K438" s="8" t="s">
        <v>27</v>
      </c>
      <c r="L438" s="8" t="s">
        <v>82</v>
      </c>
      <c r="M438" s="8" t="s">
        <v>37</v>
      </c>
      <c r="N438" s="8" t="s">
        <v>275</v>
      </c>
    </row>
    <row r="439" spans="1:14" x14ac:dyDescent="0.35">
      <c r="A439" s="8">
        <v>9062</v>
      </c>
      <c r="B439" s="9">
        <v>40622</v>
      </c>
      <c r="C439" s="8" t="s">
        <v>34</v>
      </c>
      <c r="D439" s="8">
        <v>19</v>
      </c>
      <c r="E439" s="8">
        <v>1825.42</v>
      </c>
      <c r="F439" s="10">
        <v>96.074736842105267</v>
      </c>
      <c r="G439" s="8" t="s">
        <v>25</v>
      </c>
      <c r="H439" s="8">
        <v>8.99</v>
      </c>
      <c r="I439" s="8" t="s">
        <v>232</v>
      </c>
      <c r="J439" s="8" t="s">
        <v>16</v>
      </c>
      <c r="K439" s="8" t="s">
        <v>17</v>
      </c>
      <c r="L439" s="8" t="s">
        <v>18</v>
      </c>
      <c r="M439" s="8" t="s">
        <v>32</v>
      </c>
      <c r="N439" s="8" t="s">
        <v>253</v>
      </c>
    </row>
    <row r="440" spans="1:14" x14ac:dyDescent="0.35">
      <c r="A440" s="8">
        <v>28550</v>
      </c>
      <c r="B440" s="9">
        <v>40622</v>
      </c>
      <c r="C440" s="8" t="s">
        <v>49</v>
      </c>
      <c r="D440" s="8">
        <v>1</v>
      </c>
      <c r="E440" s="8">
        <v>7.64</v>
      </c>
      <c r="F440" s="10">
        <v>7.64</v>
      </c>
      <c r="G440" s="8" t="s">
        <v>25</v>
      </c>
      <c r="H440" s="8">
        <v>3.01</v>
      </c>
      <c r="I440" s="8" t="s">
        <v>85</v>
      </c>
      <c r="J440" s="8" t="s">
        <v>22</v>
      </c>
      <c r="K440" s="8" t="s">
        <v>27</v>
      </c>
      <c r="L440" s="8" t="s">
        <v>28</v>
      </c>
      <c r="M440" s="8" t="s">
        <v>37</v>
      </c>
      <c r="N440" s="8" t="s">
        <v>275</v>
      </c>
    </row>
    <row r="441" spans="1:14" x14ac:dyDescent="0.35">
      <c r="A441" s="8">
        <v>58884</v>
      </c>
      <c r="B441" s="9">
        <v>40623</v>
      </c>
      <c r="C441" s="8" t="s">
        <v>13</v>
      </c>
      <c r="D441" s="8">
        <v>46</v>
      </c>
      <c r="E441" s="8">
        <v>3732.25</v>
      </c>
      <c r="F441" s="10">
        <v>81.135869565217391</v>
      </c>
      <c r="G441" s="8" t="s">
        <v>21</v>
      </c>
      <c r="H441" s="8">
        <v>60</v>
      </c>
      <c r="I441" s="8" t="s">
        <v>41</v>
      </c>
      <c r="J441" s="8" t="s">
        <v>22</v>
      </c>
      <c r="K441" s="8" t="s">
        <v>17</v>
      </c>
      <c r="L441" s="8" t="s">
        <v>52</v>
      </c>
      <c r="M441" s="8" t="s">
        <v>24</v>
      </c>
      <c r="N441" s="8" t="s">
        <v>84</v>
      </c>
    </row>
    <row r="442" spans="1:14" x14ac:dyDescent="0.35">
      <c r="A442" s="8">
        <v>42213</v>
      </c>
      <c r="B442" s="9">
        <v>40623</v>
      </c>
      <c r="C442" s="8" t="s">
        <v>20</v>
      </c>
      <c r="D442" s="8">
        <v>46</v>
      </c>
      <c r="E442" s="8">
        <v>110.96</v>
      </c>
      <c r="F442" s="10">
        <v>2.4121739130434783</v>
      </c>
      <c r="G442" s="8" t="s">
        <v>25</v>
      </c>
      <c r="H442" s="8">
        <v>0.5</v>
      </c>
      <c r="I442" s="8" t="s">
        <v>41</v>
      </c>
      <c r="J442" s="8" t="s">
        <v>42</v>
      </c>
      <c r="K442" s="8" t="s">
        <v>27</v>
      </c>
      <c r="L442" s="8" t="s">
        <v>71</v>
      </c>
      <c r="M442" s="8" t="s">
        <v>19</v>
      </c>
      <c r="N442" s="8" t="s">
        <v>253</v>
      </c>
    </row>
    <row r="443" spans="1:14" x14ac:dyDescent="0.35">
      <c r="A443" s="8">
        <v>58884</v>
      </c>
      <c r="B443" s="9">
        <v>40623</v>
      </c>
      <c r="C443" s="8" t="s">
        <v>13</v>
      </c>
      <c r="D443" s="8">
        <v>29</v>
      </c>
      <c r="E443" s="8">
        <v>87.68</v>
      </c>
      <c r="F443" s="10">
        <v>3.0234482758620693</v>
      </c>
      <c r="G443" s="8" t="s">
        <v>25</v>
      </c>
      <c r="H443" s="8">
        <v>0.99</v>
      </c>
      <c r="I443" s="8" t="s">
        <v>41</v>
      </c>
      <c r="J443" s="8" t="s">
        <v>22</v>
      </c>
      <c r="K443" s="8" t="s">
        <v>27</v>
      </c>
      <c r="L443" s="8" t="s">
        <v>71</v>
      </c>
      <c r="M443" s="8" t="s">
        <v>19</v>
      </c>
      <c r="N443" s="8" t="s">
        <v>84</v>
      </c>
    </row>
    <row r="444" spans="1:14" x14ac:dyDescent="0.35">
      <c r="A444" s="8">
        <v>35296</v>
      </c>
      <c r="B444" s="9">
        <v>40623</v>
      </c>
      <c r="C444" s="8" t="s">
        <v>13</v>
      </c>
      <c r="D444" s="8">
        <v>7</v>
      </c>
      <c r="E444" s="8">
        <v>407.8725</v>
      </c>
      <c r="F444" s="10">
        <v>58.267499999999998</v>
      </c>
      <c r="G444" s="8" t="s">
        <v>25</v>
      </c>
      <c r="H444" s="8">
        <v>3.99</v>
      </c>
      <c r="I444" s="8" t="s">
        <v>35</v>
      </c>
      <c r="J444" s="8" t="s">
        <v>22</v>
      </c>
      <c r="K444" s="8" t="s">
        <v>30</v>
      </c>
      <c r="L444" s="8" t="s">
        <v>47</v>
      </c>
      <c r="M444" s="8" t="s">
        <v>19</v>
      </c>
      <c r="N444" s="8" t="s">
        <v>253</v>
      </c>
    </row>
    <row r="445" spans="1:14" x14ac:dyDescent="0.35">
      <c r="A445" s="8">
        <v>8580</v>
      </c>
      <c r="B445" s="9">
        <v>40624</v>
      </c>
      <c r="C445" s="8" t="s">
        <v>34</v>
      </c>
      <c r="D445" s="8">
        <v>37</v>
      </c>
      <c r="E445" s="8">
        <v>308.22000000000003</v>
      </c>
      <c r="F445" s="10">
        <v>8.3302702702702707</v>
      </c>
      <c r="G445" s="8" t="s">
        <v>25</v>
      </c>
      <c r="H445" s="8">
        <v>9.23</v>
      </c>
      <c r="I445" s="8" t="s">
        <v>39</v>
      </c>
      <c r="J445" s="8" t="s">
        <v>16</v>
      </c>
      <c r="K445" s="8" t="s">
        <v>27</v>
      </c>
      <c r="L445" s="8" t="s">
        <v>66</v>
      </c>
      <c r="M445" s="8" t="s">
        <v>19</v>
      </c>
      <c r="N445" s="8" t="s">
        <v>253</v>
      </c>
    </row>
    <row r="446" spans="1:14" x14ac:dyDescent="0.35">
      <c r="A446" s="8">
        <v>49824</v>
      </c>
      <c r="B446" s="9">
        <v>40624</v>
      </c>
      <c r="C446" s="8" t="s">
        <v>34</v>
      </c>
      <c r="D446" s="8">
        <v>33</v>
      </c>
      <c r="E446" s="8">
        <v>1900.2260000000001</v>
      </c>
      <c r="F446" s="10">
        <v>57.582606060606061</v>
      </c>
      <c r="G446" s="8" t="s">
        <v>14</v>
      </c>
      <c r="H446" s="8">
        <v>5.31</v>
      </c>
      <c r="I446" s="8" t="s">
        <v>35</v>
      </c>
      <c r="J446" s="8" t="s">
        <v>42</v>
      </c>
      <c r="K446" s="8" t="s">
        <v>30</v>
      </c>
      <c r="L446" s="8" t="s">
        <v>47</v>
      </c>
      <c r="M446" s="8" t="s">
        <v>19</v>
      </c>
      <c r="N446" s="8" t="s">
        <v>253</v>
      </c>
    </row>
    <row r="447" spans="1:14" x14ac:dyDescent="0.35">
      <c r="A447" s="8">
        <v>8580</v>
      </c>
      <c r="B447" s="9">
        <v>40624</v>
      </c>
      <c r="C447" s="8" t="s">
        <v>34</v>
      </c>
      <c r="D447" s="8">
        <v>12</v>
      </c>
      <c r="E447" s="8">
        <v>151.49</v>
      </c>
      <c r="F447" s="10">
        <v>12.624166666666667</v>
      </c>
      <c r="G447" s="8" t="s">
        <v>25</v>
      </c>
      <c r="H447" s="8">
        <v>6.97</v>
      </c>
      <c r="I447" s="8" t="s">
        <v>39</v>
      </c>
      <c r="J447" s="8" t="s">
        <v>16</v>
      </c>
      <c r="K447" s="8" t="s">
        <v>27</v>
      </c>
      <c r="L447" s="8" t="s">
        <v>127</v>
      </c>
      <c r="M447" s="8" t="s">
        <v>19</v>
      </c>
      <c r="N447" s="8" t="s">
        <v>53</v>
      </c>
    </row>
    <row r="448" spans="1:14" x14ac:dyDescent="0.35">
      <c r="A448" s="8">
        <v>38304</v>
      </c>
      <c r="B448" s="9">
        <v>40624</v>
      </c>
      <c r="C448" s="8" t="s">
        <v>34</v>
      </c>
      <c r="D448" s="8">
        <v>7</v>
      </c>
      <c r="E448" s="8">
        <v>30.1</v>
      </c>
      <c r="F448" s="10">
        <v>4.3</v>
      </c>
      <c r="G448" s="8" t="s">
        <v>25</v>
      </c>
      <c r="H448" s="8">
        <v>5.47</v>
      </c>
      <c r="I448" s="8" t="s">
        <v>85</v>
      </c>
      <c r="J448" s="8" t="s">
        <v>16</v>
      </c>
      <c r="K448" s="8" t="s">
        <v>27</v>
      </c>
      <c r="L448" s="8" t="s">
        <v>68</v>
      </c>
      <c r="M448" s="8" t="s">
        <v>19</v>
      </c>
      <c r="N448" s="8" t="s">
        <v>146</v>
      </c>
    </row>
    <row r="449" spans="1:14" x14ac:dyDescent="0.35">
      <c r="A449" s="8">
        <v>57095</v>
      </c>
      <c r="B449" s="9">
        <v>40625</v>
      </c>
      <c r="C449" s="8" t="s">
        <v>55</v>
      </c>
      <c r="D449" s="8">
        <v>37</v>
      </c>
      <c r="E449" s="8">
        <v>254.93</v>
      </c>
      <c r="F449" s="10">
        <v>6.8900000000000006</v>
      </c>
      <c r="G449" s="8" t="s">
        <v>25</v>
      </c>
      <c r="H449" s="8">
        <v>5.48</v>
      </c>
      <c r="I449" s="8" t="s">
        <v>85</v>
      </c>
      <c r="J449" s="8" t="s">
        <v>22</v>
      </c>
      <c r="K449" s="8" t="s">
        <v>27</v>
      </c>
      <c r="L449" s="8" t="s">
        <v>68</v>
      </c>
      <c r="M449" s="8" t="s">
        <v>19</v>
      </c>
      <c r="N449" s="8" t="s">
        <v>84</v>
      </c>
    </row>
    <row r="450" spans="1:14" x14ac:dyDescent="0.35">
      <c r="A450" s="8">
        <v>55361</v>
      </c>
      <c r="B450" s="9">
        <v>40625</v>
      </c>
      <c r="C450" s="8" t="s">
        <v>49</v>
      </c>
      <c r="D450" s="8">
        <v>31</v>
      </c>
      <c r="E450" s="8">
        <v>293.52</v>
      </c>
      <c r="F450" s="10">
        <v>9.4683870967741921</v>
      </c>
      <c r="G450" s="8" t="s">
        <v>25</v>
      </c>
      <c r="H450" s="8">
        <v>7.28</v>
      </c>
      <c r="I450" s="8" t="s">
        <v>35</v>
      </c>
      <c r="J450" s="8" t="s">
        <v>42</v>
      </c>
      <c r="K450" s="8" t="s">
        <v>27</v>
      </c>
      <c r="L450" s="8" t="s">
        <v>58</v>
      </c>
      <c r="M450" s="8" t="s">
        <v>19</v>
      </c>
      <c r="N450" s="8" t="s">
        <v>146</v>
      </c>
    </row>
    <row r="451" spans="1:14" x14ac:dyDescent="0.35">
      <c r="A451" s="8">
        <v>55361</v>
      </c>
      <c r="B451" s="9">
        <v>40625</v>
      </c>
      <c r="C451" s="8" t="s">
        <v>49</v>
      </c>
      <c r="D451" s="8">
        <v>22</v>
      </c>
      <c r="E451" s="8">
        <v>51.39</v>
      </c>
      <c r="F451" s="10">
        <v>2.3359090909090909</v>
      </c>
      <c r="G451" s="8" t="s">
        <v>14</v>
      </c>
      <c r="H451" s="8">
        <v>4.8600000000000003</v>
      </c>
      <c r="I451" s="8" t="s">
        <v>35</v>
      </c>
      <c r="J451" s="8" t="s">
        <v>42</v>
      </c>
      <c r="K451" s="8" t="s">
        <v>17</v>
      </c>
      <c r="L451" s="8" t="s">
        <v>18</v>
      </c>
      <c r="M451" s="8" t="s">
        <v>19</v>
      </c>
      <c r="N451" s="8" t="s">
        <v>146</v>
      </c>
    </row>
    <row r="452" spans="1:14" x14ac:dyDescent="0.35">
      <c r="A452" s="8">
        <v>24871</v>
      </c>
      <c r="B452" s="9">
        <v>40625</v>
      </c>
      <c r="C452" s="8" t="s">
        <v>55</v>
      </c>
      <c r="D452" s="8">
        <v>6</v>
      </c>
      <c r="E452" s="8">
        <v>143.78</v>
      </c>
      <c r="F452" s="10">
        <v>23.963333333333335</v>
      </c>
      <c r="G452" s="8" t="s">
        <v>25</v>
      </c>
      <c r="H452" s="8">
        <v>8.99</v>
      </c>
      <c r="I452" s="8" t="s">
        <v>26</v>
      </c>
      <c r="J452" s="8" t="s">
        <v>22</v>
      </c>
      <c r="K452" s="8" t="s">
        <v>17</v>
      </c>
      <c r="L452" s="8" t="s">
        <v>18</v>
      </c>
      <c r="M452" s="8" t="s">
        <v>32</v>
      </c>
      <c r="N452" s="8" t="s">
        <v>146</v>
      </c>
    </row>
    <row r="453" spans="1:14" x14ac:dyDescent="0.35">
      <c r="A453" s="8">
        <v>4257</v>
      </c>
      <c r="B453" s="9">
        <v>40626</v>
      </c>
      <c r="C453" s="8" t="s">
        <v>55</v>
      </c>
      <c r="D453" s="8">
        <v>45</v>
      </c>
      <c r="E453" s="8">
        <v>253.89</v>
      </c>
      <c r="F453" s="10">
        <v>5.6419999999999995</v>
      </c>
      <c r="G453" s="8" t="s">
        <v>25</v>
      </c>
      <c r="H453" s="8">
        <v>5.3</v>
      </c>
      <c r="I453" s="8" t="s">
        <v>15</v>
      </c>
      <c r="J453" s="8" t="s">
        <v>16</v>
      </c>
      <c r="K453" s="8" t="s">
        <v>27</v>
      </c>
      <c r="L453" s="8" t="s">
        <v>127</v>
      </c>
      <c r="M453" s="8" t="s">
        <v>19</v>
      </c>
      <c r="N453" s="8" t="s">
        <v>84</v>
      </c>
    </row>
    <row r="454" spans="1:14" x14ac:dyDescent="0.35">
      <c r="A454" s="8">
        <v>30369</v>
      </c>
      <c r="B454" s="9">
        <v>40626</v>
      </c>
      <c r="C454" s="8" t="s">
        <v>20</v>
      </c>
      <c r="D454" s="8">
        <v>21</v>
      </c>
      <c r="E454" s="8">
        <v>174.22</v>
      </c>
      <c r="F454" s="10">
        <v>8.2961904761904766</v>
      </c>
      <c r="G454" s="8" t="s">
        <v>25</v>
      </c>
      <c r="H454" s="8">
        <v>2.64</v>
      </c>
      <c r="I454" s="8" t="s">
        <v>51</v>
      </c>
      <c r="J454" s="8" t="s">
        <v>29</v>
      </c>
      <c r="K454" s="8" t="s">
        <v>27</v>
      </c>
      <c r="L454" s="8" t="s">
        <v>36</v>
      </c>
      <c r="M454" s="8" t="s">
        <v>32</v>
      </c>
      <c r="N454" s="8" t="s">
        <v>61</v>
      </c>
    </row>
    <row r="455" spans="1:14" x14ac:dyDescent="0.35">
      <c r="A455" s="8">
        <v>643</v>
      </c>
      <c r="B455" s="9">
        <v>40626</v>
      </c>
      <c r="C455" s="8" t="s">
        <v>34</v>
      </c>
      <c r="D455" s="8">
        <v>21</v>
      </c>
      <c r="E455" s="8">
        <v>2781.82</v>
      </c>
      <c r="F455" s="10">
        <v>132.46761904761905</v>
      </c>
      <c r="G455" s="8" t="s">
        <v>14</v>
      </c>
      <c r="H455" s="8">
        <v>35</v>
      </c>
      <c r="I455" s="8" t="s">
        <v>62</v>
      </c>
      <c r="J455" s="8" t="s">
        <v>22</v>
      </c>
      <c r="K455" s="8" t="s">
        <v>27</v>
      </c>
      <c r="L455" s="8" t="s">
        <v>58</v>
      </c>
      <c r="M455" s="8" t="s">
        <v>76</v>
      </c>
      <c r="N455" s="8" t="s">
        <v>61</v>
      </c>
    </row>
    <row r="456" spans="1:14" x14ac:dyDescent="0.35">
      <c r="A456" s="8">
        <v>30369</v>
      </c>
      <c r="B456" s="9">
        <v>40626</v>
      </c>
      <c r="C456" s="8" t="s">
        <v>20</v>
      </c>
      <c r="D456" s="8">
        <v>13</v>
      </c>
      <c r="E456" s="8">
        <v>76.81</v>
      </c>
      <c r="F456" s="10">
        <v>5.9084615384615384</v>
      </c>
      <c r="G456" s="8" t="s">
        <v>25</v>
      </c>
      <c r="H456" s="8">
        <v>7.54</v>
      </c>
      <c r="I456" s="8" t="s">
        <v>51</v>
      </c>
      <c r="J456" s="8" t="s">
        <v>29</v>
      </c>
      <c r="K456" s="8" t="s">
        <v>27</v>
      </c>
      <c r="L456" s="8" t="s">
        <v>28</v>
      </c>
      <c r="M456" s="8" t="s">
        <v>19</v>
      </c>
      <c r="N456" s="8" t="s">
        <v>61</v>
      </c>
    </row>
    <row r="457" spans="1:14" x14ac:dyDescent="0.35">
      <c r="A457" s="8">
        <v>54245</v>
      </c>
      <c r="B457" s="9">
        <v>40626</v>
      </c>
      <c r="C457" s="8" t="s">
        <v>55</v>
      </c>
      <c r="D457" s="8">
        <v>5</v>
      </c>
      <c r="E457" s="8">
        <v>83.3</v>
      </c>
      <c r="F457" s="10">
        <v>16.66</v>
      </c>
      <c r="G457" s="8" t="s">
        <v>25</v>
      </c>
      <c r="H457" s="8">
        <v>2.5</v>
      </c>
      <c r="I457" s="8" t="s">
        <v>51</v>
      </c>
      <c r="J457" s="8" t="s">
        <v>22</v>
      </c>
      <c r="K457" s="8" t="s">
        <v>30</v>
      </c>
      <c r="L457" s="8" t="s">
        <v>47</v>
      </c>
      <c r="M457" s="8" t="s">
        <v>37</v>
      </c>
      <c r="N457" s="8" t="s">
        <v>61</v>
      </c>
    </row>
    <row r="458" spans="1:14" x14ac:dyDescent="0.35">
      <c r="A458" s="8">
        <v>55686</v>
      </c>
      <c r="B458" s="9">
        <v>40627</v>
      </c>
      <c r="C458" s="8" t="s">
        <v>20</v>
      </c>
      <c r="D458" s="8">
        <v>26</v>
      </c>
      <c r="E458" s="8">
        <v>423.14</v>
      </c>
      <c r="F458" s="10">
        <v>16.274615384615384</v>
      </c>
      <c r="G458" s="8" t="s">
        <v>25</v>
      </c>
      <c r="H458" s="8">
        <v>4</v>
      </c>
      <c r="I458" s="8" t="s">
        <v>85</v>
      </c>
      <c r="J458" s="8" t="s">
        <v>22</v>
      </c>
      <c r="K458" s="8" t="s">
        <v>30</v>
      </c>
      <c r="L458" s="8" t="s">
        <v>31</v>
      </c>
      <c r="M458" s="8" t="s">
        <v>19</v>
      </c>
      <c r="N458" s="8" t="s">
        <v>166</v>
      </c>
    </row>
    <row r="459" spans="1:14" x14ac:dyDescent="0.35">
      <c r="A459" s="8">
        <v>55686</v>
      </c>
      <c r="B459" s="9">
        <v>40627</v>
      </c>
      <c r="C459" s="8" t="s">
        <v>20</v>
      </c>
      <c r="D459" s="8">
        <v>22</v>
      </c>
      <c r="E459" s="8">
        <v>628.39</v>
      </c>
      <c r="F459" s="10">
        <v>28.563181818181818</v>
      </c>
      <c r="G459" s="8" t="s">
        <v>14</v>
      </c>
      <c r="H459" s="8">
        <v>5.09</v>
      </c>
      <c r="I459" s="8" t="s">
        <v>85</v>
      </c>
      <c r="J459" s="8" t="s">
        <v>22</v>
      </c>
      <c r="K459" s="8" t="s">
        <v>27</v>
      </c>
      <c r="L459" s="8" t="s">
        <v>28</v>
      </c>
      <c r="M459" s="8" t="s">
        <v>19</v>
      </c>
      <c r="N459" s="8" t="s">
        <v>166</v>
      </c>
    </row>
    <row r="460" spans="1:14" x14ac:dyDescent="0.35">
      <c r="A460" s="8">
        <v>55686</v>
      </c>
      <c r="B460" s="9">
        <v>40627</v>
      </c>
      <c r="C460" s="8" t="s">
        <v>20</v>
      </c>
      <c r="D460" s="8">
        <v>2</v>
      </c>
      <c r="E460" s="8">
        <v>162.49</v>
      </c>
      <c r="F460" s="10">
        <v>81.245000000000005</v>
      </c>
      <c r="G460" s="8" t="s">
        <v>25</v>
      </c>
      <c r="H460" s="8">
        <v>0.99</v>
      </c>
      <c r="I460" s="8" t="s">
        <v>85</v>
      </c>
      <c r="J460" s="8" t="s">
        <v>22</v>
      </c>
      <c r="K460" s="8" t="s">
        <v>27</v>
      </c>
      <c r="L460" s="8" t="s">
        <v>66</v>
      </c>
      <c r="M460" s="8" t="s">
        <v>19</v>
      </c>
      <c r="N460" s="8" t="s">
        <v>140</v>
      </c>
    </row>
    <row r="461" spans="1:14" x14ac:dyDescent="0.35">
      <c r="A461" s="8">
        <v>30658</v>
      </c>
      <c r="B461" s="9">
        <v>40628</v>
      </c>
      <c r="C461" s="8" t="s">
        <v>55</v>
      </c>
      <c r="D461" s="8">
        <v>44</v>
      </c>
      <c r="E461" s="8">
        <v>6040.22</v>
      </c>
      <c r="F461" s="10">
        <v>137.27772727272728</v>
      </c>
      <c r="G461" s="8" t="s">
        <v>25</v>
      </c>
      <c r="H461" s="8">
        <v>35</v>
      </c>
      <c r="I461" s="8" t="s">
        <v>26</v>
      </c>
      <c r="J461" s="8" t="s">
        <v>22</v>
      </c>
      <c r="K461" s="8" t="s">
        <v>27</v>
      </c>
      <c r="L461" s="8" t="s">
        <v>58</v>
      </c>
      <c r="M461" s="8" t="s">
        <v>76</v>
      </c>
      <c r="N461" s="8" t="s">
        <v>140</v>
      </c>
    </row>
    <row r="462" spans="1:14" x14ac:dyDescent="0.35">
      <c r="A462" s="8">
        <v>24384</v>
      </c>
      <c r="B462" s="9">
        <v>40628</v>
      </c>
      <c r="C462" s="8" t="s">
        <v>55</v>
      </c>
      <c r="D462" s="8">
        <v>44</v>
      </c>
      <c r="E462" s="8">
        <v>205.11</v>
      </c>
      <c r="F462" s="10">
        <v>4.6615909090909096</v>
      </c>
      <c r="G462" s="8" t="s">
        <v>25</v>
      </c>
      <c r="H462" s="8">
        <v>0.5</v>
      </c>
      <c r="I462" s="8" t="s">
        <v>39</v>
      </c>
      <c r="J462" s="8" t="s">
        <v>16</v>
      </c>
      <c r="K462" s="8" t="s">
        <v>27</v>
      </c>
      <c r="L462" s="8" t="s">
        <v>71</v>
      </c>
      <c r="M462" s="8" t="s">
        <v>19</v>
      </c>
      <c r="N462" s="8" t="s">
        <v>140</v>
      </c>
    </row>
    <row r="463" spans="1:14" x14ac:dyDescent="0.35">
      <c r="A463" s="8">
        <v>30658</v>
      </c>
      <c r="B463" s="9">
        <v>40628</v>
      </c>
      <c r="C463" s="8" t="s">
        <v>55</v>
      </c>
      <c r="D463" s="8">
        <v>35</v>
      </c>
      <c r="E463" s="8">
        <v>17387.650000000001</v>
      </c>
      <c r="F463" s="10">
        <v>496.79</v>
      </c>
      <c r="G463" s="8" t="s">
        <v>25</v>
      </c>
      <c r="H463" s="8">
        <v>24.49</v>
      </c>
      <c r="I463" s="8" t="s">
        <v>26</v>
      </c>
      <c r="J463" s="8" t="s">
        <v>22</v>
      </c>
      <c r="K463" s="8" t="s">
        <v>30</v>
      </c>
      <c r="L463" s="8" t="s">
        <v>165</v>
      </c>
      <c r="M463" s="8" t="s">
        <v>76</v>
      </c>
      <c r="N463" s="8" t="s">
        <v>166</v>
      </c>
    </row>
    <row r="464" spans="1:14" x14ac:dyDescent="0.35">
      <c r="A464" s="8">
        <v>24384</v>
      </c>
      <c r="B464" s="9">
        <v>40628</v>
      </c>
      <c r="C464" s="8" t="s">
        <v>55</v>
      </c>
      <c r="D464" s="8">
        <v>21</v>
      </c>
      <c r="E464" s="8">
        <v>3981.23</v>
      </c>
      <c r="F464" s="10">
        <v>189.58238095238096</v>
      </c>
      <c r="G464" s="8" t="s">
        <v>25</v>
      </c>
      <c r="H464" s="8">
        <v>19.989999999999998</v>
      </c>
      <c r="I464" s="8" t="s">
        <v>39</v>
      </c>
      <c r="J464" s="8" t="s">
        <v>16</v>
      </c>
      <c r="K464" s="8" t="s">
        <v>27</v>
      </c>
      <c r="L464" s="8" t="s">
        <v>58</v>
      </c>
      <c r="M464" s="8" t="s">
        <v>19</v>
      </c>
      <c r="N464" s="8" t="s">
        <v>140</v>
      </c>
    </row>
    <row r="465" spans="1:14" x14ac:dyDescent="0.35">
      <c r="A465" s="8">
        <v>24384</v>
      </c>
      <c r="B465" s="9">
        <v>40628</v>
      </c>
      <c r="C465" s="8" t="s">
        <v>55</v>
      </c>
      <c r="D465" s="8">
        <v>20</v>
      </c>
      <c r="E465" s="8">
        <v>2458.2424999999998</v>
      </c>
      <c r="F465" s="10">
        <v>122.91212499999999</v>
      </c>
      <c r="G465" s="8" t="s">
        <v>25</v>
      </c>
      <c r="H465" s="8">
        <v>8.99</v>
      </c>
      <c r="I465" s="8" t="s">
        <v>39</v>
      </c>
      <c r="J465" s="8" t="s">
        <v>16</v>
      </c>
      <c r="K465" s="8" t="s">
        <v>30</v>
      </c>
      <c r="L465" s="8" t="s">
        <v>47</v>
      </c>
      <c r="M465" s="8" t="s">
        <v>19</v>
      </c>
      <c r="N465" s="8" t="s">
        <v>140</v>
      </c>
    </row>
    <row r="466" spans="1:14" x14ac:dyDescent="0.35">
      <c r="A466" s="8">
        <v>50404</v>
      </c>
      <c r="B466" s="9">
        <v>40628</v>
      </c>
      <c r="C466" s="8" t="s">
        <v>34</v>
      </c>
      <c r="D466" s="8">
        <v>18</v>
      </c>
      <c r="E466" s="8">
        <v>3780.43</v>
      </c>
      <c r="F466" s="10">
        <v>210.02388888888888</v>
      </c>
      <c r="G466" s="8" t="s">
        <v>25</v>
      </c>
      <c r="H466" s="8">
        <v>9.99</v>
      </c>
      <c r="I466" s="8" t="s">
        <v>39</v>
      </c>
      <c r="J466" s="8" t="s">
        <v>22</v>
      </c>
      <c r="K466" s="8" t="s">
        <v>27</v>
      </c>
      <c r="L466" s="8" t="s">
        <v>58</v>
      </c>
      <c r="M466" s="8" t="s">
        <v>19</v>
      </c>
      <c r="N466" s="8" t="s">
        <v>166</v>
      </c>
    </row>
    <row r="467" spans="1:14" x14ac:dyDescent="0.35">
      <c r="A467" s="8">
        <v>25376</v>
      </c>
      <c r="B467" s="9">
        <v>40628</v>
      </c>
      <c r="C467" s="8" t="s">
        <v>20</v>
      </c>
      <c r="D467" s="8">
        <v>12</v>
      </c>
      <c r="E467" s="8">
        <v>76.61</v>
      </c>
      <c r="F467" s="10">
        <v>6.3841666666666663</v>
      </c>
      <c r="G467" s="8" t="s">
        <v>25</v>
      </c>
      <c r="H467" s="8">
        <v>5.29</v>
      </c>
      <c r="I467" s="8" t="s">
        <v>96</v>
      </c>
      <c r="J467" s="8" t="s">
        <v>22</v>
      </c>
      <c r="K467" s="8" t="s">
        <v>17</v>
      </c>
      <c r="L467" s="8" t="s">
        <v>18</v>
      </c>
      <c r="M467" s="8" t="s">
        <v>19</v>
      </c>
      <c r="N467" s="8" t="s">
        <v>166</v>
      </c>
    </row>
    <row r="468" spans="1:14" x14ac:dyDescent="0.35">
      <c r="A468" s="8">
        <v>50404</v>
      </c>
      <c r="B468" s="9">
        <v>40628</v>
      </c>
      <c r="C468" s="8" t="s">
        <v>34</v>
      </c>
      <c r="D468" s="8">
        <v>10</v>
      </c>
      <c r="E468" s="8">
        <v>1961.68</v>
      </c>
      <c r="F468" s="10">
        <v>196.16800000000001</v>
      </c>
      <c r="G468" s="8" t="s">
        <v>25</v>
      </c>
      <c r="H468" s="8">
        <v>69</v>
      </c>
      <c r="I468" s="8" t="s">
        <v>39</v>
      </c>
      <c r="J468" s="8" t="s">
        <v>22</v>
      </c>
      <c r="K468" s="8" t="s">
        <v>17</v>
      </c>
      <c r="L468" s="8" t="s">
        <v>52</v>
      </c>
      <c r="M468" s="8" t="s">
        <v>76</v>
      </c>
      <c r="N468" s="8" t="s">
        <v>140</v>
      </c>
    </row>
    <row r="469" spans="1:14" x14ac:dyDescent="0.35">
      <c r="A469" s="8">
        <v>48548</v>
      </c>
      <c r="B469" s="9">
        <v>40628</v>
      </c>
      <c r="C469" s="8" t="s">
        <v>20</v>
      </c>
      <c r="D469" s="8">
        <v>3</v>
      </c>
      <c r="E469" s="8">
        <v>13.71</v>
      </c>
      <c r="F469" s="10">
        <v>4.57</v>
      </c>
      <c r="G469" s="8" t="s">
        <v>25</v>
      </c>
      <c r="H469" s="8">
        <v>3.97</v>
      </c>
      <c r="I469" s="8" t="s">
        <v>35</v>
      </c>
      <c r="J469" s="8" t="s">
        <v>22</v>
      </c>
      <c r="K469" s="8" t="s">
        <v>27</v>
      </c>
      <c r="L469" s="8" t="s">
        <v>40</v>
      </c>
      <c r="M469" s="8" t="s">
        <v>37</v>
      </c>
      <c r="N469" s="8" t="s">
        <v>166</v>
      </c>
    </row>
    <row r="470" spans="1:14" x14ac:dyDescent="0.35">
      <c r="A470" s="8">
        <v>56804</v>
      </c>
      <c r="B470" s="9">
        <v>40629</v>
      </c>
      <c r="C470" s="8" t="s">
        <v>20</v>
      </c>
      <c r="D470" s="8">
        <v>41</v>
      </c>
      <c r="E470" s="8">
        <v>136.44999999999999</v>
      </c>
      <c r="F470" s="10">
        <v>3.3280487804878045</v>
      </c>
      <c r="G470" s="8" t="s">
        <v>25</v>
      </c>
      <c r="H470" s="8">
        <v>6.27</v>
      </c>
      <c r="I470" s="8" t="s">
        <v>85</v>
      </c>
      <c r="J470" s="8" t="s">
        <v>29</v>
      </c>
      <c r="K470" s="8" t="s">
        <v>27</v>
      </c>
      <c r="L470" s="8" t="s">
        <v>68</v>
      </c>
      <c r="M470" s="8" t="s">
        <v>19</v>
      </c>
      <c r="N470" s="8" t="s">
        <v>258</v>
      </c>
    </row>
    <row r="471" spans="1:14" x14ac:dyDescent="0.35">
      <c r="A471" s="8">
        <v>56804</v>
      </c>
      <c r="B471" s="9">
        <v>40629</v>
      </c>
      <c r="C471" s="8" t="s">
        <v>20</v>
      </c>
      <c r="D471" s="8">
        <v>24</v>
      </c>
      <c r="E471" s="8">
        <v>121.81</v>
      </c>
      <c r="F471" s="10">
        <v>5.0754166666666665</v>
      </c>
      <c r="G471" s="8" t="s">
        <v>25</v>
      </c>
      <c r="H471" s="8">
        <v>4.8600000000000003</v>
      </c>
      <c r="I471" s="8" t="s">
        <v>85</v>
      </c>
      <c r="J471" s="8" t="s">
        <v>29</v>
      </c>
      <c r="K471" s="8" t="s">
        <v>27</v>
      </c>
      <c r="L471" s="8" t="s">
        <v>28</v>
      </c>
      <c r="M471" s="8" t="s">
        <v>19</v>
      </c>
      <c r="N471" s="8" t="s">
        <v>140</v>
      </c>
    </row>
    <row r="472" spans="1:14" x14ac:dyDescent="0.35">
      <c r="A472" s="8">
        <v>36001</v>
      </c>
      <c r="B472" s="9">
        <v>40630</v>
      </c>
      <c r="C472" s="8" t="s">
        <v>13</v>
      </c>
      <c r="D472" s="8">
        <v>47</v>
      </c>
      <c r="E472" s="8">
        <v>564.39</v>
      </c>
      <c r="F472" s="10">
        <v>12.008297872340425</v>
      </c>
      <c r="G472" s="8" t="s">
        <v>25</v>
      </c>
      <c r="H472" s="8">
        <v>4.9800000000000004</v>
      </c>
      <c r="I472" s="8" t="s">
        <v>26</v>
      </c>
      <c r="J472" s="8" t="s">
        <v>29</v>
      </c>
      <c r="K472" s="8" t="s">
        <v>27</v>
      </c>
      <c r="L472" s="8" t="s">
        <v>68</v>
      </c>
      <c r="M472" s="8" t="s">
        <v>19</v>
      </c>
      <c r="N472" s="9">
        <v>40547</v>
      </c>
    </row>
    <row r="473" spans="1:14" x14ac:dyDescent="0.35">
      <c r="A473" s="8">
        <v>36001</v>
      </c>
      <c r="B473" s="9">
        <v>40630</v>
      </c>
      <c r="C473" s="8" t="s">
        <v>13</v>
      </c>
      <c r="D473" s="8">
        <v>45</v>
      </c>
      <c r="E473" s="8">
        <v>1038.82</v>
      </c>
      <c r="F473" s="10">
        <v>23.084888888888887</v>
      </c>
      <c r="G473" s="8" t="s">
        <v>25</v>
      </c>
      <c r="H473" s="8">
        <v>15.1</v>
      </c>
      <c r="I473" s="8" t="s">
        <v>26</v>
      </c>
      <c r="J473" s="8" t="s">
        <v>29</v>
      </c>
      <c r="K473" s="8" t="s">
        <v>27</v>
      </c>
      <c r="L473" s="8" t="s">
        <v>68</v>
      </c>
      <c r="M473" s="8" t="s">
        <v>19</v>
      </c>
      <c r="N473" s="8" t="s">
        <v>280</v>
      </c>
    </row>
    <row r="474" spans="1:14" x14ac:dyDescent="0.35">
      <c r="A474" s="8">
        <v>34048</v>
      </c>
      <c r="B474" s="9">
        <v>40630</v>
      </c>
      <c r="C474" s="8" t="s">
        <v>13</v>
      </c>
      <c r="D474" s="8">
        <v>1</v>
      </c>
      <c r="E474" s="8">
        <v>26.68</v>
      </c>
      <c r="F474" s="10">
        <v>26.68</v>
      </c>
      <c r="G474" s="8" t="s">
        <v>25</v>
      </c>
      <c r="H474" s="8">
        <v>3.63</v>
      </c>
      <c r="I474" s="8" t="s">
        <v>96</v>
      </c>
      <c r="J474" s="8" t="s">
        <v>22</v>
      </c>
      <c r="K474" s="8" t="s">
        <v>17</v>
      </c>
      <c r="L474" s="8" t="s">
        <v>18</v>
      </c>
      <c r="M474" s="8" t="s">
        <v>32</v>
      </c>
      <c r="N474" s="8" t="s">
        <v>280</v>
      </c>
    </row>
    <row r="475" spans="1:14" x14ac:dyDescent="0.35">
      <c r="A475" s="8">
        <v>24965</v>
      </c>
      <c r="B475" s="9">
        <v>40631</v>
      </c>
      <c r="C475" s="8" t="s">
        <v>13</v>
      </c>
      <c r="D475" s="8">
        <v>42</v>
      </c>
      <c r="E475" s="8">
        <v>1146.1099999999999</v>
      </c>
      <c r="F475" s="10">
        <v>27.28833333333333</v>
      </c>
      <c r="G475" s="8" t="s">
        <v>25</v>
      </c>
      <c r="H475" s="8">
        <v>8.5500000000000007</v>
      </c>
      <c r="I475" s="8" t="s">
        <v>96</v>
      </c>
      <c r="J475" s="8" t="s">
        <v>22</v>
      </c>
      <c r="K475" s="8" t="s">
        <v>17</v>
      </c>
      <c r="L475" s="8" t="s">
        <v>18</v>
      </c>
      <c r="M475" s="8" t="s">
        <v>19</v>
      </c>
      <c r="N475" s="8" t="s">
        <v>258</v>
      </c>
    </row>
    <row r="476" spans="1:14" x14ac:dyDescent="0.35">
      <c r="A476" s="8">
        <v>24965</v>
      </c>
      <c r="B476" s="9">
        <v>40631</v>
      </c>
      <c r="C476" s="8" t="s">
        <v>13</v>
      </c>
      <c r="D476" s="8">
        <v>6</v>
      </c>
      <c r="E476" s="8">
        <v>2528.4899999999998</v>
      </c>
      <c r="F476" s="10">
        <v>421.41499999999996</v>
      </c>
      <c r="G476" s="8" t="s">
        <v>14</v>
      </c>
      <c r="H476" s="8">
        <v>19.989999999999998</v>
      </c>
      <c r="I476" s="8" t="s">
        <v>96</v>
      </c>
      <c r="J476" s="8" t="s">
        <v>22</v>
      </c>
      <c r="K476" s="8" t="s">
        <v>27</v>
      </c>
      <c r="L476" s="8" t="s">
        <v>68</v>
      </c>
      <c r="M476" s="8" t="s">
        <v>19</v>
      </c>
      <c r="N476" s="9">
        <v>40606</v>
      </c>
    </row>
    <row r="477" spans="1:14" x14ac:dyDescent="0.35">
      <c r="A477" s="8">
        <v>25191</v>
      </c>
      <c r="B477" s="9">
        <v>40632</v>
      </c>
      <c r="C477" s="8" t="s">
        <v>55</v>
      </c>
      <c r="D477" s="8">
        <v>42</v>
      </c>
      <c r="E477" s="8">
        <v>4091.152</v>
      </c>
      <c r="F477" s="10">
        <v>97.408380952380952</v>
      </c>
      <c r="G477" s="8" t="s">
        <v>25</v>
      </c>
      <c r="H477" s="8">
        <v>2.5</v>
      </c>
      <c r="I477" s="8" t="s">
        <v>54</v>
      </c>
      <c r="J477" s="8" t="s">
        <v>42</v>
      </c>
      <c r="K477" s="8" t="s">
        <v>30</v>
      </c>
      <c r="L477" s="8" t="s">
        <v>47</v>
      </c>
      <c r="M477" s="8" t="s">
        <v>19</v>
      </c>
      <c r="N477" s="8" t="s">
        <v>280</v>
      </c>
    </row>
    <row r="478" spans="1:14" x14ac:dyDescent="0.35">
      <c r="A478" s="8">
        <v>20646</v>
      </c>
      <c r="B478" s="9">
        <v>40632</v>
      </c>
      <c r="C478" s="8" t="s">
        <v>55</v>
      </c>
      <c r="D478" s="8">
        <v>41</v>
      </c>
      <c r="E478" s="8">
        <v>1204.0844999999999</v>
      </c>
      <c r="F478" s="10">
        <v>29.367914634146342</v>
      </c>
      <c r="G478" s="8" t="s">
        <v>25</v>
      </c>
      <c r="H478" s="8">
        <v>1.1000000000000001</v>
      </c>
      <c r="I478" s="8" t="s">
        <v>15</v>
      </c>
      <c r="J478" s="8" t="s">
        <v>22</v>
      </c>
      <c r="K478" s="8" t="s">
        <v>30</v>
      </c>
      <c r="L478" s="8" t="s">
        <v>47</v>
      </c>
      <c r="M478" s="8" t="s">
        <v>19</v>
      </c>
      <c r="N478" s="9">
        <v>40547</v>
      </c>
    </row>
    <row r="479" spans="1:14" x14ac:dyDescent="0.35">
      <c r="A479" s="8">
        <v>40961</v>
      </c>
      <c r="B479" s="9">
        <v>40632</v>
      </c>
      <c r="C479" s="8" t="s">
        <v>55</v>
      </c>
      <c r="D479" s="8">
        <v>7</v>
      </c>
      <c r="E479" s="8">
        <v>23.84</v>
      </c>
      <c r="F479" s="10">
        <v>3.4057142857142857</v>
      </c>
      <c r="G479" s="8" t="s">
        <v>25</v>
      </c>
      <c r="H479" s="8">
        <v>0.5</v>
      </c>
      <c r="I479" s="8" t="s">
        <v>51</v>
      </c>
      <c r="J479" s="8" t="s">
        <v>22</v>
      </c>
      <c r="K479" s="8" t="s">
        <v>27</v>
      </c>
      <c r="L479" s="8" t="s">
        <v>71</v>
      </c>
      <c r="M479" s="8" t="s">
        <v>19</v>
      </c>
      <c r="N479" s="8" t="s">
        <v>281</v>
      </c>
    </row>
    <row r="480" spans="1:14" x14ac:dyDescent="0.35">
      <c r="A480" s="8">
        <v>32454</v>
      </c>
      <c r="B480" s="9">
        <v>40633</v>
      </c>
      <c r="C480" s="8" t="s">
        <v>20</v>
      </c>
      <c r="D480" s="8">
        <v>12</v>
      </c>
      <c r="E480" s="8">
        <v>83.89</v>
      </c>
      <c r="F480" s="10">
        <v>6.9908333333333337</v>
      </c>
      <c r="G480" s="8" t="s">
        <v>25</v>
      </c>
      <c r="H480" s="8">
        <v>5.48</v>
      </c>
      <c r="I480" s="8" t="s">
        <v>51</v>
      </c>
      <c r="J480" s="8" t="s">
        <v>16</v>
      </c>
      <c r="K480" s="8" t="s">
        <v>27</v>
      </c>
      <c r="L480" s="8" t="s">
        <v>68</v>
      </c>
      <c r="M480" s="8" t="s">
        <v>19</v>
      </c>
      <c r="N480" s="9">
        <v>40547</v>
      </c>
    </row>
    <row r="481" spans="1:14" x14ac:dyDescent="0.35">
      <c r="A481" s="8">
        <v>28807</v>
      </c>
      <c r="B481" s="9">
        <v>40633</v>
      </c>
      <c r="C481" s="8" t="s">
        <v>34</v>
      </c>
      <c r="D481" s="8">
        <v>9</v>
      </c>
      <c r="E481" s="8">
        <v>59.35</v>
      </c>
      <c r="F481" s="10">
        <v>6.594444444444445</v>
      </c>
      <c r="G481" s="8" t="s">
        <v>14</v>
      </c>
      <c r="H481" s="8">
        <v>8.33</v>
      </c>
      <c r="I481" s="8" t="s">
        <v>46</v>
      </c>
      <c r="J481" s="8" t="s">
        <v>16</v>
      </c>
      <c r="K481" s="8" t="s">
        <v>27</v>
      </c>
      <c r="L481" s="8" t="s">
        <v>28</v>
      </c>
      <c r="M481" s="8" t="s">
        <v>19</v>
      </c>
      <c r="N481" s="9">
        <v>40547</v>
      </c>
    </row>
    <row r="482" spans="1:14" x14ac:dyDescent="0.35">
      <c r="A482" s="8">
        <v>37380</v>
      </c>
      <c r="B482" s="9">
        <v>40634</v>
      </c>
      <c r="C482" s="8" t="s">
        <v>20</v>
      </c>
      <c r="D482" s="8">
        <v>47</v>
      </c>
      <c r="E482" s="8">
        <v>507.18</v>
      </c>
      <c r="F482" s="10">
        <v>10.791063829787234</v>
      </c>
      <c r="G482" s="8" t="s">
        <v>25</v>
      </c>
      <c r="H482" s="8">
        <v>4.78</v>
      </c>
      <c r="I482" s="8" t="s">
        <v>15</v>
      </c>
      <c r="J482" s="8" t="s">
        <v>29</v>
      </c>
      <c r="K482" s="8" t="s">
        <v>27</v>
      </c>
      <c r="L482" s="8" t="s">
        <v>28</v>
      </c>
      <c r="M482" s="8" t="s">
        <v>19</v>
      </c>
      <c r="N482" s="9">
        <v>40578</v>
      </c>
    </row>
    <row r="483" spans="1:14" x14ac:dyDescent="0.35">
      <c r="A483" s="8">
        <v>37380</v>
      </c>
      <c r="B483" s="9">
        <v>40634</v>
      </c>
      <c r="C483" s="8" t="s">
        <v>20</v>
      </c>
      <c r="D483" s="8">
        <v>42</v>
      </c>
      <c r="E483" s="8">
        <v>151.19</v>
      </c>
      <c r="F483" s="10">
        <v>3.5997619047619045</v>
      </c>
      <c r="G483" s="8" t="s">
        <v>25</v>
      </c>
      <c r="H483" s="8">
        <v>1.43</v>
      </c>
      <c r="I483" s="8" t="s">
        <v>15</v>
      </c>
      <c r="J483" s="8" t="s">
        <v>29</v>
      </c>
      <c r="K483" s="8" t="s">
        <v>27</v>
      </c>
      <c r="L483" s="8" t="s">
        <v>82</v>
      </c>
      <c r="M483" s="8" t="s">
        <v>37</v>
      </c>
      <c r="N483" s="9">
        <v>40578</v>
      </c>
    </row>
    <row r="484" spans="1:14" x14ac:dyDescent="0.35">
      <c r="A484" s="8">
        <v>58342</v>
      </c>
      <c r="B484" s="9">
        <v>40634</v>
      </c>
      <c r="C484" s="8" t="s">
        <v>34</v>
      </c>
      <c r="D484" s="8">
        <v>40</v>
      </c>
      <c r="E484" s="8">
        <v>1718.87</v>
      </c>
      <c r="F484" s="10">
        <v>42.97175</v>
      </c>
      <c r="G484" s="8" t="s">
        <v>25</v>
      </c>
      <c r="H484" s="8">
        <v>1.99</v>
      </c>
      <c r="I484" s="8" t="s">
        <v>39</v>
      </c>
      <c r="J484" s="8" t="s">
        <v>16</v>
      </c>
      <c r="K484" s="8" t="s">
        <v>30</v>
      </c>
      <c r="L484" s="8" t="s">
        <v>31</v>
      </c>
      <c r="M484" s="8" t="s">
        <v>32</v>
      </c>
      <c r="N484" s="9">
        <v>40547</v>
      </c>
    </row>
    <row r="485" spans="1:14" x14ac:dyDescent="0.35">
      <c r="A485" s="8">
        <v>37380</v>
      </c>
      <c r="B485" s="9">
        <v>40634</v>
      </c>
      <c r="C485" s="8" t="s">
        <v>20</v>
      </c>
      <c r="D485" s="8">
        <v>29</v>
      </c>
      <c r="E485" s="8">
        <v>737.38</v>
      </c>
      <c r="F485" s="10">
        <v>25.426896551724138</v>
      </c>
      <c r="G485" s="8" t="s">
        <v>25</v>
      </c>
      <c r="H485" s="8">
        <v>5.3</v>
      </c>
      <c r="I485" s="8" t="s">
        <v>15</v>
      </c>
      <c r="J485" s="8" t="s">
        <v>29</v>
      </c>
      <c r="K485" s="8" t="s">
        <v>17</v>
      </c>
      <c r="L485" s="8" t="s">
        <v>23</v>
      </c>
      <c r="M485" s="8" t="s">
        <v>45</v>
      </c>
      <c r="N485" s="9">
        <v>40578</v>
      </c>
    </row>
    <row r="486" spans="1:14" x14ac:dyDescent="0.35">
      <c r="A486" s="8">
        <v>58372</v>
      </c>
      <c r="B486" s="9">
        <v>40635</v>
      </c>
      <c r="C486" s="8" t="s">
        <v>13</v>
      </c>
      <c r="D486" s="8">
        <v>48</v>
      </c>
      <c r="E486" s="8">
        <v>184.1</v>
      </c>
      <c r="F486" s="10">
        <v>3.8354166666666667</v>
      </c>
      <c r="G486" s="8" t="s">
        <v>25</v>
      </c>
      <c r="H486" s="8">
        <v>0.7</v>
      </c>
      <c r="I486" s="8" t="s">
        <v>41</v>
      </c>
      <c r="J486" s="8" t="s">
        <v>22</v>
      </c>
      <c r="K486" s="8" t="s">
        <v>27</v>
      </c>
      <c r="L486" s="8" t="s">
        <v>40</v>
      </c>
      <c r="M486" s="8" t="s">
        <v>37</v>
      </c>
      <c r="N486" s="9">
        <v>40728</v>
      </c>
    </row>
    <row r="487" spans="1:14" x14ac:dyDescent="0.35">
      <c r="A487" s="8">
        <v>28805</v>
      </c>
      <c r="B487" s="9">
        <v>40635</v>
      </c>
      <c r="C487" s="8" t="s">
        <v>55</v>
      </c>
      <c r="D487" s="8">
        <v>46</v>
      </c>
      <c r="E487" s="8">
        <v>487.5</v>
      </c>
      <c r="F487" s="10">
        <v>10.597826086956522</v>
      </c>
      <c r="G487" s="8" t="s">
        <v>25</v>
      </c>
      <c r="H487" s="8">
        <v>4.68</v>
      </c>
      <c r="I487" s="8" t="s">
        <v>51</v>
      </c>
      <c r="J487" s="8" t="s">
        <v>22</v>
      </c>
      <c r="K487" s="8" t="s">
        <v>27</v>
      </c>
      <c r="L487" s="8" t="s">
        <v>36</v>
      </c>
      <c r="M487" s="8" t="s">
        <v>32</v>
      </c>
      <c r="N487" s="9">
        <v>40637</v>
      </c>
    </row>
    <row r="488" spans="1:14" x14ac:dyDescent="0.35">
      <c r="A488" s="8">
        <v>12323</v>
      </c>
      <c r="B488" s="9">
        <v>40635</v>
      </c>
      <c r="C488" s="8" t="s">
        <v>49</v>
      </c>
      <c r="D488" s="8">
        <v>32</v>
      </c>
      <c r="E488" s="8">
        <v>513.74</v>
      </c>
      <c r="F488" s="10">
        <v>16.054375</v>
      </c>
      <c r="G488" s="8" t="s">
        <v>25</v>
      </c>
      <c r="H488" s="8">
        <v>10.130000000000001</v>
      </c>
      <c r="I488" s="8" t="s">
        <v>51</v>
      </c>
      <c r="J488" s="8" t="s">
        <v>22</v>
      </c>
      <c r="K488" s="8" t="s">
        <v>27</v>
      </c>
      <c r="L488" s="8" t="s">
        <v>68</v>
      </c>
      <c r="M488" s="8" t="s">
        <v>19</v>
      </c>
      <c r="N488" s="9">
        <v>40606</v>
      </c>
    </row>
    <row r="489" spans="1:14" x14ac:dyDescent="0.35">
      <c r="A489" s="8">
        <v>55715</v>
      </c>
      <c r="B489" s="9">
        <v>40635</v>
      </c>
      <c r="C489" s="8" t="s">
        <v>20</v>
      </c>
      <c r="D489" s="8">
        <v>28</v>
      </c>
      <c r="E489" s="8">
        <v>168.57</v>
      </c>
      <c r="F489" s="10">
        <v>6.0203571428571427</v>
      </c>
      <c r="G489" s="8" t="s">
        <v>14</v>
      </c>
      <c r="H489" s="8">
        <v>2.99</v>
      </c>
      <c r="I489" s="8" t="s">
        <v>26</v>
      </c>
      <c r="J489" s="8" t="s">
        <v>22</v>
      </c>
      <c r="K489" s="8" t="s">
        <v>27</v>
      </c>
      <c r="L489" s="8" t="s">
        <v>68</v>
      </c>
      <c r="M489" s="8" t="s">
        <v>19</v>
      </c>
      <c r="N489" s="9">
        <v>40637</v>
      </c>
    </row>
    <row r="490" spans="1:14" x14ac:dyDescent="0.35">
      <c r="A490" s="8">
        <v>58372</v>
      </c>
      <c r="B490" s="9">
        <v>40635</v>
      </c>
      <c r="C490" s="8" t="s">
        <v>13</v>
      </c>
      <c r="D490" s="8">
        <v>16</v>
      </c>
      <c r="E490" s="8">
        <v>38.200000000000003</v>
      </c>
      <c r="F490" s="10">
        <v>2.3875000000000002</v>
      </c>
      <c r="G490" s="8" t="s">
        <v>14</v>
      </c>
      <c r="H490" s="8">
        <v>1</v>
      </c>
      <c r="I490" s="8" t="s">
        <v>51</v>
      </c>
      <c r="J490" s="8" t="s">
        <v>22</v>
      </c>
      <c r="K490" s="8" t="s">
        <v>27</v>
      </c>
      <c r="L490" s="8" t="s">
        <v>40</v>
      </c>
      <c r="M490" s="8" t="s">
        <v>37</v>
      </c>
      <c r="N490" s="9">
        <v>40698</v>
      </c>
    </row>
    <row r="491" spans="1:14" x14ac:dyDescent="0.35">
      <c r="A491" s="8">
        <v>28805</v>
      </c>
      <c r="B491" s="9">
        <v>40635</v>
      </c>
      <c r="C491" s="8" t="s">
        <v>55</v>
      </c>
      <c r="D491" s="8">
        <v>14</v>
      </c>
      <c r="E491" s="8">
        <v>97.93</v>
      </c>
      <c r="F491" s="10">
        <v>6.9950000000000001</v>
      </c>
      <c r="G491" s="8" t="s">
        <v>25</v>
      </c>
      <c r="H491" s="8">
        <v>49</v>
      </c>
      <c r="I491" s="8" t="s">
        <v>51</v>
      </c>
      <c r="J491" s="8" t="s">
        <v>22</v>
      </c>
      <c r="K491" s="8" t="s">
        <v>27</v>
      </c>
      <c r="L491" s="8" t="s">
        <v>66</v>
      </c>
      <c r="M491" s="8" t="s">
        <v>76</v>
      </c>
      <c r="N491" s="9">
        <v>40637</v>
      </c>
    </row>
    <row r="492" spans="1:14" x14ac:dyDescent="0.35">
      <c r="A492" s="8">
        <v>28805</v>
      </c>
      <c r="B492" s="9">
        <v>40635</v>
      </c>
      <c r="C492" s="8" t="s">
        <v>55</v>
      </c>
      <c r="D492" s="8">
        <v>4</v>
      </c>
      <c r="E492" s="8">
        <v>25.52</v>
      </c>
      <c r="F492" s="10">
        <v>6.38</v>
      </c>
      <c r="G492" s="8" t="s">
        <v>25</v>
      </c>
      <c r="H492" s="8">
        <v>1.49</v>
      </c>
      <c r="I492" s="8" t="s">
        <v>51</v>
      </c>
      <c r="J492" s="8" t="s">
        <v>22</v>
      </c>
      <c r="K492" s="8" t="s">
        <v>27</v>
      </c>
      <c r="L492" s="8" t="s">
        <v>68</v>
      </c>
      <c r="M492" s="8" t="s">
        <v>19</v>
      </c>
      <c r="N492" s="9">
        <v>40637</v>
      </c>
    </row>
    <row r="493" spans="1:14" x14ac:dyDescent="0.35">
      <c r="A493" s="8">
        <v>12323</v>
      </c>
      <c r="B493" s="9">
        <v>40635</v>
      </c>
      <c r="C493" s="8" t="s">
        <v>49</v>
      </c>
      <c r="D493" s="8">
        <v>4</v>
      </c>
      <c r="E493" s="8">
        <v>36.799999999999997</v>
      </c>
      <c r="F493" s="10">
        <v>9.1999999999999993</v>
      </c>
      <c r="G493" s="8" t="s">
        <v>25</v>
      </c>
      <c r="H493" s="8">
        <v>5.21</v>
      </c>
      <c r="I493" s="8" t="s">
        <v>51</v>
      </c>
      <c r="J493" s="8" t="s">
        <v>22</v>
      </c>
      <c r="K493" s="8" t="s">
        <v>17</v>
      </c>
      <c r="L493" s="8" t="s">
        <v>18</v>
      </c>
      <c r="M493" s="8" t="s">
        <v>19</v>
      </c>
      <c r="N493" s="9">
        <v>40637</v>
      </c>
    </row>
    <row r="494" spans="1:14" x14ac:dyDescent="0.35">
      <c r="A494" s="8">
        <v>38370</v>
      </c>
      <c r="B494" s="9">
        <v>40636</v>
      </c>
      <c r="C494" s="8" t="s">
        <v>34</v>
      </c>
      <c r="D494" s="8">
        <v>50</v>
      </c>
      <c r="E494" s="8">
        <v>169.13</v>
      </c>
      <c r="F494" s="10">
        <v>3.3826000000000001</v>
      </c>
      <c r="G494" s="8" t="s">
        <v>25</v>
      </c>
      <c r="H494" s="8">
        <v>1.1399999999999999</v>
      </c>
      <c r="I494" s="8" t="s">
        <v>51</v>
      </c>
      <c r="J494" s="8" t="s">
        <v>22</v>
      </c>
      <c r="K494" s="8" t="s">
        <v>27</v>
      </c>
      <c r="L494" s="8" t="s">
        <v>28</v>
      </c>
      <c r="M494" s="8" t="s">
        <v>37</v>
      </c>
      <c r="N494" s="9">
        <v>40667</v>
      </c>
    </row>
    <row r="495" spans="1:14" x14ac:dyDescent="0.35">
      <c r="A495" s="8">
        <v>45377</v>
      </c>
      <c r="B495" s="9">
        <v>40636</v>
      </c>
      <c r="C495" s="8" t="s">
        <v>13</v>
      </c>
      <c r="D495" s="8">
        <v>47</v>
      </c>
      <c r="E495" s="8">
        <v>91.43</v>
      </c>
      <c r="F495" s="10">
        <v>1.9453191489361703</v>
      </c>
      <c r="G495" s="8" t="s">
        <v>25</v>
      </c>
      <c r="H495" s="8">
        <v>1.49</v>
      </c>
      <c r="I495" s="8" t="s">
        <v>15</v>
      </c>
      <c r="J495" s="8" t="s">
        <v>29</v>
      </c>
      <c r="K495" s="8" t="s">
        <v>27</v>
      </c>
      <c r="L495" s="8" t="s">
        <v>68</v>
      </c>
      <c r="M495" s="8" t="s">
        <v>19</v>
      </c>
      <c r="N495" s="9">
        <v>40667</v>
      </c>
    </row>
    <row r="496" spans="1:14" x14ac:dyDescent="0.35">
      <c r="A496" s="8">
        <v>9922</v>
      </c>
      <c r="B496" s="9">
        <v>40636</v>
      </c>
      <c r="C496" s="8" t="s">
        <v>49</v>
      </c>
      <c r="D496" s="8">
        <v>26</v>
      </c>
      <c r="E496" s="8">
        <v>1075.9100000000001</v>
      </c>
      <c r="F496" s="10">
        <v>41.38115384615385</v>
      </c>
      <c r="G496" s="8" t="s">
        <v>25</v>
      </c>
      <c r="H496" s="8">
        <v>7.12</v>
      </c>
      <c r="I496" s="8" t="s">
        <v>85</v>
      </c>
      <c r="J496" s="8" t="s">
        <v>16</v>
      </c>
      <c r="K496" s="8" t="s">
        <v>30</v>
      </c>
      <c r="L496" s="8" t="s">
        <v>31</v>
      </c>
      <c r="M496" s="8" t="s">
        <v>19</v>
      </c>
      <c r="N496" s="9">
        <v>40637</v>
      </c>
    </row>
    <row r="497" spans="1:14" x14ac:dyDescent="0.35">
      <c r="A497" s="8">
        <v>9286</v>
      </c>
      <c r="B497" s="9">
        <v>40636</v>
      </c>
      <c r="C497" s="8" t="s">
        <v>20</v>
      </c>
      <c r="D497" s="8">
        <v>26</v>
      </c>
      <c r="E497" s="8">
        <v>123.16</v>
      </c>
      <c r="F497" s="10">
        <v>4.7369230769230768</v>
      </c>
      <c r="G497" s="8" t="s">
        <v>25</v>
      </c>
      <c r="H497" s="8">
        <v>0.8</v>
      </c>
      <c r="I497" s="8" t="s">
        <v>54</v>
      </c>
      <c r="J497" s="8" t="s">
        <v>16</v>
      </c>
      <c r="K497" s="8" t="s">
        <v>27</v>
      </c>
      <c r="L497" s="8" t="s">
        <v>28</v>
      </c>
      <c r="M497" s="8" t="s">
        <v>37</v>
      </c>
      <c r="N497" s="9">
        <v>40667</v>
      </c>
    </row>
    <row r="498" spans="1:14" x14ac:dyDescent="0.35">
      <c r="A498" s="8">
        <v>9922</v>
      </c>
      <c r="B498" s="9">
        <v>40636</v>
      </c>
      <c r="C498" s="8" t="s">
        <v>49</v>
      </c>
      <c r="D498" s="8">
        <v>24</v>
      </c>
      <c r="E498" s="8">
        <v>6408.3</v>
      </c>
      <c r="F498" s="10">
        <v>267.01249999999999</v>
      </c>
      <c r="G498" s="8" t="s">
        <v>21</v>
      </c>
      <c r="H498" s="8">
        <v>35.67</v>
      </c>
      <c r="I498" s="8" t="s">
        <v>41</v>
      </c>
      <c r="J498" s="8" t="s">
        <v>16</v>
      </c>
      <c r="K498" s="8" t="s">
        <v>17</v>
      </c>
      <c r="L498" s="8" t="s">
        <v>52</v>
      </c>
      <c r="M498" s="8" t="s">
        <v>56</v>
      </c>
      <c r="N498" s="9">
        <v>40637</v>
      </c>
    </row>
    <row r="499" spans="1:14" x14ac:dyDescent="0.35">
      <c r="A499" s="8">
        <v>9922</v>
      </c>
      <c r="B499" s="9">
        <v>40636</v>
      </c>
      <c r="C499" s="8" t="s">
        <v>49</v>
      </c>
      <c r="D499" s="8">
        <v>21</v>
      </c>
      <c r="E499" s="8">
        <v>1176.8589999999999</v>
      </c>
      <c r="F499" s="10">
        <v>56.040904761904756</v>
      </c>
      <c r="G499" s="8" t="s">
        <v>25</v>
      </c>
      <c r="H499" s="8">
        <v>3.99</v>
      </c>
      <c r="I499" s="8" t="s">
        <v>85</v>
      </c>
      <c r="J499" s="8" t="s">
        <v>16</v>
      </c>
      <c r="K499" s="8" t="s">
        <v>30</v>
      </c>
      <c r="L499" s="8" t="s">
        <v>47</v>
      </c>
      <c r="M499" s="8" t="s">
        <v>19</v>
      </c>
      <c r="N499" s="9">
        <v>40637</v>
      </c>
    </row>
    <row r="500" spans="1:14" x14ac:dyDescent="0.35">
      <c r="A500" s="8">
        <v>38212</v>
      </c>
      <c r="B500" s="9">
        <v>40637</v>
      </c>
      <c r="C500" s="8" t="s">
        <v>55</v>
      </c>
      <c r="D500" s="8">
        <v>46</v>
      </c>
      <c r="E500" s="8">
        <v>3533.97</v>
      </c>
      <c r="F500" s="10">
        <v>76.825434782608696</v>
      </c>
      <c r="G500" s="8" t="s">
        <v>25</v>
      </c>
      <c r="H500" s="8">
        <v>35</v>
      </c>
      <c r="I500" s="8" t="s">
        <v>15</v>
      </c>
      <c r="J500" s="8" t="s">
        <v>29</v>
      </c>
      <c r="K500" s="8" t="s">
        <v>27</v>
      </c>
      <c r="L500" s="8" t="s">
        <v>58</v>
      </c>
      <c r="M500" s="8" t="s">
        <v>76</v>
      </c>
      <c r="N500" s="9">
        <v>40698</v>
      </c>
    </row>
    <row r="501" spans="1:14" x14ac:dyDescent="0.35">
      <c r="A501" s="8">
        <v>38212</v>
      </c>
      <c r="B501" s="9">
        <v>40637</v>
      </c>
      <c r="C501" s="8" t="s">
        <v>55</v>
      </c>
      <c r="D501" s="8">
        <v>38</v>
      </c>
      <c r="E501" s="8">
        <v>3821.4045000000001</v>
      </c>
      <c r="F501" s="10">
        <v>100.56327631578948</v>
      </c>
      <c r="G501" s="8" t="s">
        <v>25</v>
      </c>
      <c r="H501" s="8">
        <v>2.5</v>
      </c>
      <c r="I501" s="8" t="s">
        <v>15</v>
      </c>
      <c r="J501" s="8" t="s">
        <v>29</v>
      </c>
      <c r="K501" s="8" t="s">
        <v>30</v>
      </c>
      <c r="L501" s="8" t="s">
        <v>47</v>
      </c>
      <c r="M501" s="8" t="s">
        <v>19</v>
      </c>
      <c r="N501" s="9">
        <v>40698</v>
      </c>
    </row>
    <row r="502" spans="1:14" x14ac:dyDescent="0.35">
      <c r="A502" s="8">
        <v>38212</v>
      </c>
      <c r="B502" s="9">
        <v>40637</v>
      </c>
      <c r="C502" s="8" t="s">
        <v>55</v>
      </c>
      <c r="D502" s="8">
        <v>24</v>
      </c>
      <c r="E502" s="8">
        <v>123.75</v>
      </c>
      <c r="F502" s="10">
        <v>5.15625</v>
      </c>
      <c r="G502" s="8" t="s">
        <v>14</v>
      </c>
      <c r="H502" s="8">
        <v>0.49</v>
      </c>
      <c r="I502" s="8" t="s">
        <v>15</v>
      </c>
      <c r="J502" s="8" t="s">
        <v>29</v>
      </c>
      <c r="K502" s="8" t="s">
        <v>27</v>
      </c>
      <c r="L502" s="8" t="s">
        <v>71</v>
      </c>
      <c r="M502" s="8" t="s">
        <v>19</v>
      </c>
      <c r="N502" s="9">
        <v>40667</v>
      </c>
    </row>
    <row r="503" spans="1:14" x14ac:dyDescent="0.35">
      <c r="A503" s="8">
        <v>17287</v>
      </c>
      <c r="B503" s="9">
        <v>40638</v>
      </c>
      <c r="C503" s="8" t="s">
        <v>34</v>
      </c>
      <c r="D503" s="8">
        <v>38</v>
      </c>
      <c r="E503" s="8">
        <v>5793.46</v>
      </c>
      <c r="F503" s="10">
        <v>152.45947368421054</v>
      </c>
      <c r="G503" s="8" t="s">
        <v>25</v>
      </c>
      <c r="H503" s="8">
        <v>13.99</v>
      </c>
      <c r="I503" s="8" t="s">
        <v>54</v>
      </c>
      <c r="J503" s="8" t="s">
        <v>29</v>
      </c>
      <c r="K503" s="8" t="s">
        <v>30</v>
      </c>
      <c r="L503" s="8" t="s">
        <v>44</v>
      </c>
      <c r="M503" s="8" t="s">
        <v>45</v>
      </c>
      <c r="N503" s="9">
        <v>40698</v>
      </c>
    </row>
    <row r="504" spans="1:14" x14ac:dyDescent="0.35">
      <c r="A504" s="8">
        <v>22787</v>
      </c>
      <c r="B504" s="9">
        <v>40638</v>
      </c>
      <c r="C504" s="8" t="s">
        <v>55</v>
      </c>
      <c r="D504" s="8">
        <v>35</v>
      </c>
      <c r="E504" s="8">
        <v>46.44</v>
      </c>
      <c r="F504" s="10">
        <v>1.3268571428571427</v>
      </c>
      <c r="G504" s="8" t="s">
        <v>14</v>
      </c>
      <c r="H504" s="8">
        <v>0.7</v>
      </c>
      <c r="I504" s="8" t="s">
        <v>54</v>
      </c>
      <c r="J504" s="8" t="s">
        <v>22</v>
      </c>
      <c r="K504" s="8" t="s">
        <v>27</v>
      </c>
      <c r="L504" s="8" t="s">
        <v>82</v>
      </c>
      <c r="M504" s="8" t="s">
        <v>37</v>
      </c>
      <c r="N504" s="9">
        <v>40667</v>
      </c>
    </row>
    <row r="505" spans="1:14" x14ac:dyDescent="0.35">
      <c r="A505" s="8">
        <v>17287</v>
      </c>
      <c r="B505" s="9">
        <v>40638</v>
      </c>
      <c r="C505" s="8" t="s">
        <v>34</v>
      </c>
      <c r="D505" s="8">
        <v>26</v>
      </c>
      <c r="E505" s="8">
        <v>4361.6985000000004</v>
      </c>
      <c r="F505" s="10">
        <v>167.75763461538463</v>
      </c>
      <c r="G505" s="8" t="s">
        <v>25</v>
      </c>
      <c r="H505" s="8">
        <v>4.2</v>
      </c>
      <c r="I505" s="8" t="s">
        <v>54</v>
      </c>
      <c r="J505" s="8" t="s">
        <v>29</v>
      </c>
      <c r="K505" s="8" t="s">
        <v>30</v>
      </c>
      <c r="L505" s="8" t="s">
        <v>47</v>
      </c>
      <c r="M505" s="8" t="s">
        <v>19</v>
      </c>
      <c r="N505" s="9">
        <v>40728</v>
      </c>
    </row>
    <row r="506" spans="1:14" x14ac:dyDescent="0.35">
      <c r="A506" s="8">
        <v>40643</v>
      </c>
      <c r="B506" s="9">
        <v>40638</v>
      </c>
      <c r="C506" s="8" t="s">
        <v>20</v>
      </c>
      <c r="D506" s="8">
        <v>23</v>
      </c>
      <c r="E506" s="8">
        <v>258.74</v>
      </c>
      <c r="F506" s="10">
        <v>11.249565217391305</v>
      </c>
      <c r="G506" s="8" t="s">
        <v>25</v>
      </c>
      <c r="H506" s="8">
        <v>5.72</v>
      </c>
      <c r="I506" s="8" t="s">
        <v>35</v>
      </c>
      <c r="J506" s="8" t="s">
        <v>29</v>
      </c>
      <c r="K506" s="8" t="s">
        <v>27</v>
      </c>
      <c r="L506" s="8" t="s">
        <v>127</v>
      </c>
      <c r="M506" s="8" t="s">
        <v>19</v>
      </c>
      <c r="N506" s="9">
        <v>40728</v>
      </c>
    </row>
    <row r="507" spans="1:14" x14ac:dyDescent="0.35">
      <c r="A507" s="8">
        <v>37988</v>
      </c>
      <c r="B507" s="9">
        <v>40638</v>
      </c>
      <c r="C507" s="8" t="s">
        <v>49</v>
      </c>
      <c r="D507" s="8">
        <v>12</v>
      </c>
      <c r="E507" s="8">
        <v>189.19</v>
      </c>
      <c r="F507" s="10">
        <v>15.765833333333333</v>
      </c>
      <c r="G507" s="8" t="s">
        <v>25</v>
      </c>
      <c r="H507" s="8">
        <v>8.34</v>
      </c>
      <c r="I507" s="8" t="s">
        <v>15</v>
      </c>
      <c r="J507" s="8" t="s">
        <v>29</v>
      </c>
      <c r="K507" s="8" t="s">
        <v>27</v>
      </c>
      <c r="L507" s="8" t="s">
        <v>58</v>
      </c>
      <c r="M507" s="8" t="s">
        <v>19</v>
      </c>
      <c r="N507" s="9">
        <v>40667</v>
      </c>
    </row>
    <row r="508" spans="1:14" x14ac:dyDescent="0.35">
      <c r="A508" s="8">
        <v>17287</v>
      </c>
      <c r="B508" s="9">
        <v>40638</v>
      </c>
      <c r="C508" s="8" t="s">
        <v>34</v>
      </c>
      <c r="D508" s="8">
        <v>11</v>
      </c>
      <c r="E508" s="8">
        <v>4558.21</v>
      </c>
      <c r="F508" s="10">
        <v>414.38272727272727</v>
      </c>
      <c r="G508" s="8" t="s">
        <v>25</v>
      </c>
      <c r="H508" s="8">
        <v>11.37</v>
      </c>
      <c r="I508" s="8" t="s">
        <v>54</v>
      </c>
      <c r="J508" s="8" t="s">
        <v>29</v>
      </c>
      <c r="K508" s="8" t="s">
        <v>27</v>
      </c>
      <c r="L508" s="8" t="s">
        <v>58</v>
      </c>
      <c r="M508" s="8" t="s">
        <v>19</v>
      </c>
      <c r="N508" s="9">
        <v>40728</v>
      </c>
    </row>
    <row r="509" spans="1:14" x14ac:dyDescent="0.35">
      <c r="A509" s="8">
        <v>197</v>
      </c>
      <c r="B509" s="9">
        <v>40639</v>
      </c>
      <c r="C509" s="8" t="s">
        <v>34</v>
      </c>
      <c r="D509" s="8">
        <v>23</v>
      </c>
      <c r="E509" s="8">
        <v>310.52</v>
      </c>
      <c r="F509" s="10">
        <v>13.500869565217391</v>
      </c>
      <c r="G509" s="8" t="s">
        <v>25</v>
      </c>
      <c r="H509" s="8">
        <v>3.14</v>
      </c>
      <c r="I509" s="8" t="s">
        <v>39</v>
      </c>
      <c r="J509" s="8" t="s">
        <v>29</v>
      </c>
      <c r="K509" s="8" t="s">
        <v>27</v>
      </c>
      <c r="L509" s="8" t="s">
        <v>36</v>
      </c>
      <c r="M509" s="8" t="s">
        <v>32</v>
      </c>
      <c r="N509" s="9">
        <v>40759</v>
      </c>
    </row>
    <row r="510" spans="1:14" x14ac:dyDescent="0.35">
      <c r="A510" s="8">
        <v>21601</v>
      </c>
      <c r="B510" s="9">
        <v>40639</v>
      </c>
      <c r="C510" s="8" t="s">
        <v>13</v>
      </c>
      <c r="D510" s="8">
        <v>20</v>
      </c>
      <c r="E510" s="8">
        <v>2227.34</v>
      </c>
      <c r="F510" s="10">
        <v>111.367</v>
      </c>
      <c r="G510" s="8" t="s">
        <v>25</v>
      </c>
      <c r="H510" s="8">
        <v>35</v>
      </c>
      <c r="I510" s="8" t="s">
        <v>51</v>
      </c>
      <c r="J510" s="8" t="s">
        <v>16</v>
      </c>
      <c r="K510" s="8" t="s">
        <v>27</v>
      </c>
      <c r="L510" s="8" t="s">
        <v>58</v>
      </c>
      <c r="M510" s="8" t="s">
        <v>76</v>
      </c>
      <c r="N510" s="9">
        <v>40698</v>
      </c>
    </row>
    <row r="511" spans="1:14" x14ac:dyDescent="0.35">
      <c r="A511" s="8">
        <v>17860</v>
      </c>
      <c r="B511" s="9">
        <v>40639</v>
      </c>
      <c r="C511" s="8" t="s">
        <v>20</v>
      </c>
      <c r="D511" s="8">
        <v>16</v>
      </c>
      <c r="E511" s="8">
        <v>139</v>
      </c>
      <c r="F511" s="10">
        <v>8.6875</v>
      </c>
      <c r="G511" s="8" t="s">
        <v>14</v>
      </c>
      <c r="H511" s="8">
        <v>9.23</v>
      </c>
      <c r="I511" s="8" t="s">
        <v>54</v>
      </c>
      <c r="J511" s="8" t="s">
        <v>42</v>
      </c>
      <c r="K511" s="8" t="s">
        <v>27</v>
      </c>
      <c r="L511" s="8" t="s">
        <v>66</v>
      </c>
      <c r="M511" s="8" t="s">
        <v>19</v>
      </c>
      <c r="N511" s="9">
        <v>40759</v>
      </c>
    </row>
    <row r="512" spans="1:14" x14ac:dyDescent="0.35">
      <c r="A512" s="8">
        <v>22375</v>
      </c>
      <c r="B512" s="9">
        <v>40640</v>
      </c>
      <c r="C512" s="8" t="s">
        <v>49</v>
      </c>
      <c r="D512" s="8">
        <v>43</v>
      </c>
      <c r="E512" s="8">
        <v>816.11</v>
      </c>
      <c r="F512" s="10">
        <v>18.979302325581397</v>
      </c>
      <c r="G512" s="8" t="s">
        <v>25</v>
      </c>
      <c r="H512" s="8">
        <v>9.5399999999999991</v>
      </c>
      <c r="I512" s="8" t="s">
        <v>54</v>
      </c>
      <c r="J512" s="8" t="s">
        <v>22</v>
      </c>
      <c r="K512" s="8" t="s">
        <v>27</v>
      </c>
      <c r="L512" s="8" t="s">
        <v>28</v>
      </c>
      <c r="M512" s="8" t="s">
        <v>19</v>
      </c>
      <c r="N512" s="9">
        <v>40759</v>
      </c>
    </row>
    <row r="513" spans="1:14" x14ac:dyDescent="0.35">
      <c r="A513" s="8">
        <v>33700</v>
      </c>
      <c r="B513" s="9">
        <v>40640</v>
      </c>
      <c r="C513" s="8" t="s">
        <v>13</v>
      </c>
      <c r="D513" s="8">
        <v>36</v>
      </c>
      <c r="E513" s="8">
        <v>260.13</v>
      </c>
      <c r="F513" s="10">
        <v>7.2258333333333331</v>
      </c>
      <c r="G513" s="8" t="s">
        <v>25</v>
      </c>
      <c r="H513" s="8">
        <v>8.19</v>
      </c>
      <c r="I513" s="8" t="s">
        <v>54</v>
      </c>
      <c r="J513" s="8" t="s">
        <v>22</v>
      </c>
      <c r="K513" s="8" t="s">
        <v>27</v>
      </c>
      <c r="L513" s="8" t="s">
        <v>28</v>
      </c>
      <c r="M513" s="8" t="s">
        <v>19</v>
      </c>
      <c r="N513" s="9">
        <v>40851</v>
      </c>
    </row>
    <row r="514" spans="1:14" x14ac:dyDescent="0.35">
      <c r="A514" s="8">
        <v>52929</v>
      </c>
      <c r="B514" s="9">
        <v>40641</v>
      </c>
      <c r="C514" s="8" t="s">
        <v>34</v>
      </c>
      <c r="D514" s="8">
        <v>43</v>
      </c>
      <c r="E514" s="8">
        <v>701.46</v>
      </c>
      <c r="F514" s="10">
        <v>16.313023255813956</v>
      </c>
      <c r="G514" s="8" t="s">
        <v>14</v>
      </c>
      <c r="H514" s="8">
        <v>9.4</v>
      </c>
      <c r="I514" s="8" t="s">
        <v>26</v>
      </c>
      <c r="J514" s="8" t="s">
        <v>42</v>
      </c>
      <c r="K514" s="8" t="s">
        <v>30</v>
      </c>
      <c r="L514" s="8" t="s">
        <v>44</v>
      </c>
      <c r="M514" s="8" t="s">
        <v>19</v>
      </c>
      <c r="N514" s="9">
        <v>40790</v>
      </c>
    </row>
    <row r="515" spans="1:14" x14ac:dyDescent="0.35">
      <c r="A515" s="8">
        <v>56550</v>
      </c>
      <c r="B515" s="9">
        <v>40641</v>
      </c>
      <c r="C515" s="8" t="s">
        <v>49</v>
      </c>
      <c r="D515" s="8">
        <v>37</v>
      </c>
      <c r="E515" s="8">
        <v>823.78</v>
      </c>
      <c r="F515" s="10">
        <v>22.264324324324324</v>
      </c>
      <c r="G515" s="8" t="s">
        <v>14</v>
      </c>
      <c r="H515" s="8">
        <v>5.08</v>
      </c>
      <c r="I515" s="8" t="s">
        <v>54</v>
      </c>
      <c r="J515" s="8" t="s">
        <v>29</v>
      </c>
      <c r="K515" s="8" t="s">
        <v>17</v>
      </c>
      <c r="L515" s="8" t="s">
        <v>18</v>
      </c>
      <c r="M515" s="8" t="s">
        <v>32</v>
      </c>
      <c r="N515" s="9">
        <v>40820</v>
      </c>
    </row>
    <row r="516" spans="1:14" x14ac:dyDescent="0.35">
      <c r="A516" s="8">
        <v>56550</v>
      </c>
      <c r="B516" s="9">
        <v>40641</v>
      </c>
      <c r="C516" s="8" t="s">
        <v>49</v>
      </c>
      <c r="D516" s="8">
        <v>33</v>
      </c>
      <c r="E516" s="8">
        <v>647.77</v>
      </c>
      <c r="F516" s="10">
        <v>19.629393939393939</v>
      </c>
      <c r="G516" s="8" t="s">
        <v>25</v>
      </c>
      <c r="H516" s="8">
        <v>5.77</v>
      </c>
      <c r="I516" s="8" t="s">
        <v>51</v>
      </c>
      <c r="J516" s="8" t="s">
        <v>29</v>
      </c>
      <c r="K516" s="8" t="s">
        <v>27</v>
      </c>
      <c r="L516" s="8" t="s">
        <v>28</v>
      </c>
      <c r="M516" s="8" t="s">
        <v>19</v>
      </c>
      <c r="N516" s="9">
        <v>40851</v>
      </c>
    </row>
    <row r="517" spans="1:14" x14ac:dyDescent="0.35">
      <c r="A517" s="8">
        <v>50083</v>
      </c>
      <c r="B517" s="9">
        <v>40641</v>
      </c>
      <c r="C517" s="8" t="s">
        <v>49</v>
      </c>
      <c r="D517" s="8">
        <v>33</v>
      </c>
      <c r="E517" s="8">
        <v>13671.94</v>
      </c>
      <c r="F517" s="10">
        <v>414.30121212121213</v>
      </c>
      <c r="G517" s="8" t="s">
        <v>21</v>
      </c>
      <c r="H517" s="8">
        <v>48.26</v>
      </c>
      <c r="I517" s="8" t="s">
        <v>51</v>
      </c>
      <c r="J517" s="8" t="s">
        <v>42</v>
      </c>
      <c r="K517" s="8" t="s">
        <v>30</v>
      </c>
      <c r="L517" s="8" t="s">
        <v>44</v>
      </c>
      <c r="M517" s="8" t="s">
        <v>56</v>
      </c>
      <c r="N517" s="9">
        <v>40820</v>
      </c>
    </row>
    <row r="518" spans="1:14" x14ac:dyDescent="0.35">
      <c r="A518" s="8">
        <v>7680</v>
      </c>
      <c r="B518" s="9">
        <v>40641</v>
      </c>
      <c r="C518" s="8" t="s">
        <v>49</v>
      </c>
      <c r="D518" s="8">
        <v>32</v>
      </c>
      <c r="E518" s="8">
        <v>1141.3699999999999</v>
      </c>
      <c r="F518" s="10">
        <v>35.667812499999997</v>
      </c>
      <c r="G518" s="8" t="s">
        <v>25</v>
      </c>
      <c r="H518" s="8">
        <v>19.989999999999998</v>
      </c>
      <c r="I518" s="8" t="s">
        <v>54</v>
      </c>
      <c r="J518" s="8" t="s">
        <v>42</v>
      </c>
      <c r="K518" s="8" t="s">
        <v>27</v>
      </c>
      <c r="L518" s="8" t="s">
        <v>28</v>
      </c>
      <c r="M518" s="8" t="s">
        <v>19</v>
      </c>
      <c r="N518" s="9">
        <v>40759</v>
      </c>
    </row>
    <row r="519" spans="1:14" x14ac:dyDescent="0.35">
      <c r="A519" s="8">
        <v>16291</v>
      </c>
      <c r="B519" s="9">
        <v>40641</v>
      </c>
      <c r="C519" s="8" t="s">
        <v>49</v>
      </c>
      <c r="D519" s="8">
        <v>31</v>
      </c>
      <c r="E519" s="8">
        <v>894.64</v>
      </c>
      <c r="F519" s="10">
        <v>28.859354838709677</v>
      </c>
      <c r="G519" s="8" t="s">
        <v>25</v>
      </c>
      <c r="H519" s="8">
        <v>19.46</v>
      </c>
      <c r="I519" s="8" t="s">
        <v>51</v>
      </c>
      <c r="J519" s="8" t="s">
        <v>16</v>
      </c>
      <c r="K519" s="8" t="s">
        <v>17</v>
      </c>
      <c r="L519" s="8" t="s">
        <v>18</v>
      </c>
      <c r="M519" s="8" t="s">
        <v>19</v>
      </c>
      <c r="N519" s="9">
        <v>40790</v>
      </c>
    </row>
    <row r="520" spans="1:14" x14ac:dyDescent="0.35">
      <c r="A520" s="8">
        <v>52929</v>
      </c>
      <c r="B520" s="9">
        <v>40641</v>
      </c>
      <c r="C520" s="8" t="s">
        <v>34</v>
      </c>
      <c r="D520" s="8">
        <v>20</v>
      </c>
      <c r="E520" s="8">
        <v>77.989999999999995</v>
      </c>
      <c r="F520" s="10">
        <v>3.8994999999999997</v>
      </c>
      <c r="G520" s="8" t="s">
        <v>25</v>
      </c>
      <c r="H520" s="8">
        <v>0.99</v>
      </c>
      <c r="I520" s="8" t="s">
        <v>26</v>
      </c>
      <c r="J520" s="8" t="s">
        <v>42</v>
      </c>
      <c r="K520" s="8" t="s">
        <v>27</v>
      </c>
      <c r="L520" s="8" t="s">
        <v>82</v>
      </c>
      <c r="M520" s="8" t="s">
        <v>37</v>
      </c>
      <c r="N520" s="9">
        <v>40790</v>
      </c>
    </row>
    <row r="521" spans="1:14" x14ac:dyDescent="0.35">
      <c r="A521" s="8">
        <v>23940</v>
      </c>
      <c r="B521" s="9">
        <v>40641</v>
      </c>
      <c r="C521" s="8" t="s">
        <v>55</v>
      </c>
      <c r="D521" s="8">
        <v>20</v>
      </c>
      <c r="E521" s="8">
        <v>138.52000000000001</v>
      </c>
      <c r="F521" s="10">
        <v>6.9260000000000002</v>
      </c>
      <c r="G521" s="8" t="s">
        <v>25</v>
      </c>
      <c r="H521" s="8">
        <v>49</v>
      </c>
      <c r="I521" s="8" t="s">
        <v>15</v>
      </c>
      <c r="J521" s="8" t="s">
        <v>29</v>
      </c>
      <c r="K521" s="8" t="s">
        <v>27</v>
      </c>
      <c r="L521" s="8" t="s">
        <v>66</v>
      </c>
      <c r="M521" s="8" t="s">
        <v>76</v>
      </c>
      <c r="N521" s="9">
        <v>40790</v>
      </c>
    </row>
    <row r="522" spans="1:14" x14ac:dyDescent="0.35">
      <c r="A522" s="8">
        <v>52929</v>
      </c>
      <c r="B522" s="9">
        <v>40641</v>
      </c>
      <c r="C522" s="8" t="s">
        <v>34</v>
      </c>
      <c r="D522" s="8">
        <v>19</v>
      </c>
      <c r="E522" s="8">
        <v>53.94</v>
      </c>
      <c r="F522" s="10">
        <v>2.8389473684210524</v>
      </c>
      <c r="G522" s="8" t="s">
        <v>25</v>
      </c>
      <c r="H522" s="8">
        <v>1.25</v>
      </c>
      <c r="I522" s="8" t="s">
        <v>26</v>
      </c>
      <c r="J522" s="8" t="s">
        <v>42</v>
      </c>
      <c r="K522" s="8" t="s">
        <v>27</v>
      </c>
      <c r="L522" s="8" t="s">
        <v>40</v>
      </c>
      <c r="M522" s="8" t="s">
        <v>37</v>
      </c>
      <c r="N522" s="9">
        <v>40790</v>
      </c>
    </row>
    <row r="523" spans="1:14" x14ac:dyDescent="0.35">
      <c r="A523" s="8">
        <v>23940</v>
      </c>
      <c r="B523" s="9">
        <v>40641</v>
      </c>
      <c r="C523" s="8" t="s">
        <v>55</v>
      </c>
      <c r="D523" s="8">
        <v>11</v>
      </c>
      <c r="E523" s="8">
        <v>1735.59</v>
      </c>
      <c r="F523" s="10">
        <v>157.78090909090909</v>
      </c>
      <c r="G523" s="8" t="s">
        <v>21</v>
      </c>
      <c r="H523" s="8">
        <v>60.2</v>
      </c>
      <c r="I523" s="8" t="s">
        <v>15</v>
      </c>
      <c r="J523" s="8" t="s">
        <v>29</v>
      </c>
      <c r="K523" s="8" t="s">
        <v>17</v>
      </c>
      <c r="L523" s="8" t="s">
        <v>23</v>
      </c>
      <c r="M523" s="8" t="s">
        <v>24</v>
      </c>
      <c r="N523" s="9">
        <v>40851</v>
      </c>
    </row>
    <row r="524" spans="1:14" x14ac:dyDescent="0.35">
      <c r="A524" s="8">
        <v>56550</v>
      </c>
      <c r="B524" s="9">
        <v>40641</v>
      </c>
      <c r="C524" s="8" t="s">
        <v>49</v>
      </c>
      <c r="D524" s="8">
        <v>8</v>
      </c>
      <c r="E524" s="8">
        <v>469.83749999999998</v>
      </c>
      <c r="F524" s="10">
        <v>58.729687499999997</v>
      </c>
      <c r="G524" s="8" t="s">
        <v>25</v>
      </c>
      <c r="H524" s="8">
        <v>8.99</v>
      </c>
      <c r="I524" s="8" t="s">
        <v>54</v>
      </c>
      <c r="J524" s="8" t="s">
        <v>29</v>
      </c>
      <c r="K524" s="8" t="s">
        <v>30</v>
      </c>
      <c r="L524" s="8" t="s">
        <v>47</v>
      </c>
      <c r="M524" s="8" t="s">
        <v>19</v>
      </c>
      <c r="N524" s="9">
        <v>40790</v>
      </c>
    </row>
    <row r="525" spans="1:14" x14ac:dyDescent="0.35">
      <c r="A525" s="8">
        <v>52929</v>
      </c>
      <c r="B525" s="9">
        <v>40641</v>
      </c>
      <c r="C525" s="8" t="s">
        <v>34</v>
      </c>
      <c r="D525" s="8">
        <v>7</v>
      </c>
      <c r="E525" s="8">
        <v>46.94</v>
      </c>
      <c r="F525" s="10">
        <v>6.7057142857142855</v>
      </c>
      <c r="G525" s="8" t="s">
        <v>25</v>
      </c>
      <c r="H525" s="8">
        <v>1.22</v>
      </c>
      <c r="I525" s="8" t="s">
        <v>26</v>
      </c>
      <c r="J525" s="8" t="s">
        <v>42</v>
      </c>
      <c r="K525" s="8" t="s">
        <v>27</v>
      </c>
      <c r="L525" s="8" t="s">
        <v>40</v>
      </c>
      <c r="M525" s="8" t="s">
        <v>37</v>
      </c>
      <c r="N525" s="9">
        <v>40790</v>
      </c>
    </row>
    <row r="526" spans="1:14" x14ac:dyDescent="0.35">
      <c r="A526" s="8">
        <v>51652</v>
      </c>
      <c r="B526" s="9">
        <v>40642</v>
      </c>
      <c r="C526" s="8" t="s">
        <v>49</v>
      </c>
      <c r="D526" s="8">
        <v>38</v>
      </c>
      <c r="E526" s="8">
        <v>4992.63</v>
      </c>
      <c r="F526" s="10">
        <v>131.38499999999999</v>
      </c>
      <c r="G526" s="8" t="s">
        <v>14</v>
      </c>
      <c r="H526" s="8">
        <v>19.989999999999998</v>
      </c>
      <c r="I526" s="8" t="s">
        <v>39</v>
      </c>
      <c r="J526" s="8" t="s">
        <v>29</v>
      </c>
      <c r="K526" s="8" t="s">
        <v>27</v>
      </c>
      <c r="L526" s="8" t="s">
        <v>58</v>
      </c>
      <c r="M526" s="8" t="s">
        <v>19</v>
      </c>
      <c r="N526" s="9">
        <v>40820</v>
      </c>
    </row>
    <row r="527" spans="1:14" x14ac:dyDescent="0.35">
      <c r="A527" s="8">
        <v>19424</v>
      </c>
      <c r="B527" s="9">
        <v>40642</v>
      </c>
      <c r="C527" s="8" t="s">
        <v>49</v>
      </c>
      <c r="D527" s="8">
        <v>37</v>
      </c>
      <c r="E527" s="8">
        <v>1129.0550000000001</v>
      </c>
      <c r="F527" s="10">
        <v>30.515000000000001</v>
      </c>
      <c r="G527" s="8" t="s">
        <v>25</v>
      </c>
      <c r="H527" s="8">
        <v>1.1000000000000001</v>
      </c>
      <c r="I527" s="8" t="s">
        <v>54</v>
      </c>
      <c r="J527" s="8" t="s">
        <v>42</v>
      </c>
      <c r="K527" s="8" t="s">
        <v>30</v>
      </c>
      <c r="L527" s="8" t="s">
        <v>47</v>
      </c>
      <c r="M527" s="8" t="s">
        <v>19</v>
      </c>
      <c r="N527" s="9">
        <v>40820</v>
      </c>
    </row>
    <row r="528" spans="1:14" x14ac:dyDescent="0.35">
      <c r="A528" s="8">
        <v>51652</v>
      </c>
      <c r="B528" s="9">
        <v>40642</v>
      </c>
      <c r="C528" s="8" t="s">
        <v>49</v>
      </c>
      <c r="D528" s="8">
        <v>37</v>
      </c>
      <c r="E528" s="8">
        <v>195.51</v>
      </c>
      <c r="F528" s="10">
        <v>5.2840540540540539</v>
      </c>
      <c r="G528" s="8" t="s">
        <v>14</v>
      </c>
      <c r="H528" s="8">
        <v>0.49</v>
      </c>
      <c r="I528" s="8" t="s">
        <v>39</v>
      </c>
      <c r="J528" s="8" t="s">
        <v>29</v>
      </c>
      <c r="K528" s="8" t="s">
        <v>27</v>
      </c>
      <c r="L528" s="8" t="s">
        <v>71</v>
      </c>
      <c r="M528" s="8" t="s">
        <v>19</v>
      </c>
      <c r="N528" s="9">
        <v>40851</v>
      </c>
    </row>
    <row r="529" spans="1:14" x14ac:dyDescent="0.35">
      <c r="A529" s="8">
        <v>53825</v>
      </c>
      <c r="B529" s="9">
        <v>40642</v>
      </c>
      <c r="C529" s="8" t="s">
        <v>13</v>
      </c>
      <c r="D529" s="8">
        <v>36</v>
      </c>
      <c r="E529" s="8">
        <v>1646.05</v>
      </c>
      <c r="F529" s="10">
        <v>45.723611111111111</v>
      </c>
      <c r="G529" s="8" t="s">
        <v>25</v>
      </c>
      <c r="H529" s="8">
        <v>7.23</v>
      </c>
      <c r="I529" s="8" t="s">
        <v>15</v>
      </c>
      <c r="J529" s="8" t="s">
        <v>16</v>
      </c>
      <c r="K529" s="8" t="s">
        <v>27</v>
      </c>
      <c r="L529" s="8" t="s">
        <v>28</v>
      </c>
      <c r="M529" s="8" t="s">
        <v>19</v>
      </c>
      <c r="N529" s="9">
        <v>40851</v>
      </c>
    </row>
    <row r="530" spans="1:14" x14ac:dyDescent="0.35">
      <c r="A530" s="8">
        <v>11648</v>
      </c>
      <c r="B530" s="9">
        <v>40642</v>
      </c>
      <c r="C530" s="8" t="s">
        <v>13</v>
      </c>
      <c r="D530" s="8">
        <v>33</v>
      </c>
      <c r="E530" s="8">
        <v>570.51</v>
      </c>
      <c r="F530" s="10">
        <v>17.288181818181819</v>
      </c>
      <c r="G530" s="8" t="s">
        <v>25</v>
      </c>
      <c r="H530" s="8">
        <v>7.04</v>
      </c>
      <c r="I530" s="8" t="s">
        <v>54</v>
      </c>
      <c r="J530" s="8" t="s">
        <v>22</v>
      </c>
      <c r="K530" s="8" t="s">
        <v>27</v>
      </c>
      <c r="L530" s="8" t="s">
        <v>58</v>
      </c>
      <c r="M530" s="8" t="s">
        <v>19</v>
      </c>
      <c r="N530" s="9">
        <v>40790</v>
      </c>
    </row>
    <row r="531" spans="1:14" x14ac:dyDescent="0.35">
      <c r="A531" s="8">
        <v>19424</v>
      </c>
      <c r="B531" s="9">
        <v>40642</v>
      </c>
      <c r="C531" s="8" t="s">
        <v>49</v>
      </c>
      <c r="D531" s="8">
        <v>29</v>
      </c>
      <c r="E531" s="8">
        <v>60.68</v>
      </c>
      <c r="F531" s="10">
        <v>2.0924137931034483</v>
      </c>
      <c r="G531" s="8" t="s">
        <v>25</v>
      </c>
      <c r="H531" s="8">
        <v>4.7699999999999996</v>
      </c>
      <c r="I531" s="8" t="s">
        <v>54</v>
      </c>
      <c r="J531" s="8" t="s">
        <v>42</v>
      </c>
      <c r="K531" s="8" t="s">
        <v>27</v>
      </c>
      <c r="L531" s="8" t="s">
        <v>68</v>
      </c>
      <c r="M531" s="8" t="s">
        <v>19</v>
      </c>
      <c r="N531" s="9">
        <v>40790</v>
      </c>
    </row>
    <row r="532" spans="1:14" x14ac:dyDescent="0.35">
      <c r="A532" s="8">
        <v>23104</v>
      </c>
      <c r="B532" s="9">
        <v>40642</v>
      </c>
      <c r="C532" s="8" t="s">
        <v>55</v>
      </c>
      <c r="D532" s="8">
        <v>24</v>
      </c>
      <c r="E532" s="8">
        <v>142.80000000000001</v>
      </c>
      <c r="F532" s="10">
        <v>5.95</v>
      </c>
      <c r="G532" s="8" t="s">
        <v>25</v>
      </c>
      <c r="H532" s="8">
        <v>3.37</v>
      </c>
      <c r="I532" s="8" t="s">
        <v>85</v>
      </c>
      <c r="J532" s="8" t="s">
        <v>42</v>
      </c>
      <c r="K532" s="8" t="s">
        <v>27</v>
      </c>
      <c r="L532" s="8" t="s">
        <v>82</v>
      </c>
      <c r="M532" s="8" t="s">
        <v>37</v>
      </c>
      <c r="N532" s="9">
        <v>40881</v>
      </c>
    </row>
    <row r="533" spans="1:14" x14ac:dyDescent="0.35">
      <c r="A533" s="8">
        <v>30820</v>
      </c>
      <c r="B533" s="9">
        <v>40642</v>
      </c>
      <c r="C533" s="8" t="s">
        <v>20</v>
      </c>
      <c r="D533" s="8">
        <v>21</v>
      </c>
      <c r="E533" s="8">
        <v>48.01</v>
      </c>
      <c r="F533" s="10">
        <v>2.2861904761904759</v>
      </c>
      <c r="G533" s="8" t="s">
        <v>14</v>
      </c>
      <c r="H533" s="8">
        <v>1.1200000000000001</v>
      </c>
      <c r="I533" s="8" t="s">
        <v>51</v>
      </c>
      <c r="J533" s="8" t="s">
        <v>42</v>
      </c>
      <c r="K533" s="8" t="s">
        <v>27</v>
      </c>
      <c r="L533" s="8" t="s">
        <v>40</v>
      </c>
      <c r="M533" s="8" t="s">
        <v>37</v>
      </c>
      <c r="N533" s="9">
        <v>40820</v>
      </c>
    </row>
    <row r="534" spans="1:14" x14ac:dyDescent="0.35">
      <c r="A534" s="8">
        <v>23104</v>
      </c>
      <c r="B534" s="9">
        <v>40642</v>
      </c>
      <c r="C534" s="8" t="s">
        <v>55</v>
      </c>
      <c r="D534" s="8">
        <v>3</v>
      </c>
      <c r="E534" s="8">
        <v>30.92</v>
      </c>
      <c r="F534" s="10">
        <v>10.306666666666667</v>
      </c>
      <c r="G534" s="8" t="s">
        <v>14</v>
      </c>
      <c r="H534" s="8">
        <v>2.83</v>
      </c>
      <c r="I534" s="8" t="s">
        <v>85</v>
      </c>
      <c r="J534" s="8" t="s">
        <v>42</v>
      </c>
      <c r="K534" s="8" t="s">
        <v>17</v>
      </c>
      <c r="L534" s="8" t="s">
        <v>18</v>
      </c>
      <c r="M534" s="8" t="s">
        <v>32</v>
      </c>
      <c r="N534" s="9">
        <v>40820</v>
      </c>
    </row>
    <row r="535" spans="1:14" x14ac:dyDescent="0.35">
      <c r="A535" s="8">
        <v>11648</v>
      </c>
      <c r="B535" s="9">
        <v>40642</v>
      </c>
      <c r="C535" s="8" t="s">
        <v>13</v>
      </c>
      <c r="D535" s="8">
        <v>1</v>
      </c>
      <c r="E535" s="8">
        <v>32.51</v>
      </c>
      <c r="F535" s="10">
        <v>32.51</v>
      </c>
      <c r="G535" s="8" t="s">
        <v>25</v>
      </c>
      <c r="H535" s="8">
        <v>1.99</v>
      </c>
      <c r="I535" s="8" t="s">
        <v>54</v>
      </c>
      <c r="J535" s="8" t="s">
        <v>22</v>
      </c>
      <c r="K535" s="8" t="s">
        <v>30</v>
      </c>
      <c r="L535" s="8" t="s">
        <v>31</v>
      </c>
      <c r="M535" s="8" t="s">
        <v>32</v>
      </c>
      <c r="N535" s="8" t="s">
        <v>271</v>
      </c>
    </row>
    <row r="536" spans="1:14" x14ac:dyDescent="0.35">
      <c r="A536" s="8">
        <v>18182</v>
      </c>
      <c r="B536" s="9">
        <v>40643</v>
      </c>
      <c r="C536" s="8" t="s">
        <v>55</v>
      </c>
      <c r="D536" s="8">
        <v>45</v>
      </c>
      <c r="E536" s="8">
        <v>4598.7299999999996</v>
      </c>
      <c r="F536" s="10">
        <v>102.19399999999999</v>
      </c>
      <c r="G536" s="8" t="s">
        <v>25</v>
      </c>
      <c r="H536" s="8">
        <v>19.989999999999998</v>
      </c>
      <c r="I536" s="8" t="s">
        <v>51</v>
      </c>
      <c r="J536" s="8" t="s">
        <v>22</v>
      </c>
      <c r="K536" s="8" t="s">
        <v>30</v>
      </c>
      <c r="L536" s="8" t="s">
        <v>31</v>
      </c>
      <c r="M536" s="8" t="s">
        <v>19</v>
      </c>
      <c r="N536" s="9">
        <v>40881</v>
      </c>
    </row>
    <row r="537" spans="1:14" x14ac:dyDescent="0.35">
      <c r="A537" s="8">
        <v>18182</v>
      </c>
      <c r="B537" s="9">
        <v>40643</v>
      </c>
      <c r="C537" s="8" t="s">
        <v>55</v>
      </c>
      <c r="D537" s="8">
        <v>45</v>
      </c>
      <c r="E537" s="8">
        <v>2673.08</v>
      </c>
      <c r="F537" s="10">
        <v>59.401777777777774</v>
      </c>
      <c r="G537" s="8" t="s">
        <v>25</v>
      </c>
      <c r="H537" s="8">
        <v>52.2</v>
      </c>
      <c r="I537" s="8" t="s">
        <v>51</v>
      </c>
      <c r="J537" s="8" t="s">
        <v>22</v>
      </c>
      <c r="K537" s="8" t="s">
        <v>17</v>
      </c>
      <c r="L537" s="8" t="s">
        <v>18</v>
      </c>
      <c r="M537" s="8" t="s">
        <v>45</v>
      </c>
      <c r="N537" s="9">
        <v>40851</v>
      </c>
    </row>
    <row r="538" spans="1:14" x14ac:dyDescent="0.35">
      <c r="A538" s="8">
        <v>13795</v>
      </c>
      <c r="B538" s="9">
        <v>40643</v>
      </c>
      <c r="C538" s="8" t="s">
        <v>49</v>
      </c>
      <c r="D538" s="8">
        <v>37</v>
      </c>
      <c r="E538" s="8">
        <v>1302.99</v>
      </c>
      <c r="F538" s="10">
        <v>35.215945945945947</v>
      </c>
      <c r="G538" s="8" t="s">
        <v>25</v>
      </c>
      <c r="H538" s="8">
        <v>5.09</v>
      </c>
      <c r="I538" s="8" t="s">
        <v>26</v>
      </c>
      <c r="J538" s="8" t="s">
        <v>42</v>
      </c>
      <c r="K538" s="8" t="s">
        <v>27</v>
      </c>
      <c r="L538" s="8" t="s">
        <v>28</v>
      </c>
      <c r="M538" s="8" t="s">
        <v>19</v>
      </c>
      <c r="N538" s="9">
        <v>40851</v>
      </c>
    </row>
    <row r="539" spans="1:14" x14ac:dyDescent="0.35">
      <c r="A539" s="8">
        <v>13795</v>
      </c>
      <c r="B539" s="9">
        <v>40643</v>
      </c>
      <c r="C539" s="8" t="s">
        <v>49</v>
      </c>
      <c r="D539" s="8">
        <v>30</v>
      </c>
      <c r="E539" s="8">
        <v>501.32</v>
      </c>
      <c r="F539" s="10">
        <v>16.710666666666665</v>
      </c>
      <c r="G539" s="8" t="s">
        <v>25</v>
      </c>
      <c r="H539" s="8">
        <v>13.18</v>
      </c>
      <c r="I539" s="8" t="s">
        <v>26</v>
      </c>
      <c r="J539" s="8" t="s">
        <v>42</v>
      </c>
      <c r="K539" s="8" t="s">
        <v>27</v>
      </c>
      <c r="L539" s="8" t="s">
        <v>68</v>
      </c>
      <c r="M539" s="8" t="s">
        <v>19</v>
      </c>
      <c r="N539" s="8" t="s">
        <v>267</v>
      </c>
    </row>
    <row r="540" spans="1:14" x14ac:dyDescent="0.35">
      <c r="A540" s="8">
        <v>13795</v>
      </c>
      <c r="B540" s="9">
        <v>40643</v>
      </c>
      <c r="C540" s="8" t="s">
        <v>49</v>
      </c>
      <c r="D540" s="8">
        <v>23</v>
      </c>
      <c r="E540" s="8">
        <v>275.16000000000003</v>
      </c>
      <c r="F540" s="10">
        <v>11.963478260869566</v>
      </c>
      <c r="G540" s="8" t="s">
        <v>14</v>
      </c>
      <c r="H540" s="8">
        <v>5.01</v>
      </c>
      <c r="I540" s="8" t="s">
        <v>26</v>
      </c>
      <c r="J540" s="8" t="s">
        <v>42</v>
      </c>
      <c r="K540" s="8" t="s">
        <v>27</v>
      </c>
      <c r="L540" s="8" t="s">
        <v>28</v>
      </c>
      <c r="M540" s="8" t="s">
        <v>19</v>
      </c>
      <c r="N540" s="8" t="s">
        <v>267</v>
      </c>
    </row>
    <row r="541" spans="1:14" x14ac:dyDescent="0.35">
      <c r="A541" s="8">
        <v>13569</v>
      </c>
      <c r="B541" s="9">
        <v>40643</v>
      </c>
      <c r="C541" s="8" t="s">
        <v>20</v>
      </c>
      <c r="D541" s="8">
        <v>16</v>
      </c>
      <c r="E541" s="8">
        <v>47.45</v>
      </c>
      <c r="F541" s="10">
        <v>2.9656250000000002</v>
      </c>
      <c r="G541" s="8" t="s">
        <v>25</v>
      </c>
      <c r="H541" s="8">
        <v>1.49</v>
      </c>
      <c r="I541" s="8" t="s">
        <v>46</v>
      </c>
      <c r="J541" s="8" t="s">
        <v>22</v>
      </c>
      <c r="K541" s="8" t="s">
        <v>27</v>
      </c>
      <c r="L541" s="8" t="s">
        <v>68</v>
      </c>
      <c r="M541" s="8" t="s">
        <v>19</v>
      </c>
      <c r="N541" s="9">
        <v>40851</v>
      </c>
    </row>
    <row r="542" spans="1:14" x14ac:dyDescent="0.35">
      <c r="A542" s="8">
        <v>13569</v>
      </c>
      <c r="B542" s="9">
        <v>40643</v>
      </c>
      <c r="C542" s="8" t="s">
        <v>20</v>
      </c>
      <c r="D542" s="8">
        <v>13</v>
      </c>
      <c r="E542" s="8">
        <v>563.17999999999995</v>
      </c>
      <c r="F542" s="10">
        <v>43.321538461538459</v>
      </c>
      <c r="G542" s="8" t="s">
        <v>14</v>
      </c>
      <c r="H542" s="8">
        <v>7.2</v>
      </c>
      <c r="I542" s="8" t="s">
        <v>46</v>
      </c>
      <c r="J542" s="8" t="s">
        <v>22</v>
      </c>
      <c r="K542" s="8" t="s">
        <v>27</v>
      </c>
      <c r="L542" s="8" t="s">
        <v>66</v>
      </c>
      <c r="M542" s="8" t="s">
        <v>19</v>
      </c>
      <c r="N542" s="9">
        <v>40881</v>
      </c>
    </row>
    <row r="543" spans="1:14" x14ac:dyDescent="0.35">
      <c r="A543" s="8">
        <v>18182</v>
      </c>
      <c r="B543" s="9">
        <v>40643</v>
      </c>
      <c r="C543" s="8" t="s">
        <v>55</v>
      </c>
      <c r="D543" s="8">
        <v>12</v>
      </c>
      <c r="E543" s="8">
        <v>396.69</v>
      </c>
      <c r="F543" s="10">
        <v>33.057499999999997</v>
      </c>
      <c r="G543" s="8" t="s">
        <v>14</v>
      </c>
      <c r="H543" s="8">
        <v>8.74</v>
      </c>
      <c r="I543" s="8" t="s">
        <v>51</v>
      </c>
      <c r="J543" s="8" t="s">
        <v>22</v>
      </c>
      <c r="K543" s="8" t="s">
        <v>27</v>
      </c>
      <c r="L543" s="8" t="s">
        <v>58</v>
      </c>
      <c r="M543" s="8" t="s">
        <v>19</v>
      </c>
      <c r="N543" s="9">
        <v>40881</v>
      </c>
    </row>
    <row r="544" spans="1:14" x14ac:dyDescent="0.35">
      <c r="A544" s="8">
        <v>52423</v>
      </c>
      <c r="B544" s="9">
        <v>40644</v>
      </c>
      <c r="C544" s="8" t="s">
        <v>20</v>
      </c>
      <c r="D544" s="8">
        <v>49</v>
      </c>
      <c r="E544" s="8">
        <v>1734.4</v>
      </c>
      <c r="F544" s="10">
        <v>35.395918367346944</v>
      </c>
      <c r="G544" s="8" t="s">
        <v>25</v>
      </c>
      <c r="H544" s="8">
        <v>1.99</v>
      </c>
      <c r="I544" s="8" t="s">
        <v>15</v>
      </c>
      <c r="J544" s="8" t="s">
        <v>29</v>
      </c>
      <c r="K544" s="8" t="s">
        <v>30</v>
      </c>
      <c r="L544" s="8" t="s">
        <v>31</v>
      </c>
      <c r="M544" s="8" t="s">
        <v>32</v>
      </c>
      <c r="N544" s="8" t="s">
        <v>267</v>
      </c>
    </row>
    <row r="545" spans="1:14" x14ac:dyDescent="0.35">
      <c r="A545" s="8">
        <v>6180</v>
      </c>
      <c r="B545" s="9">
        <v>40644</v>
      </c>
      <c r="C545" s="8" t="s">
        <v>55</v>
      </c>
      <c r="D545" s="8">
        <v>44</v>
      </c>
      <c r="E545" s="8">
        <v>2443.3420000000001</v>
      </c>
      <c r="F545" s="10">
        <v>55.530500000000004</v>
      </c>
      <c r="G545" s="8" t="s">
        <v>25</v>
      </c>
      <c r="H545" s="8">
        <v>3.99</v>
      </c>
      <c r="I545" s="8" t="s">
        <v>54</v>
      </c>
      <c r="J545" s="8" t="s">
        <v>29</v>
      </c>
      <c r="K545" s="8" t="s">
        <v>30</v>
      </c>
      <c r="L545" s="8" t="s">
        <v>47</v>
      </c>
      <c r="M545" s="8" t="s">
        <v>19</v>
      </c>
      <c r="N545" s="8" t="s">
        <v>267</v>
      </c>
    </row>
    <row r="546" spans="1:14" x14ac:dyDescent="0.35">
      <c r="A546" s="8">
        <v>49027</v>
      </c>
      <c r="B546" s="9">
        <v>40644</v>
      </c>
      <c r="C546" s="8" t="s">
        <v>34</v>
      </c>
      <c r="D546" s="8">
        <v>41</v>
      </c>
      <c r="E546" s="8">
        <v>708.83</v>
      </c>
      <c r="F546" s="10">
        <v>17.288536585365854</v>
      </c>
      <c r="G546" s="8" t="s">
        <v>25</v>
      </c>
      <c r="H546" s="8">
        <v>8.99</v>
      </c>
      <c r="I546" s="8" t="s">
        <v>15</v>
      </c>
      <c r="J546" s="8" t="s">
        <v>29</v>
      </c>
      <c r="K546" s="8" t="s">
        <v>17</v>
      </c>
      <c r="L546" s="8" t="s">
        <v>18</v>
      </c>
      <c r="M546" s="8" t="s">
        <v>32</v>
      </c>
      <c r="N546" s="9">
        <v>40881</v>
      </c>
    </row>
    <row r="547" spans="1:14" x14ac:dyDescent="0.35">
      <c r="A547" s="8">
        <v>5251</v>
      </c>
      <c r="B547" s="9">
        <v>40644</v>
      </c>
      <c r="C547" s="8" t="s">
        <v>55</v>
      </c>
      <c r="D547" s="8">
        <v>38</v>
      </c>
      <c r="E547" s="8">
        <v>3821.0390000000002</v>
      </c>
      <c r="F547" s="10">
        <v>100.55365789473684</v>
      </c>
      <c r="G547" s="8" t="s">
        <v>14</v>
      </c>
      <c r="H547" s="8">
        <v>5.99</v>
      </c>
      <c r="I547" s="8" t="s">
        <v>51</v>
      </c>
      <c r="J547" s="8" t="s">
        <v>22</v>
      </c>
      <c r="K547" s="8" t="s">
        <v>30</v>
      </c>
      <c r="L547" s="8" t="s">
        <v>47</v>
      </c>
      <c r="M547" s="8" t="s">
        <v>19</v>
      </c>
      <c r="N547" s="8" t="s">
        <v>267</v>
      </c>
    </row>
    <row r="548" spans="1:14" x14ac:dyDescent="0.35">
      <c r="A548" s="8">
        <v>23522</v>
      </c>
      <c r="B548" s="9">
        <v>40644</v>
      </c>
      <c r="C548" s="8" t="s">
        <v>20</v>
      </c>
      <c r="D548" s="8">
        <v>36</v>
      </c>
      <c r="E548" s="8">
        <v>233.38</v>
      </c>
      <c r="F548" s="10">
        <v>6.4827777777777778</v>
      </c>
      <c r="G548" s="8" t="s">
        <v>25</v>
      </c>
      <c r="H548" s="8">
        <v>8.73</v>
      </c>
      <c r="I548" s="8" t="s">
        <v>35</v>
      </c>
      <c r="J548" s="8" t="s">
        <v>42</v>
      </c>
      <c r="K548" s="8" t="s">
        <v>27</v>
      </c>
      <c r="L548" s="8" t="s">
        <v>28</v>
      </c>
      <c r="M548" s="8" t="s">
        <v>19</v>
      </c>
      <c r="N548" s="8" t="s">
        <v>267</v>
      </c>
    </row>
    <row r="549" spans="1:14" x14ac:dyDescent="0.35">
      <c r="A549" s="8">
        <v>15907</v>
      </c>
      <c r="B549" s="9">
        <v>40644</v>
      </c>
      <c r="C549" s="8" t="s">
        <v>34</v>
      </c>
      <c r="D549" s="8">
        <v>36</v>
      </c>
      <c r="E549" s="8">
        <v>1837.44</v>
      </c>
      <c r="F549" s="10">
        <v>51.04</v>
      </c>
      <c r="G549" s="8" t="s">
        <v>21</v>
      </c>
      <c r="H549" s="8">
        <v>54.11</v>
      </c>
      <c r="I549" s="8" t="s">
        <v>26</v>
      </c>
      <c r="J549" s="8" t="s">
        <v>29</v>
      </c>
      <c r="K549" s="8" t="s">
        <v>17</v>
      </c>
      <c r="L549" s="8" t="s">
        <v>115</v>
      </c>
      <c r="M549" s="8" t="s">
        <v>56</v>
      </c>
      <c r="N549" s="8" t="s">
        <v>267</v>
      </c>
    </row>
    <row r="550" spans="1:14" x14ac:dyDescent="0.35">
      <c r="A550" s="8">
        <v>15907</v>
      </c>
      <c r="B550" s="9">
        <v>40644</v>
      </c>
      <c r="C550" s="8" t="s">
        <v>34</v>
      </c>
      <c r="D550" s="8">
        <v>36</v>
      </c>
      <c r="E550" s="8">
        <v>3722.29</v>
      </c>
      <c r="F550" s="10">
        <v>103.39694444444444</v>
      </c>
      <c r="G550" s="8" t="s">
        <v>14</v>
      </c>
      <c r="H550" s="8">
        <v>13.99</v>
      </c>
      <c r="I550" s="8" t="s">
        <v>26</v>
      </c>
      <c r="J550" s="8" t="s">
        <v>29</v>
      </c>
      <c r="K550" s="8" t="s">
        <v>17</v>
      </c>
      <c r="L550" s="8" t="s">
        <v>18</v>
      </c>
      <c r="M550" s="8" t="s">
        <v>45</v>
      </c>
      <c r="N550" s="8" t="s">
        <v>139</v>
      </c>
    </row>
    <row r="551" spans="1:14" x14ac:dyDescent="0.35">
      <c r="A551" s="8">
        <v>45025</v>
      </c>
      <c r="B551" s="9">
        <v>40644</v>
      </c>
      <c r="C551" s="8" t="s">
        <v>34</v>
      </c>
      <c r="D551" s="8">
        <v>26</v>
      </c>
      <c r="E551" s="8">
        <v>73.819999999999993</v>
      </c>
      <c r="F551" s="10">
        <v>2.839230769230769</v>
      </c>
      <c r="G551" s="8" t="s">
        <v>25</v>
      </c>
      <c r="H551" s="8">
        <v>1.49</v>
      </c>
      <c r="I551" s="8" t="s">
        <v>39</v>
      </c>
      <c r="J551" s="8" t="s">
        <v>22</v>
      </c>
      <c r="K551" s="8" t="s">
        <v>27</v>
      </c>
      <c r="L551" s="8" t="s">
        <v>68</v>
      </c>
      <c r="M551" s="8" t="s">
        <v>19</v>
      </c>
      <c r="N551" s="8" t="s">
        <v>139</v>
      </c>
    </row>
    <row r="552" spans="1:14" x14ac:dyDescent="0.35">
      <c r="A552" s="8">
        <v>52423</v>
      </c>
      <c r="B552" s="9">
        <v>40644</v>
      </c>
      <c r="C552" s="8" t="s">
        <v>20</v>
      </c>
      <c r="D552" s="8">
        <v>25</v>
      </c>
      <c r="E552" s="8">
        <v>1128.03</v>
      </c>
      <c r="F552" s="10">
        <v>45.121200000000002</v>
      </c>
      <c r="G552" s="8" t="s">
        <v>25</v>
      </c>
      <c r="H552" s="8">
        <v>6.22</v>
      </c>
      <c r="I552" s="8" t="s">
        <v>15</v>
      </c>
      <c r="J552" s="8" t="s">
        <v>29</v>
      </c>
      <c r="K552" s="8" t="s">
        <v>27</v>
      </c>
      <c r="L552" s="8" t="s">
        <v>58</v>
      </c>
      <c r="M552" s="8" t="s">
        <v>19</v>
      </c>
      <c r="N552" s="9">
        <v>40881</v>
      </c>
    </row>
    <row r="553" spans="1:14" x14ac:dyDescent="0.35">
      <c r="A553" s="8">
        <v>23522</v>
      </c>
      <c r="B553" s="9">
        <v>40644</v>
      </c>
      <c r="C553" s="8" t="s">
        <v>20</v>
      </c>
      <c r="D553" s="8">
        <v>20</v>
      </c>
      <c r="E553" s="8">
        <v>1077.8085000000001</v>
      </c>
      <c r="F553" s="10">
        <v>53.890425000000008</v>
      </c>
      <c r="G553" s="8" t="s">
        <v>14</v>
      </c>
      <c r="H553" s="8">
        <v>8.99</v>
      </c>
      <c r="I553" s="8" t="s">
        <v>35</v>
      </c>
      <c r="J553" s="8" t="s">
        <v>42</v>
      </c>
      <c r="K553" s="8" t="s">
        <v>30</v>
      </c>
      <c r="L553" s="8" t="s">
        <v>47</v>
      </c>
      <c r="M553" s="8" t="s">
        <v>19</v>
      </c>
      <c r="N553" s="8" t="s">
        <v>267</v>
      </c>
    </row>
    <row r="554" spans="1:14" x14ac:dyDescent="0.35">
      <c r="A554" s="8">
        <v>23522</v>
      </c>
      <c r="B554" s="9">
        <v>40644</v>
      </c>
      <c r="C554" s="8" t="s">
        <v>20</v>
      </c>
      <c r="D554" s="8">
        <v>19</v>
      </c>
      <c r="E554" s="8">
        <v>2899.98</v>
      </c>
      <c r="F554" s="10">
        <v>152.63052631578947</v>
      </c>
      <c r="G554" s="8" t="s">
        <v>25</v>
      </c>
      <c r="H554" s="8">
        <v>5.5</v>
      </c>
      <c r="I554" s="8" t="s">
        <v>35</v>
      </c>
      <c r="J554" s="8" t="s">
        <v>42</v>
      </c>
      <c r="K554" s="8" t="s">
        <v>30</v>
      </c>
      <c r="L554" s="8" t="s">
        <v>31</v>
      </c>
      <c r="M554" s="8" t="s">
        <v>19</v>
      </c>
      <c r="N554" s="9">
        <v>40881</v>
      </c>
    </row>
    <row r="555" spans="1:14" x14ac:dyDescent="0.35">
      <c r="A555" s="8">
        <v>23522</v>
      </c>
      <c r="B555" s="9">
        <v>40644</v>
      </c>
      <c r="C555" s="8" t="s">
        <v>20</v>
      </c>
      <c r="D555" s="8">
        <v>8</v>
      </c>
      <c r="E555" s="8">
        <v>180.43</v>
      </c>
      <c r="F555" s="10">
        <v>22.553750000000001</v>
      </c>
      <c r="G555" s="8" t="s">
        <v>25</v>
      </c>
      <c r="H555" s="8">
        <v>11.17</v>
      </c>
      <c r="I555" s="8" t="s">
        <v>51</v>
      </c>
      <c r="J555" s="8" t="s">
        <v>42</v>
      </c>
      <c r="K555" s="8" t="s">
        <v>17</v>
      </c>
      <c r="L555" s="8" t="s">
        <v>18</v>
      </c>
      <c r="M555" s="8" t="s">
        <v>76</v>
      </c>
      <c r="N555" s="9">
        <v>40881</v>
      </c>
    </row>
    <row r="556" spans="1:14" x14ac:dyDescent="0.35">
      <c r="A556" s="8">
        <v>15907</v>
      </c>
      <c r="B556" s="9">
        <v>40644</v>
      </c>
      <c r="C556" s="8" t="s">
        <v>34</v>
      </c>
      <c r="D556" s="8">
        <v>4</v>
      </c>
      <c r="E556" s="8">
        <v>28.05</v>
      </c>
      <c r="F556" s="10">
        <v>7.0125000000000002</v>
      </c>
      <c r="G556" s="8" t="s">
        <v>25</v>
      </c>
      <c r="H556" s="8">
        <v>2.17</v>
      </c>
      <c r="I556" s="8" t="s">
        <v>26</v>
      </c>
      <c r="J556" s="8" t="s">
        <v>29</v>
      </c>
      <c r="K556" s="8" t="s">
        <v>27</v>
      </c>
      <c r="L556" s="8" t="s">
        <v>28</v>
      </c>
      <c r="M556" s="8" t="s">
        <v>37</v>
      </c>
      <c r="N556" s="9">
        <v>40881</v>
      </c>
    </row>
    <row r="557" spans="1:14" x14ac:dyDescent="0.35">
      <c r="A557" s="8">
        <v>17985</v>
      </c>
      <c r="B557" s="9">
        <v>40645</v>
      </c>
      <c r="C557" s="8" t="s">
        <v>55</v>
      </c>
      <c r="D557" s="8">
        <v>50</v>
      </c>
      <c r="E557" s="8">
        <v>849.03099999999995</v>
      </c>
      <c r="F557" s="10">
        <v>16.980619999999998</v>
      </c>
      <c r="G557" s="8" t="s">
        <v>25</v>
      </c>
      <c r="H557" s="8">
        <v>3.3</v>
      </c>
      <c r="I557" s="8" t="s">
        <v>51</v>
      </c>
      <c r="J557" s="8" t="s">
        <v>29</v>
      </c>
      <c r="K557" s="8" t="s">
        <v>30</v>
      </c>
      <c r="L557" s="8" t="s">
        <v>47</v>
      </c>
      <c r="M557" s="8" t="s">
        <v>32</v>
      </c>
      <c r="N557" s="8" t="s">
        <v>139</v>
      </c>
    </row>
    <row r="558" spans="1:14" x14ac:dyDescent="0.35">
      <c r="A558" s="8">
        <v>26406</v>
      </c>
      <c r="B558" s="9">
        <v>40645</v>
      </c>
      <c r="C558" s="8" t="s">
        <v>49</v>
      </c>
      <c r="D558" s="8">
        <v>40</v>
      </c>
      <c r="E558" s="8">
        <v>167.46</v>
      </c>
      <c r="F558" s="10">
        <v>4.1865000000000006</v>
      </c>
      <c r="G558" s="8" t="s">
        <v>25</v>
      </c>
      <c r="H558" s="8">
        <v>5.41</v>
      </c>
      <c r="I558" s="8" t="s">
        <v>51</v>
      </c>
      <c r="J558" s="8" t="s">
        <v>29</v>
      </c>
      <c r="K558" s="8" t="s">
        <v>27</v>
      </c>
      <c r="L558" s="8" t="s">
        <v>68</v>
      </c>
      <c r="M558" s="8" t="s">
        <v>19</v>
      </c>
      <c r="N558" s="8" t="s">
        <v>130</v>
      </c>
    </row>
    <row r="559" spans="1:14" x14ac:dyDescent="0.35">
      <c r="A559" s="8">
        <v>17985</v>
      </c>
      <c r="B559" s="9">
        <v>40645</v>
      </c>
      <c r="C559" s="8" t="s">
        <v>55</v>
      </c>
      <c r="D559" s="8">
        <v>4</v>
      </c>
      <c r="E559" s="8">
        <v>473.88</v>
      </c>
      <c r="F559" s="10">
        <v>118.47</v>
      </c>
      <c r="G559" s="8" t="s">
        <v>21</v>
      </c>
      <c r="H559" s="8">
        <v>30</v>
      </c>
      <c r="I559" s="8" t="s">
        <v>51</v>
      </c>
      <c r="J559" s="8" t="s">
        <v>29</v>
      </c>
      <c r="K559" s="8" t="s">
        <v>17</v>
      </c>
      <c r="L559" s="8" t="s">
        <v>23</v>
      </c>
      <c r="M559" s="8" t="s">
        <v>24</v>
      </c>
      <c r="N559" s="8" t="s">
        <v>267</v>
      </c>
    </row>
    <row r="560" spans="1:14" x14ac:dyDescent="0.35">
      <c r="A560" s="8">
        <v>11975</v>
      </c>
      <c r="B560" s="9">
        <v>40646</v>
      </c>
      <c r="C560" s="8" t="s">
        <v>20</v>
      </c>
      <c r="D560" s="8">
        <v>43</v>
      </c>
      <c r="E560" s="8">
        <v>210.66</v>
      </c>
      <c r="F560" s="10">
        <v>4.8990697674418602</v>
      </c>
      <c r="G560" s="8" t="s">
        <v>25</v>
      </c>
      <c r="H560" s="8">
        <v>5.74</v>
      </c>
      <c r="I560" s="8" t="s">
        <v>51</v>
      </c>
      <c r="J560" s="8" t="s">
        <v>29</v>
      </c>
      <c r="K560" s="8" t="s">
        <v>27</v>
      </c>
      <c r="L560" s="8" t="s">
        <v>68</v>
      </c>
      <c r="M560" s="8" t="s">
        <v>19</v>
      </c>
      <c r="N560" s="8" t="s">
        <v>130</v>
      </c>
    </row>
    <row r="561" spans="1:14" x14ac:dyDescent="0.35">
      <c r="A561" s="8">
        <v>4769</v>
      </c>
      <c r="B561" s="9">
        <v>40646</v>
      </c>
      <c r="C561" s="8" t="s">
        <v>49</v>
      </c>
      <c r="D561" s="8">
        <v>41</v>
      </c>
      <c r="E561" s="8">
        <v>117.4</v>
      </c>
      <c r="F561" s="10">
        <v>2.8634146341463418</v>
      </c>
      <c r="G561" s="8" t="s">
        <v>25</v>
      </c>
      <c r="H561" s="8">
        <v>0.5</v>
      </c>
      <c r="I561" s="8" t="s">
        <v>35</v>
      </c>
      <c r="J561" s="8" t="s">
        <v>29</v>
      </c>
      <c r="K561" s="8" t="s">
        <v>27</v>
      </c>
      <c r="L561" s="8" t="s">
        <v>71</v>
      </c>
      <c r="M561" s="8" t="s">
        <v>19</v>
      </c>
      <c r="N561" s="8" t="s">
        <v>139</v>
      </c>
    </row>
    <row r="562" spans="1:14" x14ac:dyDescent="0.35">
      <c r="A562" s="8">
        <v>40803</v>
      </c>
      <c r="B562" s="9">
        <v>40646</v>
      </c>
      <c r="C562" s="8" t="s">
        <v>13</v>
      </c>
      <c r="D562" s="8">
        <v>35</v>
      </c>
      <c r="E562" s="8">
        <v>10278.790000000001</v>
      </c>
      <c r="F562" s="10">
        <v>293.67971428571428</v>
      </c>
      <c r="G562" s="8" t="s">
        <v>21</v>
      </c>
      <c r="H562" s="8">
        <v>64.73</v>
      </c>
      <c r="I562" s="8" t="s">
        <v>15</v>
      </c>
      <c r="J562" s="8" t="s">
        <v>42</v>
      </c>
      <c r="K562" s="8" t="s">
        <v>17</v>
      </c>
      <c r="L562" s="8" t="s">
        <v>23</v>
      </c>
      <c r="M562" s="8" t="s">
        <v>24</v>
      </c>
      <c r="N562" s="8" t="s">
        <v>130</v>
      </c>
    </row>
    <row r="563" spans="1:14" x14ac:dyDescent="0.35">
      <c r="A563" s="8">
        <v>40803</v>
      </c>
      <c r="B563" s="9">
        <v>40646</v>
      </c>
      <c r="C563" s="8" t="s">
        <v>13</v>
      </c>
      <c r="D563" s="8">
        <v>22</v>
      </c>
      <c r="E563" s="8">
        <v>83.02</v>
      </c>
      <c r="F563" s="10">
        <v>3.7736363636363635</v>
      </c>
      <c r="G563" s="8" t="s">
        <v>25</v>
      </c>
      <c r="H563" s="8">
        <v>1.49</v>
      </c>
      <c r="I563" s="8" t="s">
        <v>15</v>
      </c>
      <c r="J563" s="8" t="s">
        <v>42</v>
      </c>
      <c r="K563" s="8" t="s">
        <v>27</v>
      </c>
      <c r="L563" s="8" t="s">
        <v>68</v>
      </c>
      <c r="M563" s="8" t="s">
        <v>19</v>
      </c>
      <c r="N563" s="8" t="s">
        <v>67</v>
      </c>
    </row>
    <row r="564" spans="1:14" x14ac:dyDescent="0.35">
      <c r="A564" s="8">
        <v>15780</v>
      </c>
      <c r="B564" s="9">
        <v>40646</v>
      </c>
      <c r="C564" s="8" t="s">
        <v>20</v>
      </c>
      <c r="D564" s="8">
        <v>19</v>
      </c>
      <c r="E564" s="8">
        <v>71.77</v>
      </c>
      <c r="F564" s="10">
        <v>3.7773684210526315</v>
      </c>
      <c r="G564" s="8" t="s">
        <v>25</v>
      </c>
      <c r="H564" s="8">
        <v>0.71</v>
      </c>
      <c r="I564" s="8" t="s">
        <v>51</v>
      </c>
      <c r="J564" s="8" t="s">
        <v>22</v>
      </c>
      <c r="K564" s="8" t="s">
        <v>27</v>
      </c>
      <c r="L564" s="8" t="s">
        <v>82</v>
      </c>
      <c r="M564" s="8" t="s">
        <v>37</v>
      </c>
      <c r="N564" s="8" t="s">
        <v>130</v>
      </c>
    </row>
    <row r="565" spans="1:14" x14ac:dyDescent="0.35">
      <c r="A565" s="8">
        <v>9216</v>
      </c>
      <c r="B565" s="9">
        <v>40647</v>
      </c>
      <c r="C565" s="8" t="s">
        <v>55</v>
      </c>
      <c r="D565" s="8">
        <v>36</v>
      </c>
      <c r="E565" s="8">
        <v>5977.63</v>
      </c>
      <c r="F565" s="10">
        <v>166.04527777777778</v>
      </c>
      <c r="G565" s="8" t="s">
        <v>21</v>
      </c>
      <c r="H565" s="8">
        <v>55.24</v>
      </c>
      <c r="I565" s="8" t="s">
        <v>96</v>
      </c>
      <c r="J565" s="8" t="s">
        <v>16</v>
      </c>
      <c r="K565" s="8" t="s">
        <v>27</v>
      </c>
      <c r="L565" s="8" t="s">
        <v>66</v>
      </c>
      <c r="M565" s="8" t="s">
        <v>24</v>
      </c>
      <c r="N565" s="8" t="s">
        <v>271</v>
      </c>
    </row>
    <row r="566" spans="1:14" x14ac:dyDescent="0.35">
      <c r="A566" s="8">
        <v>21063</v>
      </c>
      <c r="B566" s="9">
        <v>40648</v>
      </c>
      <c r="C566" s="8" t="s">
        <v>13</v>
      </c>
      <c r="D566" s="8">
        <v>49</v>
      </c>
      <c r="E566" s="8">
        <v>377.02</v>
      </c>
      <c r="F566" s="10">
        <v>7.694285714285714</v>
      </c>
      <c r="G566" s="8" t="s">
        <v>25</v>
      </c>
      <c r="H566" s="8">
        <v>2.35</v>
      </c>
      <c r="I566" s="8" t="s">
        <v>39</v>
      </c>
      <c r="J566" s="8" t="s">
        <v>16</v>
      </c>
      <c r="K566" s="8" t="s">
        <v>27</v>
      </c>
      <c r="L566" s="8" t="s">
        <v>40</v>
      </c>
      <c r="M566" s="8" t="s">
        <v>37</v>
      </c>
      <c r="N566" s="8" t="s">
        <v>230</v>
      </c>
    </row>
    <row r="567" spans="1:14" x14ac:dyDescent="0.35">
      <c r="A567" s="8">
        <v>21063</v>
      </c>
      <c r="B567" s="9">
        <v>40648</v>
      </c>
      <c r="C567" s="8" t="s">
        <v>13</v>
      </c>
      <c r="D567" s="8">
        <v>48</v>
      </c>
      <c r="E567" s="8">
        <v>7339.24</v>
      </c>
      <c r="F567" s="10">
        <v>152.90083333333334</v>
      </c>
      <c r="G567" s="8" t="s">
        <v>21</v>
      </c>
      <c r="H567" s="8">
        <v>51.92</v>
      </c>
      <c r="I567" s="8" t="s">
        <v>39</v>
      </c>
      <c r="J567" s="8" t="s">
        <v>16</v>
      </c>
      <c r="K567" s="8" t="s">
        <v>17</v>
      </c>
      <c r="L567" s="8" t="s">
        <v>52</v>
      </c>
      <c r="M567" s="8" t="s">
        <v>56</v>
      </c>
      <c r="N567" s="8" t="s">
        <v>130</v>
      </c>
    </row>
    <row r="568" spans="1:14" x14ac:dyDescent="0.35">
      <c r="A568" s="8">
        <v>24646</v>
      </c>
      <c r="B568" s="9">
        <v>40648</v>
      </c>
      <c r="C568" s="8" t="s">
        <v>49</v>
      </c>
      <c r="D568" s="8">
        <v>46</v>
      </c>
      <c r="E568" s="8">
        <v>662.51</v>
      </c>
      <c r="F568" s="10">
        <v>14.402391304347827</v>
      </c>
      <c r="G568" s="8" t="s">
        <v>25</v>
      </c>
      <c r="H568" s="8">
        <v>1.39</v>
      </c>
      <c r="I568" s="8" t="s">
        <v>85</v>
      </c>
      <c r="J568" s="8" t="s">
        <v>42</v>
      </c>
      <c r="K568" s="8" t="s">
        <v>27</v>
      </c>
      <c r="L568" s="8" t="s">
        <v>127</v>
      </c>
      <c r="M568" s="8" t="s">
        <v>19</v>
      </c>
      <c r="N568" s="8" t="s">
        <v>271</v>
      </c>
    </row>
    <row r="569" spans="1:14" x14ac:dyDescent="0.35">
      <c r="A569" s="8">
        <v>29510</v>
      </c>
      <c r="B569" s="9">
        <v>40648</v>
      </c>
      <c r="C569" s="8" t="s">
        <v>20</v>
      </c>
      <c r="D569" s="8">
        <v>22</v>
      </c>
      <c r="E569" s="8">
        <v>6123.94</v>
      </c>
      <c r="F569" s="10">
        <v>278.36090909090905</v>
      </c>
      <c r="G569" s="8" t="s">
        <v>21</v>
      </c>
      <c r="H569" s="8">
        <v>41.91</v>
      </c>
      <c r="I569" s="8" t="s">
        <v>26</v>
      </c>
      <c r="J569" s="8" t="s">
        <v>29</v>
      </c>
      <c r="K569" s="8" t="s">
        <v>17</v>
      </c>
      <c r="L569" s="8" t="s">
        <v>115</v>
      </c>
      <c r="M569" s="8" t="s">
        <v>56</v>
      </c>
      <c r="N569" s="8" t="s">
        <v>228</v>
      </c>
    </row>
    <row r="570" spans="1:14" x14ac:dyDescent="0.35">
      <c r="A570" s="8">
        <v>24646</v>
      </c>
      <c r="B570" s="9">
        <v>40648</v>
      </c>
      <c r="C570" s="8" t="s">
        <v>49</v>
      </c>
      <c r="D570" s="8">
        <v>21</v>
      </c>
      <c r="E570" s="8">
        <v>61.18</v>
      </c>
      <c r="F570" s="10">
        <v>2.9133333333333331</v>
      </c>
      <c r="G570" s="8" t="s">
        <v>25</v>
      </c>
      <c r="H570" s="8">
        <v>0.7</v>
      </c>
      <c r="I570" s="8" t="s">
        <v>85</v>
      </c>
      <c r="J570" s="8" t="s">
        <v>42</v>
      </c>
      <c r="K570" s="8" t="s">
        <v>27</v>
      </c>
      <c r="L570" s="8" t="s">
        <v>40</v>
      </c>
      <c r="M570" s="8" t="s">
        <v>37</v>
      </c>
      <c r="N570" s="8" t="s">
        <v>228</v>
      </c>
    </row>
    <row r="571" spans="1:14" x14ac:dyDescent="0.35">
      <c r="A571" s="8">
        <v>21444</v>
      </c>
      <c r="B571" s="9">
        <v>40648</v>
      </c>
      <c r="C571" s="8" t="s">
        <v>55</v>
      </c>
      <c r="D571" s="8">
        <v>17</v>
      </c>
      <c r="E571" s="8">
        <v>34.159999999999997</v>
      </c>
      <c r="F571" s="10">
        <v>2.0094117647058822</v>
      </c>
      <c r="G571" s="8" t="s">
        <v>25</v>
      </c>
      <c r="H571" s="8">
        <v>0.7</v>
      </c>
      <c r="I571" s="8" t="s">
        <v>39</v>
      </c>
      <c r="J571" s="8" t="s">
        <v>22</v>
      </c>
      <c r="K571" s="8" t="s">
        <v>27</v>
      </c>
      <c r="L571" s="8" t="s">
        <v>40</v>
      </c>
      <c r="M571" s="8" t="s">
        <v>37</v>
      </c>
      <c r="N571" s="8" t="s">
        <v>271</v>
      </c>
    </row>
    <row r="572" spans="1:14" x14ac:dyDescent="0.35">
      <c r="A572" s="8">
        <v>52293</v>
      </c>
      <c r="B572" s="9">
        <v>40648</v>
      </c>
      <c r="C572" s="8" t="s">
        <v>34</v>
      </c>
      <c r="D572" s="8">
        <v>4</v>
      </c>
      <c r="E572" s="8">
        <v>31.14</v>
      </c>
      <c r="F572" s="10">
        <v>7.7850000000000001</v>
      </c>
      <c r="G572" s="8" t="s">
        <v>25</v>
      </c>
      <c r="H572" s="8">
        <v>5.86</v>
      </c>
      <c r="I572" s="8" t="s">
        <v>54</v>
      </c>
      <c r="J572" s="8" t="s">
        <v>16</v>
      </c>
      <c r="K572" s="8" t="s">
        <v>27</v>
      </c>
      <c r="L572" s="8" t="s">
        <v>28</v>
      </c>
      <c r="M572" s="8" t="s">
        <v>19</v>
      </c>
      <c r="N572" s="8" t="s">
        <v>271</v>
      </c>
    </row>
    <row r="573" spans="1:14" x14ac:dyDescent="0.35">
      <c r="A573" s="8">
        <v>41157</v>
      </c>
      <c r="B573" s="9">
        <v>40649</v>
      </c>
      <c r="C573" s="8" t="s">
        <v>55</v>
      </c>
      <c r="D573" s="8">
        <v>39</v>
      </c>
      <c r="E573" s="8">
        <v>3854.4</v>
      </c>
      <c r="F573" s="10">
        <v>98.830769230769235</v>
      </c>
      <c r="G573" s="8" t="s">
        <v>25</v>
      </c>
      <c r="H573" s="8">
        <v>5.81</v>
      </c>
      <c r="I573" s="8" t="s">
        <v>15</v>
      </c>
      <c r="J573" s="8" t="s">
        <v>29</v>
      </c>
      <c r="K573" s="8" t="s">
        <v>17</v>
      </c>
      <c r="L573" s="8" t="s">
        <v>18</v>
      </c>
      <c r="M573" s="8" t="s">
        <v>45</v>
      </c>
      <c r="N573" s="8" t="s">
        <v>67</v>
      </c>
    </row>
    <row r="574" spans="1:14" x14ac:dyDescent="0.35">
      <c r="A574" s="8">
        <v>45248</v>
      </c>
      <c r="B574" s="9">
        <v>40649</v>
      </c>
      <c r="C574" s="8" t="s">
        <v>55</v>
      </c>
      <c r="D574" s="8">
        <v>38</v>
      </c>
      <c r="E574" s="8">
        <v>154.85</v>
      </c>
      <c r="F574" s="10">
        <v>4.0750000000000002</v>
      </c>
      <c r="G574" s="8" t="s">
        <v>25</v>
      </c>
      <c r="H574" s="8">
        <v>5.13</v>
      </c>
      <c r="I574" s="8" t="s">
        <v>39</v>
      </c>
      <c r="J574" s="8" t="s">
        <v>22</v>
      </c>
      <c r="K574" s="8" t="s">
        <v>27</v>
      </c>
      <c r="L574" s="8" t="s">
        <v>66</v>
      </c>
      <c r="M574" s="8" t="s">
        <v>19</v>
      </c>
      <c r="N574" s="8" t="s">
        <v>67</v>
      </c>
    </row>
    <row r="575" spans="1:14" x14ac:dyDescent="0.35">
      <c r="A575" s="8">
        <v>45248</v>
      </c>
      <c r="B575" s="9">
        <v>40649</v>
      </c>
      <c r="C575" s="8" t="s">
        <v>55</v>
      </c>
      <c r="D575" s="8">
        <v>32</v>
      </c>
      <c r="E575" s="8">
        <v>4941.7725</v>
      </c>
      <c r="F575" s="10">
        <v>154.430390625</v>
      </c>
      <c r="G575" s="8" t="s">
        <v>25</v>
      </c>
      <c r="H575" s="8">
        <v>8.99</v>
      </c>
      <c r="I575" s="8" t="s">
        <v>39</v>
      </c>
      <c r="J575" s="8" t="s">
        <v>22</v>
      </c>
      <c r="K575" s="8" t="s">
        <v>30</v>
      </c>
      <c r="L575" s="8" t="s">
        <v>47</v>
      </c>
      <c r="M575" s="8" t="s">
        <v>19</v>
      </c>
      <c r="N575" s="8" t="s">
        <v>67</v>
      </c>
    </row>
    <row r="576" spans="1:14" x14ac:dyDescent="0.35">
      <c r="A576" s="8">
        <v>40770</v>
      </c>
      <c r="B576" s="9">
        <v>40649</v>
      </c>
      <c r="C576" s="8" t="s">
        <v>13</v>
      </c>
      <c r="D576" s="8">
        <v>19</v>
      </c>
      <c r="E576" s="8">
        <v>217.69</v>
      </c>
      <c r="F576" s="10">
        <v>11.457368421052632</v>
      </c>
      <c r="G576" s="8" t="s">
        <v>25</v>
      </c>
      <c r="H576" s="8">
        <v>6.12</v>
      </c>
      <c r="I576" s="8" t="s">
        <v>54</v>
      </c>
      <c r="J576" s="8" t="s">
        <v>29</v>
      </c>
      <c r="K576" s="8" t="s">
        <v>27</v>
      </c>
      <c r="L576" s="8" t="s">
        <v>66</v>
      </c>
      <c r="M576" s="8" t="s">
        <v>45</v>
      </c>
      <c r="N576" s="8" t="s">
        <v>64</v>
      </c>
    </row>
    <row r="577" spans="1:14" x14ac:dyDescent="0.35">
      <c r="A577" s="8">
        <v>47367</v>
      </c>
      <c r="B577" s="9">
        <v>40649</v>
      </c>
      <c r="C577" s="8" t="s">
        <v>55</v>
      </c>
      <c r="D577" s="8">
        <v>7</v>
      </c>
      <c r="E577" s="8">
        <v>27.99</v>
      </c>
      <c r="F577" s="10">
        <v>3.9985714285714282</v>
      </c>
      <c r="G577" s="8" t="s">
        <v>25</v>
      </c>
      <c r="H577" s="8">
        <v>1.49</v>
      </c>
      <c r="I577" s="8" t="s">
        <v>15</v>
      </c>
      <c r="J577" s="8" t="s">
        <v>22</v>
      </c>
      <c r="K577" s="8" t="s">
        <v>27</v>
      </c>
      <c r="L577" s="8" t="s">
        <v>68</v>
      </c>
      <c r="M577" s="8" t="s">
        <v>19</v>
      </c>
      <c r="N577" s="8" t="s">
        <v>271</v>
      </c>
    </row>
    <row r="578" spans="1:14" x14ac:dyDescent="0.35">
      <c r="A578" s="8">
        <v>47367</v>
      </c>
      <c r="B578" s="9">
        <v>40649</v>
      </c>
      <c r="C578" s="8" t="s">
        <v>55</v>
      </c>
      <c r="D578" s="8">
        <v>6</v>
      </c>
      <c r="E578" s="8">
        <v>21.07</v>
      </c>
      <c r="F578" s="10">
        <v>3.5116666666666667</v>
      </c>
      <c r="G578" s="8" t="s">
        <v>25</v>
      </c>
      <c r="H578" s="8">
        <v>0.5</v>
      </c>
      <c r="I578" s="8" t="s">
        <v>15</v>
      </c>
      <c r="J578" s="8" t="s">
        <v>22</v>
      </c>
      <c r="K578" s="8" t="s">
        <v>27</v>
      </c>
      <c r="L578" s="8" t="s">
        <v>71</v>
      </c>
      <c r="M578" s="8" t="s">
        <v>19</v>
      </c>
      <c r="N578" s="8" t="s">
        <v>228</v>
      </c>
    </row>
    <row r="579" spans="1:14" x14ac:dyDescent="0.35">
      <c r="A579" s="8">
        <v>38530</v>
      </c>
      <c r="B579" s="9">
        <v>40650</v>
      </c>
      <c r="C579" s="8" t="s">
        <v>20</v>
      </c>
      <c r="D579" s="8">
        <v>47</v>
      </c>
      <c r="E579" s="8">
        <v>1980.37</v>
      </c>
      <c r="F579" s="10">
        <v>42.135531914893612</v>
      </c>
      <c r="G579" s="8" t="s">
        <v>25</v>
      </c>
      <c r="H579" s="8">
        <v>2.99</v>
      </c>
      <c r="I579" s="8" t="s">
        <v>51</v>
      </c>
      <c r="J579" s="8" t="s">
        <v>29</v>
      </c>
      <c r="K579" s="8" t="s">
        <v>27</v>
      </c>
      <c r="L579" s="8" t="s">
        <v>68</v>
      </c>
      <c r="M579" s="8" t="s">
        <v>19</v>
      </c>
      <c r="N579" s="8" t="s">
        <v>228</v>
      </c>
    </row>
    <row r="580" spans="1:14" x14ac:dyDescent="0.35">
      <c r="A580" s="8">
        <v>39492</v>
      </c>
      <c r="B580" s="9">
        <v>40650</v>
      </c>
      <c r="C580" s="8" t="s">
        <v>49</v>
      </c>
      <c r="D580" s="8">
        <v>40</v>
      </c>
      <c r="E580" s="8">
        <v>169.48</v>
      </c>
      <c r="F580" s="10">
        <v>4.2370000000000001</v>
      </c>
      <c r="G580" s="8" t="s">
        <v>25</v>
      </c>
      <c r="H580" s="8">
        <v>5.68</v>
      </c>
      <c r="I580" s="8" t="s">
        <v>51</v>
      </c>
      <c r="J580" s="8" t="s">
        <v>22</v>
      </c>
      <c r="K580" s="8" t="s">
        <v>27</v>
      </c>
      <c r="L580" s="8" t="s">
        <v>28</v>
      </c>
      <c r="M580" s="8" t="s">
        <v>19</v>
      </c>
      <c r="N580" s="8" t="s">
        <v>230</v>
      </c>
    </row>
    <row r="581" spans="1:14" x14ac:dyDescent="0.35">
      <c r="A581" s="8">
        <v>39492</v>
      </c>
      <c r="B581" s="9">
        <v>40650</v>
      </c>
      <c r="C581" s="8" t="s">
        <v>49</v>
      </c>
      <c r="D581" s="8">
        <v>38</v>
      </c>
      <c r="E581" s="8">
        <v>1541.92</v>
      </c>
      <c r="F581" s="10">
        <v>40.576842105263161</v>
      </c>
      <c r="G581" s="8" t="s">
        <v>25</v>
      </c>
      <c r="H581" s="8">
        <v>19.989999999999998</v>
      </c>
      <c r="I581" s="8" t="s">
        <v>51</v>
      </c>
      <c r="J581" s="8" t="s">
        <v>22</v>
      </c>
      <c r="K581" s="8" t="s">
        <v>30</v>
      </c>
      <c r="L581" s="8" t="s">
        <v>31</v>
      </c>
      <c r="M581" s="8" t="s">
        <v>19</v>
      </c>
      <c r="N581" s="8" t="s">
        <v>230</v>
      </c>
    </row>
    <row r="582" spans="1:14" x14ac:dyDescent="0.35">
      <c r="A582" s="8">
        <v>39492</v>
      </c>
      <c r="B582" s="9">
        <v>40650</v>
      </c>
      <c r="C582" s="8" t="s">
        <v>49</v>
      </c>
      <c r="D582" s="8">
        <v>31</v>
      </c>
      <c r="E582" s="8">
        <v>5347.9875000000002</v>
      </c>
      <c r="F582" s="10">
        <v>172.51572580645163</v>
      </c>
      <c r="G582" s="8" t="s">
        <v>25</v>
      </c>
      <c r="H582" s="8">
        <v>4.2</v>
      </c>
      <c r="I582" s="8" t="s">
        <v>54</v>
      </c>
      <c r="J582" s="8" t="s">
        <v>22</v>
      </c>
      <c r="K582" s="8" t="s">
        <v>30</v>
      </c>
      <c r="L582" s="8" t="s">
        <v>47</v>
      </c>
      <c r="M582" s="8" t="s">
        <v>19</v>
      </c>
      <c r="N582" s="8" t="s">
        <v>65</v>
      </c>
    </row>
    <row r="583" spans="1:14" x14ac:dyDescent="0.35">
      <c r="A583" s="8">
        <v>39527</v>
      </c>
      <c r="B583" s="9">
        <v>40650</v>
      </c>
      <c r="C583" s="8" t="s">
        <v>13</v>
      </c>
      <c r="D583" s="8">
        <v>29</v>
      </c>
      <c r="E583" s="8">
        <v>213.35</v>
      </c>
      <c r="F583" s="10">
        <v>7.3568965517241374</v>
      </c>
      <c r="G583" s="8" t="s">
        <v>25</v>
      </c>
      <c r="H583" s="8">
        <v>2</v>
      </c>
      <c r="I583" s="8" t="s">
        <v>15</v>
      </c>
      <c r="J583" s="8" t="s">
        <v>22</v>
      </c>
      <c r="K583" s="8" t="s">
        <v>27</v>
      </c>
      <c r="L583" s="8" t="s">
        <v>28</v>
      </c>
      <c r="M583" s="8" t="s">
        <v>37</v>
      </c>
      <c r="N583" s="8" t="s">
        <v>94</v>
      </c>
    </row>
    <row r="584" spans="1:14" x14ac:dyDescent="0.35">
      <c r="A584" s="8">
        <v>38530</v>
      </c>
      <c r="B584" s="9">
        <v>40650</v>
      </c>
      <c r="C584" s="8" t="s">
        <v>20</v>
      </c>
      <c r="D584" s="8">
        <v>13</v>
      </c>
      <c r="E584" s="8">
        <v>642.66</v>
      </c>
      <c r="F584" s="10">
        <v>49.435384615384613</v>
      </c>
      <c r="G584" s="8" t="s">
        <v>25</v>
      </c>
      <c r="H584" s="8">
        <v>19.989999999999998</v>
      </c>
      <c r="I584" s="8" t="s">
        <v>51</v>
      </c>
      <c r="J584" s="8" t="s">
        <v>29</v>
      </c>
      <c r="K584" s="8" t="s">
        <v>27</v>
      </c>
      <c r="L584" s="8" t="s">
        <v>66</v>
      </c>
      <c r="M584" s="8" t="s">
        <v>19</v>
      </c>
      <c r="N584" s="8" t="s">
        <v>228</v>
      </c>
    </row>
    <row r="585" spans="1:14" x14ac:dyDescent="0.35">
      <c r="A585" s="8">
        <v>29639</v>
      </c>
      <c r="B585" s="9">
        <v>40650</v>
      </c>
      <c r="C585" s="8" t="s">
        <v>20</v>
      </c>
      <c r="D585" s="8">
        <v>8</v>
      </c>
      <c r="E585" s="8">
        <v>22.37</v>
      </c>
      <c r="F585" s="10">
        <v>2.7962500000000001</v>
      </c>
      <c r="G585" s="8" t="s">
        <v>25</v>
      </c>
      <c r="H585" s="8">
        <v>2.4</v>
      </c>
      <c r="I585" s="8" t="s">
        <v>85</v>
      </c>
      <c r="J585" s="8" t="s">
        <v>22</v>
      </c>
      <c r="K585" s="8" t="s">
        <v>27</v>
      </c>
      <c r="L585" s="8" t="s">
        <v>40</v>
      </c>
      <c r="M585" s="8" t="s">
        <v>37</v>
      </c>
      <c r="N585" s="8" t="s">
        <v>230</v>
      </c>
    </row>
    <row r="586" spans="1:14" x14ac:dyDescent="0.35">
      <c r="A586" s="8">
        <v>13634</v>
      </c>
      <c r="B586" s="9">
        <v>40651</v>
      </c>
      <c r="C586" s="8" t="s">
        <v>34</v>
      </c>
      <c r="D586" s="8">
        <v>46</v>
      </c>
      <c r="E586" s="8">
        <v>1824.13</v>
      </c>
      <c r="F586" s="10">
        <v>39.655000000000001</v>
      </c>
      <c r="G586" s="8" t="s">
        <v>25</v>
      </c>
      <c r="H586" s="8">
        <v>7.12</v>
      </c>
      <c r="I586" s="8" t="s">
        <v>35</v>
      </c>
      <c r="J586" s="8" t="s">
        <v>16</v>
      </c>
      <c r="K586" s="8" t="s">
        <v>30</v>
      </c>
      <c r="L586" s="8" t="s">
        <v>31</v>
      </c>
      <c r="M586" s="8" t="s">
        <v>19</v>
      </c>
      <c r="N586" s="8" t="s">
        <v>67</v>
      </c>
    </row>
    <row r="587" spans="1:14" x14ac:dyDescent="0.35">
      <c r="A587" s="8">
        <v>13634</v>
      </c>
      <c r="B587" s="9">
        <v>40651</v>
      </c>
      <c r="C587" s="8" t="s">
        <v>34</v>
      </c>
      <c r="D587" s="8">
        <v>27</v>
      </c>
      <c r="E587" s="8">
        <v>151.38</v>
      </c>
      <c r="F587" s="10">
        <v>5.6066666666666665</v>
      </c>
      <c r="G587" s="8" t="s">
        <v>25</v>
      </c>
      <c r="H587" s="8">
        <v>5.3</v>
      </c>
      <c r="I587" s="8" t="s">
        <v>35</v>
      </c>
      <c r="J587" s="8" t="s">
        <v>16</v>
      </c>
      <c r="K587" s="8" t="s">
        <v>27</v>
      </c>
      <c r="L587" s="8" t="s">
        <v>127</v>
      </c>
      <c r="M587" s="8" t="s">
        <v>19</v>
      </c>
      <c r="N587" s="8" t="s">
        <v>230</v>
      </c>
    </row>
    <row r="588" spans="1:14" x14ac:dyDescent="0.35">
      <c r="A588" s="8">
        <v>38118</v>
      </c>
      <c r="B588" s="9">
        <v>40651</v>
      </c>
      <c r="C588" s="8" t="s">
        <v>49</v>
      </c>
      <c r="D588" s="8">
        <v>7</v>
      </c>
      <c r="E588" s="8">
        <v>138.91</v>
      </c>
      <c r="F588" s="10">
        <v>19.844285714285714</v>
      </c>
      <c r="G588" s="8" t="s">
        <v>25</v>
      </c>
      <c r="H588" s="8">
        <v>4</v>
      </c>
      <c r="I588" s="8" t="s">
        <v>85</v>
      </c>
      <c r="J588" s="8" t="s">
        <v>42</v>
      </c>
      <c r="K588" s="8" t="s">
        <v>30</v>
      </c>
      <c r="L588" s="8" t="s">
        <v>31</v>
      </c>
      <c r="M588" s="8" t="s">
        <v>19</v>
      </c>
      <c r="N588" s="8" t="s">
        <v>65</v>
      </c>
    </row>
    <row r="589" spans="1:14" x14ac:dyDescent="0.35">
      <c r="A589" s="8">
        <v>35360</v>
      </c>
      <c r="B589" s="9">
        <v>40651</v>
      </c>
      <c r="C589" s="8" t="s">
        <v>20</v>
      </c>
      <c r="D589" s="8">
        <v>4</v>
      </c>
      <c r="E589" s="8">
        <v>41.06</v>
      </c>
      <c r="F589" s="10">
        <v>10.265000000000001</v>
      </c>
      <c r="G589" s="8" t="s">
        <v>25</v>
      </c>
      <c r="H589" s="8">
        <v>6.28</v>
      </c>
      <c r="I589" s="8" t="s">
        <v>35</v>
      </c>
      <c r="J589" s="8" t="s">
        <v>22</v>
      </c>
      <c r="K589" s="8" t="s">
        <v>27</v>
      </c>
      <c r="L589" s="8" t="s">
        <v>68</v>
      </c>
      <c r="M589" s="8" t="s">
        <v>19</v>
      </c>
      <c r="N589" s="8" t="s">
        <v>65</v>
      </c>
    </row>
    <row r="590" spans="1:14" x14ac:dyDescent="0.35">
      <c r="A590" s="8">
        <v>23301</v>
      </c>
      <c r="B590" s="9">
        <v>40651</v>
      </c>
      <c r="C590" s="8" t="s">
        <v>34</v>
      </c>
      <c r="D590" s="8">
        <v>4</v>
      </c>
      <c r="E590" s="8">
        <v>28.46</v>
      </c>
      <c r="F590" s="10">
        <v>7.1150000000000002</v>
      </c>
      <c r="G590" s="8" t="s">
        <v>25</v>
      </c>
      <c r="H590" s="8">
        <v>3.85</v>
      </c>
      <c r="I590" s="8" t="s">
        <v>46</v>
      </c>
      <c r="J590" s="8" t="s">
        <v>22</v>
      </c>
      <c r="K590" s="8" t="s">
        <v>30</v>
      </c>
      <c r="L590" s="8" t="s">
        <v>31</v>
      </c>
      <c r="M590" s="8" t="s">
        <v>32</v>
      </c>
      <c r="N590" s="8" t="s">
        <v>65</v>
      </c>
    </row>
    <row r="591" spans="1:14" x14ac:dyDescent="0.35">
      <c r="A591" s="8">
        <v>23301</v>
      </c>
      <c r="B591" s="9">
        <v>40651</v>
      </c>
      <c r="C591" s="8" t="s">
        <v>34</v>
      </c>
      <c r="D591" s="8">
        <v>3</v>
      </c>
      <c r="E591" s="8">
        <v>23.44</v>
      </c>
      <c r="F591" s="10">
        <v>7.8133333333333335</v>
      </c>
      <c r="G591" s="8" t="s">
        <v>25</v>
      </c>
      <c r="H591" s="8">
        <v>5.2</v>
      </c>
      <c r="I591" s="8" t="s">
        <v>46</v>
      </c>
      <c r="J591" s="8" t="s">
        <v>22</v>
      </c>
      <c r="K591" s="8" t="s">
        <v>27</v>
      </c>
      <c r="L591" s="8" t="s">
        <v>28</v>
      </c>
      <c r="M591" s="8" t="s">
        <v>19</v>
      </c>
      <c r="N591" s="8" t="s">
        <v>65</v>
      </c>
    </row>
    <row r="592" spans="1:14" x14ac:dyDescent="0.35">
      <c r="A592" s="8">
        <v>21799</v>
      </c>
      <c r="B592" s="9">
        <v>40652</v>
      </c>
      <c r="C592" s="8" t="s">
        <v>49</v>
      </c>
      <c r="D592" s="8">
        <v>42</v>
      </c>
      <c r="E592" s="8">
        <v>115.99</v>
      </c>
      <c r="F592" s="10">
        <v>2.7616666666666667</v>
      </c>
      <c r="G592" s="8" t="s">
        <v>14</v>
      </c>
      <c r="H592" s="8">
        <v>2.4</v>
      </c>
      <c r="I592" s="8" t="s">
        <v>63</v>
      </c>
      <c r="J592" s="8" t="s">
        <v>22</v>
      </c>
      <c r="K592" s="8" t="s">
        <v>27</v>
      </c>
      <c r="L592" s="8" t="s">
        <v>40</v>
      </c>
      <c r="M592" s="8" t="s">
        <v>37</v>
      </c>
      <c r="N592" s="8" t="s">
        <v>65</v>
      </c>
    </row>
    <row r="593" spans="1:14" x14ac:dyDescent="0.35">
      <c r="A593" s="8">
        <v>41026</v>
      </c>
      <c r="B593" s="9">
        <v>40652</v>
      </c>
      <c r="C593" s="8" t="s">
        <v>55</v>
      </c>
      <c r="D593" s="8">
        <v>19</v>
      </c>
      <c r="E593" s="8">
        <v>59.76</v>
      </c>
      <c r="F593" s="10">
        <v>3.1452631578947368</v>
      </c>
      <c r="G593" s="8" t="s">
        <v>14</v>
      </c>
      <c r="H593" s="8">
        <v>1.92</v>
      </c>
      <c r="I593" s="8" t="s">
        <v>51</v>
      </c>
      <c r="J593" s="8" t="s">
        <v>29</v>
      </c>
      <c r="K593" s="8" t="s">
        <v>27</v>
      </c>
      <c r="L593" s="8" t="s">
        <v>36</v>
      </c>
      <c r="M593" s="8" t="s">
        <v>37</v>
      </c>
      <c r="N593" s="8" t="s">
        <v>230</v>
      </c>
    </row>
    <row r="594" spans="1:14" x14ac:dyDescent="0.35">
      <c r="A594" s="8">
        <v>41026</v>
      </c>
      <c r="B594" s="9">
        <v>40652</v>
      </c>
      <c r="C594" s="8" t="s">
        <v>55</v>
      </c>
      <c r="D594" s="8">
        <v>8</v>
      </c>
      <c r="E594" s="8">
        <v>709.37</v>
      </c>
      <c r="F594" s="10">
        <v>88.671250000000001</v>
      </c>
      <c r="G594" s="8" t="s">
        <v>21</v>
      </c>
      <c r="H594" s="8">
        <v>42</v>
      </c>
      <c r="I594" s="8" t="s">
        <v>51</v>
      </c>
      <c r="J594" s="8" t="s">
        <v>29</v>
      </c>
      <c r="K594" s="8" t="s">
        <v>17</v>
      </c>
      <c r="L594" s="8" t="s">
        <v>23</v>
      </c>
      <c r="M594" s="8" t="s">
        <v>24</v>
      </c>
      <c r="N594" s="8" t="s">
        <v>65</v>
      </c>
    </row>
    <row r="595" spans="1:14" x14ac:dyDescent="0.35">
      <c r="A595" s="8">
        <v>16802</v>
      </c>
      <c r="B595" s="9">
        <v>40653</v>
      </c>
      <c r="C595" s="8" t="s">
        <v>55</v>
      </c>
      <c r="D595" s="8">
        <v>44</v>
      </c>
      <c r="E595" s="8">
        <v>302.58999999999997</v>
      </c>
      <c r="F595" s="10">
        <v>6.8770454545454536</v>
      </c>
      <c r="G595" s="8" t="s">
        <v>14</v>
      </c>
      <c r="H595" s="8">
        <v>6.93</v>
      </c>
      <c r="I595" s="8" t="s">
        <v>63</v>
      </c>
      <c r="J595" s="8" t="s">
        <v>29</v>
      </c>
      <c r="K595" s="8" t="s">
        <v>27</v>
      </c>
      <c r="L595" s="8" t="s">
        <v>28</v>
      </c>
      <c r="M595" s="8" t="s">
        <v>19</v>
      </c>
      <c r="N595" s="8" t="s">
        <v>64</v>
      </c>
    </row>
    <row r="596" spans="1:14" x14ac:dyDescent="0.35">
      <c r="A596" s="8">
        <v>37828</v>
      </c>
      <c r="B596" s="9">
        <v>40653</v>
      </c>
      <c r="C596" s="8" t="s">
        <v>13</v>
      </c>
      <c r="D596" s="8">
        <v>42</v>
      </c>
      <c r="E596" s="8">
        <v>206.2</v>
      </c>
      <c r="F596" s="10">
        <v>4.909523809523809</v>
      </c>
      <c r="G596" s="8" t="s">
        <v>25</v>
      </c>
      <c r="H596" s="8">
        <v>0.5</v>
      </c>
      <c r="I596" s="8" t="s">
        <v>51</v>
      </c>
      <c r="J596" s="8" t="s">
        <v>22</v>
      </c>
      <c r="K596" s="8" t="s">
        <v>27</v>
      </c>
      <c r="L596" s="8" t="s">
        <v>71</v>
      </c>
      <c r="M596" s="8" t="s">
        <v>19</v>
      </c>
      <c r="N596" s="8" t="s">
        <v>111</v>
      </c>
    </row>
    <row r="597" spans="1:14" x14ac:dyDescent="0.35">
      <c r="A597" s="8">
        <v>10308</v>
      </c>
      <c r="B597" s="9">
        <v>40653</v>
      </c>
      <c r="C597" s="8" t="s">
        <v>34</v>
      </c>
      <c r="D597" s="8">
        <v>40</v>
      </c>
      <c r="E597" s="8">
        <v>5554.0360000000001</v>
      </c>
      <c r="F597" s="10">
        <v>138.8509</v>
      </c>
      <c r="G597" s="8" t="s">
        <v>25</v>
      </c>
      <c r="H597" s="8">
        <v>8.99</v>
      </c>
      <c r="I597" s="8" t="s">
        <v>85</v>
      </c>
      <c r="J597" s="8" t="s">
        <v>42</v>
      </c>
      <c r="K597" s="8" t="s">
        <v>30</v>
      </c>
      <c r="L597" s="8" t="s">
        <v>47</v>
      </c>
      <c r="M597" s="8" t="s">
        <v>19</v>
      </c>
      <c r="N597" s="8" t="s">
        <v>111</v>
      </c>
    </row>
    <row r="598" spans="1:14" x14ac:dyDescent="0.35">
      <c r="A598" s="8">
        <v>16802</v>
      </c>
      <c r="B598" s="9">
        <v>40653</v>
      </c>
      <c r="C598" s="8" t="s">
        <v>55</v>
      </c>
      <c r="D598" s="8">
        <v>26</v>
      </c>
      <c r="E598" s="8">
        <v>2703.45</v>
      </c>
      <c r="F598" s="10">
        <v>103.97884615384615</v>
      </c>
      <c r="G598" s="8" t="s">
        <v>25</v>
      </c>
      <c r="H598" s="8">
        <v>35</v>
      </c>
      <c r="I598" s="8" t="s">
        <v>63</v>
      </c>
      <c r="J598" s="8" t="s">
        <v>29</v>
      </c>
      <c r="K598" s="8" t="s">
        <v>27</v>
      </c>
      <c r="L598" s="8" t="s">
        <v>58</v>
      </c>
      <c r="M598" s="8" t="s">
        <v>76</v>
      </c>
      <c r="N598" s="8" t="s">
        <v>111</v>
      </c>
    </row>
    <row r="599" spans="1:14" x14ac:dyDescent="0.35">
      <c r="A599" s="8">
        <v>48354</v>
      </c>
      <c r="B599" s="9">
        <v>40653</v>
      </c>
      <c r="C599" s="8" t="s">
        <v>55</v>
      </c>
      <c r="D599" s="8">
        <v>25</v>
      </c>
      <c r="E599" s="8">
        <v>1387.29</v>
      </c>
      <c r="F599" s="10">
        <v>55.491599999999998</v>
      </c>
      <c r="G599" s="8" t="s">
        <v>14</v>
      </c>
      <c r="H599" s="8">
        <v>14.3</v>
      </c>
      <c r="I599" s="8" t="s">
        <v>54</v>
      </c>
      <c r="J599" s="8" t="s">
        <v>29</v>
      </c>
      <c r="K599" s="8" t="s">
        <v>27</v>
      </c>
      <c r="L599" s="8" t="s">
        <v>28</v>
      </c>
      <c r="M599" s="8" t="s">
        <v>19</v>
      </c>
      <c r="N599" s="8" t="s">
        <v>64</v>
      </c>
    </row>
    <row r="600" spans="1:14" x14ac:dyDescent="0.35">
      <c r="A600" s="8">
        <v>55362</v>
      </c>
      <c r="B600" s="9">
        <v>40653</v>
      </c>
      <c r="C600" s="8" t="s">
        <v>34</v>
      </c>
      <c r="D600" s="8">
        <v>24</v>
      </c>
      <c r="E600" s="8">
        <v>67.84</v>
      </c>
      <c r="F600" s="10">
        <v>2.8266666666666667</v>
      </c>
      <c r="G600" s="8" t="s">
        <v>25</v>
      </c>
      <c r="H600" s="8">
        <v>0.99</v>
      </c>
      <c r="I600" s="8" t="s">
        <v>85</v>
      </c>
      <c r="J600" s="8" t="s">
        <v>22</v>
      </c>
      <c r="K600" s="8" t="s">
        <v>27</v>
      </c>
      <c r="L600" s="8" t="s">
        <v>71</v>
      </c>
      <c r="M600" s="8" t="s">
        <v>19</v>
      </c>
      <c r="N600" s="8" t="s">
        <v>111</v>
      </c>
    </row>
    <row r="601" spans="1:14" x14ac:dyDescent="0.35">
      <c r="A601" s="8">
        <v>37828</v>
      </c>
      <c r="B601" s="9">
        <v>40653</v>
      </c>
      <c r="C601" s="8" t="s">
        <v>13</v>
      </c>
      <c r="D601" s="8">
        <v>23</v>
      </c>
      <c r="E601" s="8">
        <v>490.17</v>
      </c>
      <c r="F601" s="10">
        <v>21.311739130434784</v>
      </c>
      <c r="G601" s="8" t="s">
        <v>25</v>
      </c>
      <c r="H601" s="8">
        <v>4</v>
      </c>
      <c r="I601" s="8" t="s">
        <v>51</v>
      </c>
      <c r="J601" s="8" t="s">
        <v>22</v>
      </c>
      <c r="K601" s="8" t="s">
        <v>30</v>
      </c>
      <c r="L601" s="8" t="s">
        <v>31</v>
      </c>
      <c r="M601" s="8" t="s">
        <v>19</v>
      </c>
      <c r="N601" s="8" t="s">
        <v>169</v>
      </c>
    </row>
    <row r="602" spans="1:14" x14ac:dyDescent="0.35">
      <c r="A602" s="8">
        <v>7812</v>
      </c>
      <c r="B602" s="9">
        <v>40653</v>
      </c>
      <c r="C602" s="8" t="s">
        <v>13</v>
      </c>
      <c r="D602" s="8">
        <v>17</v>
      </c>
      <c r="E602" s="8">
        <v>475.9</v>
      </c>
      <c r="F602" s="10">
        <v>27.994117647058822</v>
      </c>
      <c r="G602" s="8" t="s">
        <v>25</v>
      </c>
      <c r="H602" s="8">
        <v>19.46</v>
      </c>
      <c r="I602" s="8" t="s">
        <v>46</v>
      </c>
      <c r="J602" s="8" t="s">
        <v>22</v>
      </c>
      <c r="K602" s="8" t="s">
        <v>17</v>
      </c>
      <c r="L602" s="8" t="s">
        <v>18</v>
      </c>
      <c r="M602" s="8" t="s">
        <v>19</v>
      </c>
      <c r="N602" s="8" t="s">
        <v>209</v>
      </c>
    </row>
    <row r="603" spans="1:14" x14ac:dyDescent="0.35">
      <c r="A603" s="8">
        <v>7812</v>
      </c>
      <c r="B603" s="9">
        <v>40653</v>
      </c>
      <c r="C603" s="8" t="s">
        <v>13</v>
      </c>
      <c r="D603" s="8">
        <v>12</v>
      </c>
      <c r="E603" s="8">
        <v>3635.63</v>
      </c>
      <c r="F603" s="10">
        <v>302.96916666666669</v>
      </c>
      <c r="G603" s="8" t="s">
        <v>21</v>
      </c>
      <c r="H603" s="8">
        <v>29.2</v>
      </c>
      <c r="I603" s="8" t="s">
        <v>46</v>
      </c>
      <c r="J603" s="8" t="s">
        <v>22</v>
      </c>
      <c r="K603" s="8" t="s">
        <v>17</v>
      </c>
      <c r="L603" s="8" t="s">
        <v>52</v>
      </c>
      <c r="M603" s="8" t="s">
        <v>56</v>
      </c>
      <c r="N603" s="8" t="s">
        <v>111</v>
      </c>
    </row>
    <row r="604" spans="1:14" x14ac:dyDescent="0.35">
      <c r="A604" s="8">
        <v>31271</v>
      </c>
      <c r="B604" s="9">
        <v>40653</v>
      </c>
      <c r="C604" s="8" t="s">
        <v>13</v>
      </c>
      <c r="D604" s="8">
        <v>4</v>
      </c>
      <c r="E604" s="8">
        <v>43.29</v>
      </c>
      <c r="F604" s="10">
        <v>10.8225</v>
      </c>
      <c r="G604" s="8" t="s">
        <v>25</v>
      </c>
      <c r="H604" s="8">
        <v>10.16</v>
      </c>
      <c r="I604" s="8" t="s">
        <v>54</v>
      </c>
      <c r="J604" s="8" t="s">
        <v>42</v>
      </c>
      <c r="K604" s="8" t="s">
        <v>17</v>
      </c>
      <c r="L604" s="8" t="s">
        <v>18</v>
      </c>
      <c r="M604" s="8" t="s">
        <v>76</v>
      </c>
      <c r="N604" s="8" t="s">
        <v>209</v>
      </c>
    </row>
    <row r="605" spans="1:14" x14ac:dyDescent="0.35">
      <c r="A605" s="8">
        <v>52261</v>
      </c>
      <c r="B605" s="9">
        <v>40654</v>
      </c>
      <c r="C605" s="8" t="s">
        <v>49</v>
      </c>
      <c r="D605" s="8">
        <v>49</v>
      </c>
      <c r="E605" s="8">
        <v>10261.25</v>
      </c>
      <c r="F605" s="10">
        <v>209.41326530612244</v>
      </c>
      <c r="G605" s="8" t="s">
        <v>21</v>
      </c>
      <c r="H605" s="8">
        <v>52.2</v>
      </c>
      <c r="I605" s="8" t="s">
        <v>46</v>
      </c>
      <c r="J605" s="8" t="s">
        <v>29</v>
      </c>
      <c r="K605" s="8" t="s">
        <v>17</v>
      </c>
      <c r="L605" s="8" t="s">
        <v>52</v>
      </c>
      <c r="M605" s="8" t="s">
        <v>56</v>
      </c>
      <c r="N605" s="8" t="s">
        <v>111</v>
      </c>
    </row>
    <row r="606" spans="1:14" x14ac:dyDescent="0.35">
      <c r="A606" s="8">
        <v>26503</v>
      </c>
      <c r="B606" s="9">
        <v>40654</v>
      </c>
      <c r="C606" s="8" t="s">
        <v>55</v>
      </c>
      <c r="D606" s="8">
        <v>47</v>
      </c>
      <c r="E606" s="8">
        <v>671.78</v>
      </c>
      <c r="F606" s="10">
        <v>14.293191489361702</v>
      </c>
      <c r="G606" s="8" t="s">
        <v>25</v>
      </c>
      <c r="H606" s="8">
        <v>1.39</v>
      </c>
      <c r="I606" s="8" t="s">
        <v>39</v>
      </c>
      <c r="J606" s="8" t="s">
        <v>42</v>
      </c>
      <c r="K606" s="8" t="s">
        <v>27</v>
      </c>
      <c r="L606" s="8" t="s">
        <v>127</v>
      </c>
      <c r="M606" s="8" t="s">
        <v>19</v>
      </c>
      <c r="N606" s="8" t="s">
        <v>268</v>
      </c>
    </row>
    <row r="607" spans="1:14" x14ac:dyDescent="0.35">
      <c r="A607" s="8">
        <v>40454</v>
      </c>
      <c r="B607" s="9">
        <v>40654</v>
      </c>
      <c r="C607" s="8" t="s">
        <v>49</v>
      </c>
      <c r="D607" s="8">
        <v>43</v>
      </c>
      <c r="E607" s="8">
        <v>1243.8800000000001</v>
      </c>
      <c r="F607" s="10">
        <v>28.92744186046512</v>
      </c>
      <c r="G607" s="8" t="s">
        <v>25</v>
      </c>
      <c r="H607" s="8">
        <v>8.99</v>
      </c>
      <c r="I607" s="8" t="s">
        <v>35</v>
      </c>
      <c r="J607" s="8" t="s">
        <v>22</v>
      </c>
      <c r="K607" s="8" t="s">
        <v>27</v>
      </c>
      <c r="L607" s="8" t="s">
        <v>40</v>
      </c>
      <c r="M607" s="8" t="s">
        <v>32</v>
      </c>
      <c r="N607" s="8" t="s">
        <v>132</v>
      </c>
    </row>
    <row r="608" spans="1:14" x14ac:dyDescent="0.35">
      <c r="A608" s="8">
        <v>26503</v>
      </c>
      <c r="B608" s="9">
        <v>40654</v>
      </c>
      <c r="C608" s="8" t="s">
        <v>55</v>
      </c>
      <c r="D608" s="8">
        <v>12</v>
      </c>
      <c r="E608" s="8">
        <v>262.08999999999997</v>
      </c>
      <c r="F608" s="10">
        <v>21.840833333333332</v>
      </c>
      <c r="G608" s="8" t="s">
        <v>25</v>
      </c>
      <c r="H608" s="8">
        <v>10.49</v>
      </c>
      <c r="I608" s="8" t="s">
        <v>39</v>
      </c>
      <c r="J608" s="8" t="s">
        <v>42</v>
      </c>
      <c r="K608" s="8" t="s">
        <v>17</v>
      </c>
      <c r="L608" s="8" t="s">
        <v>18</v>
      </c>
      <c r="M608" s="8" t="s">
        <v>19</v>
      </c>
      <c r="N608" s="8" t="s">
        <v>111</v>
      </c>
    </row>
    <row r="609" spans="1:14" x14ac:dyDescent="0.35">
      <c r="A609" s="8">
        <v>43013</v>
      </c>
      <c r="B609" s="9">
        <v>40655</v>
      </c>
      <c r="C609" s="8" t="s">
        <v>13</v>
      </c>
      <c r="D609" s="8">
        <v>50</v>
      </c>
      <c r="E609" s="8">
        <v>2437.67</v>
      </c>
      <c r="F609" s="10">
        <v>48.753399999999999</v>
      </c>
      <c r="G609" s="8" t="s">
        <v>25</v>
      </c>
      <c r="H609" s="8">
        <v>22.24</v>
      </c>
      <c r="I609" s="8" t="s">
        <v>54</v>
      </c>
      <c r="J609" s="8" t="s">
        <v>29</v>
      </c>
      <c r="K609" s="8" t="s">
        <v>17</v>
      </c>
      <c r="L609" s="8" t="s">
        <v>18</v>
      </c>
      <c r="M609" s="8" t="s">
        <v>76</v>
      </c>
      <c r="N609" s="8" t="s">
        <v>94</v>
      </c>
    </row>
    <row r="610" spans="1:14" x14ac:dyDescent="0.35">
      <c r="A610" s="8">
        <v>39268</v>
      </c>
      <c r="B610" s="9">
        <v>40655</v>
      </c>
      <c r="C610" s="8" t="s">
        <v>49</v>
      </c>
      <c r="D610" s="8">
        <v>45</v>
      </c>
      <c r="E610" s="8">
        <v>156.94999999999999</v>
      </c>
      <c r="F610" s="10">
        <v>3.4877777777777776</v>
      </c>
      <c r="G610" s="8" t="s">
        <v>25</v>
      </c>
      <c r="H610" s="8">
        <v>0.94</v>
      </c>
      <c r="I610" s="8" t="s">
        <v>51</v>
      </c>
      <c r="J610" s="8" t="s">
        <v>22</v>
      </c>
      <c r="K610" s="8" t="s">
        <v>27</v>
      </c>
      <c r="L610" s="8" t="s">
        <v>82</v>
      </c>
      <c r="M610" s="8" t="s">
        <v>37</v>
      </c>
      <c r="N610" s="8" t="s">
        <v>169</v>
      </c>
    </row>
    <row r="611" spans="1:14" x14ac:dyDescent="0.35">
      <c r="A611" s="8">
        <v>39268</v>
      </c>
      <c r="B611" s="9">
        <v>40655</v>
      </c>
      <c r="C611" s="8" t="s">
        <v>49</v>
      </c>
      <c r="D611" s="8">
        <v>44</v>
      </c>
      <c r="E611" s="8">
        <v>324.2</v>
      </c>
      <c r="F611" s="10">
        <v>7.3681818181818182</v>
      </c>
      <c r="G611" s="8" t="s">
        <v>14</v>
      </c>
      <c r="H611" s="8">
        <v>6.05</v>
      </c>
      <c r="I611" s="8" t="s">
        <v>51</v>
      </c>
      <c r="J611" s="8" t="s">
        <v>22</v>
      </c>
      <c r="K611" s="8" t="s">
        <v>27</v>
      </c>
      <c r="L611" s="8" t="s">
        <v>68</v>
      </c>
      <c r="M611" s="8" t="s">
        <v>19</v>
      </c>
      <c r="N611" s="8" t="s">
        <v>132</v>
      </c>
    </row>
    <row r="612" spans="1:14" x14ac:dyDescent="0.35">
      <c r="A612" s="8">
        <v>33287</v>
      </c>
      <c r="B612" s="9">
        <v>40655</v>
      </c>
      <c r="C612" s="8" t="s">
        <v>20</v>
      </c>
      <c r="D612" s="8">
        <v>44</v>
      </c>
      <c r="E612" s="8">
        <v>11904.55</v>
      </c>
      <c r="F612" s="10">
        <v>270.55795454545455</v>
      </c>
      <c r="G612" s="8" t="s">
        <v>21</v>
      </c>
      <c r="H612" s="8">
        <v>28.06</v>
      </c>
      <c r="I612" s="8" t="s">
        <v>15</v>
      </c>
      <c r="J612" s="8" t="s">
        <v>42</v>
      </c>
      <c r="K612" s="8" t="s">
        <v>30</v>
      </c>
      <c r="L612" s="8" t="s">
        <v>44</v>
      </c>
      <c r="M612" s="8" t="s">
        <v>24</v>
      </c>
      <c r="N612" s="8" t="s">
        <v>169</v>
      </c>
    </row>
    <row r="613" spans="1:14" x14ac:dyDescent="0.35">
      <c r="A613" s="8">
        <v>43013</v>
      </c>
      <c r="B613" s="9">
        <v>40655</v>
      </c>
      <c r="C613" s="8" t="s">
        <v>13</v>
      </c>
      <c r="D613" s="8">
        <v>43</v>
      </c>
      <c r="E613" s="8">
        <v>1438.33</v>
      </c>
      <c r="F613" s="10">
        <v>33.449534883720929</v>
      </c>
      <c r="G613" s="8" t="s">
        <v>25</v>
      </c>
      <c r="H613" s="8">
        <v>8.2200000000000006</v>
      </c>
      <c r="I613" s="8" t="s">
        <v>15</v>
      </c>
      <c r="J613" s="8" t="s">
        <v>29</v>
      </c>
      <c r="K613" s="8" t="s">
        <v>27</v>
      </c>
      <c r="L613" s="8" t="s">
        <v>58</v>
      </c>
      <c r="M613" s="8" t="s">
        <v>19</v>
      </c>
      <c r="N613" s="8" t="s">
        <v>209</v>
      </c>
    </row>
    <row r="614" spans="1:14" x14ac:dyDescent="0.35">
      <c r="A614" s="8">
        <v>25863</v>
      </c>
      <c r="B614" s="9">
        <v>40655</v>
      </c>
      <c r="C614" s="8" t="s">
        <v>49</v>
      </c>
      <c r="D614" s="8">
        <v>18</v>
      </c>
      <c r="E614" s="8">
        <v>340.68849999999998</v>
      </c>
      <c r="F614" s="10">
        <v>18.927138888888887</v>
      </c>
      <c r="G614" s="8" t="s">
        <v>14</v>
      </c>
      <c r="H614" s="8">
        <v>4.8099999999999996</v>
      </c>
      <c r="I614" s="8" t="s">
        <v>51</v>
      </c>
      <c r="J614" s="8" t="s">
        <v>22</v>
      </c>
      <c r="K614" s="8" t="s">
        <v>30</v>
      </c>
      <c r="L614" s="8" t="s">
        <v>47</v>
      </c>
      <c r="M614" s="8" t="s">
        <v>45</v>
      </c>
      <c r="N614" s="8" t="s">
        <v>132</v>
      </c>
    </row>
    <row r="615" spans="1:14" x14ac:dyDescent="0.35">
      <c r="A615" s="8">
        <v>24486</v>
      </c>
      <c r="B615" s="9">
        <v>40655</v>
      </c>
      <c r="C615" s="8" t="s">
        <v>55</v>
      </c>
      <c r="D615" s="8">
        <v>14</v>
      </c>
      <c r="E615" s="8">
        <v>27.06</v>
      </c>
      <c r="F615" s="10">
        <v>1.9328571428571428</v>
      </c>
      <c r="G615" s="8" t="s">
        <v>25</v>
      </c>
      <c r="H615" s="8">
        <v>0.7</v>
      </c>
      <c r="I615" s="8" t="s">
        <v>51</v>
      </c>
      <c r="J615" s="8" t="s">
        <v>16</v>
      </c>
      <c r="K615" s="8" t="s">
        <v>27</v>
      </c>
      <c r="L615" s="8" t="s">
        <v>40</v>
      </c>
      <c r="M615" s="8" t="s">
        <v>37</v>
      </c>
      <c r="N615" s="8" t="s">
        <v>268</v>
      </c>
    </row>
    <row r="616" spans="1:14" x14ac:dyDescent="0.35">
      <c r="A616" s="8">
        <v>24486</v>
      </c>
      <c r="B616" s="9">
        <v>40655</v>
      </c>
      <c r="C616" s="8" t="s">
        <v>55</v>
      </c>
      <c r="D616" s="8">
        <v>3</v>
      </c>
      <c r="E616" s="8">
        <v>28.11</v>
      </c>
      <c r="F616" s="10">
        <v>9.3699999999999992</v>
      </c>
      <c r="G616" s="8" t="s">
        <v>25</v>
      </c>
      <c r="H616" s="8">
        <v>2.83</v>
      </c>
      <c r="I616" s="8" t="s">
        <v>51</v>
      </c>
      <c r="J616" s="8" t="s">
        <v>16</v>
      </c>
      <c r="K616" s="8" t="s">
        <v>30</v>
      </c>
      <c r="L616" s="8" t="s">
        <v>31</v>
      </c>
      <c r="M616" s="8" t="s">
        <v>32</v>
      </c>
      <c r="N616" s="8" t="s">
        <v>268</v>
      </c>
    </row>
    <row r="617" spans="1:14" x14ac:dyDescent="0.35">
      <c r="A617" s="8">
        <v>37826</v>
      </c>
      <c r="B617" s="9">
        <v>40656</v>
      </c>
      <c r="C617" s="8" t="s">
        <v>55</v>
      </c>
      <c r="D617" s="8">
        <v>45</v>
      </c>
      <c r="E617" s="8">
        <v>325.8</v>
      </c>
      <c r="F617" s="10">
        <v>7.24</v>
      </c>
      <c r="G617" s="8" t="s">
        <v>25</v>
      </c>
      <c r="H617" s="8">
        <v>6.18</v>
      </c>
      <c r="I617" s="8" t="s">
        <v>85</v>
      </c>
      <c r="J617" s="8" t="s">
        <v>16</v>
      </c>
      <c r="K617" s="8" t="s">
        <v>27</v>
      </c>
      <c r="L617" s="8" t="s">
        <v>28</v>
      </c>
      <c r="M617" s="8" t="s">
        <v>19</v>
      </c>
      <c r="N617" s="8" t="s">
        <v>169</v>
      </c>
    </row>
    <row r="618" spans="1:14" x14ac:dyDescent="0.35">
      <c r="A618" s="8">
        <v>6402</v>
      </c>
      <c r="B618" s="9">
        <v>40656</v>
      </c>
      <c r="C618" s="8" t="s">
        <v>13</v>
      </c>
      <c r="D618" s="8">
        <v>35</v>
      </c>
      <c r="E618" s="8">
        <v>373.33</v>
      </c>
      <c r="F618" s="10">
        <v>10.666571428571428</v>
      </c>
      <c r="G618" s="8" t="s">
        <v>25</v>
      </c>
      <c r="H618" s="8">
        <v>4.68</v>
      </c>
      <c r="I618" s="8" t="s">
        <v>63</v>
      </c>
      <c r="J618" s="8" t="s">
        <v>22</v>
      </c>
      <c r="K618" s="8" t="s">
        <v>27</v>
      </c>
      <c r="L618" s="8" t="s">
        <v>36</v>
      </c>
      <c r="M618" s="8" t="s">
        <v>32</v>
      </c>
      <c r="N618" s="8" t="s">
        <v>98</v>
      </c>
    </row>
    <row r="619" spans="1:14" x14ac:dyDescent="0.35">
      <c r="A619" s="8">
        <v>29539</v>
      </c>
      <c r="B619" s="9">
        <v>40656</v>
      </c>
      <c r="C619" s="8" t="s">
        <v>34</v>
      </c>
      <c r="D619" s="8">
        <v>24</v>
      </c>
      <c r="E619" s="8">
        <v>223.2</v>
      </c>
      <c r="F619" s="10">
        <v>9.2999999999999989</v>
      </c>
      <c r="G619" s="8" t="s">
        <v>25</v>
      </c>
      <c r="H619" s="8">
        <v>1.39</v>
      </c>
      <c r="I619" s="8" t="s">
        <v>85</v>
      </c>
      <c r="J619" s="8" t="s">
        <v>22</v>
      </c>
      <c r="K619" s="8" t="s">
        <v>27</v>
      </c>
      <c r="L619" s="8" t="s">
        <v>127</v>
      </c>
      <c r="M619" s="8" t="s">
        <v>19</v>
      </c>
      <c r="N619" s="8" t="s">
        <v>132</v>
      </c>
    </row>
    <row r="620" spans="1:14" x14ac:dyDescent="0.35">
      <c r="A620" s="8">
        <v>38311</v>
      </c>
      <c r="B620" s="9">
        <v>40656</v>
      </c>
      <c r="C620" s="8" t="s">
        <v>55</v>
      </c>
      <c r="D620" s="8">
        <v>9</v>
      </c>
      <c r="E620" s="8">
        <v>1201.51</v>
      </c>
      <c r="F620" s="10">
        <v>133.5011111111111</v>
      </c>
      <c r="G620" s="8" t="s">
        <v>14</v>
      </c>
      <c r="H620" s="8">
        <v>19.989999999999998</v>
      </c>
      <c r="I620" s="8" t="s">
        <v>54</v>
      </c>
      <c r="J620" s="8" t="s">
        <v>16</v>
      </c>
      <c r="K620" s="8" t="s">
        <v>27</v>
      </c>
      <c r="L620" s="8" t="s">
        <v>58</v>
      </c>
      <c r="M620" s="8" t="s">
        <v>19</v>
      </c>
      <c r="N620" s="8" t="s">
        <v>169</v>
      </c>
    </row>
    <row r="621" spans="1:14" x14ac:dyDescent="0.35">
      <c r="A621" s="8">
        <v>16710</v>
      </c>
      <c r="B621" s="9">
        <v>40657</v>
      </c>
      <c r="C621" s="8" t="s">
        <v>34</v>
      </c>
      <c r="D621" s="8">
        <v>47</v>
      </c>
      <c r="E621" s="8">
        <v>5549.79</v>
      </c>
      <c r="F621" s="10">
        <v>118.08063829787234</v>
      </c>
      <c r="G621" s="8" t="s">
        <v>21</v>
      </c>
      <c r="H621" s="8">
        <v>17.850000000000001</v>
      </c>
      <c r="I621" s="8" t="s">
        <v>41</v>
      </c>
      <c r="J621" s="8" t="s">
        <v>16</v>
      </c>
      <c r="K621" s="8" t="s">
        <v>30</v>
      </c>
      <c r="L621" s="8" t="s">
        <v>44</v>
      </c>
      <c r="M621" s="8" t="s">
        <v>24</v>
      </c>
      <c r="N621" s="8" t="s">
        <v>94</v>
      </c>
    </row>
    <row r="622" spans="1:14" x14ac:dyDescent="0.35">
      <c r="A622" s="8">
        <v>43398</v>
      </c>
      <c r="B622" s="9">
        <v>40657</v>
      </c>
      <c r="C622" s="8" t="s">
        <v>49</v>
      </c>
      <c r="D622" s="8">
        <v>10</v>
      </c>
      <c r="E622" s="8">
        <v>1600.85</v>
      </c>
      <c r="F622" s="10">
        <v>160.08499999999998</v>
      </c>
      <c r="G622" s="8" t="s">
        <v>21</v>
      </c>
      <c r="H622" s="8">
        <v>60</v>
      </c>
      <c r="I622" s="8" t="s">
        <v>39</v>
      </c>
      <c r="J622" s="8" t="s">
        <v>22</v>
      </c>
      <c r="K622" s="8" t="s">
        <v>17</v>
      </c>
      <c r="L622" s="8" t="s">
        <v>52</v>
      </c>
      <c r="M622" s="8" t="s">
        <v>24</v>
      </c>
      <c r="N622" s="8" t="s">
        <v>169</v>
      </c>
    </row>
    <row r="623" spans="1:14" x14ac:dyDescent="0.35">
      <c r="A623" s="8">
        <v>59271</v>
      </c>
      <c r="B623" s="9">
        <v>40658</v>
      </c>
      <c r="C623" s="8" t="s">
        <v>49</v>
      </c>
      <c r="D623" s="8">
        <v>40</v>
      </c>
      <c r="E623" s="8">
        <v>630.38</v>
      </c>
      <c r="F623" s="10">
        <v>15.759499999999999</v>
      </c>
      <c r="G623" s="8" t="s">
        <v>14</v>
      </c>
      <c r="H623" s="8">
        <v>13.32</v>
      </c>
      <c r="I623" s="8" t="s">
        <v>63</v>
      </c>
      <c r="J623" s="8" t="s">
        <v>22</v>
      </c>
      <c r="K623" s="8" t="s">
        <v>27</v>
      </c>
      <c r="L623" s="8" t="s">
        <v>66</v>
      </c>
      <c r="M623" s="8" t="s">
        <v>19</v>
      </c>
      <c r="N623" s="8" t="s">
        <v>94</v>
      </c>
    </row>
    <row r="624" spans="1:14" x14ac:dyDescent="0.35">
      <c r="A624" s="8">
        <v>56162</v>
      </c>
      <c r="B624" s="9">
        <v>40658</v>
      </c>
      <c r="C624" s="8" t="s">
        <v>49</v>
      </c>
      <c r="D624" s="8">
        <v>30</v>
      </c>
      <c r="E624" s="8">
        <v>5217.79</v>
      </c>
      <c r="F624" s="10">
        <v>173.92633333333333</v>
      </c>
      <c r="G624" s="8" t="s">
        <v>21</v>
      </c>
      <c r="H624" s="8">
        <v>30</v>
      </c>
      <c r="I624" s="8" t="s">
        <v>15</v>
      </c>
      <c r="J624" s="8" t="s">
        <v>22</v>
      </c>
      <c r="K624" s="8" t="s">
        <v>17</v>
      </c>
      <c r="L624" s="8" t="s">
        <v>23</v>
      </c>
      <c r="M624" s="8" t="s">
        <v>24</v>
      </c>
      <c r="N624" s="8" t="s">
        <v>209</v>
      </c>
    </row>
    <row r="625" spans="1:14" x14ac:dyDescent="0.35">
      <c r="A625" s="8">
        <v>59271</v>
      </c>
      <c r="B625" s="9">
        <v>40658</v>
      </c>
      <c r="C625" s="8" t="s">
        <v>49</v>
      </c>
      <c r="D625" s="8">
        <v>23</v>
      </c>
      <c r="E625" s="8">
        <v>144.03</v>
      </c>
      <c r="F625" s="10">
        <v>6.2621739130434779</v>
      </c>
      <c r="G625" s="8" t="s">
        <v>25</v>
      </c>
      <c r="H625" s="8">
        <v>5.2</v>
      </c>
      <c r="I625" s="8" t="s">
        <v>63</v>
      </c>
      <c r="J625" s="8" t="s">
        <v>22</v>
      </c>
      <c r="K625" s="8" t="s">
        <v>27</v>
      </c>
      <c r="L625" s="8" t="s">
        <v>28</v>
      </c>
      <c r="M625" s="8" t="s">
        <v>19</v>
      </c>
      <c r="N625" s="8" t="s">
        <v>209</v>
      </c>
    </row>
    <row r="626" spans="1:14" x14ac:dyDescent="0.35">
      <c r="A626" s="8">
        <v>30626</v>
      </c>
      <c r="B626" s="9">
        <v>40658</v>
      </c>
      <c r="C626" s="8" t="s">
        <v>20</v>
      </c>
      <c r="D626" s="8">
        <v>23</v>
      </c>
      <c r="E626" s="8">
        <v>220.82</v>
      </c>
      <c r="F626" s="10">
        <v>9.6008695652173905</v>
      </c>
      <c r="G626" s="8" t="s">
        <v>14</v>
      </c>
      <c r="H626" s="8">
        <v>1.0900000000000001</v>
      </c>
      <c r="I626" s="8" t="s">
        <v>63</v>
      </c>
      <c r="J626" s="8" t="s">
        <v>22</v>
      </c>
      <c r="K626" s="8" t="s">
        <v>27</v>
      </c>
      <c r="L626" s="8" t="s">
        <v>40</v>
      </c>
      <c r="M626" s="8" t="s">
        <v>37</v>
      </c>
      <c r="N626" s="8" t="s">
        <v>94</v>
      </c>
    </row>
    <row r="627" spans="1:14" x14ac:dyDescent="0.35">
      <c r="A627" s="8">
        <v>52611</v>
      </c>
      <c r="B627" s="9">
        <v>40658</v>
      </c>
      <c r="C627" s="8" t="s">
        <v>55</v>
      </c>
      <c r="D627" s="8">
        <v>11</v>
      </c>
      <c r="E627" s="8">
        <v>24.95</v>
      </c>
      <c r="F627" s="10">
        <v>2.2681818181818181</v>
      </c>
      <c r="G627" s="8" t="s">
        <v>25</v>
      </c>
      <c r="H627" s="8">
        <v>1.38</v>
      </c>
      <c r="I627" s="8" t="s">
        <v>51</v>
      </c>
      <c r="J627" s="8" t="s">
        <v>22</v>
      </c>
      <c r="K627" s="8" t="s">
        <v>27</v>
      </c>
      <c r="L627" s="8" t="s">
        <v>82</v>
      </c>
      <c r="M627" s="8" t="s">
        <v>37</v>
      </c>
      <c r="N627" s="8" t="s">
        <v>169</v>
      </c>
    </row>
    <row r="628" spans="1:14" x14ac:dyDescent="0.35">
      <c r="A628" s="8">
        <v>2947</v>
      </c>
      <c r="B628" s="9">
        <v>40658</v>
      </c>
      <c r="C628" s="8" t="s">
        <v>20</v>
      </c>
      <c r="D628" s="8">
        <v>8</v>
      </c>
      <c r="E628" s="8">
        <v>57.04</v>
      </c>
      <c r="F628" s="10">
        <v>7.13</v>
      </c>
      <c r="G628" s="8" t="s">
        <v>25</v>
      </c>
      <c r="H628" s="8">
        <v>6.81</v>
      </c>
      <c r="I628" s="8" t="s">
        <v>51</v>
      </c>
      <c r="J628" s="8" t="s">
        <v>16</v>
      </c>
      <c r="K628" s="8" t="s">
        <v>27</v>
      </c>
      <c r="L628" s="8" t="s">
        <v>28</v>
      </c>
      <c r="M628" s="8" t="s">
        <v>19</v>
      </c>
      <c r="N628" s="8" t="s">
        <v>209</v>
      </c>
    </row>
    <row r="629" spans="1:14" x14ac:dyDescent="0.35">
      <c r="A629" s="8">
        <v>25697</v>
      </c>
      <c r="B629" s="9">
        <v>40659</v>
      </c>
      <c r="C629" s="8" t="s">
        <v>13</v>
      </c>
      <c r="D629" s="8">
        <v>46</v>
      </c>
      <c r="E629" s="8">
        <v>400.25</v>
      </c>
      <c r="F629" s="10">
        <v>8.7010869565217384</v>
      </c>
      <c r="G629" s="8" t="s">
        <v>25</v>
      </c>
      <c r="H629" s="8">
        <v>3.62</v>
      </c>
      <c r="I629" s="8" t="s">
        <v>51</v>
      </c>
      <c r="J629" s="8" t="s">
        <v>16</v>
      </c>
      <c r="K629" s="8" t="s">
        <v>30</v>
      </c>
      <c r="L629" s="8" t="s">
        <v>31</v>
      </c>
      <c r="M629" s="8" t="s">
        <v>32</v>
      </c>
      <c r="N629" s="8" t="s">
        <v>94</v>
      </c>
    </row>
    <row r="630" spans="1:14" x14ac:dyDescent="0.35">
      <c r="A630" s="8">
        <v>39008</v>
      </c>
      <c r="B630" s="9">
        <v>40661</v>
      </c>
      <c r="C630" s="8" t="s">
        <v>49</v>
      </c>
      <c r="D630" s="8">
        <v>28</v>
      </c>
      <c r="E630" s="8">
        <v>3582.79</v>
      </c>
      <c r="F630" s="10">
        <v>127.95678571428572</v>
      </c>
      <c r="G630" s="8" t="s">
        <v>21</v>
      </c>
      <c r="H630" s="8">
        <v>70.2</v>
      </c>
      <c r="I630" s="8" t="s">
        <v>39</v>
      </c>
      <c r="J630" s="8" t="s">
        <v>22</v>
      </c>
      <c r="K630" s="8" t="s">
        <v>17</v>
      </c>
      <c r="L630" s="8" t="s">
        <v>23</v>
      </c>
      <c r="M630" s="8" t="s">
        <v>24</v>
      </c>
      <c r="N630" s="8" t="s">
        <v>135</v>
      </c>
    </row>
    <row r="631" spans="1:14" x14ac:dyDescent="0.35">
      <c r="A631" s="8">
        <v>35238</v>
      </c>
      <c r="B631" s="9">
        <v>40661</v>
      </c>
      <c r="C631" s="8" t="s">
        <v>13</v>
      </c>
      <c r="D631" s="8">
        <v>27</v>
      </c>
      <c r="E631" s="8">
        <v>1403.027</v>
      </c>
      <c r="F631" s="10">
        <v>51.963962962962967</v>
      </c>
      <c r="G631" s="8" t="s">
        <v>14</v>
      </c>
      <c r="H631" s="8">
        <v>5.63</v>
      </c>
      <c r="I631" s="8" t="s">
        <v>85</v>
      </c>
      <c r="J631" s="8" t="s">
        <v>42</v>
      </c>
      <c r="K631" s="8" t="s">
        <v>30</v>
      </c>
      <c r="L631" s="8" t="s">
        <v>47</v>
      </c>
      <c r="M631" s="8" t="s">
        <v>19</v>
      </c>
      <c r="N631" s="8" t="s">
        <v>98</v>
      </c>
    </row>
    <row r="632" spans="1:14" x14ac:dyDescent="0.35">
      <c r="A632" s="8">
        <v>34694</v>
      </c>
      <c r="B632" s="9">
        <v>40661</v>
      </c>
      <c r="C632" s="8" t="s">
        <v>13</v>
      </c>
      <c r="D632" s="8">
        <v>11</v>
      </c>
      <c r="E632" s="8">
        <v>55.49</v>
      </c>
      <c r="F632" s="10">
        <v>5.0445454545454549</v>
      </c>
      <c r="G632" s="8" t="s">
        <v>25</v>
      </c>
      <c r="H632" s="8">
        <v>7.24</v>
      </c>
      <c r="I632" s="8" t="s">
        <v>35</v>
      </c>
      <c r="J632" s="8" t="s">
        <v>16</v>
      </c>
      <c r="K632" s="8" t="s">
        <v>17</v>
      </c>
      <c r="L632" s="8" t="s">
        <v>18</v>
      </c>
      <c r="M632" s="8" t="s">
        <v>19</v>
      </c>
      <c r="N632" s="8" t="s">
        <v>98</v>
      </c>
    </row>
    <row r="633" spans="1:14" x14ac:dyDescent="0.35">
      <c r="A633" s="8">
        <v>25479</v>
      </c>
      <c r="B633" s="9">
        <v>40661</v>
      </c>
      <c r="C633" s="8" t="s">
        <v>20</v>
      </c>
      <c r="D633" s="8">
        <v>3</v>
      </c>
      <c r="E633" s="8">
        <v>210.5025</v>
      </c>
      <c r="F633" s="10">
        <v>70.167500000000004</v>
      </c>
      <c r="G633" s="8" t="s">
        <v>25</v>
      </c>
      <c r="H633" s="8">
        <v>1.25</v>
      </c>
      <c r="I633" s="8" t="s">
        <v>35</v>
      </c>
      <c r="J633" s="8" t="s">
        <v>22</v>
      </c>
      <c r="K633" s="8" t="s">
        <v>30</v>
      </c>
      <c r="L633" s="8" t="s">
        <v>47</v>
      </c>
      <c r="M633" s="8" t="s">
        <v>32</v>
      </c>
      <c r="N633" s="8" t="s">
        <v>98</v>
      </c>
    </row>
    <row r="634" spans="1:14" x14ac:dyDescent="0.35">
      <c r="A634" s="8">
        <v>10054</v>
      </c>
      <c r="B634" s="9">
        <v>40661</v>
      </c>
      <c r="C634" s="8" t="s">
        <v>34</v>
      </c>
      <c r="D634" s="8">
        <v>2</v>
      </c>
      <c r="E634" s="8">
        <v>196.85149999999999</v>
      </c>
      <c r="F634" s="10">
        <v>98.425749999999994</v>
      </c>
      <c r="G634" s="8" t="s">
        <v>25</v>
      </c>
      <c r="H634" s="8">
        <v>5.99</v>
      </c>
      <c r="I634" s="8" t="s">
        <v>35</v>
      </c>
      <c r="J634" s="8" t="s">
        <v>29</v>
      </c>
      <c r="K634" s="8" t="s">
        <v>30</v>
      </c>
      <c r="L634" s="8" t="s">
        <v>47</v>
      </c>
      <c r="M634" s="8" t="s">
        <v>19</v>
      </c>
      <c r="N634" s="8" t="s">
        <v>98</v>
      </c>
    </row>
    <row r="635" spans="1:14" x14ac:dyDescent="0.35">
      <c r="A635" s="8">
        <v>10054</v>
      </c>
      <c r="B635" s="9">
        <v>40661</v>
      </c>
      <c r="C635" s="8" t="s">
        <v>34</v>
      </c>
      <c r="D635" s="8">
        <v>2</v>
      </c>
      <c r="E635" s="8">
        <v>203.3</v>
      </c>
      <c r="F635" s="10">
        <v>101.65</v>
      </c>
      <c r="G635" s="8" t="s">
        <v>25</v>
      </c>
      <c r="H635" s="8">
        <v>48.2</v>
      </c>
      <c r="I635" s="8" t="s">
        <v>35</v>
      </c>
      <c r="J635" s="8" t="s">
        <v>29</v>
      </c>
      <c r="K635" s="8" t="s">
        <v>17</v>
      </c>
      <c r="L635" s="8" t="s">
        <v>18</v>
      </c>
      <c r="M635" s="8" t="s">
        <v>45</v>
      </c>
      <c r="N635" s="8" t="s">
        <v>135</v>
      </c>
    </row>
    <row r="636" spans="1:14" x14ac:dyDescent="0.35">
      <c r="A636" s="8">
        <v>17252</v>
      </c>
      <c r="B636" s="9">
        <v>40662</v>
      </c>
      <c r="C636" s="8" t="s">
        <v>49</v>
      </c>
      <c r="D636" s="8">
        <v>49</v>
      </c>
      <c r="E636" s="8">
        <v>11365.616</v>
      </c>
      <c r="F636" s="10">
        <v>231.95134693877552</v>
      </c>
      <c r="G636" s="8" t="s">
        <v>21</v>
      </c>
      <c r="H636" s="8">
        <v>54.12</v>
      </c>
      <c r="I636" s="8" t="s">
        <v>51</v>
      </c>
      <c r="J636" s="8" t="s">
        <v>16</v>
      </c>
      <c r="K636" s="8" t="s">
        <v>17</v>
      </c>
      <c r="L636" s="8" t="s">
        <v>52</v>
      </c>
      <c r="M636" s="8" t="s">
        <v>56</v>
      </c>
      <c r="N636" s="9">
        <v>40548</v>
      </c>
    </row>
    <row r="637" spans="1:14" x14ac:dyDescent="0.35">
      <c r="A637" s="8">
        <v>16674</v>
      </c>
      <c r="B637" s="9">
        <v>40662</v>
      </c>
      <c r="C637" s="8" t="s">
        <v>13</v>
      </c>
      <c r="D637" s="8">
        <v>49</v>
      </c>
      <c r="E637" s="8">
        <v>1959.43</v>
      </c>
      <c r="F637" s="10">
        <v>39.98836734693878</v>
      </c>
      <c r="G637" s="8" t="s">
        <v>25</v>
      </c>
      <c r="H637" s="8">
        <v>4.62</v>
      </c>
      <c r="I637" s="8" t="s">
        <v>41</v>
      </c>
      <c r="J637" s="8" t="s">
        <v>42</v>
      </c>
      <c r="K637" s="8" t="s">
        <v>27</v>
      </c>
      <c r="L637" s="8" t="s">
        <v>66</v>
      </c>
      <c r="M637" s="8" t="s">
        <v>19</v>
      </c>
      <c r="N637" s="9">
        <v>40699</v>
      </c>
    </row>
    <row r="638" spans="1:14" x14ac:dyDescent="0.35">
      <c r="A638" s="8">
        <v>17252</v>
      </c>
      <c r="B638" s="9">
        <v>40662</v>
      </c>
      <c r="C638" s="8" t="s">
        <v>49</v>
      </c>
      <c r="D638" s="8">
        <v>48</v>
      </c>
      <c r="E638" s="8">
        <v>2283.2199999999998</v>
      </c>
      <c r="F638" s="10">
        <v>47.567083333333329</v>
      </c>
      <c r="G638" s="8" t="s">
        <v>25</v>
      </c>
      <c r="H638" s="8">
        <v>5.97</v>
      </c>
      <c r="I638" s="8" t="s">
        <v>51</v>
      </c>
      <c r="J638" s="8" t="s">
        <v>16</v>
      </c>
      <c r="K638" s="8" t="s">
        <v>27</v>
      </c>
      <c r="L638" s="8" t="s">
        <v>28</v>
      </c>
      <c r="M638" s="8" t="s">
        <v>19</v>
      </c>
      <c r="N638" s="8" t="s">
        <v>135</v>
      </c>
    </row>
    <row r="639" spans="1:14" x14ac:dyDescent="0.35">
      <c r="A639" s="8">
        <v>26791</v>
      </c>
      <c r="B639" s="9">
        <v>40662</v>
      </c>
      <c r="C639" s="8" t="s">
        <v>13</v>
      </c>
      <c r="D639" s="8">
        <v>45</v>
      </c>
      <c r="E639" s="8">
        <v>500.48</v>
      </c>
      <c r="F639" s="10">
        <v>11.121777777777778</v>
      </c>
      <c r="G639" s="8" t="s">
        <v>25</v>
      </c>
      <c r="H639" s="8">
        <v>5.03</v>
      </c>
      <c r="I639" s="8" t="s">
        <v>96</v>
      </c>
      <c r="J639" s="8" t="s">
        <v>29</v>
      </c>
      <c r="K639" s="8" t="s">
        <v>27</v>
      </c>
      <c r="L639" s="8" t="s">
        <v>58</v>
      </c>
      <c r="M639" s="8" t="s">
        <v>19</v>
      </c>
      <c r="N639" s="9">
        <v>40699</v>
      </c>
    </row>
    <row r="640" spans="1:14" x14ac:dyDescent="0.35">
      <c r="A640" s="8">
        <v>16674</v>
      </c>
      <c r="B640" s="9">
        <v>40662</v>
      </c>
      <c r="C640" s="8" t="s">
        <v>13</v>
      </c>
      <c r="D640" s="8">
        <v>39</v>
      </c>
      <c r="E640" s="8">
        <v>14072.64</v>
      </c>
      <c r="F640" s="10">
        <v>360.83692307692309</v>
      </c>
      <c r="G640" s="8" t="s">
        <v>21</v>
      </c>
      <c r="H640" s="8">
        <v>58.92</v>
      </c>
      <c r="I640" s="8" t="s">
        <v>41</v>
      </c>
      <c r="J640" s="8" t="s">
        <v>42</v>
      </c>
      <c r="K640" s="8" t="s">
        <v>17</v>
      </c>
      <c r="L640" s="8" t="s">
        <v>23</v>
      </c>
      <c r="M640" s="8" t="s">
        <v>24</v>
      </c>
      <c r="N640" s="9">
        <v>40760</v>
      </c>
    </row>
    <row r="641" spans="1:14" x14ac:dyDescent="0.35">
      <c r="A641" s="8">
        <v>42727</v>
      </c>
      <c r="B641" s="9">
        <v>40662</v>
      </c>
      <c r="C641" s="8" t="s">
        <v>49</v>
      </c>
      <c r="D641" s="8">
        <v>21</v>
      </c>
      <c r="E641" s="8">
        <v>177.06</v>
      </c>
      <c r="F641" s="10">
        <v>8.4314285714285724</v>
      </c>
      <c r="G641" s="8" t="s">
        <v>25</v>
      </c>
      <c r="H641" s="8">
        <v>7.77</v>
      </c>
      <c r="I641" s="8" t="s">
        <v>85</v>
      </c>
      <c r="J641" s="8" t="s">
        <v>16</v>
      </c>
      <c r="K641" s="8" t="s">
        <v>27</v>
      </c>
      <c r="L641" s="8" t="s">
        <v>36</v>
      </c>
      <c r="M641" s="8" t="s">
        <v>32</v>
      </c>
      <c r="N641" s="8" t="s">
        <v>135</v>
      </c>
    </row>
    <row r="642" spans="1:14" x14ac:dyDescent="0.35">
      <c r="A642" s="8">
        <v>3750</v>
      </c>
      <c r="B642" s="9">
        <v>40662</v>
      </c>
      <c r="C642" s="8" t="s">
        <v>55</v>
      </c>
      <c r="D642" s="8">
        <v>12</v>
      </c>
      <c r="E642" s="8">
        <v>76.16</v>
      </c>
      <c r="F642" s="10">
        <v>6.3466666666666667</v>
      </c>
      <c r="G642" s="8" t="s">
        <v>25</v>
      </c>
      <c r="H642" s="8">
        <v>5.2</v>
      </c>
      <c r="I642" s="8" t="s">
        <v>35</v>
      </c>
      <c r="J642" s="8" t="s">
        <v>42</v>
      </c>
      <c r="K642" s="8" t="s">
        <v>27</v>
      </c>
      <c r="L642" s="8" t="s">
        <v>28</v>
      </c>
      <c r="M642" s="8" t="s">
        <v>19</v>
      </c>
      <c r="N642" s="9">
        <v>40548</v>
      </c>
    </row>
    <row r="643" spans="1:14" x14ac:dyDescent="0.35">
      <c r="A643" s="8">
        <v>42727</v>
      </c>
      <c r="B643" s="9">
        <v>40662</v>
      </c>
      <c r="C643" s="8" t="s">
        <v>49</v>
      </c>
      <c r="D643" s="8">
        <v>11</v>
      </c>
      <c r="E643" s="8">
        <v>5510.23</v>
      </c>
      <c r="F643" s="10">
        <v>500.92999999999995</v>
      </c>
      <c r="G643" s="8" t="s">
        <v>21</v>
      </c>
      <c r="H643" s="8">
        <v>26</v>
      </c>
      <c r="I643" s="8" t="s">
        <v>85</v>
      </c>
      <c r="J643" s="8" t="s">
        <v>16</v>
      </c>
      <c r="K643" s="8" t="s">
        <v>17</v>
      </c>
      <c r="L643" s="8" t="s">
        <v>23</v>
      </c>
      <c r="M643" s="8" t="s">
        <v>24</v>
      </c>
      <c r="N643" s="8" t="s">
        <v>135</v>
      </c>
    </row>
    <row r="644" spans="1:14" x14ac:dyDescent="0.35">
      <c r="A644" s="8">
        <v>2208</v>
      </c>
      <c r="B644" s="9">
        <v>40663</v>
      </c>
      <c r="C644" s="8" t="s">
        <v>49</v>
      </c>
      <c r="D644" s="8">
        <v>41</v>
      </c>
      <c r="E644" s="8">
        <v>23281.05</v>
      </c>
      <c r="F644" s="10">
        <v>567.83048780487798</v>
      </c>
      <c r="G644" s="8" t="s">
        <v>25</v>
      </c>
      <c r="H644" s="8">
        <v>24.49</v>
      </c>
      <c r="I644" s="8" t="s">
        <v>41</v>
      </c>
      <c r="J644" s="8" t="s">
        <v>29</v>
      </c>
      <c r="K644" s="8" t="s">
        <v>30</v>
      </c>
      <c r="L644" s="8" t="s">
        <v>165</v>
      </c>
      <c r="M644" s="8" t="s">
        <v>76</v>
      </c>
      <c r="N644" s="9">
        <v>40548</v>
      </c>
    </row>
    <row r="645" spans="1:14" x14ac:dyDescent="0.35">
      <c r="A645" s="8">
        <v>18528</v>
      </c>
      <c r="B645" s="9">
        <v>40663</v>
      </c>
      <c r="C645" s="8" t="s">
        <v>20</v>
      </c>
      <c r="D645" s="8">
        <v>33</v>
      </c>
      <c r="E645" s="8">
        <v>340.97</v>
      </c>
      <c r="F645" s="10">
        <v>10.332424242424244</v>
      </c>
      <c r="G645" s="8" t="s">
        <v>25</v>
      </c>
      <c r="H645" s="8">
        <v>3.99</v>
      </c>
      <c r="I645" s="8" t="s">
        <v>51</v>
      </c>
      <c r="J645" s="8" t="s">
        <v>22</v>
      </c>
      <c r="K645" s="8" t="s">
        <v>27</v>
      </c>
      <c r="L645" s="8" t="s">
        <v>66</v>
      </c>
      <c r="M645" s="8" t="s">
        <v>19</v>
      </c>
      <c r="N645" s="9">
        <v>40548</v>
      </c>
    </row>
    <row r="646" spans="1:14" x14ac:dyDescent="0.35">
      <c r="A646" s="8">
        <v>513</v>
      </c>
      <c r="B646" s="9">
        <v>40663</v>
      </c>
      <c r="C646" s="8" t="s">
        <v>34</v>
      </c>
      <c r="D646" s="8">
        <v>33</v>
      </c>
      <c r="E646" s="8">
        <v>5437.92</v>
      </c>
      <c r="F646" s="10">
        <v>164.78545454545454</v>
      </c>
      <c r="G646" s="8" t="s">
        <v>21</v>
      </c>
      <c r="H646" s="8">
        <v>60.2</v>
      </c>
      <c r="I646" s="8" t="s">
        <v>51</v>
      </c>
      <c r="J646" s="8" t="s">
        <v>29</v>
      </c>
      <c r="K646" s="8" t="s">
        <v>17</v>
      </c>
      <c r="L646" s="8" t="s">
        <v>23</v>
      </c>
      <c r="M646" s="8" t="s">
        <v>24</v>
      </c>
      <c r="N646" s="8" t="s">
        <v>135</v>
      </c>
    </row>
    <row r="647" spans="1:14" x14ac:dyDescent="0.35">
      <c r="A647" s="8">
        <v>18528</v>
      </c>
      <c r="B647" s="9">
        <v>40663</v>
      </c>
      <c r="C647" s="8" t="s">
        <v>20</v>
      </c>
      <c r="D647" s="8">
        <v>22</v>
      </c>
      <c r="E647" s="8">
        <v>136.24</v>
      </c>
      <c r="F647" s="10">
        <v>6.1927272727272733</v>
      </c>
      <c r="G647" s="8" t="s">
        <v>25</v>
      </c>
      <c r="H647" s="8">
        <v>7.96</v>
      </c>
      <c r="I647" s="8" t="s">
        <v>51</v>
      </c>
      <c r="J647" s="8" t="s">
        <v>22</v>
      </c>
      <c r="K647" s="8" t="s">
        <v>27</v>
      </c>
      <c r="L647" s="8" t="s">
        <v>28</v>
      </c>
      <c r="M647" s="8" t="s">
        <v>19</v>
      </c>
      <c r="N647" s="9">
        <v>40579</v>
      </c>
    </row>
    <row r="648" spans="1:14" x14ac:dyDescent="0.35">
      <c r="A648" s="8">
        <v>38305</v>
      </c>
      <c r="B648" s="9">
        <v>40663</v>
      </c>
      <c r="C648" s="8" t="s">
        <v>20</v>
      </c>
      <c r="D648" s="8">
        <v>21</v>
      </c>
      <c r="E648" s="8">
        <v>2561.6705000000002</v>
      </c>
      <c r="F648" s="10">
        <v>121.98430952380953</v>
      </c>
      <c r="G648" s="8" t="s">
        <v>25</v>
      </c>
      <c r="H648" s="8">
        <v>8.08</v>
      </c>
      <c r="I648" s="8" t="s">
        <v>35</v>
      </c>
      <c r="J648" s="8" t="s">
        <v>16</v>
      </c>
      <c r="K648" s="8" t="s">
        <v>30</v>
      </c>
      <c r="L648" s="8" t="s">
        <v>47</v>
      </c>
      <c r="M648" s="8" t="s">
        <v>19</v>
      </c>
      <c r="N648" s="9">
        <v>40579</v>
      </c>
    </row>
    <row r="649" spans="1:14" x14ac:dyDescent="0.35">
      <c r="A649" s="8">
        <v>2208</v>
      </c>
      <c r="B649" s="9">
        <v>40663</v>
      </c>
      <c r="C649" s="8" t="s">
        <v>49</v>
      </c>
      <c r="D649" s="8">
        <v>7</v>
      </c>
      <c r="E649" s="8">
        <v>82.06</v>
      </c>
      <c r="F649" s="10">
        <v>11.722857142857142</v>
      </c>
      <c r="G649" s="8" t="s">
        <v>25</v>
      </c>
      <c r="H649" s="8">
        <v>7.19</v>
      </c>
      <c r="I649" s="8" t="s">
        <v>41</v>
      </c>
      <c r="J649" s="8" t="s">
        <v>29</v>
      </c>
      <c r="K649" s="8" t="s">
        <v>27</v>
      </c>
      <c r="L649" s="8" t="s">
        <v>68</v>
      </c>
      <c r="M649" s="8" t="s">
        <v>19</v>
      </c>
      <c r="N649" s="9">
        <v>40579</v>
      </c>
    </row>
    <row r="650" spans="1:14" x14ac:dyDescent="0.35">
      <c r="A650" s="8">
        <v>22850</v>
      </c>
      <c r="B650" s="9">
        <v>40663</v>
      </c>
      <c r="C650" s="8" t="s">
        <v>55</v>
      </c>
      <c r="D650" s="8">
        <v>4</v>
      </c>
      <c r="E650" s="8">
        <v>105.13</v>
      </c>
      <c r="F650" s="10">
        <v>26.282499999999999</v>
      </c>
      <c r="G650" s="8" t="s">
        <v>25</v>
      </c>
      <c r="H650" s="8">
        <v>4</v>
      </c>
      <c r="I650" s="8" t="s">
        <v>46</v>
      </c>
      <c r="J650" s="8" t="s">
        <v>29</v>
      </c>
      <c r="K650" s="8" t="s">
        <v>30</v>
      </c>
      <c r="L650" s="8" t="s">
        <v>31</v>
      </c>
      <c r="M650" s="8" t="s">
        <v>19</v>
      </c>
      <c r="N650" s="9">
        <v>40548</v>
      </c>
    </row>
    <row r="651" spans="1:14" x14ac:dyDescent="0.35">
      <c r="A651" s="8">
        <v>7878</v>
      </c>
      <c r="B651" s="9">
        <v>40664</v>
      </c>
      <c r="C651" s="8" t="s">
        <v>20</v>
      </c>
      <c r="D651" s="8">
        <v>50</v>
      </c>
      <c r="E651" s="8">
        <v>3904.12</v>
      </c>
      <c r="F651" s="10">
        <v>78.082399999999993</v>
      </c>
      <c r="G651" s="8" t="s">
        <v>21</v>
      </c>
      <c r="H651" s="8">
        <v>55.81</v>
      </c>
      <c r="I651" s="8" t="s">
        <v>39</v>
      </c>
      <c r="J651" s="8" t="s">
        <v>22</v>
      </c>
      <c r="K651" s="8" t="s">
        <v>17</v>
      </c>
      <c r="L651" s="8" t="s">
        <v>115</v>
      </c>
      <c r="M651" s="8" t="s">
        <v>56</v>
      </c>
      <c r="N651" s="9">
        <v>40699</v>
      </c>
    </row>
    <row r="652" spans="1:14" x14ac:dyDescent="0.35">
      <c r="A652" s="8">
        <v>7878</v>
      </c>
      <c r="B652" s="9">
        <v>40664</v>
      </c>
      <c r="C652" s="8" t="s">
        <v>13</v>
      </c>
      <c r="D652" s="8">
        <v>42</v>
      </c>
      <c r="E652" s="8">
        <v>256.64</v>
      </c>
      <c r="F652" s="10">
        <v>6.1104761904761897</v>
      </c>
      <c r="G652" s="8" t="s">
        <v>25</v>
      </c>
      <c r="H652" s="8">
        <v>3.37</v>
      </c>
      <c r="I652" s="8" t="s">
        <v>39</v>
      </c>
      <c r="J652" s="8" t="s">
        <v>22</v>
      </c>
      <c r="K652" s="8" t="s">
        <v>27</v>
      </c>
      <c r="L652" s="8" t="s">
        <v>82</v>
      </c>
      <c r="M652" s="8" t="s">
        <v>37</v>
      </c>
      <c r="N652" s="9">
        <v>40760</v>
      </c>
    </row>
    <row r="653" spans="1:14" x14ac:dyDescent="0.35">
      <c r="A653" s="8">
        <v>7878</v>
      </c>
      <c r="B653" s="9">
        <v>40664</v>
      </c>
      <c r="C653" s="8" t="s">
        <v>20</v>
      </c>
      <c r="D653" s="8">
        <v>41</v>
      </c>
      <c r="E653" s="8">
        <v>343.64</v>
      </c>
      <c r="F653" s="10">
        <v>8.3814634146341458</v>
      </c>
      <c r="G653" s="8" t="s">
        <v>25</v>
      </c>
      <c r="H653" s="8">
        <v>3.44</v>
      </c>
      <c r="I653" s="8" t="s">
        <v>39</v>
      </c>
      <c r="J653" s="8" t="s">
        <v>22</v>
      </c>
      <c r="K653" s="8" t="s">
        <v>17</v>
      </c>
      <c r="L653" s="8" t="s">
        <v>18</v>
      </c>
      <c r="M653" s="8" t="s">
        <v>32</v>
      </c>
      <c r="N653" s="9">
        <v>40607</v>
      </c>
    </row>
    <row r="654" spans="1:14" x14ac:dyDescent="0.35">
      <c r="A654" s="8">
        <v>56834</v>
      </c>
      <c r="B654" s="9">
        <v>40664</v>
      </c>
      <c r="C654" s="8" t="s">
        <v>34</v>
      </c>
      <c r="D654" s="8">
        <v>33</v>
      </c>
      <c r="E654" s="8">
        <v>205.52</v>
      </c>
      <c r="F654" s="10">
        <v>6.2278787878787885</v>
      </c>
      <c r="G654" s="8" t="s">
        <v>25</v>
      </c>
      <c r="H654" s="8">
        <v>7.03</v>
      </c>
      <c r="I654" s="8" t="s">
        <v>54</v>
      </c>
      <c r="J654" s="8" t="s">
        <v>22</v>
      </c>
      <c r="K654" s="8" t="s">
        <v>27</v>
      </c>
      <c r="L654" s="8" t="s">
        <v>28</v>
      </c>
      <c r="M654" s="8" t="s">
        <v>19</v>
      </c>
      <c r="N654" s="9">
        <v>40579</v>
      </c>
    </row>
    <row r="655" spans="1:14" x14ac:dyDescent="0.35">
      <c r="A655" s="8">
        <v>2311</v>
      </c>
      <c r="B655" s="9">
        <v>40664</v>
      </c>
      <c r="C655" s="8" t="s">
        <v>34</v>
      </c>
      <c r="D655" s="8">
        <v>31</v>
      </c>
      <c r="E655" s="8">
        <v>1324.09</v>
      </c>
      <c r="F655" s="10">
        <v>42.712580645161289</v>
      </c>
      <c r="G655" s="8" t="s">
        <v>25</v>
      </c>
      <c r="H655" s="8">
        <v>18.98</v>
      </c>
      <c r="I655" s="8" t="s">
        <v>15</v>
      </c>
      <c r="J655" s="8" t="s">
        <v>29</v>
      </c>
      <c r="K655" s="8" t="s">
        <v>17</v>
      </c>
      <c r="L655" s="8" t="s">
        <v>18</v>
      </c>
      <c r="M655" s="8" t="s">
        <v>19</v>
      </c>
      <c r="N655" s="9">
        <v>40579</v>
      </c>
    </row>
    <row r="656" spans="1:14" x14ac:dyDescent="0.35">
      <c r="A656" s="8">
        <v>42979</v>
      </c>
      <c r="B656" s="9">
        <v>40664</v>
      </c>
      <c r="C656" s="8" t="s">
        <v>49</v>
      </c>
      <c r="D656" s="8">
        <v>29</v>
      </c>
      <c r="E656" s="8">
        <v>2770.79</v>
      </c>
      <c r="F656" s="10">
        <v>95.544482758620688</v>
      </c>
      <c r="G656" s="8" t="s">
        <v>21</v>
      </c>
      <c r="H656" s="8">
        <v>30</v>
      </c>
      <c r="I656" s="8" t="s">
        <v>85</v>
      </c>
      <c r="J656" s="8" t="s">
        <v>22</v>
      </c>
      <c r="K656" s="8" t="s">
        <v>17</v>
      </c>
      <c r="L656" s="8" t="s">
        <v>23</v>
      </c>
      <c r="M656" s="8" t="s">
        <v>24</v>
      </c>
      <c r="N656" s="9">
        <v>40607</v>
      </c>
    </row>
    <row r="657" spans="1:14" x14ac:dyDescent="0.35">
      <c r="A657" s="8">
        <v>56834</v>
      </c>
      <c r="B657" s="9">
        <v>40664</v>
      </c>
      <c r="C657" s="8" t="s">
        <v>34</v>
      </c>
      <c r="D657" s="8">
        <v>22</v>
      </c>
      <c r="E657" s="8">
        <v>1900.47</v>
      </c>
      <c r="F657" s="10">
        <v>86.385000000000005</v>
      </c>
      <c r="G657" s="8" t="s">
        <v>21</v>
      </c>
      <c r="H657" s="8">
        <v>30.06</v>
      </c>
      <c r="I657" s="8" t="s">
        <v>54</v>
      </c>
      <c r="J657" s="8" t="s">
        <v>22</v>
      </c>
      <c r="K657" s="8" t="s">
        <v>30</v>
      </c>
      <c r="L657" s="8" t="s">
        <v>44</v>
      </c>
      <c r="M657" s="8" t="s">
        <v>56</v>
      </c>
      <c r="N657" s="9">
        <v>40607</v>
      </c>
    </row>
    <row r="658" spans="1:14" x14ac:dyDescent="0.35">
      <c r="A658" s="8">
        <v>6755</v>
      </c>
      <c r="B658" s="9">
        <v>40664</v>
      </c>
      <c r="C658" s="8" t="s">
        <v>34</v>
      </c>
      <c r="D658" s="8">
        <v>20</v>
      </c>
      <c r="E658" s="8">
        <v>156.47</v>
      </c>
      <c r="F658" s="10">
        <v>7.8235000000000001</v>
      </c>
      <c r="G658" s="8" t="s">
        <v>25</v>
      </c>
      <c r="H658" s="8">
        <v>6.05</v>
      </c>
      <c r="I658" s="8" t="s">
        <v>51</v>
      </c>
      <c r="J658" s="8" t="s">
        <v>29</v>
      </c>
      <c r="K658" s="8" t="s">
        <v>27</v>
      </c>
      <c r="L658" s="8" t="s">
        <v>68</v>
      </c>
      <c r="M658" s="8" t="s">
        <v>19</v>
      </c>
      <c r="N658" s="9">
        <v>40607</v>
      </c>
    </row>
    <row r="659" spans="1:14" x14ac:dyDescent="0.35">
      <c r="A659" s="8">
        <v>30848</v>
      </c>
      <c r="B659" s="9">
        <v>40664</v>
      </c>
      <c r="C659" s="8" t="s">
        <v>55</v>
      </c>
      <c r="D659" s="8">
        <v>13</v>
      </c>
      <c r="E659" s="8">
        <v>4324.29</v>
      </c>
      <c r="F659" s="10">
        <v>332.6376923076923</v>
      </c>
      <c r="G659" s="8" t="s">
        <v>21</v>
      </c>
      <c r="H659" s="8">
        <v>40.19</v>
      </c>
      <c r="I659" s="8" t="s">
        <v>46</v>
      </c>
      <c r="J659" s="8" t="s">
        <v>22</v>
      </c>
      <c r="K659" s="8" t="s">
        <v>17</v>
      </c>
      <c r="L659" s="8" t="s">
        <v>52</v>
      </c>
      <c r="M659" s="8" t="s">
        <v>56</v>
      </c>
      <c r="N659" s="9">
        <v>40607</v>
      </c>
    </row>
    <row r="660" spans="1:14" x14ac:dyDescent="0.35">
      <c r="A660" s="8">
        <v>10695</v>
      </c>
      <c r="B660" s="9">
        <v>40665</v>
      </c>
      <c r="C660" s="8" t="s">
        <v>34</v>
      </c>
      <c r="D660" s="8">
        <v>39</v>
      </c>
      <c r="E660" s="8">
        <v>6330.0860000000002</v>
      </c>
      <c r="F660" s="10">
        <v>162.30989743589745</v>
      </c>
      <c r="G660" s="8" t="s">
        <v>25</v>
      </c>
      <c r="H660" s="8">
        <v>2.5</v>
      </c>
      <c r="I660" s="8" t="s">
        <v>39</v>
      </c>
      <c r="J660" s="8" t="s">
        <v>22</v>
      </c>
      <c r="K660" s="8" t="s">
        <v>30</v>
      </c>
      <c r="L660" s="8" t="s">
        <v>47</v>
      </c>
      <c r="M660" s="8" t="s">
        <v>19</v>
      </c>
      <c r="N660" s="9">
        <v>40607</v>
      </c>
    </row>
    <row r="661" spans="1:14" x14ac:dyDescent="0.35">
      <c r="A661" s="8">
        <v>2978</v>
      </c>
      <c r="B661" s="9">
        <v>40665</v>
      </c>
      <c r="C661" s="8" t="s">
        <v>20</v>
      </c>
      <c r="D661" s="8">
        <v>36</v>
      </c>
      <c r="E661" s="8">
        <v>5410.95</v>
      </c>
      <c r="F661" s="10">
        <v>150.30416666666667</v>
      </c>
      <c r="G661" s="8" t="s">
        <v>25</v>
      </c>
      <c r="H661" s="8">
        <v>19.989999999999998</v>
      </c>
      <c r="I661" s="8" t="s">
        <v>46</v>
      </c>
      <c r="J661" s="8" t="s">
        <v>22</v>
      </c>
      <c r="K661" s="8" t="s">
        <v>27</v>
      </c>
      <c r="L661" s="8" t="s">
        <v>127</v>
      </c>
      <c r="M661" s="8" t="s">
        <v>19</v>
      </c>
      <c r="N661" s="9">
        <v>40638</v>
      </c>
    </row>
    <row r="662" spans="1:14" x14ac:dyDescent="0.35">
      <c r="A662" s="8">
        <v>2978</v>
      </c>
      <c r="B662" s="9">
        <v>40665</v>
      </c>
      <c r="C662" s="8" t="s">
        <v>20</v>
      </c>
      <c r="D662" s="8">
        <v>34</v>
      </c>
      <c r="E662" s="8">
        <v>6264.1854999999996</v>
      </c>
      <c r="F662" s="10">
        <v>184.24074999999999</v>
      </c>
      <c r="G662" s="8" t="s">
        <v>25</v>
      </c>
      <c r="H662" s="8">
        <v>19.989999999999998</v>
      </c>
      <c r="I662" s="8" t="s">
        <v>46</v>
      </c>
      <c r="J662" s="8" t="s">
        <v>22</v>
      </c>
      <c r="K662" s="8" t="s">
        <v>30</v>
      </c>
      <c r="L662" s="8" t="s">
        <v>47</v>
      </c>
      <c r="M662" s="8" t="s">
        <v>19</v>
      </c>
      <c r="N662" s="9">
        <v>40607</v>
      </c>
    </row>
    <row r="663" spans="1:14" x14ac:dyDescent="0.35">
      <c r="A663" s="8">
        <v>2978</v>
      </c>
      <c r="B663" s="9">
        <v>40665</v>
      </c>
      <c r="C663" s="8" t="s">
        <v>20</v>
      </c>
      <c r="D663" s="8">
        <v>28</v>
      </c>
      <c r="E663" s="8">
        <v>4671.1495000000004</v>
      </c>
      <c r="F663" s="10">
        <v>166.82676785714287</v>
      </c>
      <c r="G663" s="8" t="s">
        <v>25</v>
      </c>
      <c r="H663" s="8">
        <v>4.2</v>
      </c>
      <c r="I663" s="8" t="s">
        <v>51</v>
      </c>
      <c r="J663" s="8" t="s">
        <v>22</v>
      </c>
      <c r="K663" s="8" t="s">
        <v>30</v>
      </c>
      <c r="L663" s="8" t="s">
        <v>47</v>
      </c>
      <c r="M663" s="8" t="s">
        <v>19</v>
      </c>
      <c r="N663" s="9">
        <v>40607</v>
      </c>
    </row>
    <row r="664" spans="1:14" x14ac:dyDescent="0.35">
      <c r="A664" s="8">
        <v>42725</v>
      </c>
      <c r="B664" s="9">
        <v>40665</v>
      </c>
      <c r="C664" s="8" t="s">
        <v>55</v>
      </c>
      <c r="D664" s="8">
        <v>18</v>
      </c>
      <c r="E664" s="8">
        <v>231.06</v>
      </c>
      <c r="F664" s="10">
        <v>12.836666666666666</v>
      </c>
      <c r="G664" s="8" t="s">
        <v>25</v>
      </c>
      <c r="H664" s="8">
        <v>6.13</v>
      </c>
      <c r="I664" s="8" t="s">
        <v>54</v>
      </c>
      <c r="J664" s="8" t="s">
        <v>22</v>
      </c>
      <c r="K664" s="8" t="s">
        <v>27</v>
      </c>
      <c r="L664" s="8" t="s">
        <v>58</v>
      </c>
      <c r="M664" s="8" t="s">
        <v>19</v>
      </c>
      <c r="N664" s="9">
        <v>40607</v>
      </c>
    </row>
    <row r="665" spans="1:14" x14ac:dyDescent="0.35">
      <c r="A665" s="8">
        <v>32929</v>
      </c>
      <c r="B665" s="9">
        <v>40665</v>
      </c>
      <c r="C665" s="8" t="s">
        <v>13</v>
      </c>
      <c r="D665" s="8">
        <v>13</v>
      </c>
      <c r="E665" s="8">
        <v>152.13999999999999</v>
      </c>
      <c r="F665" s="10">
        <v>11.703076923076923</v>
      </c>
      <c r="G665" s="8" t="s">
        <v>25</v>
      </c>
      <c r="H665" s="8">
        <v>4.8099999999999996</v>
      </c>
      <c r="I665" s="8" t="s">
        <v>63</v>
      </c>
      <c r="J665" s="8" t="s">
        <v>22</v>
      </c>
      <c r="K665" s="8" t="s">
        <v>27</v>
      </c>
      <c r="L665" s="8" t="s">
        <v>58</v>
      </c>
      <c r="M665" s="8" t="s">
        <v>19</v>
      </c>
      <c r="N665" s="9">
        <v>40729</v>
      </c>
    </row>
    <row r="666" spans="1:14" x14ac:dyDescent="0.35">
      <c r="A666" s="8">
        <v>32929</v>
      </c>
      <c r="B666" s="9">
        <v>40665</v>
      </c>
      <c r="C666" s="8" t="s">
        <v>13</v>
      </c>
      <c r="D666" s="8">
        <v>8</v>
      </c>
      <c r="E666" s="8">
        <v>44.56</v>
      </c>
      <c r="F666" s="10">
        <v>5.57</v>
      </c>
      <c r="G666" s="8" t="s">
        <v>25</v>
      </c>
      <c r="H666" s="8">
        <v>1.39</v>
      </c>
      <c r="I666" s="8" t="s">
        <v>63</v>
      </c>
      <c r="J666" s="8" t="s">
        <v>22</v>
      </c>
      <c r="K666" s="8" t="s">
        <v>27</v>
      </c>
      <c r="L666" s="8" t="s">
        <v>127</v>
      </c>
      <c r="M666" s="8" t="s">
        <v>19</v>
      </c>
      <c r="N666" s="9">
        <v>40699</v>
      </c>
    </row>
    <row r="667" spans="1:14" x14ac:dyDescent="0.35">
      <c r="A667" s="8">
        <v>33925</v>
      </c>
      <c r="B667" s="9">
        <v>40666</v>
      </c>
      <c r="C667" s="8" t="s">
        <v>13</v>
      </c>
      <c r="D667" s="8">
        <v>47</v>
      </c>
      <c r="E667" s="8">
        <v>1488.86</v>
      </c>
      <c r="F667" s="10">
        <v>31.67787234042553</v>
      </c>
      <c r="G667" s="8" t="s">
        <v>25</v>
      </c>
      <c r="H667" s="8">
        <v>19.989999999999998</v>
      </c>
      <c r="I667" s="8" t="s">
        <v>54</v>
      </c>
      <c r="J667" s="8" t="s">
        <v>29</v>
      </c>
      <c r="K667" s="8" t="s">
        <v>27</v>
      </c>
      <c r="L667" s="8" t="s">
        <v>28</v>
      </c>
      <c r="M667" s="8" t="s">
        <v>19</v>
      </c>
      <c r="N667" s="9">
        <v>40729</v>
      </c>
    </row>
    <row r="668" spans="1:14" x14ac:dyDescent="0.35">
      <c r="A668" s="8">
        <v>41539</v>
      </c>
      <c r="B668" s="9">
        <v>40666</v>
      </c>
      <c r="C668" s="8" t="s">
        <v>34</v>
      </c>
      <c r="D668" s="8">
        <v>41</v>
      </c>
      <c r="E668" s="8">
        <v>2303.7125000000001</v>
      </c>
      <c r="F668" s="10">
        <v>56.18810975609756</v>
      </c>
      <c r="G668" s="8" t="s">
        <v>25</v>
      </c>
      <c r="H668" s="8">
        <v>8.99</v>
      </c>
      <c r="I668" s="8" t="s">
        <v>15</v>
      </c>
      <c r="J668" s="8" t="s">
        <v>16</v>
      </c>
      <c r="K668" s="8" t="s">
        <v>30</v>
      </c>
      <c r="L668" s="8" t="s">
        <v>47</v>
      </c>
      <c r="M668" s="8" t="s">
        <v>19</v>
      </c>
      <c r="N668" s="9">
        <v>40638</v>
      </c>
    </row>
    <row r="669" spans="1:14" x14ac:dyDescent="0.35">
      <c r="A669" s="8">
        <v>5696</v>
      </c>
      <c r="B669" s="9">
        <v>40666</v>
      </c>
      <c r="C669" s="8" t="s">
        <v>20</v>
      </c>
      <c r="D669" s="8">
        <v>40</v>
      </c>
      <c r="E669" s="8">
        <v>621.12</v>
      </c>
      <c r="F669" s="10">
        <v>15.528</v>
      </c>
      <c r="G669" s="8" t="s">
        <v>25</v>
      </c>
      <c r="H669" s="8">
        <v>2.99</v>
      </c>
      <c r="I669" s="8" t="s">
        <v>39</v>
      </c>
      <c r="J669" s="8" t="s">
        <v>16</v>
      </c>
      <c r="K669" s="8" t="s">
        <v>27</v>
      </c>
      <c r="L669" s="8" t="s">
        <v>68</v>
      </c>
      <c r="M669" s="8" t="s">
        <v>19</v>
      </c>
      <c r="N669" s="9">
        <v>40668</v>
      </c>
    </row>
    <row r="670" spans="1:14" x14ac:dyDescent="0.35">
      <c r="A670" s="8">
        <v>5696</v>
      </c>
      <c r="B670" s="9">
        <v>40666</v>
      </c>
      <c r="C670" s="8" t="s">
        <v>20</v>
      </c>
      <c r="D670" s="8">
        <v>31</v>
      </c>
      <c r="E670" s="8">
        <v>175.92</v>
      </c>
      <c r="F670" s="10">
        <v>5.6748387096774193</v>
      </c>
      <c r="G670" s="8" t="s">
        <v>25</v>
      </c>
      <c r="H670" s="8">
        <v>3.85</v>
      </c>
      <c r="I670" s="8" t="s">
        <v>39</v>
      </c>
      <c r="J670" s="8" t="s">
        <v>16</v>
      </c>
      <c r="K670" s="8" t="s">
        <v>30</v>
      </c>
      <c r="L670" s="8" t="s">
        <v>31</v>
      </c>
      <c r="M670" s="8" t="s">
        <v>32</v>
      </c>
      <c r="N670" s="9">
        <v>40668</v>
      </c>
    </row>
    <row r="671" spans="1:14" x14ac:dyDescent="0.35">
      <c r="A671" s="8">
        <v>44871</v>
      </c>
      <c r="B671" s="9">
        <v>40666</v>
      </c>
      <c r="C671" s="8" t="s">
        <v>20</v>
      </c>
      <c r="D671" s="8">
        <v>27</v>
      </c>
      <c r="E671" s="8">
        <v>94.46</v>
      </c>
      <c r="F671" s="10">
        <v>3.4985185185185181</v>
      </c>
      <c r="G671" s="8" t="s">
        <v>25</v>
      </c>
      <c r="H671" s="8">
        <v>4.2</v>
      </c>
      <c r="I671" s="8" t="s">
        <v>39</v>
      </c>
      <c r="J671" s="8" t="s">
        <v>29</v>
      </c>
      <c r="K671" s="8" t="s">
        <v>27</v>
      </c>
      <c r="L671" s="8" t="s">
        <v>40</v>
      </c>
      <c r="M671" s="8" t="s">
        <v>37</v>
      </c>
      <c r="N671" s="9">
        <v>40668</v>
      </c>
    </row>
    <row r="672" spans="1:14" x14ac:dyDescent="0.35">
      <c r="A672" s="8">
        <v>41539</v>
      </c>
      <c r="B672" s="9">
        <v>40666</v>
      </c>
      <c r="C672" s="8" t="s">
        <v>34</v>
      </c>
      <c r="D672" s="8">
        <v>24</v>
      </c>
      <c r="E672" s="8">
        <v>41.85</v>
      </c>
      <c r="F672" s="10">
        <v>1.7437500000000001</v>
      </c>
      <c r="G672" s="8" t="s">
        <v>14</v>
      </c>
      <c r="H672" s="8">
        <v>1.29</v>
      </c>
      <c r="I672" s="8" t="s">
        <v>15</v>
      </c>
      <c r="J672" s="8" t="s">
        <v>16</v>
      </c>
      <c r="K672" s="8" t="s">
        <v>27</v>
      </c>
      <c r="L672" s="8" t="s">
        <v>40</v>
      </c>
      <c r="M672" s="8" t="s">
        <v>37</v>
      </c>
      <c r="N672" s="9">
        <v>40668</v>
      </c>
    </row>
    <row r="673" spans="1:14" x14ac:dyDescent="0.35">
      <c r="A673" s="8">
        <v>44960</v>
      </c>
      <c r="B673" s="9">
        <v>40666</v>
      </c>
      <c r="C673" s="8" t="s">
        <v>13</v>
      </c>
      <c r="D673" s="8">
        <v>22</v>
      </c>
      <c r="E673" s="8">
        <v>180.92</v>
      </c>
      <c r="F673" s="10">
        <v>8.2236363636363627</v>
      </c>
      <c r="G673" s="8" t="s">
        <v>25</v>
      </c>
      <c r="H673" s="8">
        <v>6.14</v>
      </c>
      <c r="I673" s="8" t="s">
        <v>51</v>
      </c>
      <c r="J673" s="8" t="s">
        <v>16</v>
      </c>
      <c r="K673" s="8" t="s">
        <v>27</v>
      </c>
      <c r="L673" s="8" t="s">
        <v>36</v>
      </c>
      <c r="M673" s="8" t="s">
        <v>32</v>
      </c>
      <c r="N673" s="9">
        <v>40607</v>
      </c>
    </row>
    <row r="674" spans="1:14" x14ac:dyDescent="0.35">
      <c r="A674" s="8">
        <v>44960</v>
      </c>
      <c r="B674" s="9">
        <v>40666</v>
      </c>
      <c r="C674" s="8" t="s">
        <v>13</v>
      </c>
      <c r="D674" s="8">
        <v>17</v>
      </c>
      <c r="E674" s="8">
        <v>31.68</v>
      </c>
      <c r="F674" s="10">
        <v>1.8635294117647059</v>
      </c>
      <c r="G674" s="8" t="s">
        <v>25</v>
      </c>
      <c r="H674" s="8">
        <v>1.99</v>
      </c>
      <c r="I674" s="8" t="s">
        <v>51</v>
      </c>
      <c r="J674" s="8" t="s">
        <v>16</v>
      </c>
      <c r="K674" s="8" t="s">
        <v>30</v>
      </c>
      <c r="L674" s="8" t="s">
        <v>31</v>
      </c>
      <c r="M674" s="8" t="s">
        <v>32</v>
      </c>
      <c r="N674" s="9">
        <v>40729</v>
      </c>
    </row>
    <row r="675" spans="1:14" x14ac:dyDescent="0.35">
      <c r="A675" s="8">
        <v>44960</v>
      </c>
      <c r="B675" s="9">
        <v>40666</v>
      </c>
      <c r="C675" s="8" t="s">
        <v>13</v>
      </c>
      <c r="D675" s="8">
        <v>16</v>
      </c>
      <c r="E675" s="8">
        <v>112.91</v>
      </c>
      <c r="F675" s="10">
        <v>7.0568749999999998</v>
      </c>
      <c r="G675" s="8" t="s">
        <v>25</v>
      </c>
      <c r="H675" s="8">
        <v>8.4</v>
      </c>
      <c r="I675" s="8" t="s">
        <v>51</v>
      </c>
      <c r="J675" s="8" t="s">
        <v>16</v>
      </c>
      <c r="K675" s="8" t="s">
        <v>27</v>
      </c>
      <c r="L675" s="8" t="s">
        <v>28</v>
      </c>
      <c r="M675" s="8" t="s">
        <v>19</v>
      </c>
      <c r="N675" s="9">
        <v>40668</v>
      </c>
    </row>
    <row r="676" spans="1:14" x14ac:dyDescent="0.35">
      <c r="A676" s="8">
        <v>35584</v>
      </c>
      <c r="B676" s="9">
        <v>40666</v>
      </c>
      <c r="C676" s="8" t="s">
        <v>55</v>
      </c>
      <c r="D676" s="8">
        <v>15</v>
      </c>
      <c r="E676" s="8">
        <v>150.33000000000001</v>
      </c>
      <c r="F676" s="10">
        <v>10.022</v>
      </c>
      <c r="G676" s="8" t="s">
        <v>14</v>
      </c>
      <c r="H676" s="8">
        <v>9.4499999999999993</v>
      </c>
      <c r="I676" s="8" t="s">
        <v>51</v>
      </c>
      <c r="J676" s="8" t="s">
        <v>22</v>
      </c>
      <c r="K676" s="8" t="s">
        <v>27</v>
      </c>
      <c r="L676" s="8" t="s">
        <v>58</v>
      </c>
      <c r="M676" s="8" t="s">
        <v>19</v>
      </c>
      <c r="N676" s="9">
        <v>40607</v>
      </c>
    </row>
    <row r="677" spans="1:14" x14ac:dyDescent="0.35">
      <c r="A677" s="8">
        <v>5696</v>
      </c>
      <c r="B677" s="9">
        <v>40666</v>
      </c>
      <c r="C677" s="8" t="s">
        <v>20</v>
      </c>
      <c r="D677" s="8">
        <v>4</v>
      </c>
      <c r="E677" s="8">
        <v>2206.17</v>
      </c>
      <c r="F677" s="10">
        <v>551.54250000000002</v>
      </c>
      <c r="G677" s="8" t="s">
        <v>25</v>
      </c>
      <c r="H677" s="8">
        <v>19.989999999999998</v>
      </c>
      <c r="I677" s="8" t="s">
        <v>39</v>
      </c>
      <c r="J677" s="8" t="s">
        <v>16</v>
      </c>
      <c r="K677" s="8" t="s">
        <v>27</v>
      </c>
      <c r="L677" s="8" t="s">
        <v>68</v>
      </c>
      <c r="M677" s="8" t="s">
        <v>19</v>
      </c>
      <c r="N677" s="9">
        <v>40668</v>
      </c>
    </row>
    <row r="678" spans="1:14" x14ac:dyDescent="0.35">
      <c r="A678" s="8">
        <v>21414</v>
      </c>
      <c r="B678" s="9">
        <v>40667</v>
      </c>
      <c r="C678" s="8" t="s">
        <v>20</v>
      </c>
      <c r="D678" s="8">
        <v>46</v>
      </c>
      <c r="E678" s="8">
        <v>3644.6</v>
      </c>
      <c r="F678" s="10">
        <v>79.230434782608697</v>
      </c>
      <c r="G678" s="8" t="s">
        <v>25</v>
      </c>
      <c r="H678" s="8">
        <v>35</v>
      </c>
      <c r="I678" s="8" t="s">
        <v>51</v>
      </c>
      <c r="J678" s="8" t="s">
        <v>16</v>
      </c>
      <c r="K678" s="8" t="s">
        <v>27</v>
      </c>
      <c r="L678" s="8" t="s">
        <v>58</v>
      </c>
      <c r="M678" s="8" t="s">
        <v>76</v>
      </c>
      <c r="N678" s="9">
        <v>40699</v>
      </c>
    </row>
    <row r="679" spans="1:14" x14ac:dyDescent="0.35">
      <c r="A679" s="8">
        <v>21414</v>
      </c>
      <c r="B679" s="9">
        <v>40667</v>
      </c>
      <c r="C679" s="8" t="s">
        <v>20</v>
      </c>
      <c r="D679" s="8">
        <v>43</v>
      </c>
      <c r="E679" s="8">
        <v>103.6</v>
      </c>
      <c r="F679" s="10">
        <v>2.409302325581395</v>
      </c>
      <c r="G679" s="8" t="s">
        <v>14</v>
      </c>
      <c r="H679" s="8">
        <v>1.92</v>
      </c>
      <c r="I679" s="8" t="s">
        <v>51</v>
      </c>
      <c r="J679" s="8" t="s">
        <v>16</v>
      </c>
      <c r="K679" s="8" t="s">
        <v>27</v>
      </c>
      <c r="L679" s="8" t="s">
        <v>36</v>
      </c>
      <c r="M679" s="8" t="s">
        <v>37</v>
      </c>
      <c r="N679" s="9">
        <v>40638</v>
      </c>
    </row>
    <row r="680" spans="1:14" x14ac:dyDescent="0.35">
      <c r="A680" s="8">
        <v>19649</v>
      </c>
      <c r="B680" s="9">
        <v>40667</v>
      </c>
      <c r="C680" s="8" t="s">
        <v>34</v>
      </c>
      <c r="D680" s="8">
        <v>36</v>
      </c>
      <c r="E680" s="8">
        <v>1095.1099999999999</v>
      </c>
      <c r="F680" s="10">
        <v>30.419722222222219</v>
      </c>
      <c r="G680" s="8" t="s">
        <v>21</v>
      </c>
      <c r="H680" s="8">
        <v>45.51</v>
      </c>
      <c r="I680" s="8" t="s">
        <v>85</v>
      </c>
      <c r="J680" s="8" t="s">
        <v>16</v>
      </c>
      <c r="K680" s="8" t="s">
        <v>17</v>
      </c>
      <c r="L680" s="8" t="s">
        <v>52</v>
      </c>
      <c r="M680" s="8" t="s">
        <v>56</v>
      </c>
      <c r="N680" s="9">
        <v>40668</v>
      </c>
    </row>
    <row r="681" spans="1:14" x14ac:dyDescent="0.35">
      <c r="A681" s="8">
        <v>21414</v>
      </c>
      <c r="B681" s="9">
        <v>40667</v>
      </c>
      <c r="C681" s="8" t="s">
        <v>20</v>
      </c>
      <c r="D681" s="8">
        <v>34</v>
      </c>
      <c r="E681" s="8">
        <v>117.91</v>
      </c>
      <c r="F681" s="10">
        <v>3.4679411764705881</v>
      </c>
      <c r="G681" s="8" t="s">
        <v>25</v>
      </c>
      <c r="H681" s="8">
        <v>1.0900000000000001</v>
      </c>
      <c r="I681" s="8" t="s">
        <v>51</v>
      </c>
      <c r="J681" s="8" t="s">
        <v>16</v>
      </c>
      <c r="K681" s="8" t="s">
        <v>27</v>
      </c>
      <c r="L681" s="8" t="s">
        <v>28</v>
      </c>
      <c r="M681" s="8" t="s">
        <v>37</v>
      </c>
      <c r="N681" s="9">
        <v>40699</v>
      </c>
    </row>
    <row r="682" spans="1:14" x14ac:dyDescent="0.35">
      <c r="A682" s="8">
        <v>21414</v>
      </c>
      <c r="B682" s="9">
        <v>40667</v>
      </c>
      <c r="C682" s="8" t="s">
        <v>20</v>
      </c>
      <c r="D682" s="8">
        <v>33</v>
      </c>
      <c r="E682" s="8">
        <v>3491.6129999999998</v>
      </c>
      <c r="F682" s="10">
        <v>105.80645454545454</v>
      </c>
      <c r="G682" s="8" t="s">
        <v>25</v>
      </c>
      <c r="H682" s="8">
        <v>5.63</v>
      </c>
      <c r="I682" s="8" t="s">
        <v>51</v>
      </c>
      <c r="J682" s="8" t="s">
        <v>16</v>
      </c>
      <c r="K682" s="8" t="s">
        <v>30</v>
      </c>
      <c r="L682" s="8" t="s">
        <v>47</v>
      </c>
      <c r="M682" s="8" t="s">
        <v>19</v>
      </c>
      <c r="N682" s="9">
        <v>40668</v>
      </c>
    </row>
    <row r="683" spans="1:14" x14ac:dyDescent="0.35">
      <c r="A683" s="8">
        <v>19649</v>
      </c>
      <c r="B683" s="9">
        <v>40667</v>
      </c>
      <c r="C683" s="8" t="s">
        <v>34</v>
      </c>
      <c r="D683" s="8">
        <v>25</v>
      </c>
      <c r="E683" s="8">
        <v>375.74</v>
      </c>
      <c r="F683" s="10">
        <v>15.0296</v>
      </c>
      <c r="G683" s="8" t="s">
        <v>14</v>
      </c>
      <c r="H683" s="8">
        <v>6.75</v>
      </c>
      <c r="I683" s="8" t="s">
        <v>85</v>
      </c>
      <c r="J683" s="8" t="s">
        <v>16</v>
      </c>
      <c r="K683" s="8" t="s">
        <v>27</v>
      </c>
      <c r="L683" s="8" t="s">
        <v>66</v>
      </c>
      <c r="M683" s="8" t="s">
        <v>45</v>
      </c>
      <c r="N683" s="9">
        <v>40699</v>
      </c>
    </row>
    <row r="684" spans="1:14" x14ac:dyDescent="0.35">
      <c r="A684" s="8">
        <v>37314</v>
      </c>
      <c r="B684" s="9">
        <v>40667</v>
      </c>
      <c r="C684" s="8" t="s">
        <v>55</v>
      </c>
      <c r="D684" s="8">
        <v>21</v>
      </c>
      <c r="E684" s="8">
        <v>210.86</v>
      </c>
      <c r="F684" s="10">
        <v>10.040952380952382</v>
      </c>
      <c r="G684" s="8" t="s">
        <v>25</v>
      </c>
      <c r="H684" s="8">
        <v>6.02</v>
      </c>
      <c r="I684" s="8" t="s">
        <v>51</v>
      </c>
      <c r="J684" s="8" t="s">
        <v>29</v>
      </c>
      <c r="K684" s="8" t="s">
        <v>17</v>
      </c>
      <c r="L684" s="8" t="s">
        <v>18</v>
      </c>
      <c r="M684" s="8" t="s">
        <v>45</v>
      </c>
      <c r="N684" s="9">
        <v>40668</v>
      </c>
    </row>
    <row r="685" spans="1:14" x14ac:dyDescent="0.35">
      <c r="A685" s="8">
        <v>25955</v>
      </c>
      <c r="B685" s="9">
        <v>40667</v>
      </c>
      <c r="C685" s="8" t="s">
        <v>49</v>
      </c>
      <c r="D685" s="8">
        <v>10</v>
      </c>
      <c r="E685" s="8">
        <v>170.35</v>
      </c>
      <c r="F685" s="10">
        <v>17.035</v>
      </c>
      <c r="G685" s="8" t="s">
        <v>25</v>
      </c>
      <c r="H685" s="8">
        <v>8.34</v>
      </c>
      <c r="I685" s="8" t="s">
        <v>35</v>
      </c>
      <c r="J685" s="8" t="s">
        <v>22</v>
      </c>
      <c r="K685" s="8" t="s">
        <v>27</v>
      </c>
      <c r="L685" s="8" t="s">
        <v>58</v>
      </c>
      <c r="M685" s="8" t="s">
        <v>19</v>
      </c>
      <c r="N685" s="9">
        <v>40699</v>
      </c>
    </row>
    <row r="686" spans="1:14" x14ac:dyDescent="0.35">
      <c r="A686" s="8">
        <v>39745</v>
      </c>
      <c r="B686" s="9">
        <v>40667</v>
      </c>
      <c r="C686" s="8" t="s">
        <v>49</v>
      </c>
      <c r="D686" s="8">
        <v>8</v>
      </c>
      <c r="E686" s="8">
        <v>955.29</v>
      </c>
      <c r="F686" s="10">
        <v>119.41125</v>
      </c>
      <c r="G686" s="8" t="s">
        <v>21</v>
      </c>
      <c r="H686" s="8">
        <v>56.14</v>
      </c>
      <c r="I686" s="8" t="s">
        <v>15</v>
      </c>
      <c r="J686" s="8" t="s">
        <v>22</v>
      </c>
      <c r="K686" s="8" t="s">
        <v>30</v>
      </c>
      <c r="L686" s="8" t="s">
        <v>44</v>
      </c>
      <c r="M686" s="8" t="s">
        <v>24</v>
      </c>
      <c r="N686" s="9">
        <v>40668</v>
      </c>
    </row>
    <row r="687" spans="1:14" x14ac:dyDescent="0.35">
      <c r="A687" s="8">
        <v>49346</v>
      </c>
      <c r="B687" s="9">
        <v>40668</v>
      </c>
      <c r="C687" s="8" t="s">
        <v>49</v>
      </c>
      <c r="D687" s="8">
        <v>50</v>
      </c>
      <c r="E687" s="8">
        <v>276.75</v>
      </c>
      <c r="F687" s="10">
        <v>5.5350000000000001</v>
      </c>
      <c r="G687" s="8" t="s">
        <v>25</v>
      </c>
      <c r="H687" s="8">
        <v>5.57</v>
      </c>
      <c r="I687" s="8" t="s">
        <v>85</v>
      </c>
      <c r="J687" s="8" t="s">
        <v>22</v>
      </c>
      <c r="K687" s="8" t="s">
        <v>27</v>
      </c>
      <c r="L687" s="8" t="s">
        <v>28</v>
      </c>
      <c r="M687" s="8" t="s">
        <v>19</v>
      </c>
      <c r="N687" s="9">
        <v>40699</v>
      </c>
    </row>
    <row r="688" spans="1:14" x14ac:dyDescent="0.35">
      <c r="A688" s="8">
        <v>18503</v>
      </c>
      <c r="B688" s="9">
        <v>40668</v>
      </c>
      <c r="C688" s="8" t="s">
        <v>49</v>
      </c>
      <c r="D688" s="8">
        <v>46</v>
      </c>
      <c r="E688" s="8">
        <v>6637.63</v>
      </c>
      <c r="F688" s="10">
        <v>144.29630434782609</v>
      </c>
      <c r="G688" s="8" t="s">
        <v>21</v>
      </c>
      <c r="H688" s="8">
        <v>17.850000000000001</v>
      </c>
      <c r="I688" s="8" t="s">
        <v>54</v>
      </c>
      <c r="J688" s="8" t="s">
        <v>16</v>
      </c>
      <c r="K688" s="8" t="s">
        <v>30</v>
      </c>
      <c r="L688" s="8" t="s">
        <v>44</v>
      </c>
      <c r="M688" s="8" t="s">
        <v>24</v>
      </c>
      <c r="N688" s="9">
        <v>40729</v>
      </c>
    </row>
    <row r="689" spans="1:14" x14ac:dyDescent="0.35">
      <c r="A689" s="8">
        <v>18503</v>
      </c>
      <c r="B689" s="9">
        <v>40668</v>
      </c>
      <c r="C689" s="8" t="s">
        <v>49</v>
      </c>
      <c r="D689" s="8">
        <v>13</v>
      </c>
      <c r="E689" s="8">
        <v>928.90549999999996</v>
      </c>
      <c r="F689" s="10">
        <v>71.454269230769228</v>
      </c>
      <c r="G689" s="8" t="s">
        <v>25</v>
      </c>
      <c r="H689" s="8">
        <v>2.79</v>
      </c>
      <c r="I689" s="8" t="s">
        <v>54</v>
      </c>
      <c r="J689" s="8" t="s">
        <v>16</v>
      </c>
      <c r="K689" s="8" t="s">
        <v>30</v>
      </c>
      <c r="L689" s="8" t="s">
        <v>47</v>
      </c>
      <c r="M689" s="8" t="s">
        <v>19</v>
      </c>
      <c r="N689" s="9">
        <v>40729</v>
      </c>
    </row>
    <row r="690" spans="1:14" x14ac:dyDescent="0.35">
      <c r="A690" s="8">
        <v>49346</v>
      </c>
      <c r="B690" s="9">
        <v>40668</v>
      </c>
      <c r="C690" s="8" t="s">
        <v>49</v>
      </c>
      <c r="D690" s="8">
        <v>8</v>
      </c>
      <c r="E690" s="8">
        <v>94.35</v>
      </c>
      <c r="F690" s="10">
        <v>11.793749999999999</v>
      </c>
      <c r="G690" s="8" t="s">
        <v>25</v>
      </c>
      <c r="H690" s="8">
        <v>2.85</v>
      </c>
      <c r="I690" s="8" t="s">
        <v>85</v>
      </c>
      <c r="J690" s="8" t="s">
        <v>22</v>
      </c>
      <c r="K690" s="8" t="s">
        <v>17</v>
      </c>
      <c r="L690" s="8" t="s">
        <v>18</v>
      </c>
      <c r="M690" s="8" t="s">
        <v>32</v>
      </c>
      <c r="N690" s="9">
        <v>40760</v>
      </c>
    </row>
    <row r="691" spans="1:14" x14ac:dyDescent="0.35">
      <c r="A691" s="8">
        <v>23617</v>
      </c>
      <c r="B691" s="9">
        <v>40668</v>
      </c>
      <c r="C691" s="8" t="s">
        <v>49</v>
      </c>
      <c r="D691" s="8">
        <v>6</v>
      </c>
      <c r="E691" s="8">
        <v>247.34</v>
      </c>
      <c r="F691" s="10">
        <v>41.223333333333336</v>
      </c>
      <c r="G691" s="8" t="s">
        <v>14</v>
      </c>
      <c r="H691" s="8">
        <v>2.99</v>
      </c>
      <c r="I691" s="8" t="s">
        <v>46</v>
      </c>
      <c r="J691" s="8" t="s">
        <v>16</v>
      </c>
      <c r="K691" s="8" t="s">
        <v>27</v>
      </c>
      <c r="L691" s="8" t="s">
        <v>68</v>
      </c>
      <c r="M691" s="8" t="s">
        <v>19</v>
      </c>
      <c r="N691" s="9">
        <v>40729</v>
      </c>
    </row>
    <row r="692" spans="1:14" x14ac:dyDescent="0.35">
      <c r="A692" s="8">
        <v>42628</v>
      </c>
      <c r="B692" s="9">
        <v>40668</v>
      </c>
      <c r="C692" s="8" t="s">
        <v>49</v>
      </c>
      <c r="D692" s="8">
        <v>4</v>
      </c>
      <c r="E692" s="8">
        <v>1199.336</v>
      </c>
      <c r="F692" s="10">
        <v>299.834</v>
      </c>
      <c r="G692" s="8" t="s">
        <v>21</v>
      </c>
      <c r="H692" s="8">
        <v>60</v>
      </c>
      <c r="I692" s="8" t="s">
        <v>15</v>
      </c>
      <c r="J692" s="8" t="s">
        <v>16</v>
      </c>
      <c r="K692" s="8" t="s">
        <v>17</v>
      </c>
      <c r="L692" s="8" t="s">
        <v>52</v>
      </c>
      <c r="M692" s="8" t="s">
        <v>24</v>
      </c>
      <c r="N692" s="9">
        <v>40729</v>
      </c>
    </row>
    <row r="693" spans="1:14" x14ac:dyDescent="0.35">
      <c r="A693" s="8">
        <v>14883</v>
      </c>
      <c r="B693" s="9">
        <v>40669</v>
      </c>
      <c r="C693" s="8" t="s">
        <v>13</v>
      </c>
      <c r="D693" s="8">
        <v>47</v>
      </c>
      <c r="E693" s="8">
        <v>5126.4179999999997</v>
      </c>
      <c r="F693" s="10">
        <v>109.07272340425531</v>
      </c>
      <c r="G693" s="8" t="s">
        <v>25</v>
      </c>
      <c r="H693" s="8">
        <v>2.5</v>
      </c>
      <c r="I693" s="8" t="s">
        <v>54</v>
      </c>
      <c r="J693" s="8" t="s">
        <v>22</v>
      </c>
      <c r="K693" s="8" t="s">
        <v>30</v>
      </c>
      <c r="L693" s="8" t="s">
        <v>47</v>
      </c>
      <c r="M693" s="8" t="s">
        <v>19</v>
      </c>
      <c r="N693" s="8" t="s">
        <v>75</v>
      </c>
    </row>
    <row r="694" spans="1:14" x14ac:dyDescent="0.35">
      <c r="A694" s="8">
        <v>41857</v>
      </c>
      <c r="B694" s="9">
        <v>40669</v>
      </c>
      <c r="C694" s="8" t="s">
        <v>13</v>
      </c>
      <c r="D694" s="8">
        <v>45</v>
      </c>
      <c r="E694" s="8">
        <v>461.05</v>
      </c>
      <c r="F694" s="10">
        <v>10.245555555555557</v>
      </c>
      <c r="G694" s="8" t="s">
        <v>14</v>
      </c>
      <c r="H694" s="8">
        <v>6.22</v>
      </c>
      <c r="I694" s="8" t="s">
        <v>85</v>
      </c>
      <c r="J694" s="8" t="s">
        <v>29</v>
      </c>
      <c r="K694" s="8" t="s">
        <v>17</v>
      </c>
      <c r="L694" s="8" t="s">
        <v>18</v>
      </c>
      <c r="M694" s="8" t="s">
        <v>19</v>
      </c>
      <c r="N694" s="9">
        <v>40852</v>
      </c>
    </row>
    <row r="695" spans="1:14" x14ac:dyDescent="0.35">
      <c r="A695" s="8">
        <v>14883</v>
      </c>
      <c r="B695" s="9">
        <v>40669</v>
      </c>
      <c r="C695" s="8" t="s">
        <v>13</v>
      </c>
      <c r="D695" s="8">
        <v>38</v>
      </c>
      <c r="E695" s="8">
        <v>978.4</v>
      </c>
      <c r="F695" s="10">
        <v>25.747368421052631</v>
      </c>
      <c r="G695" s="8" t="s">
        <v>21</v>
      </c>
      <c r="H695" s="8">
        <v>14.36</v>
      </c>
      <c r="I695" s="8" t="s">
        <v>54</v>
      </c>
      <c r="J695" s="8" t="s">
        <v>22</v>
      </c>
      <c r="K695" s="8" t="s">
        <v>17</v>
      </c>
      <c r="L695" s="8" t="s">
        <v>23</v>
      </c>
      <c r="M695" s="8" t="s">
        <v>24</v>
      </c>
      <c r="N695" s="9">
        <v>40852</v>
      </c>
    </row>
    <row r="696" spans="1:14" x14ac:dyDescent="0.35">
      <c r="A696" s="8">
        <v>58407</v>
      </c>
      <c r="B696" s="9">
        <v>40669</v>
      </c>
      <c r="C696" s="8" t="s">
        <v>34</v>
      </c>
      <c r="D696" s="8">
        <v>29</v>
      </c>
      <c r="E696" s="8">
        <v>1669.88</v>
      </c>
      <c r="F696" s="10">
        <v>57.582068965517244</v>
      </c>
      <c r="G696" s="8" t="s">
        <v>25</v>
      </c>
      <c r="H696" s="8">
        <v>14.3</v>
      </c>
      <c r="I696" s="8" t="s">
        <v>41</v>
      </c>
      <c r="J696" s="8" t="s">
        <v>22</v>
      </c>
      <c r="K696" s="8" t="s">
        <v>27</v>
      </c>
      <c r="L696" s="8" t="s">
        <v>28</v>
      </c>
      <c r="M696" s="8" t="s">
        <v>19</v>
      </c>
      <c r="N696" s="9">
        <v>40791</v>
      </c>
    </row>
    <row r="697" spans="1:14" x14ac:dyDescent="0.35">
      <c r="A697" s="8">
        <v>1702</v>
      </c>
      <c r="B697" s="9">
        <v>40669</v>
      </c>
      <c r="C697" s="8" t="s">
        <v>34</v>
      </c>
      <c r="D697" s="8">
        <v>23</v>
      </c>
      <c r="E697" s="8">
        <v>67.239999999999995</v>
      </c>
      <c r="F697" s="10">
        <v>2.9234782608695649</v>
      </c>
      <c r="G697" s="8" t="s">
        <v>25</v>
      </c>
      <c r="H697" s="8">
        <v>0.93</v>
      </c>
      <c r="I697" s="8" t="s">
        <v>62</v>
      </c>
      <c r="J697" s="8" t="s">
        <v>29</v>
      </c>
      <c r="K697" s="8" t="s">
        <v>27</v>
      </c>
      <c r="L697" s="8" t="s">
        <v>40</v>
      </c>
      <c r="M697" s="8" t="s">
        <v>37</v>
      </c>
      <c r="N697" s="9">
        <v>40729</v>
      </c>
    </row>
    <row r="698" spans="1:14" x14ac:dyDescent="0.35">
      <c r="A698" s="8">
        <v>55520</v>
      </c>
      <c r="B698" s="9">
        <v>40670</v>
      </c>
      <c r="C698" s="8" t="s">
        <v>20</v>
      </c>
      <c r="D698" s="8">
        <v>43</v>
      </c>
      <c r="E698" s="8">
        <v>525.77</v>
      </c>
      <c r="F698" s="10">
        <v>12.227209302325582</v>
      </c>
      <c r="G698" s="8" t="s">
        <v>14</v>
      </c>
      <c r="H698" s="8">
        <v>5.99</v>
      </c>
      <c r="I698" s="8" t="s">
        <v>46</v>
      </c>
      <c r="J698" s="8" t="s">
        <v>42</v>
      </c>
      <c r="K698" s="8" t="s">
        <v>30</v>
      </c>
      <c r="L698" s="8" t="s">
        <v>44</v>
      </c>
      <c r="M698" s="8" t="s">
        <v>45</v>
      </c>
      <c r="N698" s="9">
        <v>40760</v>
      </c>
    </row>
    <row r="699" spans="1:14" x14ac:dyDescent="0.35">
      <c r="A699" s="8">
        <v>34791</v>
      </c>
      <c r="B699" s="9">
        <v>40670</v>
      </c>
      <c r="C699" s="8" t="s">
        <v>55</v>
      </c>
      <c r="D699" s="8">
        <v>37</v>
      </c>
      <c r="E699" s="8">
        <v>284.58</v>
      </c>
      <c r="F699" s="10">
        <v>7.6913513513513507</v>
      </c>
      <c r="G699" s="8" t="s">
        <v>25</v>
      </c>
      <c r="H699" s="8">
        <v>4</v>
      </c>
      <c r="I699" s="8" t="s">
        <v>15</v>
      </c>
      <c r="J699" s="8" t="s">
        <v>29</v>
      </c>
      <c r="K699" s="8" t="s">
        <v>17</v>
      </c>
      <c r="L699" s="8" t="s">
        <v>18</v>
      </c>
      <c r="M699" s="8" t="s">
        <v>37</v>
      </c>
      <c r="N699" s="9">
        <v>40791</v>
      </c>
    </row>
    <row r="700" spans="1:14" x14ac:dyDescent="0.35">
      <c r="A700" s="8">
        <v>43686</v>
      </c>
      <c r="B700" s="9">
        <v>40670</v>
      </c>
      <c r="C700" s="8" t="s">
        <v>55</v>
      </c>
      <c r="D700" s="8">
        <v>16</v>
      </c>
      <c r="E700" s="8">
        <v>1313.64</v>
      </c>
      <c r="F700" s="10">
        <v>82.102500000000006</v>
      </c>
      <c r="G700" s="8" t="s">
        <v>25</v>
      </c>
      <c r="H700" s="8">
        <v>6.13</v>
      </c>
      <c r="I700" s="8" t="s">
        <v>54</v>
      </c>
      <c r="J700" s="8" t="s">
        <v>22</v>
      </c>
      <c r="K700" s="8" t="s">
        <v>30</v>
      </c>
      <c r="L700" s="8" t="s">
        <v>31</v>
      </c>
      <c r="M700" s="8" t="s">
        <v>19</v>
      </c>
      <c r="N700" s="9">
        <v>40760</v>
      </c>
    </row>
    <row r="701" spans="1:14" x14ac:dyDescent="0.35">
      <c r="A701" s="8">
        <v>34791</v>
      </c>
      <c r="B701" s="9">
        <v>40670</v>
      </c>
      <c r="C701" s="8" t="s">
        <v>55</v>
      </c>
      <c r="D701" s="8">
        <v>9</v>
      </c>
      <c r="E701" s="8">
        <v>1010.26</v>
      </c>
      <c r="F701" s="10">
        <v>112.25111111111111</v>
      </c>
      <c r="G701" s="8" t="s">
        <v>25</v>
      </c>
      <c r="H701" s="8">
        <v>19.989999999999998</v>
      </c>
      <c r="I701" s="8" t="s">
        <v>15</v>
      </c>
      <c r="J701" s="8" t="s">
        <v>29</v>
      </c>
      <c r="K701" s="8" t="s">
        <v>27</v>
      </c>
      <c r="L701" s="8" t="s">
        <v>28</v>
      </c>
      <c r="M701" s="8" t="s">
        <v>19</v>
      </c>
      <c r="N701" s="9">
        <v>40729</v>
      </c>
    </row>
    <row r="702" spans="1:14" x14ac:dyDescent="0.35">
      <c r="A702" s="8">
        <v>31876</v>
      </c>
      <c r="B702" s="9">
        <v>40670</v>
      </c>
      <c r="C702" s="8" t="s">
        <v>34</v>
      </c>
      <c r="D702" s="8">
        <v>8</v>
      </c>
      <c r="E702" s="8">
        <v>741.49</v>
      </c>
      <c r="F702" s="10">
        <v>92.686250000000001</v>
      </c>
      <c r="G702" s="8" t="s">
        <v>25</v>
      </c>
      <c r="H702" s="8">
        <v>35</v>
      </c>
      <c r="I702" s="8" t="s">
        <v>85</v>
      </c>
      <c r="J702" s="8" t="s">
        <v>22</v>
      </c>
      <c r="K702" s="8" t="s">
        <v>27</v>
      </c>
      <c r="L702" s="8" t="s">
        <v>58</v>
      </c>
      <c r="M702" s="8" t="s">
        <v>76</v>
      </c>
      <c r="N702" s="9">
        <v>40760</v>
      </c>
    </row>
    <row r="703" spans="1:14" x14ac:dyDescent="0.35">
      <c r="A703" s="8">
        <v>24679</v>
      </c>
      <c r="B703" s="9">
        <v>40670</v>
      </c>
      <c r="C703" s="8" t="s">
        <v>49</v>
      </c>
      <c r="D703" s="8">
        <v>7</v>
      </c>
      <c r="E703" s="8">
        <v>33.99</v>
      </c>
      <c r="F703" s="10">
        <v>4.8557142857142859</v>
      </c>
      <c r="G703" s="8" t="s">
        <v>25</v>
      </c>
      <c r="H703" s="8">
        <v>2.39</v>
      </c>
      <c r="I703" s="8" t="s">
        <v>51</v>
      </c>
      <c r="J703" s="8" t="s">
        <v>22</v>
      </c>
      <c r="K703" s="8" t="s">
        <v>30</v>
      </c>
      <c r="L703" s="8" t="s">
        <v>31</v>
      </c>
      <c r="M703" s="8" t="s">
        <v>32</v>
      </c>
      <c r="N703" s="9">
        <v>40760</v>
      </c>
    </row>
    <row r="704" spans="1:14" x14ac:dyDescent="0.35">
      <c r="A704" s="8">
        <v>35841</v>
      </c>
      <c r="B704" s="9">
        <v>40671</v>
      </c>
      <c r="C704" s="8" t="s">
        <v>55</v>
      </c>
      <c r="D704" s="8">
        <v>48</v>
      </c>
      <c r="E704" s="8">
        <v>5163.0105000000003</v>
      </c>
      <c r="F704" s="10">
        <v>107.56271875</v>
      </c>
      <c r="G704" s="8" t="s">
        <v>25</v>
      </c>
      <c r="H704" s="8">
        <v>8.08</v>
      </c>
      <c r="I704" s="8" t="s">
        <v>35</v>
      </c>
      <c r="J704" s="8" t="s">
        <v>42</v>
      </c>
      <c r="K704" s="8" t="s">
        <v>30</v>
      </c>
      <c r="L704" s="8" t="s">
        <v>47</v>
      </c>
      <c r="M704" s="8" t="s">
        <v>19</v>
      </c>
      <c r="N704" s="9">
        <v>40791</v>
      </c>
    </row>
    <row r="705" spans="1:14" x14ac:dyDescent="0.35">
      <c r="A705" s="8">
        <v>16128</v>
      </c>
      <c r="B705" s="9">
        <v>40671</v>
      </c>
      <c r="C705" s="8" t="s">
        <v>34</v>
      </c>
      <c r="D705" s="8">
        <v>46</v>
      </c>
      <c r="E705" s="8">
        <v>2968.66</v>
      </c>
      <c r="F705" s="10">
        <v>64.536086956521743</v>
      </c>
      <c r="G705" s="8" t="s">
        <v>25</v>
      </c>
      <c r="H705" s="8">
        <v>14.48</v>
      </c>
      <c r="I705" s="8" t="s">
        <v>85</v>
      </c>
      <c r="J705" s="8" t="s">
        <v>22</v>
      </c>
      <c r="K705" s="8" t="s">
        <v>17</v>
      </c>
      <c r="L705" s="8" t="s">
        <v>18</v>
      </c>
      <c r="M705" s="8" t="s">
        <v>19</v>
      </c>
      <c r="N705" s="9">
        <v>40760</v>
      </c>
    </row>
    <row r="706" spans="1:14" x14ac:dyDescent="0.35">
      <c r="A706" s="8">
        <v>14242</v>
      </c>
      <c r="B706" s="9">
        <v>40671</v>
      </c>
      <c r="C706" s="8" t="s">
        <v>34</v>
      </c>
      <c r="D706" s="8">
        <v>35</v>
      </c>
      <c r="E706" s="8">
        <v>1078.58</v>
      </c>
      <c r="F706" s="10">
        <v>30.816571428571425</v>
      </c>
      <c r="G706" s="8" t="s">
        <v>25</v>
      </c>
      <c r="H706" s="8">
        <v>4</v>
      </c>
      <c r="I706" s="8" t="s">
        <v>85</v>
      </c>
      <c r="J706" s="8" t="s">
        <v>22</v>
      </c>
      <c r="K706" s="8" t="s">
        <v>30</v>
      </c>
      <c r="L706" s="8" t="s">
        <v>31</v>
      </c>
      <c r="M706" s="8" t="s">
        <v>19</v>
      </c>
      <c r="N706" s="9">
        <v>40821</v>
      </c>
    </row>
    <row r="707" spans="1:14" x14ac:dyDescent="0.35">
      <c r="A707" s="8">
        <v>55616</v>
      </c>
      <c r="B707" s="9">
        <v>40671</v>
      </c>
      <c r="C707" s="8" t="s">
        <v>34</v>
      </c>
      <c r="D707" s="8">
        <v>29</v>
      </c>
      <c r="E707" s="8">
        <v>184.74</v>
      </c>
      <c r="F707" s="10">
        <v>6.3703448275862069</v>
      </c>
      <c r="G707" s="8" t="s">
        <v>25</v>
      </c>
      <c r="H707" s="8">
        <v>4.38</v>
      </c>
      <c r="I707" s="8" t="s">
        <v>41</v>
      </c>
      <c r="J707" s="8" t="s">
        <v>16</v>
      </c>
      <c r="K707" s="8" t="s">
        <v>30</v>
      </c>
      <c r="L707" s="8" t="s">
        <v>31</v>
      </c>
      <c r="M707" s="8" t="s">
        <v>32</v>
      </c>
      <c r="N707" s="9">
        <v>40791</v>
      </c>
    </row>
    <row r="708" spans="1:14" x14ac:dyDescent="0.35">
      <c r="A708" s="8">
        <v>55616</v>
      </c>
      <c r="B708" s="9">
        <v>40671</v>
      </c>
      <c r="C708" s="8" t="s">
        <v>34</v>
      </c>
      <c r="D708" s="8">
        <v>24</v>
      </c>
      <c r="E708" s="8">
        <v>437.47800000000001</v>
      </c>
      <c r="F708" s="10">
        <v>18.228249999999999</v>
      </c>
      <c r="G708" s="8" t="s">
        <v>25</v>
      </c>
      <c r="H708" s="8">
        <v>1.25</v>
      </c>
      <c r="I708" s="8" t="s">
        <v>35</v>
      </c>
      <c r="J708" s="8" t="s">
        <v>16</v>
      </c>
      <c r="K708" s="8" t="s">
        <v>30</v>
      </c>
      <c r="L708" s="8" t="s">
        <v>47</v>
      </c>
      <c r="M708" s="8" t="s">
        <v>32</v>
      </c>
      <c r="N708" s="9">
        <v>40791</v>
      </c>
    </row>
    <row r="709" spans="1:14" x14ac:dyDescent="0.35">
      <c r="A709" s="8">
        <v>35841</v>
      </c>
      <c r="B709" s="9">
        <v>40671</v>
      </c>
      <c r="C709" s="8" t="s">
        <v>55</v>
      </c>
      <c r="D709" s="8">
        <v>23</v>
      </c>
      <c r="E709" s="8">
        <v>230.41</v>
      </c>
      <c r="F709" s="10">
        <v>10.017826086956521</v>
      </c>
      <c r="G709" s="8" t="s">
        <v>25</v>
      </c>
      <c r="H709" s="8">
        <v>1.39</v>
      </c>
      <c r="I709" s="8" t="s">
        <v>35</v>
      </c>
      <c r="J709" s="8" t="s">
        <v>42</v>
      </c>
      <c r="K709" s="8" t="s">
        <v>27</v>
      </c>
      <c r="L709" s="8" t="s">
        <v>127</v>
      </c>
      <c r="M709" s="8" t="s">
        <v>19</v>
      </c>
      <c r="N709" s="9">
        <v>40791</v>
      </c>
    </row>
    <row r="710" spans="1:14" x14ac:dyDescent="0.35">
      <c r="A710" s="8">
        <v>28035</v>
      </c>
      <c r="B710" s="9">
        <v>40671</v>
      </c>
      <c r="C710" s="8" t="s">
        <v>49</v>
      </c>
      <c r="D710" s="8">
        <v>19</v>
      </c>
      <c r="E710" s="8">
        <v>376.21</v>
      </c>
      <c r="F710" s="10">
        <v>19.800526315789472</v>
      </c>
      <c r="G710" s="8" t="s">
        <v>25</v>
      </c>
      <c r="H710" s="8">
        <v>5.23</v>
      </c>
      <c r="I710" s="8" t="s">
        <v>26</v>
      </c>
      <c r="J710" s="8" t="s">
        <v>29</v>
      </c>
      <c r="K710" s="8" t="s">
        <v>27</v>
      </c>
      <c r="L710" s="8" t="s">
        <v>68</v>
      </c>
      <c r="M710" s="8" t="s">
        <v>19</v>
      </c>
      <c r="N710" s="9">
        <v>40821</v>
      </c>
    </row>
    <row r="711" spans="1:14" x14ac:dyDescent="0.35">
      <c r="A711" s="8">
        <v>13730</v>
      </c>
      <c r="B711" s="9">
        <v>40672</v>
      </c>
      <c r="C711" s="8" t="s">
        <v>34</v>
      </c>
      <c r="D711" s="8">
        <v>26</v>
      </c>
      <c r="E711" s="8">
        <v>3617.64</v>
      </c>
      <c r="F711" s="10">
        <v>139.13999999999999</v>
      </c>
      <c r="G711" s="8" t="s">
        <v>21</v>
      </c>
      <c r="H711" s="8">
        <v>43.75</v>
      </c>
      <c r="I711" s="8" t="s">
        <v>35</v>
      </c>
      <c r="J711" s="8" t="s">
        <v>22</v>
      </c>
      <c r="K711" s="8" t="s">
        <v>17</v>
      </c>
      <c r="L711" s="8" t="s">
        <v>52</v>
      </c>
      <c r="M711" s="8" t="s">
        <v>56</v>
      </c>
      <c r="N711" s="9">
        <v>40852</v>
      </c>
    </row>
    <row r="712" spans="1:14" x14ac:dyDescent="0.35">
      <c r="A712" s="8">
        <v>34434</v>
      </c>
      <c r="B712" s="9">
        <v>40672</v>
      </c>
      <c r="C712" s="8" t="s">
        <v>49</v>
      </c>
      <c r="D712" s="8">
        <v>23</v>
      </c>
      <c r="E712" s="8">
        <v>116.56</v>
      </c>
      <c r="F712" s="10">
        <v>5.0678260869565221</v>
      </c>
      <c r="G712" s="8" t="s">
        <v>25</v>
      </c>
      <c r="H712" s="8">
        <v>0.49</v>
      </c>
      <c r="I712" s="8" t="s">
        <v>15</v>
      </c>
      <c r="J712" s="8" t="s">
        <v>42</v>
      </c>
      <c r="K712" s="8" t="s">
        <v>27</v>
      </c>
      <c r="L712" s="8" t="s">
        <v>71</v>
      </c>
      <c r="M712" s="8" t="s">
        <v>19</v>
      </c>
      <c r="N712" s="9">
        <v>40852</v>
      </c>
    </row>
    <row r="713" spans="1:14" x14ac:dyDescent="0.35">
      <c r="A713" s="8">
        <v>8288</v>
      </c>
      <c r="B713" s="9">
        <v>40672</v>
      </c>
      <c r="C713" s="8" t="s">
        <v>20</v>
      </c>
      <c r="D713" s="8">
        <v>22</v>
      </c>
      <c r="E713" s="8">
        <v>1337.81</v>
      </c>
      <c r="F713" s="10">
        <v>60.80954545454545</v>
      </c>
      <c r="G713" s="8" t="s">
        <v>25</v>
      </c>
      <c r="H713" s="8">
        <v>10.29</v>
      </c>
      <c r="I713" s="8" t="s">
        <v>39</v>
      </c>
      <c r="J713" s="8" t="s">
        <v>22</v>
      </c>
      <c r="K713" s="8" t="s">
        <v>27</v>
      </c>
      <c r="L713" s="8" t="s">
        <v>68</v>
      </c>
      <c r="M713" s="8" t="s">
        <v>19</v>
      </c>
      <c r="N713" s="9">
        <v>40821</v>
      </c>
    </row>
    <row r="714" spans="1:14" x14ac:dyDescent="0.35">
      <c r="A714" s="8">
        <v>34434</v>
      </c>
      <c r="B714" s="9">
        <v>40672</v>
      </c>
      <c r="C714" s="8" t="s">
        <v>49</v>
      </c>
      <c r="D714" s="8">
        <v>16</v>
      </c>
      <c r="E714" s="8">
        <v>32.35</v>
      </c>
      <c r="F714" s="10">
        <v>2.0218750000000001</v>
      </c>
      <c r="G714" s="8" t="s">
        <v>25</v>
      </c>
      <c r="H714" s="8">
        <v>4.79</v>
      </c>
      <c r="I714" s="8" t="s">
        <v>15</v>
      </c>
      <c r="J714" s="8" t="s">
        <v>42</v>
      </c>
      <c r="K714" s="8" t="s">
        <v>27</v>
      </c>
      <c r="L714" s="8" t="s">
        <v>68</v>
      </c>
      <c r="M714" s="8" t="s">
        <v>19</v>
      </c>
      <c r="N714" s="9">
        <v>40821</v>
      </c>
    </row>
    <row r="715" spans="1:14" x14ac:dyDescent="0.35">
      <c r="A715" s="8">
        <v>30657</v>
      </c>
      <c r="B715" s="9">
        <v>40673</v>
      </c>
      <c r="C715" s="8" t="s">
        <v>34</v>
      </c>
      <c r="D715" s="8">
        <v>8</v>
      </c>
      <c r="E715" s="8">
        <v>179.66</v>
      </c>
      <c r="F715" s="10">
        <v>22.4575</v>
      </c>
      <c r="G715" s="8" t="s">
        <v>25</v>
      </c>
      <c r="H715" s="8">
        <v>1.99</v>
      </c>
      <c r="I715" s="8" t="s">
        <v>85</v>
      </c>
      <c r="J715" s="8" t="s">
        <v>22</v>
      </c>
      <c r="K715" s="8" t="s">
        <v>30</v>
      </c>
      <c r="L715" s="8" t="s">
        <v>31</v>
      </c>
      <c r="M715" s="8" t="s">
        <v>32</v>
      </c>
      <c r="N715" s="9">
        <v>40882</v>
      </c>
    </row>
    <row r="716" spans="1:14" x14ac:dyDescent="0.35">
      <c r="A716" s="8">
        <v>30657</v>
      </c>
      <c r="B716" s="9">
        <v>40673</v>
      </c>
      <c r="C716" s="8" t="s">
        <v>34</v>
      </c>
      <c r="D716" s="8">
        <v>6</v>
      </c>
      <c r="E716" s="8">
        <v>273.38</v>
      </c>
      <c r="F716" s="10">
        <v>45.563333333333333</v>
      </c>
      <c r="G716" s="8" t="s">
        <v>14</v>
      </c>
      <c r="H716" s="8">
        <v>16.71</v>
      </c>
      <c r="I716" s="8" t="s">
        <v>85</v>
      </c>
      <c r="J716" s="8" t="s">
        <v>22</v>
      </c>
      <c r="K716" s="8" t="s">
        <v>30</v>
      </c>
      <c r="L716" s="8" t="s">
        <v>31</v>
      </c>
      <c r="M716" s="8" t="s">
        <v>19</v>
      </c>
      <c r="N716" s="9">
        <v>40852</v>
      </c>
    </row>
    <row r="717" spans="1:14" x14ac:dyDescent="0.35">
      <c r="A717" s="8">
        <v>53127</v>
      </c>
      <c r="B717" s="9">
        <v>40674</v>
      </c>
      <c r="C717" s="8" t="s">
        <v>34</v>
      </c>
      <c r="D717" s="8">
        <v>50</v>
      </c>
      <c r="E717" s="8">
        <v>1893.29</v>
      </c>
      <c r="F717" s="10">
        <v>37.8658</v>
      </c>
      <c r="G717" s="8" t="s">
        <v>25</v>
      </c>
      <c r="H717" s="8">
        <v>2.99</v>
      </c>
      <c r="I717" s="8" t="s">
        <v>51</v>
      </c>
      <c r="J717" s="8" t="s">
        <v>16</v>
      </c>
      <c r="K717" s="8" t="s">
        <v>27</v>
      </c>
      <c r="L717" s="8" t="s">
        <v>68</v>
      </c>
      <c r="M717" s="8" t="s">
        <v>19</v>
      </c>
      <c r="N717" s="9">
        <v>40882</v>
      </c>
    </row>
    <row r="718" spans="1:14" x14ac:dyDescent="0.35">
      <c r="A718" s="8">
        <v>53127</v>
      </c>
      <c r="B718" s="9">
        <v>40674</v>
      </c>
      <c r="C718" s="8" t="s">
        <v>34</v>
      </c>
      <c r="D718" s="8">
        <v>49</v>
      </c>
      <c r="E718" s="8">
        <v>2628.047</v>
      </c>
      <c r="F718" s="10">
        <v>53.633612244897961</v>
      </c>
      <c r="G718" s="8" t="s">
        <v>25</v>
      </c>
      <c r="H718" s="8">
        <v>19.989999999999998</v>
      </c>
      <c r="I718" s="8" t="s">
        <v>51</v>
      </c>
      <c r="J718" s="8" t="s">
        <v>16</v>
      </c>
      <c r="K718" s="8" t="s">
        <v>30</v>
      </c>
      <c r="L718" s="8" t="s">
        <v>47</v>
      </c>
      <c r="M718" s="8" t="s">
        <v>19</v>
      </c>
      <c r="N718" s="8" t="s">
        <v>246</v>
      </c>
    </row>
    <row r="719" spans="1:14" x14ac:dyDescent="0.35">
      <c r="A719" s="8">
        <v>12322</v>
      </c>
      <c r="B719" s="9">
        <v>40674</v>
      </c>
      <c r="C719" s="8" t="s">
        <v>20</v>
      </c>
      <c r="D719" s="8">
        <v>36</v>
      </c>
      <c r="E719" s="8">
        <v>3436.9</v>
      </c>
      <c r="F719" s="10">
        <v>95.469444444444449</v>
      </c>
      <c r="G719" s="8" t="s">
        <v>14</v>
      </c>
      <c r="H719" s="8">
        <v>39.61</v>
      </c>
      <c r="I719" s="8" t="s">
        <v>51</v>
      </c>
      <c r="J719" s="8" t="s">
        <v>42</v>
      </c>
      <c r="K719" s="8" t="s">
        <v>17</v>
      </c>
      <c r="L719" s="8" t="s">
        <v>18</v>
      </c>
      <c r="M719" s="8" t="s">
        <v>45</v>
      </c>
      <c r="N719" s="8" t="s">
        <v>246</v>
      </c>
    </row>
    <row r="720" spans="1:14" x14ac:dyDescent="0.35">
      <c r="A720" s="8">
        <v>10662</v>
      </c>
      <c r="B720" s="9">
        <v>40675</v>
      </c>
      <c r="C720" s="8" t="s">
        <v>13</v>
      </c>
      <c r="D720" s="8">
        <v>45</v>
      </c>
      <c r="E720" s="8">
        <v>283.13</v>
      </c>
      <c r="F720" s="10">
        <v>6.2917777777777779</v>
      </c>
      <c r="G720" s="8" t="s">
        <v>25</v>
      </c>
      <c r="H720" s="8">
        <v>6.81</v>
      </c>
      <c r="I720" s="8" t="s">
        <v>46</v>
      </c>
      <c r="J720" s="8" t="s">
        <v>29</v>
      </c>
      <c r="K720" s="8" t="s">
        <v>27</v>
      </c>
      <c r="L720" s="8" t="s">
        <v>28</v>
      </c>
      <c r="M720" s="8" t="s">
        <v>19</v>
      </c>
      <c r="N720" s="8" t="s">
        <v>86</v>
      </c>
    </row>
    <row r="721" spans="1:14" x14ac:dyDescent="0.35">
      <c r="A721" s="8">
        <v>8064</v>
      </c>
      <c r="B721" s="9">
        <v>40675</v>
      </c>
      <c r="C721" s="8" t="s">
        <v>34</v>
      </c>
      <c r="D721" s="8">
        <v>44</v>
      </c>
      <c r="E721" s="8">
        <v>10445.950000000001</v>
      </c>
      <c r="F721" s="10">
        <v>237.40795454545457</v>
      </c>
      <c r="G721" s="8" t="s">
        <v>21</v>
      </c>
      <c r="H721" s="8">
        <v>62.94</v>
      </c>
      <c r="I721" s="8" t="s">
        <v>39</v>
      </c>
      <c r="J721" s="8" t="s">
        <v>29</v>
      </c>
      <c r="K721" s="8" t="s">
        <v>17</v>
      </c>
      <c r="L721" s="8" t="s">
        <v>23</v>
      </c>
      <c r="M721" s="8" t="s">
        <v>24</v>
      </c>
      <c r="N721" s="8" t="s">
        <v>246</v>
      </c>
    </row>
    <row r="722" spans="1:14" x14ac:dyDescent="0.35">
      <c r="A722" s="8">
        <v>48486</v>
      </c>
      <c r="B722" s="9">
        <v>40675</v>
      </c>
      <c r="C722" s="8" t="s">
        <v>34</v>
      </c>
      <c r="D722" s="8">
        <v>42</v>
      </c>
      <c r="E722" s="8">
        <v>271.14</v>
      </c>
      <c r="F722" s="10">
        <v>6.4557142857142855</v>
      </c>
      <c r="G722" s="8" t="s">
        <v>25</v>
      </c>
      <c r="H722" s="8">
        <v>7.91</v>
      </c>
      <c r="I722" s="8" t="s">
        <v>54</v>
      </c>
      <c r="J722" s="8" t="s">
        <v>22</v>
      </c>
      <c r="K722" s="8" t="s">
        <v>27</v>
      </c>
      <c r="L722" s="8" t="s">
        <v>28</v>
      </c>
      <c r="M722" s="8" t="s">
        <v>19</v>
      </c>
      <c r="N722" s="8" t="s">
        <v>210</v>
      </c>
    </row>
    <row r="723" spans="1:14" x14ac:dyDescent="0.35">
      <c r="A723" s="8">
        <v>43397</v>
      </c>
      <c r="B723" s="9">
        <v>40675</v>
      </c>
      <c r="C723" s="8" t="s">
        <v>20</v>
      </c>
      <c r="D723" s="8">
        <v>35</v>
      </c>
      <c r="E723" s="8">
        <v>2130.31</v>
      </c>
      <c r="F723" s="10">
        <v>60.866</v>
      </c>
      <c r="G723" s="8" t="s">
        <v>21</v>
      </c>
      <c r="H723" s="8">
        <v>32.409999999999997</v>
      </c>
      <c r="I723" s="8" t="s">
        <v>15</v>
      </c>
      <c r="J723" s="8" t="s">
        <v>22</v>
      </c>
      <c r="K723" s="8" t="s">
        <v>17</v>
      </c>
      <c r="L723" s="8" t="s">
        <v>23</v>
      </c>
      <c r="M723" s="8" t="s">
        <v>24</v>
      </c>
      <c r="N723" s="8" t="s">
        <v>246</v>
      </c>
    </row>
    <row r="724" spans="1:14" x14ac:dyDescent="0.35">
      <c r="A724" s="8">
        <v>31973</v>
      </c>
      <c r="B724" s="9">
        <v>40675</v>
      </c>
      <c r="C724" s="8" t="s">
        <v>49</v>
      </c>
      <c r="D724" s="8">
        <v>16</v>
      </c>
      <c r="E724" s="8">
        <v>124.89</v>
      </c>
      <c r="F724" s="10">
        <v>7.805625</v>
      </c>
      <c r="G724" s="8" t="s">
        <v>25</v>
      </c>
      <c r="H724" s="8">
        <v>11.15</v>
      </c>
      <c r="I724" s="8" t="s">
        <v>63</v>
      </c>
      <c r="J724" s="8" t="s">
        <v>42</v>
      </c>
      <c r="K724" s="8" t="s">
        <v>27</v>
      </c>
      <c r="L724" s="8" t="s">
        <v>28</v>
      </c>
      <c r="M724" s="8" t="s">
        <v>19</v>
      </c>
      <c r="N724" s="8" t="s">
        <v>210</v>
      </c>
    </row>
    <row r="725" spans="1:14" x14ac:dyDescent="0.35">
      <c r="A725" s="8">
        <v>31973</v>
      </c>
      <c r="B725" s="9">
        <v>40675</v>
      </c>
      <c r="C725" s="8" t="s">
        <v>49</v>
      </c>
      <c r="D725" s="8">
        <v>15</v>
      </c>
      <c r="E725" s="8">
        <v>404.54</v>
      </c>
      <c r="F725" s="10">
        <v>26.969333333333335</v>
      </c>
      <c r="G725" s="8" t="s">
        <v>25</v>
      </c>
      <c r="H725" s="8">
        <v>5.3</v>
      </c>
      <c r="I725" s="8" t="s">
        <v>63</v>
      </c>
      <c r="J725" s="8" t="s">
        <v>42</v>
      </c>
      <c r="K725" s="8" t="s">
        <v>17</v>
      </c>
      <c r="L725" s="8" t="s">
        <v>23</v>
      </c>
      <c r="M725" s="8" t="s">
        <v>45</v>
      </c>
      <c r="N725" s="8" t="s">
        <v>246</v>
      </c>
    </row>
    <row r="726" spans="1:14" x14ac:dyDescent="0.35">
      <c r="A726" s="8">
        <v>40327</v>
      </c>
      <c r="B726" s="9">
        <v>40676</v>
      </c>
      <c r="C726" s="8" t="s">
        <v>55</v>
      </c>
      <c r="D726" s="8">
        <v>42</v>
      </c>
      <c r="E726" s="8">
        <v>152.55000000000001</v>
      </c>
      <c r="F726" s="10">
        <v>3.6321428571428576</v>
      </c>
      <c r="G726" s="8" t="s">
        <v>25</v>
      </c>
      <c r="H726" s="8">
        <v>2.5</v>
      </c>
      <c r="I726" s="8" t="s">
        <v>96</v>
      </c>
      <c r="J726" s="8" t="s">
        <v>22</v>
      </c>
      <c r="K726" s="8" t="s">
        <v>27</v>
      </c>
      <c r="L726" s="8" t="s">
        <v>127</v>
      </c>
      <c r="M726" s="8" t="s">
        <v>19</v>
      </c>
      <c r="N726" s="8" t="s">
        <v>75</v>
      </c>
    </row>
    <row r="727" spans="1:14" x14ac:dyDescent="0.35">
      <c r="A727" s="8">
        <v>40327</v>
      </c>
      <c r="B727" s="9">
        <v>40676</v>
      </c>
      <c r="C727" s="8" t="s">
        <v>55</v>
      </c>
      <c r="D727" s="8">
        <v>36</v>
      </c>
      <c r="E727" s="8">
        <v>152.96</v>
      </c>
      <c r="F727" s="10">
        <v>4.2488888888888887</v>
      </c>
      <c r="G727" s="8" t="s">
        <v>25</v>
      </c>
      <c r="H727" s="8">
        <v>5.74</v>
      </c>
      <c r="I727" s="8" t="s">
        <v>96</v>
      </c>
      <c r="J727" s="8" t="s">
        <v>22</v>
      </c>
      <c r="K727" s="8" t="s">
        <v>27</v>
      </c>
      <c r="L727" s="8" t="s">
        <v>28</v>
      </c>
      <c r="M727" s="8" t="s">
        <v>19</v>
      </c>
      <c r="N727" s="8" t="s">
        <v>75</v>
      </c>
    </row>
    <row r="728" spans="1:14" x14ac:dyDescent="0.35">
      <c r="A728" s="8">
        <v>965</v>
      </c>
      <c r="B728" s="9">
        <v>40677</v>
      </c>
      <c r="C728" s="8" t="s">
        <v>13</v>
      </c>
      <c r="D728" s="8">
        <v>42</v>
      </c>
      <c r="E728" s="8">
        <v>11230.25</v>
      </c>
      <c r="F728" s="10">
        <v>267.38690476190476</v>
      </c>
      <c r="G728" s="8" t="s">
        <v>21</v>
      </c>
      <c r="H728" s="8">
        <v>35.67</v>
      </c>
      <c r="I728" s="8" t="s">
        <v>51</v>
      </c>
      <c r="J728" s="8" t="s">
        <v>22</v>
      </c>
      <c r="K728" s="8" t="s">
        <v>17</v>
      </c>
      <c r="L728" s="8" t="s">
        <v>52</v>
      </c>
      <c r="M728" s="8" t="s">
        <v>56</v>
      </c>
      <c r="N728" s="8" t="s">
        <v>86</v>
      </c>
    </row>
    <row r="729" spans="1:14" x14ac:dyDescent="0.35">
      <c r="A729" s="8">
        <v>57444</v>
      </c>
      <c r="B729" s="9">
        <v>40677</v>
      </c>
      <c r="C729" s="8" t="s">
        <v>20</v>
      </c>
      <c r="D729" s="8">
        <v>24</v>
      </c>
      <c r="E729" s="8">
        <v>178.92</v>
      </c>
      <c r="F729" s="10">
        <v>7.4549999999999992</v>
      </c>
      <c r="G729" s="8" t="s">
        <v>25</v>
      </c>
      <c r="H729" s="8">
        <v>6.16</v>
      </c>
      <c r="I729" s="8" t="s">
        <v>15</v>
      </c>
      <c r="J729" s="8" t="s">
        <v>16</v>
      </c>
      <c r="K729" s="8" t="s">
        <v>27</v>
      </c>
      <c r="L729" s="8" t="s">
        <v>68</v>
      </c>
      <c r="M729" s="8" t="s">
        <v>19</v>
      </c>
      <c r="N729" s="8" t="s">
        <v>75</v>
      </c>
    </row>
    <row r="730" spans="1:14" x14ac:dyDescent="0.35">
      <c r="A730" s="8">
        <v>9921</v>
      </c>
      <c r="B730" s="9">
        <v>40677</v>
      </c>
      <c r="C730" s="8" t="s">
        <v>13</v>
      </c>
      <c r="D730" s="8">
        <v>23</v>
      </c>
      <c r="E730" s="8">
        <v>356.09</v>
      </c>
      <c r="F730" s="10">
        <v>15.482173913043477</v>
      </c>
      <c r="G730" s="8" t="s">
        <v>25</v>
      </c>
      <c r="H730" s="8">
        <v>1.39</v>
      </c>
      <c r="I730" s="8" t="s">
        <v>85</v>
      </c>
      <c r="J730" s="8" t="s">
        <v>29</v>
      </c>
      <c r="K730" s="8" t="s">
        <v>27</v>
      </c>
      <c r="L730" s="8" t="s">
        <v>127</v>
      </c>
      <c r="M730" s="8" t="s">
        <v>19</v>
      </c>
      <c r="N730" s="8" t="s">
        <v>210</v>
      </c>
    </row>
    <row r="731" spans="1:14" x14ac:dyDescent="0.35">
      <c r="A731" s="8">
        <v>39590</v>
      </c>
      <c r="B731" s="9">
        <v>40677</v>
      </c>
      <c r="C731" s="8" t="s">
        <v>13</v>
      </c>
      <c r="D731" s="8">
        <v>9</v>
      </c>
      <c r="E731" s="8">
        <v>79.25</v>
      </c>
      <c r="F731" s="10">
        <v>8.8055555555555554</v>
      </c>
      <c r="G731" s="8" t="s">
        <v>14</v>
      </c>
      <c r="H731" s="8">
        <v>5.83</v>
      </c>
      <c r="I731" s="8" t="s">
        <v>51</v>
      </c>
      <c r="J731" s="8" t="s">
        <v>42</v>
      </c>
      <c r="K731" s="8" t="s">
        <v>27</v>
      </c>
      <c r="L731" s="8" t="s">
        <v>28</v>
      </c>
      <c r="M731" s="8" t="s">
        <v>37</v>
      </c>
      <c r="N731" s="8" t="s">
        <v>86</v>
      </c>
    </row>
    <row r="732" spans="1:14" x14ac:dyDescent="0.35">
      <c r="A732" s="8">
        <v>34215</v>
      </c>
      <c r="B732" s="9">
        <v>40677</v>
      </c>
      <c r="C732" s="8" t="s">
        <v>34</v>
      </c>
      <c r="D732" s="8">
        <v>6</v>
      </c>
      <c r="E732" s="8">
        <v>35.65</v>
      </c>
      <c r="F732" s="10">
        <v>5.9416666666666664</v>
      </c>
      <c r="G732" s="8" t="s">
        <v>25</v>
      </c>
      <c r="H732" s="8">
        <v>2.99</v>
      </c>
      <c r="I732" s="8" t="s">
        <v>26</v>
      </c>
      <c r="J732" s="8" t="s">
        <v>29</v>
      </c>
      <c r="K732" s="8" t="s">
        <v>27</v>
      </c>
      <c r="L732" s="8" t="s">
        <v>68</v>
      </c>
      <c r="M732" s="8" t="s">
        <v>19</v>
      </c>
      <c r="N732" s="8" t="s">
        <v>75</v>
      </c>
    </row>
    <row r="733" spans="1:14" x14ac:dyDescent="0.35">
      <c r="A733" s="8">
        <v>26887</v>
      </c>
      <c r="B733" s="9">
        <v>40678</v>
      </c>
      <c r="C733" s="8" t="s">
        <v>20</v>
      </c>
      <c r="D733" s="8">
        <v>38</v>
      </c>
      <c r="E733" s="8">
        <v>1637.78</v>
      </c>
      <c r="F733" s="10">
        <v>43.099473684210523</v>
      </c>
      <c r="G733" s="8" t="s">
        <v>14</v>
      </c>
      <c r="H733" s="8">
        <v>4.62</v>
      </c>
      <c r="I733" s="8" t="s">
        <v>54</v>
      </c>
      <c r="J733" s="8" t="s">
        <v>42</v>
      </c>
      <c r="K733" s="8" t="s">
        <v>27</v>
      </c>
      <c r="L733" s="8" t="s">
        <v>66</v>
      </c>
      <c r="M733" s="8" t="s">
        <v>19</v>
      </c>
      <c r="N733" s="8" t="s">
        <v>239</v>
      </c>
    </row>
    <row r="734" spans="1:14" x14ac:dyDescent="0.35">
      <c r="A734" s="8">
        <v>26887</v>
      </c>
      <c r="B734" s="9">
        <v>40678</v>
      </c>
      <c r="C734" s="8" t="s">
        <v>20</v>
      </c>
      <c r="D734" s="8">
        <v>23</v>
      </c>
      <c r="E734" s="8">
        <v>193.84</v>
      </c>
      <c r="F734" s="10">
        <v>8.4278260869565216</v>
      </c>
      <c r="G734" s="8" t="s">
        <v>14</v>
      </c>
      <c r="H734" s="8">
        <v>8.94</v>
      </c>
      <c r="I734" s="8" t="s">
        <v>54</v>
      </c>
      <c r="J734" s="8" t="s">
        <v>42</v>
      </c>
      <c r="K734" s="8" t="s">
        <v>27</v>
      </c>
      <c r="L734" s="8" t="s">
        <v>68</v>
      </c>
      <c r="M734" s="8" t="s">
        <v>19</v>
      </c>
      <c r="N734" s="8" t="s">
        <v>75</v>
      </c>
    </row>
    <row r="735" spans="1:14" x14ac:dyDescent="0.35">
      <c r="A735" s="8">
        <v>16450</v>
      </c>
      <c r="B735" s="9">
        <v>40678</v>
      </c>
      <c r="C735" s="8" t="s">
        <v>55</v>
      </c>
      <c r="D735" s="8">
        <v>12</v>
      </c>
      <c r="E735" s="8">
        <v>73.5</v>
      </c>
      <c r="F735" s="10">
        <v>6.125</v>
      </c>
      <c r="G735" s="8" t="s">
        <v>25</v>
      </c>
      <c r="H735" s="8">
        <v>2.5</v>
      </c>
      <c r="I735" s="8" t="s">
        <v>51</v>
      </c>
      <c r="J735" s="8" t="s">
        <v>42</v>
      </c>
      <c r="K735" s="8" t="s">
        <v>27</v>
      </c>
      <c r="L735" s="8" t="s">
        <v>127</v>
      </c>
      <c r="M735" s="8" t="s">
        <v>19</v>
      </c>
      <c r="N735" s="8" t="s">
        <v>75</v>
      </c>
    </row>
    <row r="736" spans="1:14" x14ac:dyDescent="0.35">
      <c r="A736" s="8">
        <v>48544</v>
      </c>
      <c r="B736" s="9">
        <v>40679</v>
      </c>
      <c r="C736" s="8" t="s">
        <v>34</v>
      </c>
      <c r="D736" s="8">
        <v>44</v>
      </c>
      <c r="E736" s="8">
        <v>831.58050000000003</v>
      </c>
      <c r="F736" s="10">
        <v>18.899556818181818</v>
      </c>
      <c r="G736" s="8" t="s">
        <v>25</v>
      </c>
      <c r="H736" s="8">
        <v>0.99</v>
      </c>
      <c r="I736" s="8" t="s">
        <v>85</v>
      </c>
      <c r="J736" s="8" t="s">
        <v>42</v>
      </c>
      <c r="K736" s="8" t="s">
        <v>30</v>
      </c>
      <c r="L736" s="8" t="s">
        <v>47</v>
      </c>
      <c r="M736" s="8" t="s">
        <v>37</v>
      </c>
      <c r="N736" s="8" t="s">
        <v>225</v>
      </c>
    </row>
    <row r="737" spans="1:14" x14ac:dyDescent="0.35">
      <c r="A737" s="8">
        <v>43267</v>
      </c>
      <c r="B737" s="9">
        <v>40679</v>
      </c>
      <c r="C737" s="8" t="s">
        <v>20</v>
      </c>
      <c r="D737" s="8">
        <v>17</v>
      </c>
      <c r="E737" s="8">
        <v>1368.14</v>
      </c>
      <c r="F737" s="10">
        <v>80.47882352941177</v>
      </c>
      <c r="G737" s="8" t="s">
        <v>14</v>
      </c>
      <c r="H737" s="8">
        <v>19.95</v>
      </c>
      <c r="I737" s="8" t="s">
        <v>26</v>
      </c>
      <c r="J737" s="8" t="s">
        <v>29</v>
      </c>
      <c r="K737" s="8" t="s">
        <v>27</v>
      </c>
      <c r="L737" s="8" t="s">
        <v>66</v>
      </c>
      <c r="M737" s="8" t="s">
        <v>76</v>
      </c>
      <c r="N737" s="8" t="s">
        <v>225</v>
      </c>
    </row>
    <row r="738" spans="1:14" x14ac:dyDescent="0.35">
      <c r="A738" s="8">
        <v>8995</v>
      </c>
      <c r="B738" s="9">
        <v>40680</v>
      </c>
      <c r="C738" s="8" t="s">
        <v>34</v>
      </c>
      <c r="D738" s="8">
        <v>46</v>
      </c>
      <c r="E738" s="8">
        <v>89.41</v>
      </c>
      <c r="F738" s="10">
        <v>1.943695652173913</v>
      </c>
      <c r="G738" s="8" t="s">
        <v>25</v>
      </c>
      <c r="H738" s="8">
        <v>0.76</v>
      </c>
      <c r="I738" s="8" t="s">
        <v>26</v>
      </c>
      <c r="J738" s="8" t="s">
        <v>16</v>
      </c>
      <c r="K738" s="8" t="s">
        <v>27</v>
      </c>
      <c r="L738" s="8" t="s">
        <v>82</v>
      </c>
      <c r="M738" s="8" t="s">
        <v>37</v>
      </c>
      <c r="N738" s="8" t="s">
        <v>260</v>
      </c>
    </row>
    <row r="739" spans="1:14" x14ac:dyDescent="0.35">
      <c r="A739" s="8">
        <v>8995</v>
      </c>
      <c r="B739" s="9">
        <v>40680</v>
      </c>
      <c r="C739" s="8" t="s">
        <v>34</v>
      </c>
      <c r="D739" s="8">
        <v>42</v>
      </c>
      <c r="E739" s="8">
        <v>266.36</v>
      </c>
      <c r="F739" s="10">
        <v>6.3419047619047619</v>
      </c>
      <c r="G739" s="8" t="s">
        <v>25</v>
      </c>
      <c r="H739" s="8">
        <v>8.19</v>
      </c>
      <c r="I739" s="8" t="s">
        <v>26</v>
      </c>
      <c r="J739" s="8" t="s">
        <v>16</v>
      </c>
      <c r="K739" s="8" t="s">
        <v>27</v>
      </c>
      <c r="L739" s="8" t="s">
        <v>28</v>
      </c>
      <c r="M739" s="8" t="s">
        <v>19</v>
      </c>
      <c r="N739" s="8" t="s">
        <v>225</v>
      </c>
    </row>
    <row r="740" spans="1:14" x14ac:dyDescent="0.35">
      <c r="A740" s="8">
        <v>8995</v>
      </c>
      <c r="B740" s="9">
        <v>40680</v>
      </c>
      <c r="C740" s="8" t="s">
        <v>34</v>
      </c>
      <c r="D740" s="8">
        <v>41</v>
      </c>
      <c r="E740" s="8">
        <v>270.83999999999997</v>
      </c>
      <c r="F740" s="10">
        <v>6.605853658536585</v>
      </c>
      <c r="G740" s="8" t="s">
        <v>14</v>
      </c>
      <c r="H740" s="8">
        <v>5.86</v>
      </c>
      <c r="I740" s="8" t="s">
        <v>26</v>
      </c>
      <c r="J740" s="8" t="s">
        <v>16</v>
      </c>
      <c r="K740" s="8" t="s">
        <v>27</v>
      </c>
      <c r="L740" s="8" t="s">
        <v>28</v>
      </c>
      <c r="M740" s="8" t="s">
        <v>19</v>
      </c>
      <c r="N740" s="8" t="s">
        <v>225</v>
      </c>
    </row>
    <row r="741" spans="1:14" x14ac:dyDescent="0.35">
      <c r="A741" s="8">
        <v>8995</v>
      </c>
      <c r="B741" s="9">
        <v>40680</v>
      </c>
      <c r="C741" s="8" t="s">
        <v>34</v>
      </c>
      <c r="D741" s="8">
        <v>35</v>
      </c>
      <c r="E741" s="8">
        <v>3389.93</v>
      </c>
      <c r="F741" s="10">
        <v>96.855142857142852</v>
      </c>
      <c r="G741" s="8" t="s">
        <v>14</v>
      </c>
      <c r="H741" s="8">
        <v>21.26</v>
      </c>
      <c r="I741" s="8" t="s">
        <v>26</v>
      </c>
      <c r="J741" s="8" t="s">
        <v>16</v>
      </c>
      <c r="K741" s="8" t="s">
        <v>17</v>
      </c>
      <c r="L741" s="8" t="s">
        <v>18</v>
      </c>
      <c r="M741" s="8" t="s">
        <v>76</v>
      </c>
      <c r="N741" s="8" t="s">
        <v>225</v>
      </c>
    </row>
    <row r="742" spans="1:14" x14ac:dyDescent="0.35">
      <c r="A742" s="8">
        <v>14951</v>
      </c>
      <c r="B742" s="9">
        <v>40680</v>
      </c>
      <c r="C742" s="8" t="s">
        <v>55</v>
      </c>
      <c r="D742" s="8">
        <v>34</v>
      </c>
      <c r="E742" s="8">
        <v>2779.2</v>
      </c>
      <c r="F742" s="10">
        <v>81.741176470588229</v>
      </c>
      <c r="G742" s="8" t="s">
        <v>25</v>
      </c>
      <c r="H742" s="8">
        <v>7.18</v>
      </c>
      <c r="I742" s="8" t="s">
        <v>85</v>
      </c>
      <c r="J742" s="8" t="s">
        <v>29</v>
      </c>
      <c r="K742" s="8" t="s">
        <v>30</v>
      </c>
      <c r="L742" s="8" t="s">
        <v>31</v>
      </c>
      <c r="M742" s="8" t="s">
        <v>19</v>
      </c>
      <c r="N742" s="8" t="s">
        <v>260</v>
      </c>
    </row>
    <row r="743" spans="1:14" x14ac:dyDescent="0.35">
      <c r="A743" s="8">
        <v>14951</v>
      </c>
      <c r="B743" s="9">
        <v>40680</v>
      </c>
      <c r="C743" s="8" t="s">
        <v>55</v>
      </c>
      <c r="D743" s="8">
        <v>26</v>
      </c>
      <c r="E743" s="8">
        <v>65.209999999999994</v>
      </c>
      <c r="F743" s="10">
        <v>2.5080769230769229</v>
      </c>
      <c r="G743" s="8" t="s">
        <v>25</v>
      </c>
      <c r="H743" s="8">
        <v>2.4</v>
      </c>
      <c r="I743" s="8" t="s">
        <v>85</v>
      </c>
      <c r="J743" s="8" t="s">
        <v>29</v>
      </c>
      <c r="K743" s="8" t="s">
        <v>27</v>
      </c>
      <c r="L743" s="8" t="s">
        <v>40</v>
      </c>
      <c r="M743" s="8" t="s">
        <v>37</v>
      </c>
      <c r="N743" s="8" t="s">
        <v>184</v>
      </c>
    </row>
    <row r="744" spans="1:14" x14ac:dyDescent="0.35">
      <c r="A744" s="8">
        <v>8995</v>
      </c>
      <c r="B744" s="9">
        <v>40680</v>
      </c>
      <c r="C744" s="8" t="s">
        <v>34</v>
      </c>
      <c r="D744" s="8">
        <v>5</v>
      </c>
      <c r="E744" s="8">
        <v>24.16</v>
      </c>
      <c r="F744" s="10">
        <v>4.8319999999999999</v>
      </c>
      <c r="G744" s="8" t="s">
        <v>14</v>
      </c>
      <c r="H744" s="8">
        <v>1.49</v>
      </c>
      <c r="I744" s="8" t="s">
        <v>62</v>
      </c>
      <c r="J744" s="8" t="s">
        <v>16</v>
      </c>
      <c r="K744" s="8" t="s">
        <v>27</v>
      </c>
      <c r="L744" s="8" t="s">
        <v>68</v>
      </c>
      <c r="M744" s="8" t="s">
        <v>19</v>
      </c>
      <c r="N744" s="8" t="s">
        <v>225</v>
      </c>
    </row>
    <row r="745" spans="1:14" x14ac:dyDescent="0.35">
      <c r="A745" s="8">
        <v>51938</v>
      </c>
      <c r="B745" s="9">
        <v>40680</v>
      </c>
      <c r="C745" s="8" t="s">
        <v>13</v>
      </c>
      <c r="D745" s="8">
        <v>5</v>
      </c>
      <c r="E745" s="8">
        <v>503.32749999999999</v>
      </c>
      <c r="F745" s="10">
        <v>100.66549999999999</v>
      </c>
      <c r="G745" s="8" t="s">
        <v>25</v>
      </c>
      <c r="H745" s="8">
        <v>5.63</v>
      </c>
      <c r="I745" s="8" t="s">
        <v>26</v>
      </c>
      <c r="J745" s="8" t="s">
        <v>22</v>
      </c>
      <c r="K745" s="8" t="s">
        <v>30</v>
      </c>
      <c r="L745" s="8" t="s">
        <v>47</v>
      </c>
      <c r="M745" s="8" t="s">
        <v>19</v>
      </c>
      <c r="N745" s="8" t="s">
        <v>86</v>
      </c>
    </row>
    <row r="746" spans="1:14" x14ac:dyDescent="0.35">
      <c r="A746" s="8">
        <v>1317</v>
      </c>
      <c r="B746" s="9">
        <v>40681</v>
      </c>
      <c r="C746" s="8" t="s">
        <v>34</v>
      </c>
      <c r="D746" s="8">
        <v>44</v>
      </c>
      <c r="E746" s="8">
        <v>523.41999999999996</v>
      </c>
      <c r="F746" s="10">
        <v>11.89590909090909</v>
      </c>
      <c r="G746" s="8" t="s">
        <v>25</v>
      </c>
      <c r="H746" s="8">
        <v>5.63</v>
      </c>
      <c r="I746" s="8" t="s">
        <v>85</v>
      </c>
      <c r="J746" s="8" t="s">
        <v>16</v>
      </c>
      <c r="K746" s="8" t="s">
        <v>27</v>
      </c>
      <c r="L746" s="8" t="s">
        <v>68</v>
      </c>
      <c r="M746" s="8" t="s">
        <v>19</v>
      </c>
      <c r="N746" s="8" t="s">
        <v>221</v>
      </c>
    </row>
    <row r="747" spans="1:14" x14ac:dyDescent="0.35">
      <c r="A747" s="8">
        <v>1317</v>
      </c>
      <c r="B747" s="9">
        <v>40681</v>
      </c>
      <c r="C747" s="8" t="s">
        <v>34</v>
      </c>
      <c r="D747" s="8">
        <v>40</v>
      </c>
      <c r="E747" s="8">
        <v>192.54</v>
      </c>
      <c r="F747" s="10">
        <v>4.8134999999999994</v>
      </c>
      <c r="G747" s="8" t="s">
        <v>25</v>
      </c>
      <c r="H747" s="8">
        <v>7.44</v>
      </c>
      <c r="I747" s="8" t="s">
        <v>85</v>
      </c>
      <c r="J747" s="8" t="s">
        <v>16</v>
      </c>
      <c r="K747" s="8" t="s">
        <v>27</v>
      </c>
      <c r="L747" s="8" t="s">
        <v>28</v>
      </c>
      <c r="M747" s="8" t="s">
        <v>19</v>
      </c>
      <c r="N747" s="8" t="s">
        <v>260</v>
      </c>
    </row>
    <row r="748" spans="1:14" x14ac:dyDescent="0.35">
      <c r="A748" s="8">
        <v>1317</v>
      </c>
      <c r="B748" s="9">
        <v>40681</v>
      </c>
      <c r="C748" s="8" t="s">
        <v>34</v>
      </c>
      <c r="D748" s="8">
        <v>29</v>
      </c>
      <c r="E748" s="8">
        <v>156.69999999999999</v>
      </c>
      <c r="F748" s="10">
        <v>5.4034482758620683</v>
      </c>
      <c r="G748" s="8" t="s">
        <v>25</v>
      </c>
      <c r="H748" s="8">
        <v>5.57</v>
      </c>
      <c r="I748" s="8" t="s">
        <v>85</v>
      </c>
      <c r="J748" s="8" t="s">
        <v>16</v>
      </c>
      <c r="K748" s="8" t="s">
        <v>27</v>
      </c>
      <c r="L748" s="8" t="s">
        <v>28</v>
      </c>
      <c r="M748" s="8" t="s">
        <v>19</v>
      </c>
      <c r="N748" s="8" t="s">
        <v>221</v>
      </c>
    </row>
    <row r="749" spans="1:14" x14ac:dyDescent="0.35">
      <c r="A749" s="8">
        <v>964</v>
      </c>
      <c r="B749" s="9">
        <v>40682</v>
      </c>
      <c r="C749" s="8" t="s">
        <v>55</v>
      </c>
      <c r="D749" s="8">
        <v>50</v>
      </c>
      <c r="E749" s="8">
        <v>315.02</v>
      </c>
      <c r="F749" s="10">
        <v>6.3003999999999998</v>
      </c>
      <c r="G749" s="8" t="s">
        <v>25</v>
      </c>
      <c r="H749" s="8">
        <v>1.49</v>
      </c>
      <c r="I749" s="8" t="s">
        <v>35</v>
      </c>
      <c r="J749" s="8" t="s">
        <v>22</v>
      </c>
      <c r="K749" s="8" t="s">
        <v>27</v>
      </c>
      <c r="L749" s="8" t="s">
        <v>68</v>
      </c>
      <c r="M749" s="8" t="s">
        <v>19</v>
      </c>
      <c r="N749" s="8" t="s">
        <v>86</v>
      </c>
    </row>
    <row r="750" spans="1:14" x14ac:dyDescent="0.35">
      <c r="A750" s="8">
        <v>512</v>
      </c>
      <c r="B750" s="9">
        <v>40682</v>
      </c>
      <c r="C750" s="8" t="s">
        <v>13</v>
      </c>
      <c r="D750" s="8">
        <v>48</v>
      </c>
      <c r="E750" s="8">
        <v>806.37</v>
      </c>
      <c r="F750" s="10">
        <v>16.799375000000001</v>
      </c>
      <c r="G750" s="8" t="s">
        <v>14</v>
      </c>
      <c r="H750" s="8">
        <v>10.68</v>
      </c>
      <c r="I750" s="8" t="s">
        <v>85</v>
      </c>
      <c r="J750" s="8" t="s">
        <v>29</v>
      </c>
      <c r="K750" s="8" t="s">
        <v>27</v>
      </c>
      <c r="L750" s="8" t="s">
        <v>58</v>
      </c>
      <c r="M750" s="8" t="s">
        <v>19</v>
      </c>
      <c r="N750" s="8" t="s">
        <v>86</v>
      </c>
    </row>
    <row r="751" spans="1:14" x14ac:dyDescent="0.35">
      <c r="A751" s="8">
        <v>31687</v>
      </c>
      <c r="B751" s="9">
        <v>40682</v>
      </c>
      <c r="C751" s="8" t="s">
        <v>34</v>
      </c>
      <c r="D751" s="8">
        <v>44</v>
      </c>
      <c r="E751" s="8">
        <v>123.06</v>
      </c>
      <c r="F751" s="10">
        <v>2.7968181818181819</v>
      </c>
      <c r="G751" s="8" t="s">
        <v>25</v>
      </c>
      <c r="H751" s="8">
        <v>1.34</v>
      </c>
      <c r="I751" s="8" t="s">
        <v>85</v>
      </c>
      <c r="J751" s="8" t="s">
        <v>22</v>
      </c>
      <c r="K751" s="8" t="s">
        <v>27</v>
      </c>
      <c r="L751" s="8" t="s">
        <v>40</v>
      </c>
      <c r="M751" s="8" t="s">
        <v>37</v>
      </c>
      <c r="N751" s="8" t="s">
        <v>260</v>
      </c>
    </row>
    <row r="752" spans="1:14" x14ac:dyDescent="0.35">
      <c r="A752" s="8">
        <v>7585</v>
      </c>
      <c r="B752" s="9">
        <v>40682</v>
      </c>
      <c r="C752" s="8" t="s">
        <v>34</v>
      </c>
      <c r="D752" s="8">
        <v>34</v>
      </c>
      <c r="E752" s="8">
        <v>650.1395</v>
      </c>
      <c r="F752" s="10">
        <v>19.121749999999999</v>
      </c>
      <c r="G752" s="8" t="s">
        <v>25</v>
      </c>
      <c r="H752" s="8">
        <v>1.25</v>
      </c>
      <c r="I752" s="8" t="s">
        <v>54</v>
      </c>
      <c r="J752" s="8" t="s">
        <v>16</v>
      </c>
      <c r="K752" s="8" t="s">
        <v>30</v>
      </c>
      <c r="L752" s="8" t="s">
        <v>47</v>
      </c>
      <c r="M752" s="8" t="s">
        <v>32</v>
      </c>
      <c r="N752" s="8" t="s">
        <v>86</v>
      </c>
    </row>
    <row r="753" spans="1:14" x14ac:dyDescent="0.35">
      <c r="A753" s="8">
        <v>512</v>
      </c>
      <c r="B753" s="9">
        <v>40682</v>
      </c>
      <c r="C753" s="8" t="s">
        <v>13</v>
      </c>
      <c r="D753" s="8">
        <v>6</v>
      </c>
      <c r="E753" s="8">
        <v>1309.53</v>
      </c>
      <c r="F753" s="10">
        <v>218.255</v>
      </c>
      <c r="G753" s="8" t="s">
        <v>25</v>
      </c>
      <c r="H753" s="8">
        <v>18.059999999999999</v>
      </c>
      <c r="I753" s="8" t="s">
        <v>85</v>
      </c>
      <c r="J753" s="8" t="s">
        <v>29</v>
      </c>
      <c r="K753" s="8" t="s">
        <v>17</v>
      </c>
      <c r="L753" s="8" t="s">
        <v>23</v>
      </c>
      <c r="M753" s="8" t="s">
        <v>76</v>
      </c>
      <c r="N753" s="8" t="s">
        <v>260</v>
      </c>
    </row>
    <row r="754" spans="1:14" x14ac:dyDescent="0.35">
      <c r="A754" s="8">
        <v>964</v>
      </c>
      <c r="B754" s="9">
        <v>40682</v>
      </c>
      <c r="C754" s="8" t="s">
        <v>55</v>
      </c>
      <c r="D754" s="8">
        <v>4</v>
      </c>
      <c r="E754" s="8">
        <v>40.020000000000003</v>
      </c>
      <c r="F754" s="10">
        <v>10.005000000000001</v>
      </c>
      <c r="G754" s="8" t="s">
        <v>25</v>
      </c>
      <c r="H754" s="8">
        <v>1.0900000000000001</v>
      </c>
      <c r="I754" s="8" t="s">
        <v>41</v>
      </c>
      <c r="J754" s="8" t="s">
        <v>22</v>
      </c>
      <c r="K754" s="8" t="s">
        <v>27</v>
      </c>
      <c r="L754" s="8" t="s">
        <v>40</v>
      </c>
      <c r="M754" s="8" t="s">
        <v>37</v>
      </c>
      <c r="N754" s="8" t="s">
        <v>86</v>
      </c>
    </row>
    <row r="755" spans="1:14" x14ac:dyDescent="0.35">
      <c r="A755" s="8">
        <v>39586</v>
      </c>
      <c r="B755" s="9">
        <v>40682</v>
      </c>
      <c r="C755" s="8" t="s">
        <v>49</v>
      </c>
      <c r="D755" s="8">
        <v>1</v>
      </c>
      <c r="E755" s="8">
        <v>10.48</v>
      </c>
      <c r="F755" s="10">
        <v>10.48</v>
      </c>
      <c r="G755" s="8" t="s">
        <v>25</v>
      </c>
      <c r="H755" s="8">
        <v>6.83</v>
      </c>
      <c r="I755" s="8" t="s">
        <v>15</v>
      </c>
      <c r="J755" s="8" t="s">
        <v>22</v>
      </c>
      <c r="K755" s="8" t="s">
        <v>27</v>
      </c>
      <c r="L755" s="8" t="s">
        <v>68</v>
      </c>
      <c r="M755" s="8" t="s">
        <v>19</v>
      </c>
      <c r="N755" s="8" t="s">
        <v>86</v>
      </c>
    </row>
    <row r="756" spans="1:14" x14ac:dyDescent="0.35">
      <c r="A756" s="8">
        <v>26976</v>
      </c>
      <c r="B756" s="9">
        <v>40683</v>
      </c>
      <c r="C756" s="8" t="s">
        <v>49</v>
      </c>
      <c r="D756" s="8">
        <v>44</v>
      </c>
      <c r="E756" s="8">
        <v>729.75</v>
      </c>
      <c r="F756" s="10">
        <v>16.585227272727273</v>
      </c>
      <c r="G756" s="8" t="s">
        <v>25</v>
      </c>
      <c r="H756" s="8">
        <v>1.39</v>
      </c>
      <c r="I756" s="8" t="s">
        <v>46</v>
      </c>
      <c r="J756" s="8" t="s">
        <v>29</v>
      </c>
      <c r="K756" s="8" t="s">
        <v>27</v>
      </c>
      <c r="L756" s="8" t="s">
        <v>127</v>
      </c>
      <c r="M756" s="8" t="s">
        <v>19</v>
      </c>
      <c r="N756" s="8" t="s">
        <v>86</v>
      </c>
    </row>
    <row r="757" spans="1:14" x14ac:dyDescent="0.35">
      <c r="A757" s="8">
        <v>17312</v>
      </c>
      <c r="B757" s="9">
        <v>40683</v>
      </c>
      <c r="C757" s="8" t="s">
        <v>49</v>
      </c>
      <c r="D757" s="8">
        <v>41</v>
      </c>
      <c r="E757" s="8">
        <v>4610.2894999999999</v>
      </c>
      <c r="F757" s="10">
        <v>112.44608536585366</v>
      </c>
      <c r="G757" s="8" t="s">
        <v>25</v>
      </c>
      <c r="H757" s="8">
        <v>2.5</v>
      </c>
      <c r="I757" s="8" t="s">
        <v>51</v>
      </c>
      <c r="J757" s="8" t="s">
        <v>29</v>
      </c>
      <c r="K757" s="8" t="s">
        <v>30</v>
      </c>
      <c r="L757" s="8" t="s">
        <v>47</v>
      </c>
      <c r="M757" s="8" t="s">
        <v>19</v>
      </c>
      <c r="N757" s="8" t="s">
        <v>86</v>
      </c>
    </row>
    <row r="758" spans="1:14" x14ac:dyDescent="0.35">
      <c r="A758" s="8">
        <v>17312</v>
      </c>
      <c r="B758" s="9">
        <v>40683</v>
      </c>
      <c r="C758" s="8" t="s">
        <v>49</v>
      </c>
      <c r="D758" s="8">
        <v>37</v>
      </c>
      <c r="E758" s="8">
        <v>258.54000000000002</v>
      </c>
      <c r="F758" s="10">
        <v>6.9875675675675684</v>
      </c>
      <c r="G758" s="8" t="s">
        <v>25</v>
      </c>
      <c r="H758" s="8">
        <v>7.3</v>
      </c>
      <c r="I758" s="8" t="s">
        <v>51</v>
      </c>
      <c r="J758" s="8" t="s">
        <v>29</v>
      </c>
      <c r="K758" s="8" t="s">
        <v>27</v>
      </c>
      <c r="L758" s="8" t="s">
        <v>28</v>
      </c>
      <c r="M758" s="8" t="s">
        <v>19</v>
      </c>
      <c r="N758" s="8" t="s">
        <v>86</v>
      </c>
    </row>
    <row r="759" spans="1:14" x14ac:dyDescent="0.35">
      <c r="A759" s="8">
        <v>24099</v>
      </c>
      <c r="B759" s="9">
        <v>40683</v>
      </c>
      <c r="C759" s="8" t="s">
        <v>49</v>
      </c>
      <c r="D759" s="8">
        <v>36</v>
      </c>
      <c r="E759" s="8">
        <v>825.82</v>
      </c>
      <c r="F759" s="10">
        <v>22.939444444444447</v>
      </c>
      <c r="G759" s="8" t="s">
        <v>25</v>
      </c>
      <c r="H759" s="8">
        <v>35</v>
      </c>
      <c r="I759" s="8" t="s">
        <v>35</v>
      </c>
      <c r="J759" s="8" t="s">
        <v>22</v>
      </c>
      <c r="K759" s="8" t="s">
        <v>27</v>
      </c>
      <c r="L759" s="8" t="s">
        <v>58</v>
      </c>
      <c r="M759" s="8" t="s">
        <v>76</v>
      </c>
      <c r="N759" s="8" t="s">
        <v>86</v>
      </c>
    </row>
    <row r="760" spans="1:14" x14ac:dyDescent="0.35">
      <c r="A760" s="8">
        <v>50306</v>
      </c>
      <c r="B760" s="9">
        <v>40683</v>
      </c>
      <c r="C760" s="8" t="s">
        <v>55</v>
      </c>
      <c r="D760" s="8">
        <v>34</v>
      </c>
      <c r="E760" s="8">
        <v>2010.89</v>
      </c>
      <c r="F760" s="10">
        <v>59.143823529411769</v>
      </c>
      <c r="G760" s="8" t="s">
        <v>25</v>
      </c>
      <c r="H760" s="8">
        <v>11.55</v>
      </c>
      <c r="I760" s="8" t="s">
        <v>51</v>
      </c>
      <c r="J760" s="8" t="s">
        <v>42</v>
      </c>
      <c r="K760" s="8" t="s">
        <v>27</v>
      </c>
      <c r="L760" s="8" t="s">
        <v>68</v>
      </c>
      <c r="M760" s="8" t="s">
        <v>19</v>
      </c>
      <c r="N760" s="8" t="s">
        <v>81</v>
      </c>
    </row>
    <row r="761" spans="1:14" x14ac:dyDescent="0.35">
      <c r="A761" s="8">
        <v>56387</v>
      </c>
      <c r="B761" s="9">
        <v>40683</v>
      </c>
      <c r="C761" s="8" t="s">
        <v>55</v>
      </c>
      <c r="D761" s="8">
        <v>32</v>
      </c>
      <c r="E761" s="8">
        <v>128.13999999999999</v>
      </c>
      <c r="F761" s="10">
        <v>4.0043749999999996</v>
      </c>
      <c r="G761" s="8" t="s">
        <v>14</v>
      </c>
      <c r="H761" s="8">
        <v>7.01</v>
      </c>
      <c r="I761" s="8" t="s">
        <v>85</v>
      </c>
      <c r="J761" s="8" t="s">
        <v>42</v>
      </c>
      <c r="K761" s="8" t="s">
        <v>27</v>
      </c>
      <c r="L761" s="8" t="s">
        <v>68</v>
      </c>
      <c r="M761" s="8" t="s">
        <v>19</v>
      </c>
      <c r="N761" s="8" t="s">
        <v>81</v>
      </c>
    </row>
    <row r="762" spans="1:14" x14ac:dyDescent="0.35">
      <c r="A762" s="8">
        <v>27364</v>
      </c>
      <c r="B762" s="9">
        <v>40683</v>
      </c>
      <c r="C762" s="8" t="s">
        <v>55</v>
      </c>
      <c r="D762" s="8">
        <v>29</v>
      </c>
      <c r="E762" s="8">
        <v>1529.0564999999999</v>
      </c>
      <c r="F762" s="10">
        <v>52.726086206896547</v>
      </c>
      <c r="G762" s="8" t="s">
        <v>25</v>
      </c>
      <c r="H762" s="8">
        <v>3.99</v>
      </c>
      <c r="I762" s="8" t="s">
        <v>39</v>
      </c>
      <c r="J762" s="8" t="s">
        <v>22</v>
      </c>
      <c r="K762" s="8" t="s">
        <v>30</v>
      </c>
      <c r="L762" s="8" t="s">
        <v>47</v>
      </c>
      <c r="M762" s="8" t="s">
        <v>19</v>
      </c>
      <c r="N762" s="8" t="s">
        <v>81</v>
      </c>
    </row>
    <row r="763" spans="1:14" x14ac:dyDescent="0.35">
      <c r="A763" s="8">
        <v>26976</v>
      </c>
      <c r="B763" s="9">
        <v>40683</v>
      </c>
      <c r="C763" s="8" t="s">
        <v>49</v>
      </c>
      <c r="D763" s="8">
        <v>28</v>
      </c>
      <c r="E763" s="8">
        <v>1417.21</v>
      </c>
      <c r="F763" s="10">
        <v>50.614642857142861</v>
      </c>
      <c r="G763" s="8" t="s">
        <v>25</v>
      </c>
      <c r="H763" s="8">
        <v>18.45</v>
      </c>
      <c r="I763" s="8" t="s">
        <v>46</v>
      </c>
      <c r="J763" s="8" t="s">
        <v>29</v>
      </c>
      <c r="K763" s="8" t="s">
        <v>17</v>
      </c>
      <c r="L763" s="8" t="s">
        <v>18</v>
      </c>
      <c r="M763" s="8" t="s">
        <v>45</v>
      </c>
      <c r="N763" s="8" t="s">
        <v>81</v>
      </c>
    </row>
    <row r="764" spans="1:14" x14ac:dyDescent="0.35">
      <c r="A764" s="8">
        <v>27364</v>
      </c>
      <c r="B764" s="9">
        <v>40683</v>
      </c>
      <c r="C764" s="8" t="s">
        <v>55</v>
      </c>
      <c r="D764" s="8">
        <v>25</v>
      </c>
      <c r="E764" s="8">
        <v>74.069999999999993</v>
      </c>
      <c r="F764" s="10">
        <v>2.9627999999999997</v>
      </c>
      <c r="G764" s="8" t="s">
        <v>25</v>
      </c>
      <c r="H764" s="8">
        <v>1.49</v>
      </c>
      <c r="I764" s="8" t="s">
        <v>39</v>
      </c>
      <c r="J764" s="8" t="s">
        <v>22</v>
      </c>
      <c r="K764" s="8" t="s">
        <v>27</v>
      </c>
      <c r="L764" s="8" t="s">
        <v>68</v>
      </c>
      <c r="M764" s="8" t="s">
        <v>19</v>
      </c>
      <c r="N764" s="8" t="s">
        <v>81</v>
      </c>
    </row>
    <row r="765" spans="1:14" x14ac:dyDescent="0.35">
      <c r="A765" s="8">
        <v>52900</v>
      </c>
      <c r="B765" s="9">
        <v>40683</v>
      </c>
      <c r="C765" s="8" t="s">
        <v>34</v>
      </c>
      <c r="D765" s="8">
        <v>16</v>
      </c>
      <c r="E765" s="8">
        <v>101.14</v>
      </c>
      <c r="F765" s="10">
        <v>6.32125</v>
      </c>
      <c r="G765" s="8" t="s">
        <v>25</v>
      </c>
      <c r="H765" s="8">
        <v>5.46</v>
      </c>
      <c r="I765" s="8" t="s">
        <v>54</v>
      </c>
      <c r="J765" s="8" t="s">
        <v>29</v>
      </c>
      <c r="K765" s="8" t="s">
        <v>27</v>
      </c>
      <c r="L765" s="8" t="s">
        <v>28</v>
      </c>
      <c r="M765" s="8" t="s">
        <v>19</v>
      </c>
      <c r="N765" s="8" t="s">
        <v>81</v>
      </c>
    </row>
    <row r="766" spans="1:14" x14ac:dyDescent="0.35">
      <c r="A766" s="8">
        <v>26976</v>
      </c>
      <c r="B766" s="9">
        <v>40683</v>
      </c>
      <c r="C766" s="8" t="s">
        <v>49</v>
      </c>
      <c r="D766" s="8">
        <v>11</v>
      </c>
      <c r="E766" s="8">
        <v>1154.9375</v>
      </c>
      <c r="F766" s="10">
        <v>104.99431818181819</v>
      </c>
      <c r="G766" s="8" t="s">
        <v>14</v>
      </c>
      <c r="H766" s="8">
        <v>8.99</v>
      </c>
      <c r="I766" s="8" t="s">
        <v>46</v>
      </c>
      <c r="J766" s="8" t="s">
        <v>29</v>
      </c>
      <c r="K766" s="8" t="s">
        <v>30</v>
      </c>
      <c r="L766" s="8" t="s">
        <v>47</v>
      </c>
      <c r="M766" s="8" t="s">
        <v>19</v>
      </c>
      <c r="N766" s="8" t="s">
        <v>86</v>
      </c>
    </row>
    <row r="767" spans="1:14" x14ac:dyDescent="0.35">
      <c r="A767" s="8">
        <v>56387</v>
      </c>
      <c r="B767" s="9">
        <v>40683</v>
      </c>
      <c r="C767" s="8" t="s">
        <v>55</v>
      </c>
      <c r="D767" s="8">
        <v>9</v>
      </c>
      <c r="E767" s="8">
        <v>67.459999999999994</v>
      </c>
      <c r="F767" s="10">
        <v>7.4955555555555549</v>
      </c>
      <c r="G767" s="8" t="s">
        <v>25</v>
      </c>
      <c r="H767" s="8">
        <v>10.050000000000001</v>
      </c>
      <c r="I767" s="8" t="s">
        <v>85</v>
      </c>
      <c r="J767" s="8" t="s">
        <v>42</v>
      </c>
      <c r="K767" s="8" t="s">
        <v>27</v>
      </c>
      <c r="L767" s="8" t="s">
        <v>28</v>
      </c>
      <c r="M767" s="8" t="s">
        <v>19</v>
      </c>
      <c r="N767" s="8" t="s">
        <v>81</v>
      </c>
    </row>
    <row r="768" spans="1:14" x14ac:dyDescent="0.35">
      <c r="A768" s="8">
        <v>24099</v>
      </c>
      <c r="B768" s="9">
        <v>40683</v>
      </c>
      <c r="C768" s="8" t="s">
        <v>49</v>
      </c>
      <c r="D768" s="8">
        <v>6</v>
      </c>
      <c r="E768" s="8">
        <v>205.24</v>
      </c>
      <c r="F768" s="10">
        <v>34.206666666666671</v>
      </c>
      <c r="G768" s="8" t="s">
        <v>25</v>
      </c>
      <c r="H768" s="8">
        <v>6.5</v>
      </c>
      <c r="I768" s="8" t="s">
        <v>35</v>
      </c>
      <c r="J768" s="8" t="s">
        <v>22</v>
      </c>
      <c r="K768" s="8" t="s">
        <v>30</v>
      </c>
      <c r="L768" s="8" t="s">
        <v>31</v>
      </c>
      <c r="M768" s="8" t="s">
        <v>19</v>
      </c>
      <c r="N768" s="8" t="s">
        <v>86</v>
      </c>
    </row>
    <row r="769" spans="1:14" x14ac:dyDescent="0.35">
      <c r="A769" s="8">
        <v>38403</v>
      </c>
      <c r="B769" s="9">
        <v>40684</v>
      </c>
      <c r="C769" s="8" t="s">
        <v>13</v>
      </c>
      <c r="D769" s="8">
        <v>49</v>
      </c>
      <c r="E769" s="8">
        <v>142.1</v>
      </c>
      <c r="F769" s="10">
        <v>2.9</v>
      </c>
      <c r="G769" s="8" t="s">
        <v>25</v>
      </c>
      <c r="H769" s="8">
        <v>0.99</v>
      </c>
      <c r="I769" s="8" t="s">
        <v>35</v>
      </c>
      <c r="J769" s="8" t="s">
        <v>29</v>
      </c>
      <c r="K769" s="8" t="s">
        <v>27</v>
      </c>
      <c r="L769" s="8" t="s">
        <v>71</v>
      </c>
      <c r="M769" s="8" t="s">
        <v>19</v>
      </c>
      <c r="N769" s="8" t="s">
        <v>183</v>
      </c>
    </row>
    <row r="770" spans="1:14" x14ac:dyDescent="0.35">
      <c r="A770" s="8">
        <v>25280</v>
      </c>
      <c r="B770" s="9">
        <v>40684</v>
      </c>
      <c r="C770" s="8" t="s">
        <v>49</v>
      </c>
      <c r="D770" s="8">
        <v>47</v>
      </c>
      <c r="E770" s="8">
        <v>202.64</v>
      </c>
      <c r="F770" s="10">
        <v>4.3114893617021277</v>
      </c>
      <c r="G770" s="8" t="s">
        <v>25</v>
      </c>
      <c r="H770" s="8">
        <v>1.17</v>
      </c>
      <c r="I770" s="8" t="s">
        <v>41</v>
      </c>
      <c r="J770" s="8" t="s">
        <v>22</v>
      </c>
      <c r="K770" s="8" t="s">
        <v>27</v>
      </c>
      <c r="L770" s="8" t="s">
        <v>40</v>
      </c>
      <c r="M770" s="8" t="s">
        <v>37</v>
      </c>
      <c r="N770" s="8" t="s">
        <v>81</v>
      </c>
    </row>
    <row r="771" spans="1:14" x14ac:dyDescent="0.35">
      <c r="A771" s="8">
        <v>21542</v>
      </c>
      <c r="B771" s="9">
        <v>40684</v>
      </c>
      <c r="C771" s="8" t="s">
        <v>34</v>
      </c>
      <c r="D771" s="8">
        <v>43</v>
      </c>
      <c r="E771" s="8">
        <v>11674.968000000001</v>
      </c>
      <c r="F771" s="10">
        <v>271.51088372093022</v>
      </c>
      <c r="G771" s="8" t="s">
        <v>21</v>
      </c>
      <c r="H771" s="8">
        <v>84.84</v>
      </c>
      <c r="I771" s="8" t="s">
        <v>96</v>
      </c>
      <c r="J771" s="8" t="s">
        <v>22</v>
      </c>
      <c r="K771" s="8" t="s">
        <v>17</v>
      </c>
      <c r="L771" s="8" t="s">
        <v>52</v>
      </c>
      <c r="M771" s="8" t="s">
        <v>56</v>
      </c>
      <c r="N771" s="8" t="s">
        <v>81</v>
      </c>
    </row>
    <row r="772" spans="1:14" x14ac:dyDescent="0.35">
      <c r="A772" s="8">
        <v>21477</v>
      </c>
      <c r="B772" s="9">
        <v>40684</v>
      </c>
      <c r="C772" s="8" t="s">
        <v>13</v>
      </c>
      <c r="D772" s="8">
        <v>40</v>
      </c>
      <c r="E772" s="8">
        <v>278.8</v>
      </c>
      <c r="F772" s="10">
        <v>6.9700000000000006</v>
      </c>
      <c r="G772" s="8" t="s">
        <v>25</v>
      </c>
      <c r="H772" s="8">
        <v>2</v>
      </c>
      <c r="I772" s="8" t="s">
        <v>85</v>
      </c>
      <c r="J772" s="8" t="s">
        <v>29</v>
      </c>
      <c r="K772" s="8" t="s">
        <v>27</v>
      </c>
      <c r="L772" s="8" t="s">
        <v>28</v>
      </c>
      <c r="M772" s="8" t="s">
        <v>37</v>
      </c>
      <c r="N772" s="8" t="s">
        <v>186</v>
      </c>
    </row>
    <row r="773" spans="1:14" x14ac:dyDescent="0.35">
      <c r="A773" s="8">
        <v>6566</v>
      </c>
      <c r="B773" s="9">
        <v>40684</v>
      </c>
      <c r="C773" s="8" t="s">
        <v>20</v>
      </c>
      <c r="D773" s="8">
        <v>21</v>
      </c>
      <c r="E773" s="8">
        <v>748.83</v>
      </c>
      <c r="F773" s="10">
        <v>35.658571428571427</v>
      </c>
      <c r="G773" s="8" t="s">
        <v>25</v>
      </c>
      <c r="H773" s="8">
        <v>1.99</v>
      </c>
      <c r="I773" s="8" t="s">
        <v>46</v>
      </c>
      <c r="J773" s="8" t="s">
        <v>22</v>
      </c>
      <c r="K773" s="8" t="s">
        <v>30</v>
      </c>
      <c r="L773" s="8" t="s">
        <v>31</v>
      </c>
      <c r="M773" s="8" t="s">
        <v>32</v>
      </c>
      <c r="N773" s="8" t="s">
        <v>86</v>
      </c>
    </row>
    <row r="774" spans="1:14" x14ac:dyDescent="0.35">
      <c r="A774" s="8">
        <v>21542</v>
      </c>
      <c r="B774" s="9">
        <v>40684</v>
      </c>
      <c r="C774" s="8" t="s">
        <v>34</v>
      </c>
      <c r="D774" s="8">
        <v>18</v>
      </c>
      <c r="E774" s="8">
        <v>404.3</v>
      </c>
      <c r="F774" s="10">
        <v>22.461111111111112</v>
      </c>
      <c r="G774" s="8" t="s">
        <v>25</v>
      </c>
      <c r="H774" s="8">
        <v>8.99</v>
      </c>
      <c r="I774" s="8" t="s">
        <v>96</v>
      </c>
      <c r="J774" s="8" t="s">
        <v>22</v>
      </c>
      <c r="K774" s="8" t="s">
        <v>27</v>
      </c>
      <c r="L774" s="8" t="s">
        <v>40</v>
      </c>
      <c r="M774" s="8" t="s">
        <v>32</v>
      </c>
      <c r="N774" s="8" t="s">
        <v>81</v>
      </c>
    </row>
    <row r="775" spans="1:14" x14ac:dyDescent="0.35">
      <c r="A775" s="8">
        <v>4422</v>
      </c>
      <c r="B775" s="9">
        <v>40684</v>
      </c>
      <c r="C775" s="8" t="s">
        <v>55</v>
      </c>
      <c r="D775" s="8">
        <v>17</v>
      </c>
      <c r="E775" s="8">
        <v>390.11</v>
      </c>
      <c r="F775" s="10">
        <v>22.947647058823531</v>
      </c>
      <c r="G775" s="8" t="s">
        <v>25</v>
      </c>
      <c r="H775" s="8">
        <v>8.99</v>
      </c>
      <c r="I775" s="8" t="s">
        <v>15</v>
      </c>
      <c r="J775" s="8" t="s">
        <v>16</v>
      </c>
      <c r="K775" s="8" t="s">
        <v>27</v>
      </c>
      <c r="L775" s="8" t="s">
        <v>40</v>
      </c>
      <c r="M775" s="8" t="s">
        <v>32</v>
      </c>
      <c r="N775" s="8" t="s">
        <v>86</v>
      </c>
    </row>
    <row r="776" spans="1:14" x14ac:dyDescent="0.35">
      <c r="A776" s="8">
        <v>25280</v>
      </c>
      <c r="B776" s="9">
        <v>40684</v>
      </c>
      <c r="C776" s="8" t="s">
        <v>49</v>
      </c>
      <c r="D776" s="8">
        <v>16</v>
      </c>
      <c r="E776" s="8">
        <v>179.26</v>
      </c>
      <c r="F776" s="10">
        <v>11.203749999999999</v>
      </c>
      <c r="G776" s="8" t="s">
        <v>25</v>
      </c>
      <c r="H776" s="8">
        <v>2.99</v>
      </c>
      <c r="I776" s="8" t="s">
        <v>51</v>
      </c>
      <c r="J776" s="8" t="s">
        <v>22</v>
      </c>
      <c r="K776" s="8" t="s">
        <v>27</v>
      </c>
      <c r="L776" s="8" t="s">
        <v>68</v>
      </c>
      <c r="M776" s="8" t="s">
        <v>19</v>
      </c>
      <c r="N776" s="8" t="s">
        <v>186</v>
      </c>
    </row>
    <row r="777" spans="1:14" x14ac:dyDescent="0.35">
      <c r="A777" s="8">
        <v>4422</v>
      </c>
      <c r="B777" s="9">
        <v>40684</v>
      </c>
      <c r="C777" s="8" t="s">
        <v>55</v>
      </c>
      <c r="D777" s="8">
        <v>12</v>
      </c>
      <c r="E777" s="8">
        <v>313.43</v>
      </c>
      <c r="F777" s="10">
        <v>26.119166666666668</v>
      </c>
      <c r="G777" s="8" t="s">
        <v>25</v>
      </c>
      <c r="H777" s="8">
        <v>8.99</v>
      </c>
      <c r="I777" s="8" t="s">
        <v>15</v>
      </c>
      <c r="J777" s="8" t="s">
        <v>16</v>
      </c>
      <c r="K777" s="8" t="s">
        <v>17</v>
      </c>
      <c r="L777" s="8" t="s">
        <v>18</v>
      </c>
      <c r="M777" s="8" t="s">
        <v>32</v>
      </c>
      <c r="N777" s="8" t="s">
        <v>86</v>
      </c>
    </row>
    <row r="778" spans="1:14" x14ac:dyDescent="0.35">
      <c r="A778" s="8">
        <v>21477</v>
      </c>
      <c r="B778" s="9">
        <v>40684</v>
      </c>
      <c r="C778" s="8" t="s">
        <v>13</v>
      </c>
      <c r="D778" s="8">
        <v>7</v>
      </c>
      <c r="E778" s="8">
        <v>189.73</v>
      </c>
      <c r="F778" s="10">
        <v>27.104285714285712</v>
      </c>
      <c r="G778" s="8" t="s">
        <v>25</v>
      </c>
      <c r="H778" s="8">
        <v>2.99</v>
      </c>
      <c r="I778" s="8" t="s">
        <v>85</v>
      </c>
      <c r="J778" s="8" t="s">
        <v>29</v>
      </c>
      <c r="K778" s="8" t="s">
        <v>27</v>
      </c>
      <c r="L778" s="8" t="s">
        <v>68</v>
      </c>
      <c r="M778" s="8" t="s">
        <v>19</v>
      </c>
      <c r="N778" s="8" t="s">
        <v>86</v>
      </c>
    </row>
    <row r="779" spans="1:14" x14ac:dyDescent="0.35">
      <c r="A779" s="8">
        <v>47553</v>
      </c>
      <c r="B779" s="9">
        <v>40685</v>
      </c>
      <c r="C779" s="8" t="s">
        <v>55</v>
      </c>
      <c r="D779" s="8">
        <v>49</v>
      </c>
      <c r="E779" s="8">
        <v>20701.928</v>
      </c>
      <c r="F779" s="10">
        <v>422.48832653061226</v>
      </c>
      <c r="G779" s="8" t="s">
        <v>21</v>
      </c>
      <c r="H779" s="8">
        <v>45.7</v>
      </c>
      <c r="I779" s="8" t="s">
        <v>15</v>
      </c>
      <c r="J779" s="8" t="s">
        <v>22</v>
      </c>
      <c r="K779" s="8" t="s">
        <v>17</v>
      </c>
      <c r="L779" s="8" t="s">
        <v>52</v>
      </c>
      <c r="M779" s="8" t="s">
        <v>56</v>
      </c>
      <c r="N779" s="8" t="s">
        <v>186</v>
      </c>
    </row>
    <row r="780" spans="1:14" x14ac:dyDescent="0.35">
      <c r="A780" s="8">
        <v>42918</v>
      </c>
      <c r="B780" s="9">
        <v>40685</v>
      </c>
      <c r="C780" s="8" t="s">
        <v>34</v>
      </c>
      <c r="D780" s="8">
        <v>46</v>
      </c>
      <c r="E780" s="8">
        <v>648.26</v>
      </c>
      <c r="F780" s="10">
        <v>14.092608695652174</v>
      </c>
      <c r="G780" s="8" t="s">
        <v>25</v>
      </c>
      <c r="H780" s="8">
        <v>7.27</v>
      </c>
      <c r="I780" s="8" t="s">
        <v>96</v>
      </c>
      <c r="J780" s="8" t="s">
        <v>22</v>
      </c>
      <c r="K780" s="8" t="s">
        <v>27</v>
      </c>
      <c r="L780" s="8" t="s">
        <v>68</v>
      </c>
      <c r="M780" s="8" t="s">
        <v>19</v>
      </c>
      <c r="N780" s="8" t="s">
        <v>243</v>
      </c>
    </row>
    <row r="781" spans="1:14" x14ac:dyDescent="0.35">
      <c r="A781" s="8">
        <v>42918</v>
      </c>
      <c r="B781" s="9">
        <v>40685</v>
      </c>
      <c r="C781" s="8" t="s">
        <v>34</v>
      </c>
      <c r="D781" s="8">
        <v>46</v>
      </c>
      <c r="E781" s="8">
        <v>410.43</v>
      </c>
      <c r="F781" s="10">
        <v>8.9223913043478262</v>
      </c>
      <c r="G781" s="8" t="s">
        <v>25</v>
      </c>
      <c r="H781" s="8">
        <v>5.76</v>
      </c>
      <c r="I781" s="8" t="s">
        <v>96</v>
      </c>
      <c r="J781" s="8" t="s">
        <v>22</v>
      </c>
      <c r="K781" s="8" t="s">
        <v>30</v>
      </c>
      <c r="L781" s="8" t="s">
        <v>44</v>
      </c>
      <c r="M781" s="8" t="s">
        <v>45</v>
      </c>
      <c r="N781" s="8" t="s">
        <v>243</v>
      </c>
    </row>
    <row r="782" spans="1:14" x14ac:dyDescent="0.35">
      <c r="A782" s="8">
        <v>37152</v>
      </c>
      <c r="B782" s="9">
        <v>40685</v>
      </c>
      <c r="C782" s="8" t="s">
        <v>55</v>
      </c>
      <c r="D782" s="8">
        <v>45</v>
      </c>
      <c r="E782" s="8">
        <v>2503.3265000000001</v>
      </c>
      <c r="F782" s="10">
        <v>55.62947777777778</v>
      </c>
      <c r="G782" s="8" t="s">
        <v>25</v>
      </c>
      <c r="H782" s="8">
        <v>8.8000000000000007</v>
      </c>
      <c r="I782" s="8" t="s">
        <v>51</v>
      </c>
      <c r="J782" s="8" t="s">
        <v>22</v>
      </c>
      <c r="K782" s="8" t="s">
        <v>30</v>
      </c>
      <c r="L782" s="8" t="s">
        <v>47</v>
      </c>
      <c r="M782" s="8" t="s">
        <v>19</v>
      </c>
      <c r="N782" s="8" t="s">
        <v>243</v>
      </c>
    </row>
    <row r="783" spans="1:14" x14ac:dyDescent="0.35">
      <c r="A783" s="8">
        <v>37152</v>
      </c>
      <c r="B783" s="9">
        <v>40685</v>
      </c>
      <c r="C783" s="8" t="s">
        <v>55</v>
      </c>
      <c r="D783" s="8">
        <v>39</v>
      </c>
      <c r="E783" s="8">
        <v>4647.6899999999996</v>
      </c>
      <c r="F783" s="10">
        <v>119.17153846153845</v>
      </c>
      <c r="G783" s="8" t="s">
        <v>21</v>
      </c>
      <c r="H783" s="8">
        <v>30</v>
      </c>
      <c r="I783" s="8" t="s">
        <v>51</v>
      </c>
      <c r="J783" s="8" t="s">
        <v>22</v>
      </c>
      <c r="K783" s="8" t="s">
        <v>17</v>
      </c>
      <c r="L783" s="8" t="s">
        <v>23</v>
      </c>
      <c r="M783" s="8" t="s">
        <v>24</v>
      </c>
      <c r="N783" s="8" t="s">
        <v>243</v>
      </c>
    </row>
    <row r="784" spans="1:14" x14ac:dyDescent="0.35">
      <c r="A784" s="8">
        <v>42918</v>
      </c>
      <c r="B784" s="9">
        <v>40685</v>
      </c>
      <c r="C784" s="8" t="s">
        <v>34</v>
      </c>
      <c r="D784" s="8">
        <v>38</v>
      </c>
      <c r="E784" s="8">
        <v>468.95</v>
      </c>
      <c r="F784" s="10">
        <v>12.340789473684211</v>
      </c>
      <c r="G784" s="8" t="s">
        <v>14</v>
      </c>
      <c r="H784" s="8">
        <v>7.19</v>
      </c>
      <c r="I784" s="8" t="s">
        <v>35</v>
      </c>
      <c r="J784" s="8" t="s">
        <v>22</v>
      </c>
      <c r="K784" s="8" t="s">
        <v>27</v>
      </c>
      <c r="L784" s="8" t="s">
        <v>68</v>
      </c>
      <c r="M784" s="8" t="s">
        <v>19</v>
      </c>
      <c r="N784" s="8" t="s">
        <v>243</v>
      </c>
    </row>
    <row r="785" spans="1:14" x14ac:dyDescent="0.35">
      <c r="A785" s="8">
        <v>41891</v>
      </c>
      <c r="B785" s="9">
        <v>40685</v>
      </c>
      <c r="C785" s="8" t="s">
        <v>34</v>
      </c>
      <c r="D785" s="8">
        <v>22</v>
      </c>
      <c r="E785" s="8">
        <v>846.59</v>
      </c>
      <c r="F785" s="10">
        <v>38.481363636363639</v>
      </c>
      <c r="G785" s="8" t="s">
        <v>25</v>
      </c>
      <c r="H785" s="8">
        <v>18.98</v>
      </c>
      <c r="I785" s="8" t="s">
        <v>51</v>
      </c>
      <c r="J785" s="8" t="s">
        <v>22</v>
      </c>
      <c r="K785" s="8" t="s">
        <v>17</v>
      </c>
      <c r="L785" s="8" t="s">
        <v>18</v>
      </c>
      <c r="M785" s="8" t="s">
        <v>19</v>
      </c>
      <c r="N785" s="8" t="s">
        <v>186</v>
      </c>
    </row>
    <row r="786" spans="1:14" x14ac:dyDescent="0.35">
      <c r="A786" s="8">
        <v>46117</v>
      </c>
      <c r="B786" s="9">
        <v>40685</v>
      </c>
      <c r="C786" s="8" t="s">
        <v>13</v>
      </c>
      <c r="D786" s="8">
        <v>22</v>
      </c>
      <c r="E786" s="8">
        <v>1168.28</v>
      </c>
      <c r="F786" s="10">
        <v>53.103636363636362</v>
      </c>
      <c r="G786" s="8" t="s">
        <v>21</v>
      </c>
      <c r="H786" s="8">
        <v>14.19</v>
      </c>
      <c r="I786" s="8" t="s">
        <v>51</v>
      </c>
      <c r="J786" s="8" t="s">
        <v>29</v>
      </c>
      <c r="K786" s="8" t="s">
        <v>17</v>
      </c>
      <c r="L786" s="8" t="s">
        <v>23</v>
      </c>
      <c r="M786" s="8" t="s">
        <v>24</v>
      </c>
      <c r="N786" s="8" t="s">
        <v>137</v>
      </c>
    </row>
    <row r="787" spans="1:14" x14ac:dyDescent="0.35">
      <c r="A787" s="8">
        <v>39937</v>
      </c>
      <c r="B787" s="9">
        <v>40686</v>
      </c>
      <c r="C787" s="8" t="s">
        <v>55</v>
      </c>
      <c r="D787" s="8">
        <v>42</v>
      </c>
      <c r="E787" s="8">
        <v>113.33</v>
      </c>
      <c r="F787" s="10">
        <v>2.6983333333333333</v>
      </c>
      <c r="G787" s="8" t="s">
        <v>25</v>
      </c>
      <c r="H787" s="8">
        <v>1.49</v>
      </c>
      <c r="I787" s="8" t="s">
        <v>54</v>
      </c>
      <c r="J787" s="8" t="s">
        <v>16</v>
      </c>
      <c r="K787" s="8" t="s">
        <v>27</v>
      </c>
      <c r="L787" s="8" t="s">
        <v>68</v>
      </c>
      <c r="M787" s="8" t="s">
        <v>19</v>
      </c>
      <c r="N787" s="8" t="s">
        <v>186</v>
      </c>
    </row>
    <row r="788" spans="1:14" x14ac:dyDescent="0.35">
      <c r="A788" s="8">
        <v>40964</v>
      </c>
      <c r="B788" s="9">
        <v>40686</v>
      </c>
      <c r="C788" s="8" t="s">
        <v>20</v>
      </c>
      <c r="D788" s="8">
        <v>40</v>
      </c>
      <c r="E788" s="8">
        <v>301.12</v>
      </c>
      <c r="F788" s="10">
        <v>7.5280000000000005</v>
      </c>
      <c r="G788" s="8" t="s">
        <v>25</v>
      </c>
      <c r="H788" s="8">
        <v>8.3699999999999992</v>
      </c>
      <c r="I788" s="8" t="s">
        <v>39</v>
      </c>
      <c r="J788" s="8" t="s">
        <v>22</v>
      </c>
      <c r="K788" s="8" t="s">
        <v>27</v>
      </c>
      <c r="L788" s="8" t="s">
        <v>36</v>
      </c>
      <c r="M788" s="8" t="s">
        <v>32</v>
      </c>
      <c r="N788" s="8" t="s">
        <v>137</v>
      </c>
    </row>
    <row r="789" spans="1:14" x14ac:dyDescent="0.35">
      <c r="A789" s="8">
        <v>48161</v>
      </c>
      <c r="B789" s="9">
        <v>40686</v>
      </c>
      <c r="C789" s="8" t="s">
        <v>49</v>
      </c>
      <c r="D789" s="8">
        <v>39</v>
      </c>
      <c r="E789" s="8">
        <v>6030.58</v>
      </c>
      <c r="F789" s="10">
        <v>154.63025641025641</v>
      </c>
      <c r="G789" s="8" t="s">
        <v>25</v>
      </c>
      <c r="H789" s="8">
        <v>8.99</v>
      </c>
      <c r="I789" s="8" t="s">
        <v>35</v>
      </c>
      <c r="J789" s="8" t="s">
        <v>29</v>
      </c>
      <c r="K789" s="8" t="s">
        <v>30</v>
      </c>
      <c r="L789" s="8" t="s">
        <v>47</v>
      </c>
      <c r="M789" s="8" t="s">
        <v>19</v>
      </c>
      <c r="N789" s="8" t="s">
        <v>243</v>
      </c>
    </row>
    <row r="790" spans="1:14" x14ac:dyDescent="0.35">
      <c r="A790" s="8">
        <v>57185</v>
      </c>
      <c r="B790" s="9">
        <v>40686</v>
      </c>
      <c r="C790" s="8" t="s">
        <v>55</v>
      </c>
      <c r="D790" s="8">
        <v>28</v>
      </c>
      <c r="E790" s="8">
        <v>1360.82</v>
      </c>
      <c r="F790" s="10">
        <v>48.600714285714282</v>
      </c>
      <c r="G790" s="8" t="s">
        <v>25</v>
      </c>
      <c r="H790" s="8">
        <v>10.25</v>
      </c>
      <c r="I790" s="8" t="s">
        <v>51</v>
      </c>
      <c r="J790" s="8" t="s">
        <v>22</v>
      </c>
      <c r="K790" s="8" t="s">
        <v>17</v>
      </c>
      <c r="L790" s="8" t="s">
        <v>18</v>
      </c>
      <c r="M790" s="8" t="s">
        <v>76</v>
      </c>
      <c r="N790" s="8" t="s">
        <v>183</v>
      </c>
    </row>
    <row r="791" spans="1:14" x14ac:dyDescent="0.35">
      <c r="A791" s="8">
        <v>48161</v>
      </c>
      <c r="B791" s="9">
        <v>40686</v>
      </c>
      <c r="C791" s="8" t="s">
        <v>49</v>
      </c>
      <c r="D791" s="8">
        <v>16</v>
      </c>
      <c r="E791" s="8">
        <v>139.69</v>
      </c>
      <c r="F791" s="10">
        <v>8.7306249999999999</v>
      </c>
      <c r="G791" s="8" t="s">
        <v>25</v>
      </c>
      <c r="H791" s="8">
        <v>9.23</v>
      </c>
      <c r="I791" s="8" t="s">
        <v>35</v>
      </c>
      <c r="J791" s="8" t="s">
        <v>29</v>
      </c>
      <c r="K791" s="8" t="s">
        <v>27</v>
      </c>
      <c r="L791" s="8" t="s">
        <v>66</v>
      </c>
      <c r="M791" s="8" t="s">
        <v>19</v>
      </c>
      <c r="N791" s="8" t="s">
        <v>183</v>
      </c>
    </row>
    <row r="792" spans="1:14" x14ac:dyDescent="0.35">
      <c r="A792" s="8">
        <v>42214</v>
      </c>
      <c r="B792" s="9">
        <v>40687</v>
      </c>
      <c r="C792" s="8" t="s">
        <v>13</v>
      </c>
      <c r="D792" s="8">
        <v>46</v>
      </c>
      <c r="E792" s="8">
        <v>569.91999999999996</v>
      </c>
      <c r="F792" s="10">
        <v>12.389565217391304</v>
      </c>
      <c r="G792" s="8" t="s">
        <v>25</v>
      </c>
      <c r="H792" s="8">
        <v>2.85</v>
      </c>
      <c r="I792" s="8" t="s">
        <v>85</v>
      </c>
      <c r="J792" s="8" t="s">
        <v>29</v>
      </c>
      <c r="K792" s="8" t="s">
        <v>17</v>
      </c>
      <c r="L792" s="8" t="s">
        <v>18</v>
      </c>
      <c r="M792" s="8" t="s">
        <v>32</v>
      </c>
      <c r="N792" s="8" t="s">
        <v>88</v>
      </c>
    </row>
    <row r="793" spans="1:14" x14ac:dyDescent="0.35">
      <c r="A793" s="8">
        <v>20259</v>
      </c>
      <c r="B793" s="9">
        <v>40687</v>
      </c>
      <c r="C793" s="8" t="s">
        <v>20</v>
      </c>
      <c r="D793" s="8">
        <v>42</v>
      </c>
      <c r="E793" s="8">
        <v>539.05999999999995</v>
      </c>
      <c r="F793" s="10">
        <v>12.834761904761903</v>
      </c>
      <c r="G793" s="8" t="s">
        <v>25</v>
      </c>
      <c r="H793" s="8">
        <v>4.59</v>
      </c>
      <c r="I793" s="8" t="s">
        <v>51</v>
      </c>
      <c r="J793" s="8" t="s">
        <v>22</v>
      </c>
      <c r="K793" s="8" t="s">
        <v>27</v>
      </c>
      <c r="L793" s="8" t="s">
        <v>36</v>
      </c>
      <c r="M793" s="8" t="s">
        <v>37</v>
      </c>
      <c r="N793" s="8" t="s">
        <v>183</v>
      </c>
    </row>
    <row r="794" spans="1:14" x14ac:dyDescent="0.35">
      <c r="A794" s="8">
        <v>42214</v>
      </c>
      <c r="B794" s="9">
        <v>40687</v>
      </c>
      <c r="C794" s="8" t="s">
        <v>13</v>
      </c>
      <c r="D794" s="8">
        <v>28</v>
      </c>
      <c r="E794" s="8">
        <v>183.65</v>
      </c>
      <c r="F794" s="10">
        <v>6.5589285714285719</v>
      </c>
      <c r="G794" s="8" t="s">
        <v>25</v>
      </c>
      <c r="H794" s="8">
        <v>5.84</v>
      </c>
      <c r="I794" s="8" t="s">
        <v>85</v>
      </c>
      <c r="J794" s="8" t="s">
        <v>29</v>
      </c>
      <c r="K794" s="8" t="s">
        <v>27</v>
      </c>
      <c r="L794" s="8" t="s">
        <v>28</v>
      </c>
      <c r="M794" s="8" t="s">
        <v>19</v>
      </c>
      <c r="N794" s="8" t="s">
        <v>88</v>
      </c>
    </row>
    <row r="795" spans="1:14" x14ac:dyDescent="0.35">
      <c r="A795" s="8">
        <v>225</v>
      </c>
      <c r="B795" s="9">
        <v>40687</v>
      </c>
      <c r="C795" s="8" t="s">
        <v>20</v>
      </c>
      <c r="D795" s="8">
        <v>24</v>
      </c>
      <c r="E795" s="8">
        <v>126.58</v>
      </c>
      <c r="F795" s="10">
        <v>5.2741666666666669</v>
      </c>
      <c r="G795" s="8" t="s">
        <v>25</v>
      </c>
      <c r="H795" s="8">
        <v>0.7</v>
      </c>
      <c r="I795" s="8" t="s">
        <v>35</v>
      </c>
      <c r="J795" s="8" t="s">
        <v>29</v>
      </c>
      <c r="K795" s="8" t="s">
        <v>27</v>
      </c>
      <c r="L795" s="8" t="s">
        <v>40</v>
      </c>
      <c r="M795" s="8" t="s">
        <v>37</v>
      </c>
      <c r="N795" s="8" t="s">
        <v>183</v>
      </c>
    </row>
    <row r="796" spans="1:14" x14ac:dyDescent="0.35">
      <c r="A796" s="8">
        <v>225</v>
      </c>
      <c r="B796" s="9">
        <v>40687</v>
      </c>
      <c r="C796" s="8" t="s">
        <v>20</v>
      </c>
      <c r="D796" s="8">
        <v>1</v>
      </c>
      <c r="E796" s="8">
        <v>23.7</v>
      </c>
      <c r="F796" s="10">
        <v>23.7</v>
      </c>
      <c r="G796" s="8" t="s">
        <v>25</v>
      </c>
      <c r="H796" s="8">
        <v>4.0999999999999996</v>
      </c>
      <c r="I796" s="8" t="s">
        <v>35</v>
      </c>
      <c r="J796" s="8" t="s">
        <v>29</v>
      </c>
      <c r="K796" s="8" t="s">
        <v>27</v>
      </c>
      <c r="L796" s="8" t="s">
        <v>40</v>
      </c>
      <c r="M796" s="8" t="s">
        <v>37</v>
      </c>
      <c r="N796" s="8" t="s">
        <v>137</v>
      </c>
    </row>
    <row r="797" spans="1:14" x14ac:dyDescent="0.35">
      <c r="A797" s="8">
        <v>57350</v>
      </c>
      <c r="B797" s="9">
        <v>40688</v>
      </c>
      <c r="C797" s="8" t="s">
        <v>34</v>
      </c>
      <c r="D797" s="8">
        <v>50</v>
      </c>
      <c r="E797" s="8">
        <v>4872.6674999999996</v>
      </c>
      <c r="F797" s="10">
        <v>97.453349999999986</v>
      </c>
      <c r="G797" s="8" t="s">
        <v>25</v>
      </c>
      <c r="H797" s="8">
        <v>8.8000000000000007</v>
      </c>
      <c r="I797" s="8" t="s">
        <v>15</v>
      </c>
      <c r="J797" s="8" t="s">
        <v>42</v>
      </c>
      <c r="K797" s="8" t="s">
        <v>30</v>
      </c>
      <c r="L797" s="8" t="s">
        <v>47</v>
      </c>
      <c r="M797" s="8" t="s">
        <v>19</v>
      </c>
      <c r="N797" s="8" t="s">
        <v>137</v>
      </c>
    </row>
    <row r="798" spans="1:14" x14ac:dyDescent="0.35">
      <c r="A798" s="8">
        <v>49924</v>
      </c>
      <c r="B798" s="9">
        <v>40688</v>
      </c>
      <c r="C798" s="8" t="s">
        <v>20</v>
      </c>
      <c r="D798" s="8">
        <v>48</v>
      </c>
      <c r="E798" s="8">
        <v>204.15</v>
      </c>
      <c r="F798" s="10">
        <v>4.2531249999999998</v>
      </c>
      <c r="G798" s="8" t="s">
        <v>25</v>
      </c>
      <c r="H798" s="8">
        <v>5.41</v>
      </c>
      <c r="I798" s="8" t="s">
        <v>51</v>
      </c>
      <c r="J798" s="8" t="s">
        <v>29</v>
      </c>
      <c r="K798" s="8" t="s">
        <v>27</v>
      </c>
      <c r="L798" s="8" t="s">
        <v>68</v>
      </c>
      <c r="M798" s="8" t="s">
        <v>19</v>
      </c>
      <c r="N798" s="8" t="s">
        <v>187</v>
      </c>
    </row>
    <row r="799" spans="1:14" x14ac:dyDescent="0.35">
      <c r="A799" s="8">
        <v>33665</v>
      </c>
      <c r="B799" s="9">
        <v>40688</v>
      </c>
      <c r="C799" s="8" t="s">
        <v>13</v>
      </c>
      <c r="D799" s="8">
        <v>45</v>
      </c>
      <c r="E799" s="8">
        <v>12457.63</v>
      </c>
      <c r="F799" s="10">
        <v>276.8362222222222</v>
      </c>
      <c r="G799" s="8" t="s">
        <v>21</v>
      </c>
      <c r="H799" s="8">
        <v>69.55</v>
      </c>
      <c r="I799" s="8" t="s">
        <v>15</v>
      </c>
      <c r="J799" s="8" t="s">
        <v>22</v>
      </c>
      <c r="K799" s="8" t="s">
        <v>17</v>
      </c>
      <c r="L799" s="8" t="s">
        <v>23</v>
      </c>
      <c r="M799" s="8" t="s">
        <v>24</v>
      </c>
      <c r="N799" s="8" t="s">
        <v>162</v>
      </c>
    </row>
    <row r="800" spans="1:14" x14ac:dyDescent="0.35">
      <c r="A800" s="8">
        <v>57350</v>
      </c>
      <c r="B800" s="9">
        <v>40688</v>
      </c>
      <c r="C800" s="8" t="s">
        <v>34</v>
      </c>
      <c r="D800" s="8">
        <v>33</v>
      </c>
      <c r="E800" s="8">
        <v>140.63</v>
      </c>
      <c r="F800" s="10">
        <v>4.2615151515151517</v>
      </c>
      <c r="G800" s="8" t="s">
        <v>25</v>
      </c>
      <c r="H800" s="8">
        <v>5.68</v>
      </c>
      <c r="I800" s="8" t="s">
        <v>15</v>
      </c>
      <c r="J800" s="8" t="s">
        <v>42</v>
      </c>
      <c r="K800" s="8" t="s">
        <v>27</v>
      </c>
      <c r="L800" s="8" t="s">
        <v>28</v>
      </c>
      <c r="M800" s="8" t="s">
        <v>19</v>
      </c>
      <c r="N800" s="8" t="s">
        <v>137</v>
      </c>
    </row>
    <row r="801" spans="1:14" x14ac:dyDescent="0.35">
      <c r="A801" s="8">
        <v>45958</v>
      </c>
      <c r="B801" s="9">
        <v>40688</v>
      </c>
      <c r="C801" s="8" t="s">
        <v>55</v>
      </c>
      <c r="D801" s="8">
        <v>28</v>
      </c>
      <c r="E801" s="8">
        <v>17599.39</v>
      </c>
      <c r="F801" s="10">
        <v>628.54964285714289</v>
      </c>
      <c r="G801" s="8" t="s">
        <v>25</v>
      </c>
      <c r="H801" s="8">
        <v>24.49</v>
      </c>
      <c r="I801" s="8" t="s">
        <v>46</v>
      </c>
      <c r="J801" s="8" t="s">
        <v>42</v>
      </c>
      <c r="K801" s="8" t="s">
        <v>30</v>
      </c>
      <c r="L801" s="8" t="s">
        <v>165</v>
      </c>
      <c r="M801" s="8" t="s">
        <v>76</v>
      </c>
      <c r="N801" s="8" t="s">
        <v>137</v>
      </c>
    </row>
    <row r="802" spans="1:14" x14ac:dyDescent="0.35">
      <c r="A802" s="8">
        <v>45958</v>
      </c>
      <c r="B802" s="9">
        <v>40688</v>
      </c>
      <c r="C802" s="8" t="s">
        <v>55</v>
      </c>
      <c r="D802" s="8">
        <v>16</v>
      </c>
      <c r="E802" s="8">
        <v>115.34</v>
      </c>
      <c r="F802" s="10">
        <v>7.2087500000000002</v>
      </c>
      <c r="G802" s="8" t="s">
        <v>25</v>
      </c>
      <c r="H802" s="8">
        <v>3.1</v>
      </c>
      <c r="I802" s="8" t="s">
        <v>46</v>
      </c>
      <c r="J802" s="8" t="s">
        <v>42</v>
      </c>
      <c r="K802" s="8" t="s">
        <v>27</v>
      </c>
      <c r="L802" s="8" t="s">
        <v>28</v>
      </c>
      <c r="M802" s="8" t="s">
        <v>37</v>
      </c>
      <c r="N802" s="8" t="s">
        <v>187</v>
      </c>
    </row>
    <row r="803" spans="1:14" x14ac:dyDescent="0.35">
      <c r="A803" s="8">
        <v>49924</v>
      </c>
      <c r="B803" s="9">
        <v>40688</v>
      </c>
      <c r="C803" s="8" t="s">
        <v>20</v>
      </c>
      <c r="D803" s="8">
        <v>13</v>
      </c>
      <c r="E803" s="8">
        <v>33.11</v>
      </c>
      <c r="F803" s="10">
        <v>2.5469230769230768</v>
      </c>
      <c r="G803" s="8" t="s">
        <v>25</v>
      </c>
      <c r="H803" s="8">
        <v>4.57</v>
      </c>
      <c r="I803" s="8" t="s">
        <v>51</v>
      </c>
      <c r="J803" s="8" t="s">
        <v>29</v>
      </c>
      <c r="K803" s="8" t="s">
        <v>17</v>
      </c>
      <c r="L803" s="8" t="s">
        <v>18</v>
      </c>
      <c r="M803" s="8" t="s">
        <v>32</v>
      </c>
      <c r="N803" s="8" t="s">
        <v>187</v>
      </c>
    </row>
    <row r="804" spans="1:14" x14ac:dyDescent="0.35">
      <c r="A804" s="8">
        <v>14471</v>
      </c>
      <c r="B804" s="9">
        <v>40689</v>
      </c>
      <c r="C804" s="8" t="s">
        <v>49</v>
      </c>
      <c r="D804" s="8">
        <v>44</v>
      </c>
      <c r="E804" s="8">
        <v>823.63</v>
      </c>
      <c r="F804" s="10">
        <v>18.718863636363636</v>
      </c>
      <c r="G804" s="8" t="s">
        <v>25</v>
      </c>
      <c r="H804" s="8">
        <v>3.77</v>
      </c>
      <c r="I804" s="8" t="s">
        <v>15</v>
      </c>
      <c r="J804" s="8" t="s">
        <v>22</v>
      </c>
      <c r="K804" s="8" t="s">
        <v>17</v>
      </c>
      <c r="L804" s="8" t="s">
        <v>18</v>
      </c>
      <c r="M804" s="8" t="s">
        <v>32</v>
      </c>
      <c r="N804" s="8" t="s">
        <v>137</v>
      </c>
    </row>
    <row r="805" spans="1:14" x14ac:dyDescent="0.35">
      <c r="A805" s="8">
        <v>14471</v>
      </c>
      <c r="B805" s="9">
        <v>40689</v>
      </c>
      <c r="C805" s="8" t="s">
        <v>49</v>
      </c>
      <c r="D805" s="8">
        <v>42</v>
      </c>
      <c r="E805" s="8">
        <v>286.73</v>
      </c>
      <c r="F805" s="10">
        <v>6.8269047619047623</v>
      </c>
      <c r="G805" s="8" t="s">
        <v>25</v>
      </c>
      <c r="H805" s="8">
        <v>7.49</v>
      </c>
      <c r="I805" s="8" t="s">
        <v>15</v>
      </c>
      <c r="J805" s="8" t="s">
        <v>22</v>
      </c>
      <c r="K805" s="8" t="s">
        <v>27</v>
      </c>
      <c r="L805" s="8" t="s">
        <v>28</v>
      </c>
      <c r="M805" s="8" t="s">
        <v>19</v>
      </c>
      <c r="N805" s="8" t="s">
        <v>87</v>
      </c>
    </row>
    <row r="806" spans="1:14" x14ac:dyDescent="0.35">
      <c r="A806" s="8">
        <v>31751</v>
      </c>
      <c r="B806" s="9">
        <v>40689</v>
      </c>
      <c r="C806" s="8" t="s">
        <v>34</v>
      </c>
      <c r="D806" s="8">
        <v>31</v>
      </c>
      <c r="E806" s="8">
        <v>413.12</v>
      </c>
      <c r="F806" s="10">
        <v>13.326451612903226</v>
      </c>
      <c r="G806" s="8" t="s">
        <v>14</v>
      </c>
      <c r="H806" s="8">
        <v>7.27</v>
      </c>
      <c r="I806" s="8" t="s">
        <v>51</v>
      </c>
      <c r="J806" s="8" t="s">
        <v>42</v>
      </c>
      <c r="K806" s="8" t="s">
        <v>27</v>
      </c>
      <c r="L806" s="8" t="s">
        <v>68</v>
      </c>
      <c r="M806" s="8" t="s">
        <v>19</v>
      </c>
      <c r="N806" s="8" t="s">
        <v>87</v>
      </c>
    </row>
    <row r="807" spans="1:14" x14ac:dyDescent="0.35">
      <c r="A807" s="8">
        <v>45893</v>
      </c>
      <c r="B807" s="9">
        <v>40689</v>
      </c>
      <c r="C807" s="8" t="s">
        <v>34</v>
      </c>
      <c r="D807" s="8">
        <v>15</v>
      </c>
      <c r="E807" s="8">
        <v>68.03</v>
      </c>
      <c r="F807" s="10">
        <v>4.535333333333333</v>
      </c>
      <c r="G807" s="8" t="s">
        <v>25</v>
      </c>
      <c r="H807" s="8">
        <v>1.49</v>
      </c>
      <c r="I807" s="8" t="s">
        <v>85</v>
      </c>
      <c r="J807" s="8" t="s">
        <v>22</v>
      </c>
      <c r="K807" s="8" t="s">
        <v>27</v>
      </c>
      <c r="L807" s="8" t="s">
        <v>68</v>
      </c>
      <c r="M807" s="8" t="s">
        <v>19</v>
      </c>
      <c r="N807" s="8" t="s">
        <v>187</v>
      </c>
    </row>
    <row r="808" spans="1:14" x14ac:dyDescent="0.35">
      <c r="A808" s="8">
        <v>41794</v>
      </c>
      <c r="B808" s="9">
        <v>40690</v>
      </c>
      <c r="C808" s="8" t="s">
        <v>20</v>
      </c>
      <c r="D808" s="8">
        <v>49</v>
      </c>
      <c r="E808" s="8">
        <v>891.60749999999996</v>
      </c>
      <c r="F808" s="10">
        <v>18.196071428571429</v>
      </c>
      <c r="G808" s="8" t="s">
        <v>25</v>
      </c>
      <c r="H808" s="8">
        <v>4.8099999999999996</v>
      </c>
      <c r="I808" s="8" t="s">
        <v>54</v>
      </c>
      <c r="J808" s="8" t="s">
        <v>29</v>
      </c>
      <c r="K808" s="8" t="s">
        <v>30</v>
      </c>
      <c r="L808" s="8" t="s">
        <v>47</v>
      </c>
      <c r="M808" s="8" t="s">
        <v>45</v>
      </c>
      <c r="N808" s="8" t="s">
        <v>59</v>
      </c>
    </row>
    <row r="809" spans="1:14" x14ac:dyDescent="0.35">
      <c r="A809" s="8">
        <v>41794</v>
      </c>
      <c r="B809" s="9">
        <v>40690</v>
      </c>
      <c r="C809" s="8" t="s">
        <v>20</v>
      </c>
      <c r="D809" s="8">
        <v>48</v>
      </c>
      <c r="E809" s="8">
        <v>836.59</v>
      </c>
      <c r="F809" s="10">
        <v>17.428958333333334</v>
      </c>
      <c r="G809" s="8" t="s">
        <v>25</v>
      </c>
      <c r="H809" s="8">
        <v>8.65</v>
      </c>
      <c r="I809" s="8" t="s">
        <v>54</v>
      </c>
      <c r="J809" s="8" t="s">
        <v>29</v>
      </c>
      <c r="K809" s="8" t="s">
        <v>27</v>
      </c>
      <c r="L809" s="8" t="s">
        <v>40</v>
      </c>
      <c r="M809" s="8" t="s">
        <v>19</v>
      </c>
      <c r="N809" s="8" t="s">
        <v>87</v>
      </c>
    </row>
    <row r="810" spans="1:14" x14ac:dyDescent="0.35">
      <c r="A810" s="8">
        <v>10535</v>
      </c>
      <c r="B810" s="9">
        <v>40690</v>
      </c>
      <c r="C810" s="8" t="s">
        <v>13</v>
      </c>
      <c r="D810" s="8">
        <v>46</v>
      </c>
      <c r="E810" s="8">
        <v>80.27</v>
      </c>
      <c r="F810" s="10">
        <v>1.7449999999999999</v>
      </c>
      <c r="G810" s="8" t="s">
        <v>25</v>
      </c>
      <c r="H810" s="8">
        <v>0.7</v>
      </c>
      <c r="I810" s="8" t="s">
        <v>26</v>
      </c>
      <c r="J810" s="8" t="s">
        <v>22</v>
      </c>
      <c r="K810" s="8" t="s">
        <v>27</v>
      </c>
      <c r="L810" s="8" t="s">
        <v>40</v>
      </c>
      <c r="M810" s="8" t="s">
        <v>37</v>
      </c>
      <c r="N810" s="9">
        <v>40608</v>
      </c>
    </row>
    <row r="811" spans="1:14" x14ac:dyDescent="0.35">
      <c r="A811" s="8">
        <v>10535</v>
      </c>
      <c r="B811" s="9">
        <v>40690</v>
      </c>
      <c r="C811" s="8" t="s">
        <v>13</v>
      </c>
      <c r="D811" s="8">
        <v>25</v>
      </c>
      <c r="E811" s="8">
        <v>854.88</v>
      </c>
      <c r="F811" s="10">
        <v>34.1952</v>
      </c>
      <c r="G811" s="8" t="s">
        <v>25</v>
      </c>
      <c r="H811" s="8">
        <v>19.989999999999998</v>
      </c>
      <c r="I811" s="8" t="s">
        <v>26</v>
      </c>
      <c r="J811" s="8" t="s">
        <v>22</v>
      </c>
      <c r="K811" s="8" t="s">
        <v>17</v>
      </c>
      <c r="L811" s="8" t="s">
        <v>18</v>
      </c>
      <c r="M811" s="8" t="s">
        <v>19</v>
      </c>
      <c r="N811" s="8" t="s">
        <v>59</v>
      </c>
    </row>
    <row r="812" spans="1:14" x14ac:dyDescent="0.35">
      <c r="A812" s="8">
        <v>41794</v>
      </c>
      <c r="B812" s="9">
        <v>40690</v>
      </c>
      <c r="C812" s="8" t="s">
        <v>20</v>
      </c>
      <c r="D812" s="8">
        <v>21</v>
      </c>
      <c r="E812" s="8">
        <v>58.14</v>
      </c>
      <c r="F812" s="10">
        <v>2.7685714285714287</v>
      </c>
      <c r="G812" s="8" t="s">
        <v>25</v>
      </c>
      <c r="H812" s="8">
        <v>0.97</v>
      </c>
      <c r="I812" s="8" t="s">
        <v>54</v>
      </c>
      <c r="J812" s="8" t="s">
        <v>29</v>
      </c>
      <c r="K812" s="8" t="s">
        <v>27</v>
      </c>
      <c r="L812" s="8" t="s">
        <v>40</v>
      </c>
      <c r="M812" s="8" t="s">
        <v>37</v>
      </c>
      <c r="N812" s="8" t="s">
        <v>59</v>
      </c>
    </row>
    <row r="813" spans="1:14" x14ac:dyDescent="0.35">
      <c r="A813" s="8">
        <v>24804</v>
      </c>
      <c r="B813" s="9">
        <v>40690</v>
      </c>
      <c r="C813" s="8" t="s">
        <v>49</v>
      </c>
      <c r="D813" s="8">
        <v>20</v>
      </c>
      <c r="E813" s="8">
        <v>211.42</v>
      </c>
      <c r="F813" s="10">
        <v>10.571</v>
      </c>
      <c r="G813" s="8" t="s">
        <v>25</v>
      </c>
      <c r="H813" s="8">
        <v>9.4499999999999993</v>
      </c>
      <c r="I813" s="8" t="s">
        <v>54</v>
      </c>
      <c r="J813" s="8" t="s">
        <v>29</v>
      </c>
      <c r="K813" s="8" t="s">
        <v>27</v>
      </c>
      <c r="L813" s="8" t="s">
        <v>58</v>
      </c>
      <c r="M813" s="8" t="s">
        <v>19</v>
      </c>
      <c r="N813" s="8" t="s">
        <v>59</v>
      </c>
    </row>
    <row r="814" spans="1:14" x14ac:dyDescent="0.35">
      <c r="A814" s="8">
        <v>56515</v>
      </c>
      <c r="B814" s="9">
        <v>40690</v>
      </c>
      <c r="C814" s="8" t="s">
        <v>55</v>
      </c>
      <c r="D814" s="8">
        <v>18</v>
      </c>
      <c r="E814" s="8">
        <v>126.62</v>
      </c>
      <c r="F814" s="10">
        <v>7.0344444444444445</v>
      </c>
      <c r="G814" s="8" t="s">
        <v>14</v>
      </c>
      <c r="H814" s="8">
        <v>0.5</v>
      </c>
      <c r="I814" s="8" t="s">
        <v>41</v>
      </c>
      <c r="J814" s="8" t="s">
        <v>42</v>
      </c>
      <c r="K814" s="8" t="s">
        <v>27</v>
      </c>
      <c r="L814" s="8" t="s">
        <v>71</v>
      </c>
      <c r="M814" s="8" t="s">
        <v>19</v>
      </c>
      <c r="N814" s="8" t="s">
        <v>87</v>
      </c>
    </row>
    <row r="815" spans="1:14" x14ac:dyDescent="0.35">
      <c r="A815" s="8">
        <v>56515</v>
      </c>
      <c r="B815" s="9">
        <v>40690</v>
      </c>
      <c r="C815" s="8" t="s">
        <v>55</v>
      </c>
      <c r="D815" s="8">
        <v>17</v>
      </c>
      <c r="E815" s="8">
        <v>979.52</v>
      </c>
      <c r="F815" s="10">
        <v>57.618823529411763</v>
      </c>
      <c r="G815" s="8" t="s">
        <v>21</v>
      </c>
      <c r="H815" s="8">
        <v>36.61</v>
      </c>
      <c r="I815" s="8" t="s">
        <v>41</v>
      </c>
      <c r="J815" s="8" t="s">
        <v>42</v>
      </c>
      <c r="K815" s="8" t="s">
        <v>17</v>
      </c>
      <c r="L815" s="8" t="s">
        <v>115</v>
      </c>
      <c r="M815" s="8" t="s">
        <v>56</v>
      </c>
      <c r="N815" s="8" t="s">
        <v>59</v>
      </c>
    </row>
    <row r="816" spans="1:14" x14ac:dyDescent="0.35">
      <c r="A816" s="8">
        <v>12355</v>
      </c>
      <c r="B816" s="9">
        <v>40691</v>
      </c>
      <c r="C816" s="8" t="s">
        <v>49</v>
      </c>
      <c r="D816" s="8">
        <v>45</v>
      </c>
      <c r="E816" s="8">
        <v>168.66</v>
      </c>
      <c r="F816" s="10">
        <v>3.7479999999999998</v>
      </c>
      <c r="G816" s="8" t="s">
        <v>25</v>
      </c>
      <c r="H816" s="8">
        <v>5.13</v>
      </c>
      <c r="I816" s="8" t="s">
        <v>41</v>
      </c>
      <c r="J816" s="8" t="s">
        <v>22</v>
      </c>
      <c r="K816" s="8" t="s">
        <v>27</v>
      </c>
      <c r="L816" s="8" t="s">
        <v>66</v>
      </c>
      <c r="M816" s="8" t="s">
        <v>19</v>
      </c>
      <c r="N816" s="8" t="s">
        <v>162</v>
      </c>
    </row>
    <row r="817" spans="1:14" x14ac:dyDescent="0.35">
      <c r="A817" s="8">
        <v>28898</v>
      </c>
      <c r="B817" s="9">
        <v>40691</v>
      </c>
      <c r="C817" s="8" t="s">
        <v>13</v>
      </c>
      <c r="D817" s="8">
        <v>44</v>
      </c>
      <c r="E817" s="8">
        <v>246</v>
      </c>
      <c r="F817" s="10">
        <v>5.5909090909090908</v>
      </c>
      <c r="G817" s="8" t="s">
        <v>25</v>
      </c>
      <c r="H817" s="8">
        <v>7.96</v>
      </c>
      <c r="I817" s="8" t="s">
        <v>15</v>
      </c>
      <c r="J817" s="8" t="s">
        <v>22</v>
      </c>
      <c r="K817" s="8" t="s">
        <v>27</v>
      </c>
      <c r="L817" s="8" t="s">
        <v>28</v>
      </c>
      <c r="M817" s="8" t="s">
        <v>19</v>
      </c>
      <c r="N817" s="8" t="s">
        <v>87</v>
      </c>
    </row>
    <row r="818" spans="1:14" x14ac:dyDescent="0.35">
      <c r="A818" s="8">
        <v>8993</v>
      </c>
      <c r="B818" s="9">
        <v>40691</v>
      </c>
      <c r="C818" s="8" t="s">
        <v>55</v>
      </c>
      <c r="D818" s="8">
        <v>41</v>
      </c>
      <c r="E818" s="8">
        <v>172.15</v>
      </c>
      <c r="F818" s="10">
        <v>4.1987804878048784</v>
      </c>
      <c r="G818" s="8" t="s">
        <v>14</v>
      </c>
      <c r="H818" s="8">
        <v>0.5</v>
      </c>
      <c r="I818" s="8" t="s">
        <v>39</v>
      </c>
      <c r="J818" s="8" t="s">
        <v>22</v>
      </c>
      <c r="K818" s="8" t="s">
        <v>27</v>
      </c>
      <c r="L818" s="8" t="s">
        <v>71</v>
      </c>
      <c r="M818" s="8" t="s">
        <v>19</v>
      </c>
      <c r="N818" s="8" t="s">
        <v>162</v>
      </c>
    </row>
    <row r="819" spans="1:14" x14ac:dyDescent="0.35">
      <c r="A819" s="8">
        <v>12355</v>
      </c>
      <c r="B819" s="9">
        <v>40691</v>
      </c>
      <c r="C819" s="8" t="s">
        <v>49</v>
      </c>
      <c r="D819" s="8">
        <v>36</v>
      </c>
      <c r="E819" s="8">
        <v>209.53</v>
      </c>
      <c r="F819" s="10">
        <v>5.8202777777777781</v>
      </c>
      <c r="G819" s="8" t="s">
        <v>25</v>
      </c>
      <c r="H819" s="8">
        <v>5.67</v>
      </c>
      <c r="I819" s="8" t="s">
        <v>85</v>
      </c>
      <c r="J819" s="8" t="s">
        <v>22</v>
      </c>
      <c r="K819" s="8" t="s">
        <v>27</v>
      </c>
      <c r="L819" s="8" t="s">
        <v>28</v>
      </c>
      <c r="M819" s="8" t="s">
        <v>19</v>
      </c>
      <c r="N819" s="8" t="s">
        <v>59</v>
      </c>
    </row>
    <row r="820" spans="1:14" x14ac:dyDescent="0.35">
      <c r="A820" s="8">
        <v>12355</v>
      </c>
      <c r="B820" s="9">
        <v>40691</v>
      </c>
      <c r="C820" s="8" t="s">
        <v>49</v>
      </c>
      <c r="D820" s="8">
        <v>14</v>
      </c>
      <c r="E820" s="8">
        <v>225.47</v>
      </c>
      <c r="F820" s="10">
        <v>16.105</v>
      </c>
      <c r="G820" s="8" t="s">
        <v>25</v>
      </c>
      <c r="H820" s="8">
        <v>7.51</v>
      </c>
      <c r="I820" s="8" t="s">
        <v>85</v>
      </c>
      <c r="J820" s="8" t="s">
        <v>22</v>
      </c>
      <c r="K820" s="8" t="s">
        <v>27</v>
      </c>
      <c r="L820" s="8" t="s">
        <v>58</v>
      </c>
      <c r="M820" s="8" t="s">
        <v>19</v>
      </c>
      <c r="N820" s="8" t="s">
        <v>59</v>
      </c>
    </row>
    <row r="821" spans="1:14" x14ac:dyDescent="0.35">
      <c r="A821" s="8">
        <v>14948</v>
      </c>
      <c r="B821" s="9">
        <v>40691</v>
      </c>
      <c r="C821" s="8" t="s">
        <v>55</v>
      </c>
      <c r="D821" s="8">
        <v>6</v>
      </c>
      <c r="E821" s="8">
        <v>647.78</v>
      </c>
      <c r="F821" s="10">
        <v>107.96333333333332</v>
      </c>
      <c r="G821" s="8" t="s">
        <v>21</v>
      </c>
      <c r="H821" s="8">
        <v>35.840000000000003</v>
      </c>
      <c r="I821" s="8" t="s">
        <v>15</v>
      </c>
      <c r="J821" s="8" t="s">
        <v>42</v>
      </c>
      <c r="K821" s="8" t="s">
        <v>17</v>
      </c>
      <c r="L821" s="8" t="s">
        <v>115</v>
      </c>
      <c r="M821" s="8" t="s">
        <v>56</v>
      </c>
      <c r="N821" s="8" t="s">
        <v>59</v>
      </c>
    </row>
    <row r="822" spans="1:14" x14ac:dyDescent="0.35">
      <c r="A822" s="8">
        <v>4132</v>
      </c>
      <c r="B822" s="9">
        <v>40691</v>
      </c>
      <c r="C822" s="8" t="s">
        <v>49</v>
      </c>
      <c r="D822" s="8">
        <v>5</v>
      </c>
      <c r="E822" s="8">
        <v>14.76</v>
      </c>
      <c r="F822" s="10">
        <v>2.952</v>
      </c>
      <c r="G822" s="8" t="s">
        <v>25</v>
      </c>
      <c r="H822" s="8">
        <v>0.5</v>
      </c>
      <c r="I822" s="8" t="s">
        <v>62</v>
      </c>
      <c r="J822" s="8" t="s">
        <v>22</v>
      </c>
      <c r="K822" s="8" t="s">
        <v>27</v>
      </c>
      <c r="L822" s="8" t="s">
        <v>71</v>
      </c>
      <c r="M822" s="8" t="s">
        <v>19</v>
      </c>
      <c r="N822" s="8" t="s">
        <v>162</v>
      </c>
    </row>
    <row r="823" spans="1:14" x14ac:dyDescent="0.35">
      <c r="A823" s="8">
        <v>44007</v>
      </c>
      <c r="B823" s="9">
        <v>40693</v>
      </c>
      <c r="C823" s="8" t="s">
        <v>55</v>
      </c>
      <c r="D823" s="8">
        <v>50</v>
      </c>
      <c r="E823" s="8">
        <v>281.81</v>
      </c>
      <c r="F823" s="10">
        <v>5.6361999999999997</v>
      </c>
      <c r="G823" s="8" t="s">
        <v>25</v>
      </c>
      <c r="H823" s="8">
        <v>0.96</v>
      </c>
      <c r="I823" s="8" t="s">
        <v>15</v>
      </c>
      <c r="J823" s="8" t="s">
        <v>16</v>
      </c>
      <c r="K823" s="8" t="s">
        <v>27</v>
      </c>
      <c r="L823" s="8" t="s">
        <v>40</v>
      </c>
      <c r="M823" s="8" t="s">
        <v>37</v>
      </c>
      <c r="N823" s="8" t="s">
        <v>162</v>
      </c>
    </row>
    <row r="824" spans="1:14" x14ac:dyDescent="0.35">
      <c r="A824" s="8">
        <v>995</v>
      </c>
      <c r="B824" s="9">
        <v>40693</v>
      </c>
      <c r="C824" s="8" t="s">
        <v>55</v>
      </c>
      <c r="D824" s="8">
        <v>46</v>
      </c>
      <c r="E824" s="8">
        <v>1815.49</v>
      </c>
      <c r="F824" s="10">
        <v>39.467173913043482</v>
      </c>
      <c r="G824" s="8" t="s">
        <v>25</v>
      </c>
      <c r="H824" s="8">
        <v>3.04</v>
      </c>
      <c r="I824" s="8" t="s">
        <v>62</v>
      </c>
      <c r="J824" s="8" t="s">
        <v>29</v>
      </c>
      <c r="K824" s="8" t="s">
        <v>17</v>
      </c>
      <c r="L824" s="8" t="s">
        <v>18</v>
      </c>
      <c r="M824" s="8" t="s">
        <v>37</v>
      </c>
      <c r="N824" s="8" t="s">
        <v>88</v>
      </c>
    </row>
    <row r="825" spans="1:14" x14ac:dyDescent="0.35">
      <c r="A825" s="8">
        <v>36135</v>
      </c>
      <c r="B825" s="9">
        <v>40693</v>
      </c>
      <c r="C825" s="8" t="s">
        <v>49</v>
      </c>
      <c r="D825" s="8">
        <v>33</v>
      </c>
      <c r="E825" s="8">
        <v>999.226</v>
      </c>
      <c r="F825" s="10">
        <v>30.279575757575756</v>
      </c>
      <c r="G825" s="8" t="s">
        <v>25</v>
      </c>
      <c r="H825" s="8">
        <v>3.3</v>
      </c>
      <c r="I825" s="8" t="s">
        <v>26</v>
      </c>
      <c r="J825" s="8" t="s">
        <v>16</v>
      </c>
      <c r="K825" s="8" t="s">
        <v>30</v>
      </c>
      <c r="L825" s="8" t="s">
        <v>47</v>
      </c>
      <c r="M825" s="8" t="s">
        <v>32</v>
      </c>
      <c r="N825" s="8" t="s">
        <v>88</v>
      </c>
    </row>
    <row r="826" spans="1:14" x14ac:dyDescent="0.35">
      <c r="A826" s="8">
        <v>59971</v>
      </c>
      <c r="B826" s="9">
        <v>40694</v>
      </c>
      <c r="C826" s="8" t="s">
        <v>20</v>
      </c>
      <c r="D826" s="8">
        <v>45</v>
      </c>
      <c r="E826" s="8">
        <v>514.86</v>
      </c>
      <c r="F826" s="10">
        <v>11.441333333333334</v>
      </c>
      <c r="G826" s="8" t="s">
        <v>25</v>
      </c>
      <c r="H826" s="8">
        <v>6.47</v>
      </c>
      <c r="I826" s="8" t="s">
        <v>15</v>
      </c>
      <c r="J826" s="8" t="s">
        <v>29</v>
      </c>
      <c r="K826" s="8" t="s">
        <v>27</v>
      </c>
      <c r="L826" s="8" t="s">
        <v>28</v>
      </c>
      <c r="M826" s="8" t="s">
        <v>19</v>
      </c>
      <c r="N826" s="9">
        <v>40580</v>
      </c>
    </row>
    <row r="827" spans="1:14" x14ac:dyDescent="0.35">
      <c r="A827" s="8">
        <v>13953</v>
      </c>
      <c r="B827" s="9">
        <v>40694</v>
      </c>
      <c r="C827" s="8" t="s">
        <v>20</v>
      </c>
      <c r="D827" s="8">
        <v>32</v>
      </c>
      <c r="E827" s="8">
        <v>381.24</v>
      </c>
      <c r="F827" s="10">
        <v>11.91375</v>
      </c>
      <c r="G827" s="8" t="s">
        <v>25</v>
      </c>
      <c r="H827" s="8">
        <v>5.01</v>
      </c>
      <c r="I827" s="8" t="s">
        <v>51</v>
      </c>
      <c r="J827" s="8" t="s">
        <v>16</v>
      </c>
      <c r="K827" s="8" t="s">
        <v>27</v>
      </c>
      <c r="L827" s="8" t="s">
        <v>28</v>
      </c>
      <c r="M827" s="8" t="s">
        <v>19</v>
      </c>
      <c r="N827" s="9">
        <v>40580</v>
      </c>
    </row>
    <row r="828" spans="1:14" x14ac:dyDescent="0.35">
      <c r="A828" s="8">
        <v>50533</v>
      </c>
      <c r="B828" s="9">
        <v>40694</v>
      </c>
      <c r="C828" s="8" t="s">
        <v>49</v>
      </c>
      <c r="D828" s="8">
        <v>32</v>
      </c>
      <c r="E828" s="8">
        <v>1974.66</v>
      </c>
      <c r="F828" s="10">
        <v>61.708125000000003</v>
      </c>
      <c r="G828" s="8" t="s">
        <v>14</v>
      </c>
      <c r="H828" s="8">
        <v>35</v>
      </c>
      <c r="I828" s="8" t="s">
        <v>51</v>
      </c>
      <c r="J828" s="8" t="s">
        <v>42</v>
      </c>
      <c r="K828" s="8" t="s">
        <v>27</v>
      </c>
      <c r="L828" s="8" t="s">
        <v>58</v>
      </c>
      <c r="M828" s="8" t="s">
        <v>76</v>
      </c>
      <c r="N828" s="9">
        <v>40580</v>
      </c>
    </row>
    <row r="829" spans="1:14" x14ac:dyDescent="0.35">
      <c r="A829" s="8">
        <v>59971</v>
      </c>
      <c r="B829" s="9">
        <v>40694</v>
      </c>
      <c r="C829" s="8" t="s">
        <v>20</v>
      </c>
      <c r="D829" s="8">
        <v>26</v>
      </c>
      <c r="E829" s="8">
        <v>437.77</v>
      </c>
      <c r="F829" s="10">
        <v>16.837307692307693</v>
      </c>
      <c r="G829" s="8" t="s">
        <v>14</v>
      </c>
      <c r="H829" s="8">
        <v>8.99</v>
      </c>
      <c r="I829" s="8" t="s">
        <v>15</v>
      </c>
      <c r="J829" s="8" t="s">
        <v>29</v>
      </c>
      <c r="K829" s="8" t="s">
        <v>30</v>
      </c>
      <c r="L829" s="8" t="s">
        <v>31</v>
      </c>
      <c r="M829" s="8" t="s">
        <v>32</v>
      </c>
      <c r="N829" s="9">
        <v>40580</v>
      </c>
    </row>
    <row r="830" spans="1:14" x14ac:dyDescent="0.35">
      <c r="A830" s="8">
        <v>38438</v>
      </c>
      <c r="B830" s="9">
        <v>40694</v>
      </c>
      <c r="C830" s="8" t="s">
        <v>20</v>
      </c>
      <c r="D830" s="8">
        <v>17</v>
      </c>
      <c r="E830" s="8">
        <v>121.09</v>
      </c>
      <c r="F830" s="10">
        <v>7.1229411764705883</v>
      </c>
      <c r="G830" s="8" t="s">
        <v>25</v>
      </c>
      <c r="H830" s="8">
        <v>5.66</v>
      </c>
      <c r="I830" s="8" t="s">
        <v>54</v>
      </c>
      <c r="J830" s="8" t="s">
        <v>29</v>
      </c>
      <c r="K830" s="8" t="s">
        <v>27</v>
      </c>
      <c r="L830" s="8" t="s">
        <v>28</v>
      </c>
      <c r="M830" s="8" t="s">
        <v>19</v>
      </c>
      <c r="N830" s="9">
        <v>40549</v>
      </c>
    </row>
    <row r="831" spans="1:14" x14ac:dyDescent="0.35">
      <c r="A831" s="8">
        <v>38438</v>
      </c>
      <c r="B831" s="9">
        <v>40694</v>
      </c>
      <c r="C831" s="8" t="s">
        <v>20</v>
      </c>
      <c r="D831" s="8">
        <v>16</v>
      </c>
      <c r="E831" s="8">
        <v>621.92999999999995</v>
      </c>
      <c r="F831" s="10">
        <v>38.870624999999997</v>
      </c>
      <c r="G831" s="8" t="s">
        <v>25</v>
      </c>
      <c r="H831" s="8">
        <v>4</v>
      </c>
      <c r="I831" s="8" t="s">
        <v>54</v>
      </c>
      <c r="J831" s="8" t="s">
        <v>29</v>
      </c>
      <c r="K831" s="8" t="s">
        <v>30</v>
      </c>
      <c r="L831" s="8" t="s">
        <v>31</v>
      </c>
      <c r="M831" s="8" t="s">
        <v>19</v>
      </c>
      <c r="N831" s="9">
        <v>40580</v>
      </c>
    </row>
    <row r="832" spans="1:14" x14ac:dyDescent="0.35">
      <c r="A832" s="8">
        <v>59971</v>
      </c>
      <c r="B832" s="9">
        <v>40694</v>
      </c>
      <c r="C832" s="8" t="s">
        <v>20</v>
      </c>
      <c r="D832" s="8">
        <v>12</v>
      </c>
      <c r="E832" s="8">
        <v>356.27</v>
      </c>
      <c r="F832" s="10">
        <v>29.689166666666665</v>
      </c>
      <c r="G832" s="8" t="s">
        <v>14</v>
      </c>
      <c r="H832" s="8">
        <v>5.09</v>
      </c>
      <c r="I832" s="8" t="s">
        <v>15</v>
      </c>
      <c r="J832" s="8" t="s">
        <v>29</v>
      </c>
      <c r="K832" s="8" t="s">
        <v>27</v>
      </c>
      <c r="L832" s="8" t="s">
        <v>28</v>
      </c>
      <c r="M832" s="8" t="s">
        <v>19</v>
      </c>
      <c r="N832" s="9">
        <v>40580</v>
      </c>
    </row>
    <row r="833" spans="1:14" x14ac:dyDescent="0.35">
      <c r="A833" s="8">
        <v>23557</v>
      </c>
      <c r="B833" s="9">
        <v>40694</v>
      </c>
      <c r="C833" s="8" t="s">
        <v>49</v>
      </c>
      <c r="D833" s="8">
        <v>7</v>
      </c>
      <c r="E833" s="8">
        <v>1011.16</v>
      </c>
      <c r="F833" s="10">
        <v>144.45142857142858</v>
      </c>
      <c r="G833" s="8" t="s">
        <v>25</v>
      </c>
      <c r="H833" s="8">
        <v>24.49</v>
      </c>
      <c r="I833" s="8" t="s">
        <v>39</v>
      </c>
      <c r="J833" s="8" t="s">
        <v>29</v>
      </c>
      <c r="K833" s="8" t="s">
        <v>17</v>
      </c>
      <c r="L833" s="8" t="s">
        <v>18</v>
      </c>
      <c r="M833" s="8" t="s">
        <v>76</v>
      </c>
      <c r="N833" s="9">
        <v>40549</v>
      </c>
    </row>
    <row r="834" spans="1:14" x14ac:dyDescent="0.35">
      <c r="A834" s="8">
        <v>50533</v>
      </c>
      <c r="B834" s="9">
        <v>40694</v>
      </c>
      <c r="C834" s="8" t="s">
        <v>49</v>
      </c>
      <c r="D834" s="8">
        <v>3</v>
      </c>
      <c r="E834" s="8">
        <v>73.44</v>
      </c>
      <c r="F834" s="10">
        <v>24.48</v>
      </c>
      <c r="G834" s="8" t="s">
        <v>21</v>
      </c>
      <c r="H834" s="8">
        <v>27.75</v>
      </c>
      <c r="I834" s="8" t="s">
        <v>51</v>
      </c>
      <c r="J834" s="8" t="s">
        <v>42</v>
      </c>
      <c r="K834" s="8" t="s">
        <v>17</v>
      </c>
      <c r="L834" s="8" t="s">
        <v>52</v>
      </c>
      <c r="M834" s="8" t="s">
        <v>56</v>
      </c>
      <c r="N834" s="9">
        <v>40549</v>
      </c>
    </row>
    <row r="835" spans="1:14" x14ac:dyDescent="0.35">
      <c r="A835" s="8">
        <v>57059</v>
      </c>
      <c r="B835" s="9">
        <v>40695</v>
      </c>
      <c r="C835" s="8" t="s">
        <v>55</v>
      </c>
      <c r="D835" s="8">
        <v>50</v>
      </c>
      <c r="E835" s="8">
        <v>212.12</v>
      </c>
      <c r="F835" s="10">
        <v>4.2423999999999999</v>
      </c>
      <c r="G835" s="8" t="s">
        <v>25</v>
      </c>
      <c r="H835" s="8">
        <v>5.26</v>
      </c>
      <c r="I835" s="8" t="s">
        <v>63</v>
      </c>
      <c r="J835" s="8" t="s">
        <v>22</v>
      </c>
      <c r="K835" s="8" t="s">
        <v>27</v>
      </c>
      <c r="L835" s="8" t="s">
        <v>68</v>
      </c>
      <c r="M835" s="8" t="s">
        <v>19</v>
      </c>
      <c r="N835" s="9">
        <v>40608</v>
      </c>
    </row>
    <row r="836" spans="1:14" x14ac:dyDescent="0.35">
      <c r="A836" s="8">
        <v>51650</v>
      </c>
      <c r="B836" s="9">
        <v>40695</v>
      </c>
      <c r="C836" s="8" t="s">
        <v>34</v>
      </c>
      <c r="D836" s="8">
        <v>43</v>
      </c>
      <c r="E836" s="8">
        <v>10854.83</v>
      </c>
      <c r="F836" s="10">
        <v>252.43790697674419</v>
      </c>
      <c r="G836" s="8" t="s">
        <v>21</v>
      </c>
      <c r="H836" s="8">
        <v>28.06</v>
      </c>
      <c r="I836" s="8" t="s">
        <v>39</v>
      </c>
      <c r="J836" s="8" t="s">
        <v>16</v>
      </c>
      <c r="K836" s="8" t="s">
        <v>30</v>
      </c>
      <c r="L836" s="8" t="s">
        <v>44</v>
      </c>
      <c r="M836" s="8" t="s">
        <v>24</v>
      </c>
      <c r="N836" s="9">
        <v>40608</v>
      </c>
    </row>
    <row r="837" spans="1:14" x14ac:dyDescent="0.35">
      <c r="A837" s="8">
        <v>57059</v>
      </c>
      <c r="B837" s="9">
        <v>40695</v>
      </c>
      <c r="C837" s="8" t="s">
        <v>55</v>
      </c>
      <c r="D837" s="8">
        <v>25</v>
      </c>
      <c r="E837" s="8">
        <v>2455.54</v>
      </c>
      <c r="F837" s="10">
        <v>98.221599999999995</v>
      </c>
      <c r="G837" s="8" t="s">
        <v>25</v>
      </c>
      <c r="H837" s="8">
        <v>0.49</v>
      </c>
      <c r="I837" s="8" t="s">
        <v>63</v>
      </c>
      <c r="J837" s="8" t="s">
        <v>22</v>
      </c>
      <c r="K837" s="8" t="s">
        <v>27</v>
      </c>
      <c r="L837" s="8" t="s">
        <v>71</v>
      </c>
      <c r="M837" s="8" t="s">
        <v>19</v>
      </c>
      <c r="N837" s="9">
        <v>40608</v>
      </c>
    </row>
    <row r="838" spans="1:14" x14ac:dyDescent="0.35">
      <c r="A838" s="8">
        <v>51650</v>
      </c>
      <c r="B838" s="9">
        <v>40695</v>
      </c>
      <c r="C838" s="8" t="s">
        <v>34</v>
      </c>
      <c r="D838" s="8">
        <v>25</v>
      </c>
      <c r="E838" s="8">
        <v>470.11</v>
      </c>
      <c r="F838" s="10">
        <v>18.804400000000001</v>
      </c>
      <c r="G838" s="8" t="s">
        <v>25</v>
      </c>
      <c r="H838" s="8">
        <v>5.97</v>
      </c>
      <c r="I838" s="8" t="s">
        <v>39</v>
      </c>
      <c r="J838" s="8" t="s">
        <v>16</v>
      </c>
      <c r="K838" s="8" t="s">
        <v>27</v>
      </c>
      <c r="L838" s="8" t="s">
        <v>28</v>
      </c>
      <c r="M838" s="8" t="s">
        <v>19</v>
      </c>
      <c r="N838" s="9">
        <v>40608</v>
      </c>
    </row>
    <row r="839" spans="1:14" x14ac:dyDescent="0.35">
      <c r="A839" s="8">
        <v>49349</v>
      </c>
      <c r="B839" s="9">
        <v>40695</v>
      </c>
      <c r="C839" s="8" t="s">
        <v>34</v>
      </c>
      <c r="D839" s="8">
        <v>23</v>
      </c>
      <c r="E839" s="8">
        <v>1642.47</v>
      </c>
      <c r="F839" s="10">
        <v>71.411739130434782</v>
      </c>
      <c r="G839" s="8" t="s">
        <v>21</v>
      </c>
      <c r="H839" s="8">
        <v>60</v>
      </c>
      <c r="I839" s="8" t="s">
        <v>51</v>
      </c>
      <c r="J839" s="8" t="s">
        <v>29</v>
      </c>
      <c r="K839" s="8" t="s">
        <v>27</v>
      </c>
      <c r="L839" s="8" t="s">
        <v>66</v>
      </c>
      <c r="M839" s="8" t="s">
        <v>24</v>
      </c>
      <c r="N839" s="9">
        <v>40608</v>
      </c>
    </row>
    <row r="840" spans="1:14" x14ac:dyDescent="0.35">
      <c r="A840" s="8">
        <v>51650</v>
      </c>
      <c r="B840" s="9">
        <v>40695</v>
      </c>
      <c r="C840" s="8" t="s">
        <v>34</v>
      </c>
      <c r="D840" s="8">
        <v>19</v>
      </c>
      <c r="E840" s="8">
        <v>51.23</v>
      </c>
      <c r="F840" s="10">
        <v>2.696315789473684</v>
      </c>
      <c r="G840" s="8" t="s">
        <v>25</v>
      </c>
      <c r="H840" s="8">
        <v>0.96</v>
      </c>
      <c r="I840" s="8" t="s">
        <v>39</v>
      </c>
      <c r="J840" s="8" t="s">
        <v>16</v>
      </c>
      <c r="K840" s="8" t="s">
        <v>27</v>
      </c>
      <c r="L840" s="8" t="s">
        <v>40</v>
      </c>
      <c r="M840" s="8" t="s">
        <v>37</v>
      </c>
      <c r="N840" s="9">
        <v>40608</v>
      </c>
    </row>
    <row r="841" spans="1:14" x14ac:dyDescent="0.35">
      <c r="A841" s="8">
        <v>49349</v>
      </c>
      <c r="B841" s="9">
        <v>40695</v>
      </c>
      <c r="C841" s="8" t="s">
        <v>34</v>
      </c>
      <c r="D841" s="8">
        <v>11</v>
      </c>
      <c r="E841" s="8">
        <v>123.34</v>
      </c>
      <c r="F841" s="10">
        <v>11.212727272727273</v>
      </c>
      <c r="G841" s="8" t="s">
        <v>25</v>
      </c>
      <c r="H841" s="8">
        <v>5.01</v>
      </c>
      <c r="I841" s="8" t="s">
        <v>51</v>
      </c>
      <c r="J841" s="8" t="s">
        <v>29</v>
      </c>
      <c r="K841" s="8" t="s">
        <v>27</v>
      </c>
      <c r="L841" s="8" t="s">
        <v>28</v>
      </c>
      <c r="M841" s="8" t="s">
        <v>19</v>
      </c>
      <c r="N841" s="9">
        <v>40549</v>
      </c>
    </row>
    <row r="842" spans="1:14" x14ac:dyDescent="0.35">
      <c r="A842" s="8">
        <v>39457</v>
      </c>
      <c r="B842" s="9">
        <v>40696</v>
      </c>
      <c r="C842" s="8" t="s">
        <v>20</v>
      </c>
      <c r="D842" s="8">
        <v>40</v>
      </c>
      <c r="E842" s="8">
        <v>4842.21</v>
      </c>
      <c r="F842" s="10">
        <v>121.05525</v>
      </c>
      <c r="G842" s="8" t="s">
        <v>21</v>
      </c>
      <c r="H842" s="8">
        <v>70.2</v>
      </c>
      <c r="I842" s="8" t="s">
        <v>26</v>
      </c>
      <c r="J842" s="8" t="s">
        <v>29</v>
      </c>
      <c r="K842" s="8" t="s">
        <v>17</v>
      </c>
      <c r="L842" s="8" t="s">
        <v>23</v>
      </c>
      <c r="M842" s="8" t="s">
        <v>24</v>
      </c>
      <c r="N842" s="9">
        <v>40580</v>
      </c>
    </row>
    <row r="843" spans="1:14" x14ac:dyDescent="0.35">
      <c r="A843" s="8">
        <v>57063</v>
      </c>
      <c r="B843" s="9">
        <v>40696</v>
      </c>
      <c r="C843" s="8" t="s">
        <v>55</v>
      </c>
      <c r="D843" s="8">
        <v>26</v>
      </c>
      <c r="E843" s="8">
        <v>173.78</v>
      </c>
      <c r="F843" s="10">
        <v>6.6838461538461535</v>
      </c>
      <c r="G843" s="8" t="s">
        <v>25</v>
      </c>
      <c r="H843" s="8">
        <v>7.49</v>
      </c>
      <c r="I843" s="8" t="s">
        <v>54</v>
      </c>
      <c r="J843" s="8" t="s">
        <v>42</v>
      </c>
      <c r="K843" s="8" t="s">
        <v>27</v>
      </c>
      <c r="L843" s="8" t="s">
        <v>28</v>
      </c>
      <c r="M843" s="8" t="s">
        <v>19</v>
      </c>
      <c r="N843" s="9">
        <v>40580</v>
      </c>
    </row>
    <row r="844" spans="1:14" x14ac:dyDescent="0.35">
      <c r="A844" s="8">
        <v>57063</v>
      </c>
      <c r="B844" s="9">
        <v>40696</v>
      </c>
      <c r="C844" s="8" t="s">
        <v>55</v>
      </c>
      <c r="D844" s="8">
        <v>22</v>
      </c>
      <c r="E844" s="8">
        <v>41.18</v>
      </c>
      <c r="F844" s="10">
        <v>1.8718181818181818</v>
      </c>
      <c r="G844" s="8" t="s">
        <v>25</v>
      </c>
      <c r="H844" s="8">
        <v>0.79</v>
      </c>
      <c r="I844" s="8" t="s">
        <v>54</v>
      </c>
      <c r="J844" s="8" t="s">
        <v>42</v>
      </c>
      <c r="K844" s="8" t="s">
        <v>27</v>
      </c>
      <c r="L844" s="8" t="s">
        <v>82</v>
      </c>
      <c r="M844" s="8" t="s">
        <v>37</v>
      </c>
      <c r="N844" s="9">
        <v>40639</v>
      </c>
    </row>
    <row r="845" spans="1:14" x14ac:dyDescent="0.35">
      <c r="A845" s="8">
        <v>8996</v>
      </c>
      <c r="B845" s="9">
        <v>40696</v>
      </c>
      <c r="C845" s="8" t="s">
        <v>13</v>
      </c>
      <c r="D845" s="8">
        <v>13</v>
      </c>
      <c r="E845" s="8">
        <v>772.26750000000004</v>
      </c>
      <c r="F845" s="10">
        <v>59.40519230769231</v>
      </c>
      <c r="G845" s="8" t="s">
        <v>25</v>
      </c>
      <c r="H845" s="8">
        <v>8.99</v>
      </c>
      <c r="I845" s="8" t="s">
        <v>39</v>
      </c>
      <c r="J845" s="8" t="s">
        <v>22</v>
      </c>
      <c r="K845" s="8" t="s">
        <v>30</v>
      </c>
      <c r="L845" s="8" t="s">
        <v>47</v>
      </c>
      <c r="M845" s="8" t="s">
        <v>19</v>
      </c>
      <c r="N845" s="9">
        <v>40700</v>
      </c>
    </row>
    <row r="846" spans="1:14" x14ac:dyDescent="0.35">
      <c r="A846" s="8">
        <v>37505</v>
      </c>
      <c r="B846" s="9">
        <v>40697</v>
      </c>
      <c r="C846" s="8" t="s">
        <v>13</v>
      </c>
      <c r="D846" s="8">
        <v>42</v>
      </c>
      <c r="E846" s="8">
        <v>384.41</v>
      </c>
      <c r="F846" s="10">
        <v>9.1526190476190479</v>
      </c>
      <c r="G846" s="8" t="s">
        <v>25</v>
      </c>
      <c r="H846" s="8">
        <v>5.76</v>
      </c>
      <c r="I846" s="8" t="s">
        <v>15</v>
      </c>
      <c r="J846" s="8" t="s">
        <v>29</v>
      </c>
      <c r="K846" s="8" t="s">
        <v>30</v>
      </c>
      <c r="L846" s="8" t="s">
        <v>44</v>
      </c>
      <c r="M846" s="8" t="s">
        <v>45</v>
      </c>
      <c r="N846" s="9">
        <v>40761</v>
      </c>
    </row>
    <row r="847" spans="1:14" x14ac:dyDescent="0.35">
      <c r="A847" s="8">
        <v>326</v>
      </c>
      <c r="B847" s="9">
        <v>40697</v>
      </c>
      <c r="C847" s="8" t="s">
        <v>34</v>
      </c>
      <c r="D847" s="8">
        <v>34</v>
      </c>
      <c r="E847" s="8">
        <v>218.27</v>
      </c>
      <c r="F847" s="10">
        <v>6.4197058823529414</v>
      </c>
      <c r="G847" s="8" t="s">
        <v>25</v>
      </c>
      <c r="H847" s="8">
        <v>4.92</v>
      </c>
      <c r="I847" s="8" t="s">
        <v>35</v>
      </c>
      <c r="J847" s="8" t="s">
        <v>16</v>
      </c>
      <c r="K847" s="8" t="s">
        <v>27</v>
      </c>
      <c r="L847" s="8" t="s">
        <v>68</v>
      </c>
      <c r="M847" s="8" t="s">
        <v>19</v>
      </c>
      <c r="N847" s="9">
        <v>40639</v>
      </c>
    </row>
    <row r="848" spans="1:14" x14ac:dyDescent="0.35">
      <c r="A848" s="8">
        <v>8006</v>
      </c>
      <c r="B848" s="9">
        <v>40697</v>
      </c>
      <c r="C848" s="8" t="s">
        <v>55</v>
      </c>
      <c r="D848" s="8">
        <v>27</v>
      </c>
      <c r="E848" s="8">
        <v>197.15</v>
      </c>
      <c r="F848" s="10">
        <v>7.3018518518518523</v>
      </c>
      <c r="G848" s="8" t="s">
        <v>14</v>
      </c>
      <c r="H848" s="8">
        <v>5.2</v>
      </c>
      <c r="I848" s="8" t="s">
        <v>51</v>
      </c>
      <c r="J848" s="8" t="s">
        <v>16</v>
      </c>
      <c r="K848" s="8" t="s">
        <v>27</v>
      </c>
      <c r="L848" s="8" t="s">
        <v>28</v>
      </c>
      <c r="M848" s="8" t="s">
        <v>19</v>
      </c>
      <c r="N848" s="9">
        <v>40669</v>
      </c>
    </row>
    <row r="849" spans="1:14" x14ac:dyDescent="0.35">
      <c r="A849" s="8">
        <v>44579</v>
      </c>
      <c r="B849" s="9">
        <v>40697</v>
      </c>
      <c r="C849" s="8" t="s">
        <v>49</v>
      </c>
      <c r="D849" s="8">
        <v>19</v>
      </c>
      <c r="E849" s="8">
        <v>3896.39</v>
      </c>
      <c r="F849" s="10">
        <v>205.07315789473682</v>
      </c>
      <c r="G849" s="8" t="s">
        <v>25</v>
      </c>
      <c r="H849" s="8">
        <v>18.059999999999999</v>
      </c>
      <c r="I849" s="8" t="s">
        <v>51</v>
      </c>
      <c r="J849" s="8" t="s">
        <v>42</v>
      </c>
      <c r="K849" s="8" t="s">
        <v>17</v>
      </c>
      <c r="L849" s="8" t="s">
        <v>23</v>
      </c>
      <c r="M849" s="8" t="s">
        <v>76</v>
      </c>
      <c r="N849" s="9">
        <v>40639</v>
      </c>
    </row>
    <row r="850" spans="1:14" x14ac:dyDescent="0.35">
      <c r="A850" s="8">
        <v>50117</v>
      </c>
      <c r="B850" s="9">
        <v>40697</v>
      </c>
      <c r="C850" s="8" t="s">
        <v>20</v>
      </c>
      <c r="D850" s="8">
        <v>17</v>
      </c>
      <c r="E850" s="8">
        <v>47.44</v>
      </c>
      <c r="F850" s="10">
        <v>2.7905882352941176</v>
      </c>
      <c r="G850" s="8" t="s">
        <v>25</v>
      </c>
      <c r="H850" s="8">
        <v>0.5</v>
      </c>
      <c r="I850" s="8" t="s">
        <v>26</v>
      </c>
      <c r="J850" s="8" t="s">
        <v>42</v>
      </c>
      <c r="K850" s="8" t="s">
        <v>27</v>
      </c>
      <c r="L850" s="8" t="s">
        <v>71</v>
      </c>
      <c r="M850" s="8" t="s">
        <v>19</v>
      </c>
      <c r="N850" s="9">
        <v>40669</v>
      </c>
    </row>
    <row r="851" spans="1:14" x14ac:dyDescent="0.35">
      <c r="A851" s="8">
        <v>326</v>
      </c>
      <c r="B851" s="9">
        <v>40697</v>
      </c>
      <c r="C851" s="8" t="s">
        <v>34</v>
      </c>
      <c r="D851" s="8">
        <v>17</v>
      </c>
      <c r="E851" s="8">
        <v>100.95</v>
      </c>
      <c r="F851" s="10">
        <v>5.9382352941176473</v>
      </c>
      <c r="G851" s="8" t="s">
        <v>25</v>
      </c>
      <c r="H851" s="8">
        <v>3.37</v>
      </c>
      <c r="I851" s="8" t="s">
        <v>35</v>
      </c>
      <c r="J851" s="8" t="s">
        <v>16</v>
      </c>
      <c r="K851" s="8" t="s">
        <v>27</v>
      </c>
      <c r="L851" s="8" t="s">
        <v>82</v>
      </c>
      <c r="M851" s="8" t="s">
        <v>37</v>
      </c>
      <c r="N851" s="9">
        <v>40639</v>
      </c>
    </row>
    <row r="852" spans="1:14" x14ac:dyDescent="0.35">
      <c r="A852" s="8">
        <v>37505</v>
      </c>
      <c r="B852" s="9">
        <v>40697</v>
      </c>
      <c r="C852" s="8" t="s">
        <v>13</v>
      </c>
      <c r="D852" s="8">
        <v>9</v>
      </c>
      <c r="E852" s="8">
        <v>2007.24</v>
      </c>
      <c r="F852" s="10">
        <v>223.02666666666667</v>
      </c>
      <c r="G852" s="8" t="s">
        <v>14</v>
      </c>
      <c r="H852" s="8">
        <v>11.79</v>
      </c>
      <c r="I852" s="8" t="s">
        <v>15</v>
      </c>
      <c r="J852" s="8" t="s">
        <v>29</v>
      </c>
      <c r="K852" s="8" t="s">
        <v>27</v>
      </c>
      <c r="L852" s="8" t="s">
        <v>66</v>
      </c>
      <c r="M852" s="8" t="s">
        <v>45</v>
      </c>
      <c r="N852" s="9">
        <v>40669</v>
      </c>
    </row>
    <row r="853" spans="1:14" x14ac:dyDescent="0.35">
      <c r="A853" s="8">
        <v>37505</v>
      </c>
      <c r="B853" s="9">
        <v>40697</v>
      </c>
      <c r="C853" s="8" t="s">
        <v>13</v>
      </c>
      <c r="D853" s="8">
        <v>1</v>
      </c>
      <c r="E853" s="8">
        <v>29.19</v>
      </c>
      <c r="F853" s="10">
        <v>29.19</v>
      </c>
      <c r="G853" s="8" t="s">
        <v>25</v>
      </c>
      <c r="H853" s="8">
        <v>12.39</v>
      </c>
      <c r="I853" s="8" t="s">
        <v>15</v>
      </c>
      <c r="J853" s="8" t="s">
        <v>29</v>
      </c>
      <c r="K853" s="8" t="s">
        <v>27</v>
      </c>
      <c r="L853" s="8" t="s">
        <v>127</v>
      </c>
      <c r="M853" s="8" t="s">
        <v>19</v>
      </c>
      <c r="N853" s="9">
        <v>40669</v>
      </c>
    </row>
    <row r="854" spans="1:14" x14ac:dyDescent="0.35">
      <c r="A854" s="8">
        <v>27264</v>
      </c>
      <c r="B854" s="9">
        <v>40698</v>
      </c>
      <c r="C854" s="8" t="s">
        <v>13</v>
      </c>
      <c r="D854" s="8">
        <v>3</v>
      </c>
      <c r="E854" s="8">
        <v>74.05</v>
      </c>
      <c r="F854" s="10">
        <v>24.683333333333334</v>
      </c>
      <c r="G854" s="8" t="s">
        <v>25</v>
      </c>
      <c r="H854" s="8">
        <v>11.17</v>
      </c>
      <c r="I854" s="8" t="s">
        <v>26</v>
      </c>
      <c r="J854" s="8" t="s">
        <v>42</v>
      </c>
      <c r="K854" s="8" t="s">
        <v>17</v>
      </c>
      <c r="L854" s="8" t="s">
        <v>18</v>
      </c>
      <c r="M854" s="8" t="s">
        <v>76</v>
      </c>
      <c r="N854" s="9">
        <v>40700</v>
      </c>
    </row>
    <row r="855" spans="1:14" x14ac:dyDescent="0.35">
      <c r="A855" s="8">
        <v>7367</v>
      </c>
      <c r="B855" s="9">
        <v>40699</v>
      </c>
      <c r="C855" s="8" t="s">
        <v>13</v>
      </c>
      <c r="D855" s="8">
        <v>48</v>
      </c>
      <c r="E855" s="8">
        <v>269.93</v>
      </c>
      <c r="F855" s="10">
        <v>5.6235416666666671</v>
      </c>
      <c r="G855" s="8" t="s">
        <v>14</v>
      </c>
      <c r="H855" s="8">
        <v>0.95</v>
      </c>
      <c r="I855" s="8" t="s">
        <v>41</v>
      </c>
      <c r="J855" s="8" t="s">
        <v>42</v>
      </c>
      <c r="K855" s="8" t="s">
        <v>27</v>
      </c>
      <c r="L855" s="8" t="s">
        <v>28</v>
      </c>
      <c r="M855" s="8" t="s">
        <v>37</v>
      </c>
      <c r="N855" s="9">
        <v>40822</v>
      </c>
    </row>
    <row r="856" spans="1:14" x14ac:dyDescent="0.35">
      <c r="A856" s="8">
        <v>7367</v>
      </c>
      <c r="B856" s="9">
        <v>40699</v>
      </c>
      <c r="C856" s="8" t="s">
        <v>13</v>
      </c>
      <c r="D856" s="8">
        <v>46</v>
      </c>
      <c r="E856" s="8">
        <v>303.62</v>
      </c>
      <c r="F856" s="10">
        <v>6.600434782608696</v>
      </c>
      <c r="G856" s="8" t="s">
        <v>25</v>
      </c>
      <c r="H856" s="8">
        <v>2.74</v>
      </c>
      <c r="I856" s="8" t="s">
        <v>232</v>
      </c>
      <c r="J856" s="8" t="s">
        <v>42</v>
      </c>
      <c r="K856" s="8" t="s">
        <v>30</v>
      </c>
      <c r="L856" s="8" t="s">
        <v>31</v>
      </c>
      <c r="M856" s="8" t="s">
        <v>32</v>
      </c>
      <c r="N856" s="9">
        <v>40883</v>
      </c>
    </row>
    <row r="857" spans="1:14" x14ac:dyDescent="0.35">
      <c r="A857" s="8">
        <v>38948</v>
      </c>
      <c r="B857" s="9">
        <v>40699</v>
      </c>
      <c r="C857" s="8" t="s">
        <v>49</v>
      </c>
      <c r="D857" s="8">
        <v>44</v>
      </c>
      <c r="E857" s="8">
        <v>6862.2370000000001</v>
      </c>
      <c r="F857" s="10">
        <v>155.95993181818181</v>
      </c>
      <c r="G857" s="8" t="s">
        <v>14</v>
      </c>
      <c r="H857" s="8">
        <v>13.99</v>
      </c>
      <c r="I857" s="8" t="s">
        <v>15</v>
      </c>
      <c r="J857" s="8" t="s">
        <v>29</v>
      </c>
      <c r="K857" s="8" t="s">
        <v>30</v>
      </c>
      <c r="L857" s="8" t="s">
        <v>47</v>
      </c>
      <c r="M857" s="8" t="s">
        <v>45</v>
      </c>
      <c r="N857" s="9">
        <v>40700</v>
      </c>
    </row>
    <row r="858" spans="1:14" x14ac:dyDescent="0.35">
      <c r="A858" s="8">
        <v>20102</v>
      </c>
      <c r="B858" s="9">
        <v>40699</v>
      </c>
      <c r="C858" s="8" t="s">
        <v>34</v>
      </c>
      <c r="D858" s="8">
        <v>15</v>
      </c>
      <c r="E858" s="8">
        <v>333.3</v>
      </c>
      <c r="F858" s="10">
        <v>22.220000000000002</v>
      </c>
      <c r="G858" s="8" t="s">
        <v>25</v>
      </c>
      <c r="H858" s="8">
        <v>1.99</v>
      </c>
      <c r="I858" s="8" t="s">
        <v>39</v>
      </c>
      <c r="J858" s="8" t="s">
        <v>42</v>
      </c>
      <c r="K858" s="8" t="s">
        <v>30</v>
      </c>
      <c r="L858" s="8" t="s">
        <v>31</v>
      </c>
      <c r="M858" s="8" t="s">
        <v>32</v>
      </c>
      <c r="N858" s="9">
        <v>40700</v>
      </c>
    </row>
    <row r="859" spans="1:14" x14ac:dyDescent="0.35">
      <c r="A859" s="8">
        <v>38948</v>
      </c>
      <c r="B859" s="9">
        <v>40699</v>
      </c>
      <c r="C859" s="8" t="s">
        <v>49</v>
      </c>
      <c r="D859" s="8">
        <v>9</v>
      </c>
      <c r="E859" s="8">
        <v>1394.28</v>
      </c>
      <c r="F859" s="10">
        <v>154.91999999999999</v>
      </c>
      <c r="G859" s="8" t="s">
        <v>25</v>
      </c>
      <c r="H859" s="8">
        <v>7.07</v>
      </c>
      <c r="I859" s="8" t="s">
        <v>15</v>
      </c>
      <c r="J859" s="8" t="s">
        <v>29</v>
      </c>
      <c r="K859" s="8" t="s">
        <v>27</v>
      </c>
      <c r="L859" s="8" t="s">
        <v>58</v>
      </c>
      <c r="M859" s="8" t="s">
        <v>19</v>
      </c>
      <c r="N859" s="9">
        <v>40700</v>
      </c>
    </row>
    <row r="860" spans="1:14" x14ac:dyDescent="0.35">
      <c r="A860" s="8">
        <v>41571</v>
      </c>
      <c r="B860" s="9">
        <v>40700</v>
      </c>
      <c r="C860" s="8" t="s">
        <v>13</v>
      </c>
      <c r="D860" s="8">
        <v>42</v>
      </c>
      <c r="E860" s="8">
        <v>906.07</v>
      </c>
      <c r="F860" s="10">
        <v>21.573095238095238</v>
      </c>
      <c r="G860" s="8" t="s">
        <v>25</v>
      </c>
      <c r="H860" s="8">
        <v>8.99</v>
      </c>
      <c r="I860" s="8" t="s">
        <v>51</v>
      </c>
      <c r="J860" s="8" t="s">
        <v>22</v>
      </c>
      <c r="K860" s="8" t="s">
        <v>27</v>
      </c>
      <c r="L860" s="8" t="s">
        <v>40</v>
      </c>
      <c r="M860" s="8" t="s">
        <v>32</v>
      </c>
      <c r="N860" s="8" t="s">
        <v>191</v>
      </c>
    </row>
    <row r="861" spans="1:14" x14ac:dyDescent="0.35">
      <c r="A861" s="8">
        <v>33540</v>
      </c>
      <c r="B861" s="9">
        <v>40700</v>
      </c>
      <c r="C861" s="8" t="s">
        <v>13</v>
      </c>
      <c r="D861" s="8">
        <v>21</v>
      </c>
      <c r="E861" s="8">
        <v>190.99</v>
      </c>
      <c r="F861" s="10">
        <v>9.0947619047619046</v>
      </c>
      <c r="G861" s="8" t="s">
        <v>25</v>
      </c>
      <c r="H861" s="8">
        <v>4.82</v>
      </c>
      <c r="I861" s="8" t="s">
        <v>35</v>
      </c>
      <c r="J861" s="8" t="s">
        <v>16</v>
      </c>
      <c r="K861" s="8" t="s">
        <v>27</v>
      </c>
      <c r="L861" s="8" t="s">
        <v>40</v>
      </c>
      <c r="M861" s="8" t="s">
        <v>37</v>
      </c>
      <c r="N861" s="9">
        <v>40822</v>
      </c>
    </row>
    <row r="862" spans="1:14" x14ac:dyDescent="0.35">
      <c r="A862" s="8">
        <v>25412</v>
      </c>
      <c r="B862" s="9">
        <v>40700</v>
      </c>
      <c r="C862" s="8" t="s">
        <v>49</v>
      </c>
      <c r="D862" s="8">
        <v>18</v>
      </c>
      <c r="E862" s="8">
        <v>129.77000000000001</v>
      </c>
      <c r="F862" s="10">
        <v>7.2094444444444452</v>
      </c>
      <c r="G862" s="8" t="s">
        <v>25</v>
      </c>
      <c r="H862" s="8">
        <v>9.68</v>
      </c>
      <c r="I862" s="8" t="s">
        <v>54</v>
      </c>
      <c r="J862" s="8" t="s">
        <v>22</v>
      </c>
      <c r="K862" s="8" t="s">
        <v>27</v>
      </c>
      <c r="L862" s="8" t="s">
        <v>28</v>
      </c>
      <c r="M862" s="8" t="s">
        <v>19</v>
      </c>
      <c r="N862" s="9">
        <v>40761</v>
      </c>
    </row>
    <row r="863" spans="1:14" x14ac:dyDescent="0.35">
      <c r="A863" s="8">
        <v>5568</v>
      </c>
      <c r="B863" s="9">
        <v>40700</v>
      </c>
      <c r="C863" s="8" t="s">
        <v>55</v>
      </c>
      <c r="D863" s="8">
        <v>8</v>
      </c>
      <c r="E863" s="8">
        <v>120.22</v>
      </c>
      <c r="F863" s="10">
        <v>15.0275</v>
      </c>
      <c r="G863" s="8" t="s">
        <v>25</v>
      </c>
      <c r="H863" s="8">
        <v>5</v>
      </c>
      <c r="I863" s="8" t="s">
        <v>85</v>
      </c>
      <c r="J863" s="8" t="s">
        <v>29</v>
      </c>
      <c r="K863" s="8" t="s">
        <v>17</v>
      </c>
      <c r="L863" s="8" t="s">
        <v>18</v>
      </c>
      <c r="M863" s="8" t="s">
        <v>32</v>
      </c>
      <c r="N863" s="9">
        <v>40730</v>
      </c>
    </row>
    <row r="864" spans="1:14" x14ac:dyDescent="0.35">
      <c r="A864" s="8">
        <v>18144</v>
      </c>
      <c r="B864" s="9">
        <v>40701</v>
      </c>
      <c r="C864" s="8" t="s">
        <v>20</v>
      </c>
      <c r="D864" s="8">
        <v>48</v>
      </c>
      <c r="E864" s="8">
        <v>207.08</v>
      </c>
      <c r="F864" s="10">
        <v>4.3141666666666669</v>
      </c>
      <c r="G864" s="8" t="s">
        <v>25</v>
      </c>
      <c r="H864" s="8">
        <v>5.17</v>
      </c>
      <c r="I864" s="8" t="s">
        <v>26</v>
      </c>
      <c r="J864" s="8" t="s">
        <v>22</v>
      </c>
      <c r="K864" s="8" t="s">
        <v>27</v>
      </c>
      <c r="L864" s="8" t="s">
        <v>28</v>
      </c>
      <c r="M864" s="8" t="s">
        <v>19</v>
      </c>
      <c r="N864" s="9">
        <v>40792</v>
      </c>
    </row>
    <row r="865" spans="1:14" x14ac:dyDescent="0.35">
      <c r="A865" s="8">
        <v>46885</v>
      </c>
      <c r="B865" s="9">
        <v>40701</v>
      </c>
      <c r="C865" s="8" t="s">
        <v>13</v>
      </c>
      <c r="D865" s="8">
        <v>48</v>
      </c>
      <c r="E865" s="8">
        <v>90.96</v>
      </c>
      <c r="F865" s="10">
        <v>1.8949999999999998</v>
      </c>
      <c r="G865" s="8" t="s">
        <v>25</v>
      </c>
      <c r="H865" s="8">
        <v>1.56</v>
      </c>
      <c r="I865" s="8" t="s">
        <v>39</v>
      </c>
      <c r="J865" s="8" t="s">
        <v>22</v>
      </c>
      <c r="K865" s="8" t="s">
        <v>27</v>
      </c>
      <c r="L865" s="8" t="s">
        <v>82</v>
      </c>
      <c r="M865" s="8" t="s">
        <v>37</v>
      </c>
      <c r="N865" s="9">
        <v>40853</v>
      </c>
    </row>
    <row r="866" spans="1:14" x14ac:dyDescent="0.35">
      <c r="A866" s="8">
        <v>21346</v>
      </c>
      <c r="B866" s="9">
        <v>40701</v>
      </c>
      <c r="C866" s="8" t="s">
        <v>34</v>
      </c>
      <c r="D866" s="8">
        <v>46</v>
      </c>
      <c r="E866" s="8">
        <v>400.49</v>
      </c>
      <c r="F866" s="10">
        <v>8.7063043478260873</v>
      </c>
      <c r="G866" s="8" t="s">
        <v>25</v>
      </c>
      <c r="H866" s="8">
        <v>9.86</v>
      </c>
      <c r="I866" s="8" t="s">
        <v>46</v>
      </c>
      <c r="J866" s="8" t="s">
        <v>16</v>
      </c>
      <c r="K866" s="8" t="s">
        <v>27</v>
      </c>
      <c r="L866" s="8" t="s">
        <v>28</v>
      </c>
      <c r="M866" s="8" t="s">
        <v>19</v>
      </c>
      <c r="N866" s="9">
        <v>40730</v>
      </c>
    </row>
    <row r="867" spans="1:14" x14ac:dyDescent="0.35">
      <c r="A867" s="8">
        <v>18144</v>
      </c>
      <c r="B867" s="9">
        <v>40701</v>
      </c>
      <c r="C867" s="8" t="s">
        <v>20</v>
      </c>
      <c r="D867" s="8">
        <v>41</v>
      </c>
      <c r="E867" s="8">
        <v>1779.8915</v>
      </c>
      <c r="F867" s="10">
        <v>43.411987804878045</v>
      </c>
      <c r="G867" s="8" t="s">
        <v>25</v>
      </c>
      <c r="H867" s="8">
        <v>5</v>
      </c>
      <c r="I867" s="8" t="s">
        <v>26</v>
      </c>
      <c r="J867" s="8" t="s">
        <v>22</v>
      </c>
      <c r="K867" s="8" t="s">
        <v>30</v>
      </c>
      <c r="L867" s="8" t="s">
        <v>47</v>
      </c>
      <c r="M867" s="8" t="s">
        <v>32</v>
      </c>
      <c r="N867" s="9">
        <v>40792</v>
      </c>
    </row>
    <row r="868" spans="1:14" x14ac:dyDescent="0.35">
      <c r="A868" s="8">
        <v>46885</v>
      </c>
      <c r="B868" s="9">
        <v>40701</v>
      </c>
      <c r="C868" s="8" t="s">
        <v>13</v>
      </c>
      <c r="D868" s="8">
        <v>32</v>
      </c>
      <c r="E868" s="8">
        <v>1997.13</v>
      </c>
      <c r="F868" s="10">
        <v>62.410312500000003</v>
      </c>
      <c r="G868" s="8" t="s">
        <v>25</v>
      </c>
      <c r="H868" s="8">
        <v>14.48</v>
      </c>
      <c r="I868" s="8" t="s">
        <v>39</v>
      </c>
      <c r="J868" s="8" t="s">
        <v>22</v>
      </c>
      <c r="K868" s="8" t="s">
        <v>17</v>
      </c>
      <c r="L868" s="8" t="s">
        <v>18</v>
      </c>
      <c r="M868" s="8" t="s">
        <v>19</v>
      </c>
      <c r="N868" s="9">
        <v>40883</v>
      </c>
    </row>
    <row r="869" spans="1:14" x14ac:dyDescent="0.35">
      <c r="A869" s="8">
        <v>46885</v>
      </c>
      <c r="B869" s="9">
        <v>40701</v>
      </c>
      <c r="C869" s="8" t="s">
        <v>13</v>
      </c>
      <c r="D869" s="8">
        <v>27</v>
      </c>
      <c r="E869" s="8">
        <v>632.54999999999995</v>
      </c>
      <c r="F869" s="10">
        <v>23.427777777777777</v>
      </c>
      <c r="G869" s="8" t="s">
        <v>25</v>
      </c>
      <c r="H869" s="8">
        <v>8.99</v>
      </c>
      <c r="I869" s="8" t="s">
        <v>39</v>
      </c>
      <c r="J869" s="8" t="s">
        <v>22</v>
      </c>
      <c r="K869" s="8" t="s">
        <v>17</v>
      </c>
      <c r="L869" s="8" t="s">
        <v>18</v>
      </c>
      <c r="M869" s="8" t="s">
        <v>32</v>
      </c>
      <c r="N869" s="9">
        <v>40853</v>
      </c>
    </row>
    <row r="870" spans="1:14" x14ac:dyDescent="0.35">
      <c r="A870" s="8">
        <v>18144</v>
      </c>
      <c r="B870" s="9">
        <v>40701</v>
      </c>
      <c r="C870" s="8" t="s">
        <v>20</v>
      </c>
      <c r="D870" s="8">
        <v>8</v>
      </c>
      <c r="E870" s="8">
        <v>234.28</v>
      </c>
      <c r="F870" s="10">
        <v>29.285</v>
      </c>
      <c r="G870" s="8" t="s">
        <v>25</v>
      </c>
      <c r="H870" s="8">
        <v>13.99</v>
      </c>
      <c r="I870" s="8" t="s">
        <v>26</v>
      </c>
      <c r="J870" s="8" t="s">
        <v>22</v>
      </c>
      <c r="K870" s="8" t="s">
        <v>27</v>
      </c>
      <c r="L870" s="8" t="s">
        <v>58</v>
      </c>
      <c r="M870" s="8" t="s">
        <v>45</v>
      </c>
      <c r="N870" s="9">
        <v>40792</v>
      </c>
    </row>
    <row r="871" spans="1:14" x14ac:dyDescent="0.35">
      <c r="A871" s="8">
        <v>21159</v>
      </c>
      <c r="B871" s="9">
        <v>40701</v>
      </c>
      <c r="C871" s="8" t="s">
        <v>13</v>
      </c>
      <c r="D871" s="8">
        <v>5</v>
      </c>
      <c r="E871" s="8">
        <v>20.28</v>
      </c>
      <c r="F871" s="10">
        <v>4.056</v>
      </c>
      <c r="G871" s="8" t="s">
        <v>14</v>
      </c>
      <c r="H871" s="8">
        <v>2.0299999999999998</v>
      </c>
      <c r="I871" s="8" t="s">
        <v>46</v>
      </c>
      <c r="J871" s="8" t="s">
        <v>16</v>
      </c>
      <c r="K871" s="8" t="s">
        <v>27</v>
      </c>
      <c r="L871" s="8" t="s">
        <v>40</v>
      </c>
      <c r="M871" s="8" t="s">
        <v>37</v>
      </c>
      <c r="N871" s="9">
        <v>40853</v>
      </c>
    </row>
    <row r="872" spans="1:14" x14ac:dyDescent="0.35">
      <c r="A872" s="8">
        <v>5221</v>
      </c>
      <c r="B872" s="9">
        <v>40702</v>
      </c>
      <c r="C872" s="8" t="s">
        <v>49</v>
      </c>
      <c r="D872" s="8">
        <v>48</v>
      </c>
      <c r="E872" s="8">
        <v>1347.63</v>
      </c>
      <c r="F872" s="10">
        <v>28.075625000000002</v>
      </c>
      <c r="G872" s="8" t="s">
        <v>25</v>
      </c>
      <c r="H872" s="8">
        <v>1.99</v>
      </c>
      <c r="I872" s="8" t="s">
        <v>85</v>
      </c>
      <c r="J872" s="8" t="s">
        <v>22</v>
      </c>
      <c r="K872" s="8" t="s">
        <v>30</v>
      </c>
      <c r="L872" s="8" t="s">
        <v>31</v>
      </c>
      <c r="M872" s="8" t="s">
        <v>32</v>
      </c>
      <c r="N872" s="9">
        <v>40822</v>
      </c>
    </row>
    <row r="873" spans="1:14" x14ac:dyDescent="0.35">
      <c r="A873" s="8">
        <v>58470</v>
      </c>
      <c r="B873" s="9">
        <v>40702</v>
      </c>
      <c r="C873" s="8" t="s">
        <v>34</v>
      </c>
      <c r="D873" s="8">
        <v>45</v>
      </c>
      <c r="E873" s="8">
        <v>854.14</v>
      </c>
      <c r="F873" s="10">
        <v>18.980888888888888</v>
      </c>
      <c r="G873" s="8" t="s">
        <v>25</v>
      </c>
      <c r="H873" s="8">
        <v>9.0299999999999994</v>
      </c>
      <c r="I873" s="8" t="s">
        <v>15</v>
      </c>
      <c r="J873" s="8" t="s">
        <v>42</v>
      </c>
      <c r="K873" s="8" t="s">
        <v>27</v>
      </c>
      <c r="L873" s="8" t="s">
        <v>28</v>
      </c>
      <c r="M873" s="8" t="s">
        <v>19</v>
      </c>
      <c r="N873" s="9">
        <v>40822</v>
      </c>
    </row>
    <row r="874" spans="1:14" x14ac:dyDescent="0.35">
      <c r="A874" s="8">
        <v>58470</v>
      </c>
      <c r="B874" s="9">
        <v>40702</v>
      </c>
      <c r="C874" s="8" t="s">
        <v>34</v>
      </c>
      <c r="D874" s="8">
        <v>36</v>
      </c>
      <c r="E874" s="8">
        <v>236.19</v>
      </c>
      <c r="F874" s="10">
        <v>6.5608333333333331</v>
      </c>
      <c r="G874" s="8" t="s">
        <v>25</v>
      </c>
      <c r="H874" s="8">
        <v>5.94</v>
      </c>
      <c r="I874" s="8" t="s">
        <v>15</v>
      </c>
      <c r="J874" s="8" t="s">
        <v>42</v>
      </c>
      <c r="K874" s="8" t="s">
        <v>27</v>
      </c>
      <c r="L874" s="8" t="s">
        <v>28</v>
      </c>
      <c r="M874" s="8" t="s">
        <v>19</v>
      </c>
      <c r="N874" s="9">
        <v>40792</v>
      </c>
    </row>
    <row r="875" spans="1:14" x14ac:dyDescent="0.35">
      <c r="A875" s="8">
        <v>58470</v>
      </c>
      <c r="B875" s="9">
        <v>40702</v>
      </c>
      <c r="C875" s="8" t="s">
        <v>34</v>
      </c>
      <c r="D875" s="8">
        <v>24</v>
      </c>
      <c r="E875" s="8">
        <v>1811.55</v>
      </c>
      <c r="F875" s="10">
        <v>75.481250000000003</v>
      </c>
      <c r="G875" s="8" t="s">
        <v>25</v>
      </c>
      <c r="H875" s="8">
        <v>0.99</v>
      </c>
      <c r="I875" s="8" t="s">
        <v>15</v>
      </c>
      <c r="J875" s="8" t="s">
        <v>42</v>
      </c>
      <c r="K875" s="8" t="s">
        <v>27</v>
      </c>
      <c r="L875" s="8" t="s">
        <v>66</v>
      </c>
      <c r="M875" s="8" t="s">
        <v>19</v>
      </c>
      <c r="N875" s="9">
        <v>40792</v>
      </c>
    </row>
    <row r="876" spans="1:14" x14ac:dyDescent="0.35">
      <c r="A876" s="8">
        <v>58470</v>
      </c>
      <c r="B876" s="9">
        <v>40702</v>
      </c>
      <c r="C876" s="8" t="s">
        <v>34</v>
      </c>
      <c r="D876" s="8">
        <v>13</v>
      </c>
      <c r="E876" s="8">
        <v>49.08</v>
      </c>
      <c r="F876" s="10">
        <v>3.7753846153846151</v>
      </c>
      <c r="G876" s="8" t="s">
        <v>25</v>
      </c>
      <c r="H876" s="8">
        <v>1.93</v>
      </c>
      <c r="I876" s="8" t="s">
        <v>15</v>
      </c>
      <c r="J876" s="8" t="s">
        <v>42</v>
      </c>
      <c r="K876" s="8" t="s">
        <v>27</v>
      </c>
      <c r="L876" s="8" t="s">
        <v>28</v>
      </c>
      <c r="M876" s="8" t="s">
        <v>37</v>
      </c>
      <c r="N876" s="9">
        <v>40761</v>
      </c>
    </row>
    <row r="877" spans="1:14" x14ac:dyDescent="0.35">
      <c r="A877" s="8">
        <v>58470</v>
      </c>
      <c r="B877" s="9">
        <v>40702</v>
      </c>
      <c r="C877" s="8" t="s">
        <v>34</v>
      </c>
      <c r="D877" s="8">
        <v>5</v>
      </c>
      <c r="E877" s="8">
        <v>159.5</v>
      </c>
      <c r="F877" s="10">
        <v>31.9</v>
      </c>
      <c r="G877" s="8" t="s">
        <v>25</v>
      </c>
      <c r="H877" s="8">
        <v>6.72</v>
      </c>
      <c r="I877" s="8" t="s">
        <v>15</v>
      </c>
      <c r="J877" s="8" t="s">
        <v>42</v>
      </c>
      <c r="K877" s="8" t="s">
        <v>27</v>
      </c>
      <c r="L877" s="8" t="s">
        <v>58</v>
      </c>
      <c r="M877" s="8" t="s">
        <v>19</v>
      </c>
      <c r="N877" s="9">
        <v>40792</v>
      </c>
    </row>
    <row r="878" spans="1:14" x14ac:dyDescent="0.35">
      <c r="A878" s="8">
        <v>11074</v>
      </c>
      <c r="B878" s="9">
        <v>40703</v>
      </c>
      <c r="C878" s="8" t="s">
        <v>34</v>
      </c>
      <c r="D878" s="8">
        <v>44</v>
      </c>
      <c r="E878" s="8">
        <v>7164.7434999999996</v>
      </c>
      <c r="F878" s="10">
        <v>162.83507954545453</v>
      </c>
      <c r="G878" s="8" t="s">
        <v>25</v>
      </c>
      <c r="H878" s="8">
        <v>5.99</v>
      </c>
      <c r="I878" s="8" t="s">
        <v>15</v>
      </c>
      <c r="J878" s="8" t="s">
        <v>22</v>
      </c>
      <c r="K878" s="8" t="s">
        <v>30</v>
      </c>
      <c r="L878" s="8" t="s">
        <v>47</v>
      </c>
      <c r="M878" s="8" t="s">
        <v>19</v>
      </c>
      <c r="N878" s="9">
        <v>40822</v>
      </c>
    </row>
    <row r="879" spans="1:14" x14ac:dyDescent="0.35">
      <c r="A879" s="8">
        <v>47462</v>
      </c>
      <c r="B879" s="9">
        <v>40703</v>
      </c>
      <c r="C879" s="8" t="s">
        <v>34</v>
      </c>
      <c r="D879" s="8">
        <v>43</v>
      </c>
      <c r="E879" s="8">
        <v>154.18</v>
      </c>
      <c r="F879" s="10">
        <v>3.5855813953488376</v>
      </c>
      <c r="G879" s="8" t="s">
        <v>25</v>
      </c>
      <c r="H879" s="8">
        <v>5.47</v>
      </c>
      <c r="I879" s="8" t="s">
        <v>26</v>
      </c>
      <c r="J879" s="8" t="s">
        <v>22</v>
      </c>
      <c r="K879" s="8" t="s">
        <v>27</v>
      </c>
      <c r="L879" s="8" t="s">
        <v>68</v>
      </c>
      <c r="M879" s="8" t="s">
        <v>19</v>
      </c>
      <c r="N879" s="9">
        <v>40853</v>
      </c>
    </row>
    <row r="880" spans="1:14" x14ac:dyDescent="0.35">
      <c r="A880" s="8">
        <v>47462</v>
      </c>
      <c r="B880" s="9">
        <v>40703</v>
      </c>
      <c r="C880" s="8" t="s">
        <v>34</v>
      </c>
      <c r="D880" s="8">
        <v>41</v>
      </c>
      <c r="E880" s="8">
        <v>137.51</v>
      </c>
      <c r="F880" s="10">
        <v>3.3539024390243899</v>
      </c>
      <c r="G880" s="8" t="s">
        <v>25</v>
      </c>
      <c r="H880" s="8">
        <v>1.35</v>
      </c>
      <c r="I880" s="8" t="s">
        <v>26</v>
      </c>
      <c r="J880" s="8" t="s">
        <v>22</v>
      </c>
      <c r="K880" s="8" t="s">
        <v>27</v>
      </c>
      <c r="L880" s="8" t="s">
        <v>82</v>
      </c>
      <c r="M880" s="8" t="s">
        <v>37</v>
      </c>
      <c r="N880" s="9">
        <v>40853</v>
      </c>
    </row>
    <row r="881" spans="1:14" x14ac:dyDescent="0.35">
      <c r="A881" s="8">
        <v>11074</v>
      </c>
      <c r="B881" s="9">
        <v>40703</v>
      </c>
      <c r="C881" s="8" t="s">
        <v>34</v>
      </c>
      <c r="D881" s="8">
        <v>21</v>
      </c>
      <c r="E881" s="8">
        <v>114.53</v>
      </c>
      <c r="F881" s="10">
        <v>5.4538095238095234</v>
      </c>
      <c r="G881" s="8" t="s">
        <v>25</v>
      </c>
      <c r="H881" s="8">
        <v>3.6</v>
      </c>
      <c r="I881" s="8" t="s">
        <v>15</v>
      </c>
      <c r="J881" s="8" t="s">
        <v>22</v>
      </c>
      <c r="K881" s="8" t="s">
        <v>27</v>
      </c>
      <c r="L881" s="8" t="s">
        <v>36</v>
      </c>
      <c r="M881" s="8" t="s">
        <v>32</v>
      </c>
      <c r="N881" s="9">
        <v>40853</v>
      </c>
    </row>
    <row r="882" spans="1:14" x14ac:dyDescent="0.35">
      <c r="A882" s="8">
        <v>47462</v>
      </c>
      <c r="B882" s="9">
        <v>40703</v>
      </c>
      <c r="C882" s="8" t="s">
        <v>34</v>
      </c>
      <c r="D882" s="8">
        <v>18</v>
      </c>
      <c r="E882" s="8">
        <v>110.31</v>
      </c>
      <c r="F882" s="10">
        <v>6.1283333333333339</v>
      </c>
      <c r="G882" s="8" t="s">
        <v>25</v>
      </c>
      <c r="H882" s="8">
        <v>2.27</v>
      </c>
      <c r="I882" s="8" t="s">
        <v>26</v>
      </c>
      <c r="J882" s="8" t="s">
        <v>22</v>
      </c>
      <c r="K882" s="8" t="s">
        <v>27</v>
      </c>
      <c r="L882" s="8" t="s">
        <v>40</v>
      </c>
      <c r="M882" s="8" t="s">
        <v>37</v>
      </c>
      <c r="N882" s="9">
        <v>40853</v>
      </c>
    </row>
    <row r="883" spans="1:14" x14ac:dyDescent="0.35">
      <c r="A883" s="8">
        <v>31169</v>
      </c>
      <c r="B883" s="9">
        <v>40703</v>
      </c>
      <c r="C883" s="8" t="s">
        <v>13</v>
      </c>
      <c r="D883" s="8">
        <v>6</v>
      </c>
      <c r="E883" s="8">
        <v>254.76</v>
      </c>
      <c r="F883" s="10">
        <v>42.46</v>
      </c>
      <c r="G883" s="8" t="s">
        <v>25</v>
      </c>
      <c r="H883" s="8">
        <v>14.45</v>
      </c>
      <c r="I883" s="8" t="s">
        <v>26</v>
      </c>
      <c r="J883" s="8" t="s">
        <v>29</v>
      </c>
      <c r="K883" s="8" t="s">
        <v>17</v>
      </c>
      <c r="L883" s="8" t="s">
        <v>18</v>
      </c>
      <c r="M883" s="8" t="s">
        <v>76</v>
      </c>
      <c r="N883" s="8" t="s">
        <v>254</v>
      </c>
    </row>
    <row r="884" spans="1:14" x14ac:dyDescent="0.35">
      <c r="A884" s="8">
        <v>16519</v>
      </c>
      <c r="B884" s="9">
        <v>40704</v>
      </c>
      <c r="C884" s="8" t="s">
        <v>55</v>
      </c>
      <c r="D884" s="8">
        <v>49</v>
      </c>
      <c r="E884" s="8">
        <v>138.96</v>
      </c>
      <c r="F884" s="10">
        <v>2.835918367346939</v>
      </c>
      <c r="G884" s="8" t="s">
        <v>25</v>
      </c>
      <c r="H884" s="8">
        <v>0.7</v>
      </c>
      <c r="I884" s="8" t="s">
        <v>51</v>
      </c>
      <c r="J884" s="8" t="s">
        <v>42</v>
      </c>
      <c r="K884" s="8" t="s">
        <v>27</v>
      </c>
      <c r="L884" s="8" t="s">
        <v>40</v>
      </c>
      <c r="M884" s="8" t="s">
        <v>37</v>
      </c>
      <c r="N884" s="9">
        <v>40883</v>
      </c>
    </row>
    <row r="885" spans="1:14" x14ac:dyDescent="0.35">
      <c r="A885" s="8">
        <v>37702</v>
      </c>
      <c r="B885" s="9">
        <v>40704</v>
      </c>
      <c r="C885" s="8" t="s">
        <v>49</v>
      </c>
      <c r="D885" s="8">
        <v>44</v>
      </c>
      <c r="E885" s="8">
        <v>601.78</v>
      </c>
      <c r="F885" s="10">
        <v>13.676818181818181</v>
      </c>
      <c r="G885" s="8" t="s">
        <v>25</v>
      </c>
      <c r="H885" s="8">
        <v>4.51</v>
      </c>
      <c r="I885" s="8" t="s">
        <v>39</v>
      </c>
      <c r="J885" s="8" t="s">
        <v>16</v>
      </c>
      <c r="K885" s="8" t="s">
        <v>27</v>
      </c>
      <c r="L885" s="8" t="s">
        <v>58</v>
      </c>
      <c r="M885" s="8" t="s">
        <v>19</v>
      </c>
      <c r="N885" s="9">
        <v>40883</v>
      </c>
    </row>
    <row r="886" spans="1:14" x14ac:dyDescent="0.35">
      <c r="A886" s="8">
        <v>53671</v>
      </c>
      <c r="B886" s="9">
        <v>40704</v>
      </c>
      <c r="C886" s="8" t="s">
        <v>55</v>
      </c>
      <c r="D886" s="8">
        <v>43</v>
      </c>
      <c r="E886" s="8">
        <v>6255.81</v>
      </c>
      <c r="F886" s="10">
        <v>145.48395348837209</v>
      </c>
      <c r="G886" s="8" t="s">
        <v>25</v>
      </c>
      <c r="H886" s="8">
        <v>19.989999999999998</v>
      </c>
      <c r="I886" s="8" t="s">
        <v>51</v>
      </c>
      <c r="J886" s="8" t="s">
        <v>42</v>
      </c>
      <c r="K886" s="8" t="s">
        <v>27</v>
      </c>
      <c r="L886" s="8" t="s">
        <v>58</v>
      </c>
      <c r="M886" s="8" t="s">
        <v>19</v>
      </c>
      <c r="N886" s="9">
        <v>40853</v>
      </c>
    </row>
    <row r="887" spans="1:14" x14ac:dyDescent="0.35">
      <c r="A887" s="8">
        <v>53671</v>
      </c>
      <c r="B887" s="9">
        <v>40704</v>
      </c>
      <c r="C887" s="8" t="s">
        <v>55</v>
      </c>
      <c r="D887" s="8">
        <v>41</v>
      </c>
      <c r="E887" s="8">
        <v>236.68</v>
      </c>
      <c r="F887" s="10">
        <v>5.7726829268292681</v>
      </c>
      <c r="G887" s="8" t="s">
        <v>25</v>
      </c>
      <c r="H887" s="8">
        <v>5.01</v>
      </c>
      <c r="I887" s="8" t="s">
        <v>51</v>
      </c>
      <c r="J887" s="8" t="s">
        <v>42</v>
      </c>
      <c r="K887" s="8" t="s">
        <v>27</v>
      </c>
      <c r="L887" s="8" t="s">
        <v>68</v>
      </c>
      <c r="M887" s="8" t="s">
        <v>19</v>
      </c>
      <c r="N887" s="9">
        <v>40853</v>
      </c>
    </row>
    <row r="888" spans="1:14" x14ac:dyDescent="0.35">
      <c r="A888" s="8">
        <v>53671</v>
      </c>
      <c r="B888" s="9">
        <v>40704</v>
      </c>
      <c r="C888" s="8" t="s">
        <v>55</v>
      </c>
      <c r="D888" s="8">
        <v>39</v>
      </c>
      <c r="E888" s="8">
        <v>616.5</v>
      </c>
      <c r="F888" s="10">
        <v>15.807692307692308</v>
      </c>
      <c r="G888" s="8" t="s">
        <v>25</v>
      </c>
      <c r="H888" s="8">
        <v>8.4</v>
      </c>
      <c r="I888" s="8" t="s">
        <v>51</v>
      </c>
      <c r="J888" s="8" t="s">
        <v>42</v>
      </c>
      <c r="K888" s="8" t="s">
        <v>27</v>
      </c>
      <c r="L888" s="8" t="s">
        <v>68</v>
      </c>
      <c r="M888" s="8" t="s">
        <v>19</v>
      </c>
      <c r="N888" s="9">
        <v>40853</v>
      </c>
    </row>
    <row r="889" spans="1:14" x14ac:dyDescent="0.35">
      <c r="A889" s="8">
        <v>16519</v>
      </c>
      <c r="B889" s="9">
        <v>40704</v>
      </c>
      <c r="C889" s="8" t="s">
        <v>55</v>
      </c>
      <c r="D889" s="8">
        <v>39</v>
      </c>
      <c r="E889" s="8">
        <v>158.97</v>
      </c>
      <c r="F889" s="10">
        <v>4.0761538461538462</v>
      </c>
      <c r="G889" s="8" t="s">
        <v>25</v>
      </c>
      <c r="H889" s="8">
        <v>2.99</v>
      </c>
      <c r="I889" s="8" t="s">
        <v>51</v>
      </c>
      <c r="J889" s="8" t="s">
        <v>42</v>
      </c>
      <c r="K889" s="8" t="s">
        <v>27</v>
      </c>
      <c r="L889" s="8" t="s">
        <v>68</v>
      </c>
      <c r="M889" s="8" t="s">
        <v>19</v>
      </c>
      <c r="N889" s="9">
        <v>40883</v>
      </c>
    </row>
    <row r="890" spans="1:14" x14ac:dyDescent="0.35">
      <c r="A890" s="8">
        <v>38274</v>
      </c>
      <c r="B890" s="9">
        <v>40704</v>
      </c>
      <c r="C890" s="8" t="s">
        <v>34</v>
      </c>
      <c r="D890" s="8">
        <v>27</v>
      </c>
      <c r="E890" s="8">
        <v>1199.57</v>
      </c>
      <c r="F890" s="10">
        <v>44.428518518518516</v>
      </c>
      <c r="G890" s="8" t="s">
        <v>25</v>
      </c>
      <c r="H890" s="8">
        <v>16.36</v>
      </c>
      <c r="I890" s="8" t="s">
        <v>51</v>
      </c>
      <c r="J890" s="8" t="s">
        <v>16</v>
      </c>
      <c r="K890" s="8" t="s">
        <v>27</v>
      </c>
      <c r="L890" s="8" t="s">
        <v>58</v>
      </c>
      <c r="M890" s="8" t="s">
        <v>19</v>
      </c>
      <c r="N890" s="9">
        <v>40883</v>
      </c>
    </row>
    <row r="891" spans="1:14" x14ac:dyDescent="0.35">
      <c r="A891" s="8">
        <v>9095</v>
      </c>
      <c r="B891" s="9">
        <v>40704</v>
      </c>
      <c r="C891" s="8" t="s">
        <v>34</v>
      </c>
      <c r="D891" s="8">
        <v>23</v>
      </c>
      <c r="E891" s="8">
        <v>294.91000000000003</v>
      </c>
      <c r="F891" s="10">
        <v>12.82217391304348</v>
      </c>
      <c r="G891" s="8" t="s">
        <v>25</v>
      </c>
      <c r="H891" s="8">
        <v>6.27</v>
      </c>
      <c r="I891" s="8" t="s">
        <v>85</v>
      </c>
      <c r="J891" s="8" t="s">
        <v>42</v>
      </c>
      <c r="K891" s="8" t="s">
        <v>27</v>
      </c>
      <c r="L891" s="8" t="s">
        <v>58</v>
      </c>
      <c r="M891" s="8" t="s">
        <v>45</v>
      </c>
      <c r="N891" s="9">
        <v>40883</v>
      </c>
    </row>
    <row r="892" spans="1:14" x14ac:dyDescent="0.35">
      <c r="A892" s="8">
        <v>38274</v>
      </c>
      <c r="B892" s="9">
        <v>40704</v>
      </c>
      <c r="C892" s="8" t="s">
        <v>34</v>
      </c>
      <c r="D892" s="8">
        <v>10</v>
      </c>
      <c r="E892" s="8">
        <v>484.21949999999998</v>
      </c>
      <c r="F892" s="10">
        <v>48.421949999999995</v>
      </c>
      <c r="G892" s="8" t="s">
        <v>14</v>
      </c>
      <c r="H892" s="8">
        <v>1.25</v>
      </c>
      <c r="I892" s="8" t="s">
        <v>51</v>
      </c>
      <c r="J892" s="8" t="s">
        <v>16</v>
      </c>
      <c r="K892" s="8" t="s">
        <v>30</v>
      </c>
      <c r="L892" s="8" t="s">
        <v>47</v>
      </c>
      <c r="M892" s="8" t="s">
        <v>32</v>
      </c>
      <c r="N892" s="9">
        <v>40853</v>
      </c>
    </row>
    <row r="893" spans="1:14" x14ac:dyDescent="0.35">
      <c r="A893" s="8">
        <v>38274</v>
      </c>
      <c r="B893" s="9">
        <v>40704</v>
      </c>
      <c r="C893" s="8" t="s">
        <v>34</v>
      </c>
      <c r="D893" s="8">
        <v>9</v>
      </c>
      <c r="E893" s="8">
        <v>1225.3699999999999</v>
      </c>
      <c r="F893" s="10">
        <v>136.15222222222221</v>
      </c>
      <c r="G893" s="8" t="s">
        <v>25</v>
      </c>
      <c r="H893" s="8">
        <v>24.49</v>
      </c>
      <c r="I893" s="8" t="s">
        <v>51</v>
      </c>
      <c r="J893" s="8" t="s">
        <v>16</v>
      </c>
      <c r="K893" s="8" t="s">
        <v>17</v>
      </c>
      <c r="L893" s="8" t="s">
        <v>23</v>
      </c>
      <c r="M893" s="8" t="s">
        <v>76</v>
      </c>
      <c r="N893" s="9">
        <v>40883</v>
      </c>
    </row>
    <row r="894" spans="1:14" x14ac:dyDescent="0.35">
      <c r="A894" s="8">
        <v>4871</v>
      </c>
      <c r="B894" s="9">
        <v>40705</v>
      </c>
      <c r="C894" s="8" t="s">
        <v>20</v>
      </c>
      <c r="D894" s="8">
        <v>26</v>
      </c>
      <c r="E894" s="8">
        <v>238.34</v>
      </c>
      <c r="F894" s="10">
        <v>9.1669230769230765</v>
      </c>
      <c r="G894" s="8" t="s">
        <v>25</v>
      </c>
      <c r="H894" s="8">
        <v>3.98</v>
      </c>
      <c r="I894" s="8" t="s">
        <v>85</v>
      </c>
      <c r="J894" s="8" t="s">
        <v>16</v>
      </c>
      <c r="K894" s="8" t="s">
        <v>27</v>
      </c>
      <c r="L894" s="8" t="s">
        <v>36</v>
      </c>
      <c r="M894" s="8" t="s">
        <v>32</v>
      </c>
      <c r="N894" s="8" t="s">
        <v>90</v>
      </c>
    </row>
    <row r="895" spans="1:14" x14ac:dyDescent="0.35">
      <c r="A895" s="8">
        <v>24519</v>
      </c>
      <c r="B895" s="9">
        <v>40705</v>
      </c>
      <c r="C895" s="8" t="s">
        <v>20</v>
      </c>
      <c r="D895" s="8">
        <v>22</v>
      </c>
      <c r="E895" s="8">
        <v>127.56</v>
      </c>
      <c r="F895" s="10">
        <v>5.7981818181818179</v>
      </c>
      <c r="G895" s="8" t="s">
        <v>25</v>
      </c>
      <c r="H895" s="8">
        <v>5.63</v>
      </c>
      <c r="I895" s="8" t="s">
        <v>51</v>
      </c>
      <c r="J895" s="8" t="s">
        <v>16</v>
      </c>
      <c r="K895" s="8" t="s">
        <v>27</v>
      </c>
      <c r="L895" s="8" t="s">
        <v>68</v>
      </c>
      <c r="M895" s="8" t="s">
        <v>19</v>
      </c>
      <c r="N895" s="9">
        <v>40883</v>
      </c>
    </row>
    <row r="896" spans="1:14" x14ac:dyDescent="0.35">
      <c r="A896" s="8">
        <v>4070</v>
      </c>
      <c r="B896" s="9">
        <v>40705</v>
      </c>
      <c r="C896" s="8" t="s">
        <v>34</v>
      </c>
      <c r="D896" s="8">
        <v>22</v>
      </c>
      <c r="E896" s="8">
        <v>646.07000000000005</v>
      </c>
      <c r="F896" s="10">
        <v>29.366818181818186</v>
      </c>
      <c r="G896" s="8" t="s">
        <v>14</v>
      </c>
      <c r="H896" s="8">
        <v>1.99</v>
      </c>
      <c r="I896" s="8" t="s">
        <v>39</v>
      </c>
      <c r="J896" s="8" t="s">
        <v>29</v>
      </c>
      <c r="K896" s="8" t="s">
        <v>30</v>
      </c>
      <c r="L896" s="8" t="s">
        <v>31</v>
      </c>
      <c r="M896" s="8" t="s">
        <v>32</v>
      </c>
      <c r="N896" s="9">
        <v>40853</v>
      </c>
    </row>
    <row r="897" spans="1:14" x14ac:dyDescent="0.35">
      <c r="A897" s="8">
        <v>58496</v>
      </c>
      <c r="B897" s="9">
        <v>40705</v>
      </c>
      <c r="C897" s="8" t="s">
        <v>49</v>
      </c>
      <c r="D897" s="8">
        <v>20</v>
      </c>
      <c r="E897" s="8">
        <v>137.97</v>
      </c>
      <c r="F897" s="10">
        <v>6.8985000000000003</v>
      </c>
      <c r="G897" s="8" t="s">
        <v>25</v>
      </c>
      <c r="H897" s="8">
        <v>10.050000000000001</v>
      </c>
      <c r="I897" s="8" t="s">
        <v>35</v>
      </c>
      <c r="J897" s="8" t="s">
        <v>42</v>
      </c>
      <c r="K897" s="8" t="s">
        <v>27</v>
      </c>
      <c r="L897" s="8" t="s">
        <v>28</v>
      </c>
      <c r="M897" s="8" t="s">
        <v>19</v>
      </c>
      <c r="N897" s="8" t="s">
        <v>254</v>
      </c>
    </row>
    <row r="898" spans="1:14" x14ac:dyDescent="0.35">
      <c r="A898" s="8">
        <v>4871</v>
      </c>
      <c r="B898" s="9">
        <v>40705</v>
      </c>
      <c r="C898" s="8" t="s">
        <v>20</v>
      </c>
      <c r="D898" s="8">
        <v>8</v>
      </c>
      <c r="E898" s="8">
        <v>775.74</v>
      </c>
      <c r="F898" s="10">
        <v>96.967500000000001</v>
      </c>
      <c r="G898" s="8" t="s">
        <v>21</v>
      </c>
      <c r="H898" s="8">
        <v>42</v>
      </c>
      <c r="I898" s="8" t="s">
        <v>85</v>
      </c>
      <c r="J898" s="8" t="s">
        <v>16</v>
      </c>
      <c r="K898" s="8" t="s">
        <v>17</v>
      </c>
      <c r="L898" s="8" t="s">
        <v>23</v>
      </c>
      <c r="M898" s="8" t="s">
        <v>24</v>
      </c>
      <c r="N898" s="8" t="s">
        <v>254</v>
      </c>
    </row>
    <row r="899" spans="1:14" x14ac:dyDescent="0.35">
      <c r="A899" s="8">
        <v>23107</v>
      </c>
      <c r="B899" s="9">
        <v>40705</v>
      </c>
      <c r="C899" s="8" t="s">
        <v>55</v>
      </c>
      <c r="D899" s="8">
        <v>7</v>
      </c>
      <c r="E899" s="8">
        <v>43.29</v>
      </c>
      <c r="F899" s="10">
        <v>6.1842857142857142</v>
      </c>
      <c r="G899" s="8" t="s">
        <v>25</v>
      </c>
      <c r="H899" s="8">
        <v>7.57</v>
      </c>
      <c r="I899" s="8" t="s">
        <v>63</v>
      </c>
      <c r="J899" s="8" t="s">
        <v>16</v>
      </c>
      <c r="K899" s="8" t="s">
        <v>27</v>
      </c>
      <c r="L899" s="8" t="s">
        <v>68</v>
      </c>
      <c r="M899" s="8" t="s">
        <v>19</v>
      </c>
      <c r="N899" s="8" t="s">
        <v>90</v>
      </c>
    </row>
    <row r="900" spans="1:14" x14ac:dyDescent="0.35">
      <c r="A900" s="8">
        <v>54592</v>
      </c>
      <c r="B900" s="9">
        <v>40706</v>
      </c>
      <c r="C900" s="8" t="s">
        <v>13</v>
      </c>
      <c r="D900" s="8">
        <v>34</v>
      </c>
      <c r="E900" s="8">
        <v>154.43</v>
      </c>
      <c r="F900" s="10">
        <v>4.5420588235294117</v>
      </c>
      <c r="G900" s="8" t="s">
        <v>25</v>
      </c>
      <c r="H900" s="8">
        <v>6.92</v>
      </c>
      <c r="I900" s="8" t="s">
        <v>35</v>
      </c>
      <c r="J900" s="8" t="s">
        <v>42</v>
      </c>
      <c r="K900" s="8" t="s">
        <v>17</v>
      </c>
      <c r="L900" s="8" t="s">
        <v>18</v>
      </c>
      <c r="M900" s="8" t="s">
        <v>19</v>
      </c>
      <c r="N900" s="8" t="s">
        <v>90</v>
      </c>
    </row>
    <row r="901" spans="1:14" x14ac:dyDescent="0.35">
      <c r="A901" s="8">
        <v>54592</v>
      </c>
      <c r="B901" s="9">
        <v>40706</v>
      </c>
      <c r="C901" s="8" t="s">
        <v>13</v>
      </c>
      <c r="D901" s="8">
        <v>28</v>
      </c>
      <c r="E901" s="8">
        <v>1971.56</v>
      </c>
      <c r="F901" s="10">
        <v>70.412857142857135</v>
      </c>
      <c r="G901" s="8" t="s">
        <v>21</v>
      </c>
      <c r="H901" s="8">
        <v>26.85</v>
      </c>
      <c r="I901" s="8" t="s">
        <v>35</v>
      </c>
      <c r="J901" s="8" t="s">
        <v>42</v>
      </c>
      <c r="K901" s="8" t="s">
        <v>17</v>
      </c>
      <c r="L901" s="8" t="s">
        <v>115</v>
      </c>
      <c r="M901" s="8" t="s">
        <v>56</v>
      </c>
      <c r="N901" s="8" t="s">
        <v>229</v>
      </c>
    </row>
    <row r="902" spans="1:14" x14ac:dyDescent="0.35">
      <c r="A902" s="8">
        <v>50852</v>
      </c>
      <c r="B902" s="9">
        <v>40706</v>
      </c>
      <c r="C902" s="8" t="s">
        <v>55</v>
      </c>
      <c r="D902" s="8">
        <v>24</v>
      </c>
      <c r="E902" s="8">
        <v>188.47</v>
      </c>
      <c r="F902" s="10">
        <v>7.8529166666666663</v>
      </c>
      <c r="G902" s="8" t="s">
        <v>25</v>
      </c>
      <c r="H902" s="8">
        <v>11.51</v>
      </c>
      <c r="I902" s="8" t="s">
        <v>85</v>
      </c>
      <c r="J902" s="8" t="s">
        <v>42</v>
      </c>
      <c r="K902" s="8" t="s">
        <v>27</v>
      </c>
      <c r="L902" s="8" t="s">
        <v>68</v>
      </c>
      <c r="M902" s="8" t="s">
        <v>19</v>
      </c>
      <c r="N902" s="8" t="s">
        <v>254</v>
      </c>
    </row>
    <row r="903" spans="1:14" x14ac:dyDescent="0.35">
      <c r="A903" s="8">
        <v>45671</v>
      </c>
      <c r="B903" s="9">
        <v>40706</v>
      </c>
      <c r="C903" s="8" t="s">
        <v>13</v>
      </c>
      <c r="D903" s="8">
        <v>13</v>
      </c>
      <c r="E903" s="8">
        <v>126.68</v>
      </c>
      <c r="F903" s="10">
        <v>9.7446153846153845</v>
      </c>
      <c r="G903" s="8" t="s">
        <v>25</v>
      </c>
      <c r="H903" s="8">
        <v>6.02</v>
      </c>
      <c r="I903" s="8" t="s">
        <v>15</v>
      </c>
      <c r="J903" s="8" t="s">
        <v>16</v>
      </c>
      <c r="K903" s="8" t="s">
        <v>17</v>
      </c>
      <c r="L903" s="8" t="s">
        <v>18</v>
      </c>
      <c r="M903" s="8" t="s">
        <v>45</v>
      </c>
      <c r="N903" s="8" t="s">
        <v>160</v>
      </c>
    </row>
    <row r="904" spans="1:14" x14ac:dyDescent="0.35">
      <c r="A904" s="8">
        <v>29249</v>
      </c>
      <c r="B904" s="9">
        <v>40707</v>
      </c>
      <c r="C904" s="8" t="s">
        <v>13</v>
      </c>
      <c r="D904" s="8">
        <v>47</v>
      </c>
      <c r="E904" s="8">
        <v>302.69</v>
      </c>
      <c r="F904" s="10">
        <v>6.4402127659574466</v>
      </c>
      <c r="G904" s="8" t="s">
        <v>14</v>
      </c>
      <c r="H904" s="8">
        <v>1.02</v>
      </c>
      <c r="I904" s="8" t="s">
        <v>39</v>
      </c>
      <c r="J904" s="8" t="s">
        <v>22</v>
      </c>
      <c r="K904" s="8" t="s">
        <v>27</v>
      </c>
      <c r="L904" s="8" t="s">
        <v>28</v>
      </c>
      <c r="M904" s="8" t="s">
        <v>37</v>
      </c>
      <c r="N904" s="8" t="s">
        <v>208</v>
      </c>
    </row>
    <row r="905" spans="1:14" x14ac:dyDescent="0.35">
      <c r="A905" s="8">
        <v>30048</v>
      </c>
      <c r="B905" s="9">
        <v>40707</v>
      </c>
      <c r="C905" s="8" t="s">
        <v>55</v>
      </c>
      <c r="D905" s="8">
        <v>44</v>
      </c>
      <c r="E905" s="8">
        <v>7765.13</v>
      </c>
      <c r="F905" s="10">
        <v>176.48022727272726</v>
      </c>
      <c r="G905" s="8" t="s">
        <v>21</v>
      </c>
      <c r="H905" s="8">
        <v>55.24</v>
      </c>
      <c r="I905" s="8" t="s">
        <v>96</v>
      </c>
      <c r="J905" s="8" t="s">
        <v>29</v>
      </c>
      <c r="K905" s="8" t="s">
        <v>27</v>
      </c>
      <c r="L905" s="8" t="s">
        <v>66</v>
      </c>
      <c r="M905" s="8" t="s">
        <v>24</v>
      </c>
      <c r="N905" s="8" t="s">
        <v>191</v>
      </c>
    </row>
    <row r="906" spans="1:14" x14ac:dyDescent="0.35">
      <c r="A906" s="8">
        <v>29249</v>
      </c>
      <c r="B906" s="9">
        <v>40707</v>
      </c>
      <c r="C906" s="8" t="s">
        <v>13</v>
      </c>
      <c r="D906" s="8">
        <v>12</v>
      </c>
      <c r="E906" s="8">
        <v>3156.6</v>
      </c>
      <c r="F906" s="10">
        <v>263.05</v>
      </c>
      <c r="G906" s="8" t="s">
        <v>25</v>
      </c>
      <c r="H906" s="8">
        <v>24.49</v>
      </c>
      <c r="I906" s="8" t="s">
        <v>39</v>
      </c>
      <c r="J906" s="8" t="s">
        <v>22</v>
      </c>
      <c r="K906" s="8" t="s">
        <v>17</v>
      </c>
      <c r="L906" s="8" t="s">
        <v>23</v>
      </c>
      <c r="M906" s="8" t="s">
        <v>76</v>
      </c>
      <c r="N906" s="8" t="s">
        <v>117</v>
      </c>
    </row>
    <row r="907" spans="1:14" x14ac:dyDescent="0.35">
      <c r="A907" s="8">
        <v>29506</v>
      </c>
      <c r="B907" s="9">
        <v>40708</v>
      </c>
      <c r="C907" s="8" t="s">
        <v>20</v>
      </c>
      <c r="D907" s="8">
        <v>46</v>
      </c>
      <c r="E907" s="8">
        <v>221.13</v>
      </c>
      <c r="F907" s="10">
        <v>4.8071739130434779</v>
      </c>
      <c r="G907" s="8" t="s">
        <v>25</v>
      </c>
      <c r="H907" s="8">
        <v>1.49</v>
      </c>
      <c r="I907" s="8" t="s">
        <v>35</v>
      </c>
      <c r="J907" s="8" t="s">
        <v>16</v>
      </c>
      <c r="K907" s="8" t="s">
        <v>27</v>
      </c>
      <c r="L907" s="8" t="s">
        <v>68</v>
      </c>
      <c r="M907" s="8" t="s">
        <v>19</v>
      </c>
      <c r="N907" s="8" t="s">
        <v>229</v>
      </c>
    </row>
    <row r="908" spans="1:14" x14ac:dyDescent="0.35">
      <c r="A908" s="8">
        <v>35875</v>
      </c>
      <c r="B908" s="9">
        <v>40708</v>
      </c>
      <c r="C908" s="8" t="s">
        <v>34</v>
      </c>
      <c r="D908" s="8">
        <v>31</v>
      </c>
      <c r="E908" s="8">
        <v>348.92</v>
      </c>
      <c r="F908" s="10">
        <v>11.255483870967742</v>
      </c>
      <c r="G908" s="8" t="s">
        <v>25</v>
      </c>
      <c r="H908" s="8">
        <v>3.37</v>
      </c>
      <c r="I908" s="8" t="s">
        <v>15</v>
      </c>
      <c r="J908" s="8" t="s">
        <v>22</v>
      </c>
      <c r="K908" s="8" t="s">
        <v>27</v>
      </c>
      <c r="L908" s="8" t="s">
        <v>36</v>
      </c>
      <c r="M908" s="8" t="s">
        <v>32</v>
      </c>
      <c r="N908" s="8" t="s">
        <v>90</v>
      </c>
    </row>
    <row r="909" spans="1:14" x14ac:dyDescent="0.35">
      <c r="A909" s="8">
        <v>52642</v>
      </c>
      <c r="B909" s="9">
        <v>40708</v>
      </c>
      <c r="C909" s="8" t="s">
        <v>13</v>
      </c>
      <c r="D909" s="8">
        <v>15</v>
      </c>
      <c r="E909" s="8">
        <v>764.13</v>
      </c>
      <c r="F909" s="10">
        <v>50.942</v>
      </c>
      <c r="G909" s="8" t="s">
        <v>25</v>
      </c>
      <c r="H909" s="8">
        <v>4.8600000000000003</v>
      </c>
      <c r="I909" s="8" t="s">
        <v>51</v>
      </c>
      <c r="J909" s="8" t="s">
        <v>29</v>
      </c>
      <c r="K909" s="8" t="s">
        <v>27</v>
      </c>
      <c r="L909" s="8" t="s">
        <v>28</v>
      </c>
      <c r="M909" s="8" t="s">
        <v>19</v>
      </c>
      <c r="N909" s="8" t="s">
        <v>226</v>
      </c>
    </row>
    <row r="910" spans="1:14" x14ac:dyDescent="0.35">
      <c r="A910" s="8">
        <v>52642</v>
      </c>
      <c r="B910" s="9">
        <v>40708</v>
      </c>
      <c r="C910" s="8" t="s">
        <v>13</v>
      </c>
      <c r="D910" s="8">
        <v>14</v>
      </c>
      <c r="E910" s="8">
        <v>2070.6799999999998</v>
      </c>
      <c r="F910" s="10">
        <v>147.90571428571428</v>
      </c>
      <c r="G910" s="8" t="s">
        <v>25</v>
      </c>
      <c r="H910" s="8">
        <v>4</v>
      </c>
      <c r="I910" s="8" t="s">
        <v>51</v>
      </c>
      <c r="J910" s="8" t="s">
        <v>29</v>
      </c>
      <c r="K910" s="8" t="s">
        <v>30</v>
      </c>
      <c r="L910" s="8" t="s">
        <v>31</v>
      </c>
      <c r="M910" s="8" t="s">
        <v>19</v>
      </c>
      <c r="N910" s="8" t="s">
        <v>226</v>
      </c>
    </row>
    <row r="911" spans="1:14" x14ac:dyDescent="0.35">
      <c r="A911" s="8">
        <v>52642</v>
      </c>
      <c r="B911" s="9">
        <v>40708</v>
      </c>
      <c r="C911" s="8" t="s">
        <v>13</v>
      </c>
      <c r="D911" s="8">
        <v>9</v>
      </c>
      <c r="E911" s="8">
        <v>742.84</v>
      </c>
      <c r="F911" s="10">
        <v>82.537777777777777</v>
      </c>
      <c r="G911" s="8" t="s">
        <v>21</v>
      </c>
      <c r="H911" s="8">
        <v>59.81</v>
      </c>
      <c r="I911" s="8" t="s">
        <v>51</v>
      </c>
      <c r="J911" s="8" t="s">
        <v>29</v>
      </c>
      <c r="K911" s="8" t="s">
        <v>17</v>
      </c>
      <c r="L911" s="8" t="s">
        <v>23</v>
      </c>
      <c r="M911" s="8" t="s">
        <v>24</v>
      </c>
      <c r="N911" s="8" t="s">
        <v>208</v>
      </c>
    </row>
    <row r="912" spans="1:14" x14ac:dyDescent="0.35">
      <c r="A912" s="8">
        <v>29506</v>
      </c>
      <c r="B912" s="9">
        <v>40708</v>
      </c>
      <c r="C912" s="8" t="s">
        <v>20</v>
      </c>
      <c r="D912" s="8">
        <v>8</v>
      </c>
      <c r="E912" s="8">
        <v>16.350000000000001</v>
      </c>
      <c r="F912" s="10">
        <v>2.0437500000000002</v>
      </c>
      <c r="G912" s="8" t="s">
        <v>25</v>
      </c>
      <c r="H912" s="8">
        <v>1.49</v>
      </c>
      <c r="I912" s="8" t="s">
        <v>35</v>
      </c>
      <c r="J912" s="8" t="s">
        <v>16</v>
      </c>
      <c r="K912" s="8" t="s">
        <v>27</v>
      </c>
      <c r="L912" s="8" t="s">
        <v>68</v>
      </c>
      <c r="M912" s="8" t="s">
        <v>19</v>
      </c>
      <c r="N912" s="8" t="s">
        <v>191</v>
      </c>
    </row>
    <row r="913" spans="1:14" x14ac:dyDescent="0.35">
      <c r="A913" s="8">
        <v>38693</v>
      </c>
      <c r="B913" s="9">
        <v>40708</v>
      </c>
      <c r="C913" s="8" t="s">
        <v>13</v>
      </c>
      <c r="D913" s="8">
        <v>3</v>
      </c>
      <c r="E913" s="8">
        <v>2222.61</v>
      </c>
      <c r="F913" s="10">
        <v>740.87</v>
      </c>
      <c r="G913" s="8" t="s">
        <v>25</v>
      </c>
      <c r="H913" s="8">
        <v>24.49</v>
      </c>
      <c r="I913" s="8" t="s">
        <v>51</v>
      </c>
      <c r="J913" s="8" t="s">
        <v>29</v>
      </c>
      <c r="K913" s="8" t="s">
        <v>30</v>
      </c>
      <c r="L913" s="8" t="s">
        <v>165</v>
      </c>
      <c r="M913" s="8" t="s">
        <v>76</v>
      </c>
      <c r="N913" s="8" t="s">
        <v>226</v>
      </c>
    </row>
    <row r="914" spans="1:14" x14ac:dyDescent="0.35">
      <c r="A914" s="8">
        <v>44292</v>
      </c>
      <c r="B914" s="9">
        <v>40708</v>
      </c>
      <c r="C914" s="8" t="s">
        <v>49</v>
      </c>
      <c r="D914" s="8">
        <v>1</v>
      </c>
      <c r="E914" s="8">
        <v>10.48</v>
      </c>
      <c r="F914" s="10">
        <v>10.48</v>
      </c>
      <c r="G914" s="8" t="s">
        <v>14</v>
      </c>
      <c r="H914" s="8">
        <v>2.04</v>
      </c>
      <c r="I914" s="8" t="s">
        <v>41</v>
      </c>
      <c r="J914" s="8" t="s">
        <v>22</v>
      </c>
      <c r="K914" s="8" t="s">
        <v>27</v>
      </c>
      <c r="L914" s="8" t="s">
        <v>28</v>
      </c>
      <c r="M914" s="8" t="s">
        <v>37</v>
      </c>
      <c r="N914" s="8" t="s">
        <v>191</v>
      </c>
    </row>
    <row r="915" spans="1:14" x14ac:dyDescent="0.35">
      <c r="A915" s="8">
        <v>49762</v>
      </c>
      <c r="B915" s="9">
        <v>40709</v>
      </c>
      <c r="C915" s="8" t="s">
        <v>34</v>
      </c>
      <c r="D915" s="8">
        <v>35</v>
      </c>
      <c r="E915" s="8">
        <v>99.13</v>
      </c>
      <c r="F915" s="10">
        <v>2.8322857142857143</v>
      </c>
      <c r="G915" s="8" t="s">
        <v>25</v>
      </c>
      <c r="H915" s="8">
        <v>0.81</v>
      </c>
      <c r="I915" s="8" t="s">
        <v>35</v>
      </c>
      <c r="J915" s="8" t="s">
        <v>22</v>
      </c>
      <c r="K915" s="8" t="s">
        <v>27</v>
      </c>
      <c r="L915" s="8" t="s">
        <v>40</v>
      </c>
      <c r="M915" s="8" t="s">
        <v>37</v>
      </c>
      <c r="N915" s="8" t="s">
        <v>117</v>
      </c>
    </row>
    <row r="916" spans="1:14" x14ac:dyDescent="0.35">
      <c r="A916" s="8">
        <v>11910</v>
      </c>
      <c r="B916" s="9">
        <v>40709</v>
      </c>
      <c r="C916" s="8" t="s">
        <v>34</v>
      </c>
      <c r="D916" s="8">
        <v>21</v>
      </c>
      <c r="E916" s="8">
        <v>49.23</v>
      </c>
      <c r="F916" s="10">
        <v>2.3442857142857143</v>
      </c>
      <c r="G916" s="8" t="s">
        <v>25</v>
      </c>
      <c r="H916" s="8">
        <v>4.7699999999999996</v>
      </c>
      <c r="I916" s="8" t="s">
        <v>54</v>
      </c>
      <c r="J916" s="8" t="s">
        <v>29</v>
      </c>
      <c r="K916" s="8" t="s">
        <v>27</v>
      </c>
      <c r="L916" s="8" t="s">
        <v>68</v>
      </c>
      <c r="M916" s="8" t="s">
        <v>19</v>
      </c>
      <c r="N916" s="8" t="s">
        <v>117</v>
      </c>
    </row>
    <row r="917" spans="1:14" x14ac:dyDescent="0.35">
      <c r="A917" s="8">
        <v>26050</v>
      </c>
      <c r="B917" s="9">
        <v>40710</v>
      </c>
      <c r="C917" s="8" t="s">
        <v>34</v>
      </c>
      <c r="D917" s="8">
        <v>44</v>
      </c>
      <c r="E917" s="8">
        <v>365.24</v>
      </c>
      <c r="F917" s="10">
        <v>8.3009090909090908</v>
      </c>
      <c r="G917" s="8" t="s">
        <v>25</v>
      </c>
      <c r="H917" s="8">
        <v>8.2899999999999991</v>
      </c>
      <c r="I917" s="8" t="s">
        <v>51</v>
      </c>
      <c r="J917" s="8" t="s">
        <v>29</v>
      </c>
      <c r="K917" s="8" t="s">
        <v>27</v>
      </c>
      <c r="L917" s="8" t="s">
        <v>127</v>
      </c>
      <c r="M917" s="8" t="s">
        <v>19</v>
      </c>
      <c r="N917" s="8" t="s">
        <v>117</v>
      </c>
    </row>
    <row r="918" spans="1:14" x14ac:dyDescent="0.35">
      <c r="A918" s="8">
        <v>36704</v>
      </c>
      <c r="B918" s="9">
        <v>40710</v>
      </c>
      <c r="C918" s="8" t="s">
        <v>34</v>
      </c>
      <c r="D918" s="8">
        <v>43</v>
      </c>
      <c r="E918" s="8">
        <v>134.33000000000001</v>
      </c>
      <c r="F918" s="10">
        <v>3.1239534883720932</v>
      </c>
      <c r="G918" s="8" t="s">
        <v>14</v>
      </c>
      <c r="H918" s="8">
        <v>1.1399999999999999</v>
      </c>
      <c r="I918" s="8" t="s">
        <v>54</v>
      </c>
      <c r="J918" s="8" t="s">
        <v>29</v>
      </c>
      <c r="K918" s="8" t="s">
        <v>27</v>
      </c>
      <c r="L918" s="8" t="s">
        <v>28</v>
      </c>
      <c r="M918" s="8" t="s">
        <v>37</v>
      </c>
      <c r="N918" s="8" t="s">
        <v>117</v>
      </c>
    </row>
    <row r="919" spans="1:14" x14ac:dyDescent="0.35">
      <c r="A919" s="8">
        <v>3554</v>
      </c>
      <c r="B919" s="9">
        <v>40710</v>
      </c>
      <c r="C919" s="8" t="s">
        <v>13</v>
      </c>
      <c r="D919" s="8">
        <v>25</v>
      </c>
      <c r="E919" s="8">
        <v>288.91000000000003</v>
      </c>
      <c r="F919" s="10">
        <v>11.556400000000002</v>
      </c>
      <c r="G919" s="8" t="s">
        <v>25</v>
      </c>
      <c r="H919" s="8">
        <v>6.47</v>
      </c>
      <c r="I919" s="8" t="s">
        <v>85</v>
      </c>
      <c r="J919" s="8" t="s">
        <v>22</v>
      </c>
      <c r="K919" s="8" t="s">
        <v>27</v>
      </c>
      <c r="L919" s="8" t="s">
        <v>28</v>
      </c>
      <c r="M919" s="8" t="s">
        <v>19</v>
      </c>
      <c r="N919" s="8" t="s">
        <v>152</v>
      </c>
    </row>
    <row r="920" spans="1:14" x14ac:dyDescent="0.35">
      <c r="A920" s="8">
        <v>36704</v>
      </c>
      <c r="B920" s="9">
        <v>40710</v>
      </c>
      <c r="C920" s="8" t="s">
        <v>34</v>
      </c>
      <c r="D920" s="8">
        <v>19</v>
      </c>
      <c r="E920" s="8">
        <v>70.319999999999993</v>
      </c>
      <c r="F920" s="10">
        <v>3.7010526315789471</v>
      </c>
      <c r="G920" s="8" t="s">
        <v>25</v>
      </c>
      <c r="H920" s="8">
        <v>4.17</v>
      </c>
      <c r="I920" s="8" t="s">
        <v>54</v>
      </c>
      <c r="J920" s="8" t="s">
        <v>29</v>
      </c>
      <c r="K920" s="8" t="s">
        <v>27</v>
      </c>
      <c r="L920" s="8" t="s">
        <v>40</v>
      </c>
      <c r="M920" s="8" t="s">
        <v>32</v>
      </c>
      <c r="N920" s="8" t="s">
        <v>208</v>
      </c>
    </row>
    <row r="921" spans="1:14" x14ac:dyDescent="0.35">
      <c r="A921" s="8">
        <v>771</v>
      </c>
      <c r="B921" s="9">
        <v>40710</v>
      </c>
      <c r="C921" s="8" t="s">
        <v>20</v>
      </c>
      <c r="D921" s="8">
        <v>18</v>
      </c>
      <c r="E921" s="8">
        <v>88.84</v>
      </c>
      <c r="F921" s="10">
        <v>4.9355555555555561</v>
      </c>
      <c r="G921" s="8" t="s">
        <v>25</v>
      </c>
      <c r="H921" s="8">
        <v>4.72</v>
      </c>
      <c r="I921" s="8" t="s">
        <v>85</v>
      </c>
      <c r="J921" s="8" t="s">
        <v>29</v>
      </c>
      <c r="K921" s="8" t="s">
        <v>27</v>
      </c>
      <c r="L921" s="8" t="s">
        <v>28</v>
      </c>
      <c r="M921" s="8" t="s">
        <v>19</v>
      </c>
      <c r="N921" s="8" t="s">
        <v>117</v>
      </c>
    </row>
    <row r="922" spans="1:14" x14ac:dyDescent="0.35">
      <c r="A922" s="8">
        <v>9472</v>
      </c>
      <c r="B922" s="9">
        <v>40710</v>
      </c>
      <c r="C922" s="8" t="s">
        <v>20</v>
      </c>
      <c r="D922" s="8">
        <v>17</v>
      </c>
      <c r="E922" s="8">
        <v>53.91</v>
      </c>
      <c r="F922" s="10">
        <v>3.171176470588235</v>
      </c>
      <c r="G922" s="8" t="s">
        <v>25</v>
      </c>
      <c r="H922" s="8">
        <v>0.49</v>
      </c>
      <c r="I922" s="8" t="s">
        <v>35</v>
      </c>
      <c r="J922" s="8" t="s">
        <v>29</v>
      </c>
      <c r="K922" s="8" t="s">
        <v>27</v>
      </c>
      <c r="L922" s="8" t="s">
        <v>71</v>
      </c>
      <c r="M922" s="8" t="s">
        <v>19</v>
      </c>
      <c r="N922" s="8" t="s">
        <v>160</v>
      </c>
    </row>
    <row r="923" spans="1:14" x14ac:dyDescent="0.35">
      <c r="A923" s="8">
        <v>12579</v>
      </c>
      <c r="B923" s="9">
        <v>40710</v>
      </c>
      <c r="C923" s="8" t="s">
        <v>49</v>
      </c>
      <c r="D923" s="8">
        <v>5</v>
      </c>
      <c r="E923" s="8">
        <v>70.33</v>
      </c>
      <c r="F923" s="10">
        <v>14.065999999999999</v>
      </c>
      <c r="G923" s="8" t="s">
        <v>25</v>
      </c>
      <c r="H923" s="8">
        <v>1.97</v>
      </c>
      <c r="I923" s="8" t="s">
        <v>15</v>
      </c>
      <c r="J923" s="8" t="s">
        <v>29</v>
      </c>
      <c r="K923" s="8" t="s">
        <v>27</v>
      </c>
      <c r="L923" s="8" t="s">
        <v>28</v>
      </c>
      <c r="M923" s="8" t="s">
        <v>37</v>
      </c>
      <c r="N923" s="8" t="s">
        <v>229</v>
      </c>
    </row>
    <row r="924" spans="1:14" x14ac:dyDescent="0.35">
      <c r="A924" s="8">
        <v>36994</v>
      </c>
      <c r="B924" s="9">
        <v>40711</v>
      </c>
      <c r="C924" s="8" t="s">
        <v>20</v>
      </c>
      <c r="D924" s="8">
        <v>40</v>
      </c>
      <c r="E924" s="8">
        <v>5264.48</v>
      </c>
      <c r="F924" s="10">
        <v>131.61199999999999</v>
      </c>
      <c r="G924" s="8" t="s">
        <v>21</v>
      </c>
      <c r="H924" s="8">
        <v>30</v>
      </c>
      <c r="I924" s="8" t="s">
        <v>54</v>
      </c>
      <c r="J924" s="8" t="s">
        <v>22</v>
      </c>
      <c r="K924" s="8" t="s">
        <v>17</v>
      </c>
      <c r="L924" s="8" t="s">
        <v>23</v>
      </c>
      <c r="M924" s="8" t="s">
        <v>24</v>
      </c>
      <c r="N924" s="8" t="s">
        <v>117</v>
      </c>
    </row>
    <row r="925" spans="1:14" x14ac:dyDescent="0.35">
      <c r="A925" s="8">
        <v>18340</v>
      </c>
      <c r="B925" s="9">
        <v>40711</v>
      </c>
      <c r="C925" s="8" t="s">
        <v>55</v>
      </c>
      <c r="D925" s="8">
        <v>28</v>
      </c>
      <c r="E925" s="8">
        <v>198.21</v>
      </c>
      <c r="F925" s="10">
        <v>7.0789285714285715</v>
      </c>
      <c r="G925" s="8" t="s">
        <v>14</v>
      </c>
      <c r="H925" s="8">
        <v>10.050000000000001</v>
      </c>
      <c r="I925" s="8" t="s">
        <v>85</v>
      </c>
      <c r="J925" s="8" t="s">
        <v>16</v>
      </c>
      <c r="K925" s="8" t="s">
        <v>27</v>
      </c>
      <c r="L925" s="8" t="s">
        <v>28</v>
      </c>
      <c r="M925" s="8" t="s">
        <v>19</v>
      </c>
      <c r="N925" s="8" t="s">
        <v>208</v>
      </c>
    </row>
    <row r="926" spans="1:14" x14ac:dyDescent="0.35">
      <c r="A926" s="8">
        <v>613</v>
      </c>
      <c r="B926" s="9">
        <v>40711</v>
      </c>
      <c r="C926" s="8" t="s">
        <v>34</v>
      </c>
      <c r="D926" s="8">
        <v>22</v>
      </c>
      <c r="E926" s="8">
        <v>905.08</v>
      </c>
      <c r="F926" s="10">
        <v>41.14</v>
      </c>
      <c r="G926" s="8" t="s">
        <v>25</v>
      </c>
      <c r="H926" s="8">
        <v>6.22</v>
      </c>
      <c r="I926" s="8" t="s">
        <v>62</v>
      </c>
      <c r="J926" s="8" t="s">
        <v>22</v>
      </c>
      <c r="K926" s="8" t="s">
        <v>27</v>
      </c>
      <c r="L926" s="8" t="s">
        <v>58</v>
      </c>
      <c r="M926" s="8" t="s">
        <v>19</v>
      </c>
      <c r="N926" s="8" t="s">
        <v>208</v>
      </c>
    </row>
    <row r="927" spans="1:14" x14ac:dyDescent="0.35">
      <c r="A927" s="8">
        <v>18340</v>
      </c>
      <c r="B927" s="9">
        <v>40711</v>
      </c>
      <c r="C927" s="8" t="s">
        <v>55</v>
      </c>
      <c r="D927" s="8">
        <v>20</v>
      </c>
      <c r="E927" s="8">
        <v>148.65</v>
      </c>
      <c r="F927" s="10">
        <v>7.4325000000000001</v>
      </c>
      <c r="G927" s="8" t="s">
        <v>14</v>
      </c>
      <c r="H927" s="8">
        <v>11.15</v>
      </c>
      <c r="I927" s="8" t="s">
        <v>85</v>
      </c>
      <c r="J927" s="8" t="s">
        <v>16</v>
      </c>
      <c r="K927" s="8" t="s">
        <v>27</v>
      </c>
      <c r="L927" s="8" t="s">
        <v>28</v>
      </c>
      <c r="M927" s="8" t="s">
        <v>19</v>
      </c>
      <c r="N927" s="8" t="s">
        <v>208</v>
      </c>
    </row>
    <row r="928" spans="1:14" x14ac:dyDescent="0.35">
      <c r="A928" s="8">
        <v>1538</v>
      </c>
      <c r="B928" s="9">
        <v>40711</v>
      </c>
      <c r="C928" s="8" t="s">
        <v>49</v>
      </c>
      <c r="D928" s="8">
        <v>15</v>
      </c>
      <c r="E928" s="8">
        <v>1297.3040000000001</v>
      </c>
      <c r="F928" s="10">
        <v>86.48693333333334</v>
      </c>
      <c r="G928" s="8" t="s">
        <v>25</v>
      </c>
      <c r="H928" s="8">
        <v>4.9000000000000004</v>
      </c>
      <c r="I928" s="8" t="s">
        <v>51</v>
      </c>
      <c r="J928" s="8" t="s">
        <v>22</v>
      </c>
      <c r="K928" s="8" t="s">
        <v>30</v>
      </c>
      <c r="L928" s="8" t="s">
        <v>47</v>
      </c>
      <c r="M928" s="8" t="s">
        <v>19</v>
      </c>
      <c r="N928" s="8" t="s">
        <v>208</v>
      </c>
    </row>
    <row r="929" spans="1:14" x14ac:dyDescent="0.35">
      <c r="A929" s="8">
        <v>613</v>
      </c>
      <c r="B929" s="9">
        <v>40711</v>
      </c>
      <c r="C929" s="8" t="s">
        <v>34</v>
      </c>
      <c r="D929" s="8">
        <v>12</v>
      </c>
      <c r="E929" s="8">
        <v>93.54</v>
      </c>
      <c r="F929" s="10">
        <v>7.7950000000000008</v>
      </c>
      <c r="G929" s="8" t="s">
        <v>25</v>
      </c>
      <c r="H929" s="8">
        <v>7.72</v>
      </c>
      <c r="I929" s="8" t="s">
        <v>62</v>
      </c>
      <c r="J929" s="8" t="s">
        <v>22</v>
      </c>
      <c r="K929" s="8" t="s">
        <v>27</v>
      </c>
      <c r="L929" s="8" t="s">
        <v>68</v>
      </c>
      <c r="M929" s="8" t="s">
        <v>19</v>
      </c>
      <c r="N929" s="8" t="s">
        <v>117</v>
      </c>
    </row>
    <row r="930" spans="1:14" x14ac:dyDescent="0.35">
      <c r="A930" s="8">
        <v>47398</v>
      </c>
      <c r="B930" s="9">
        <v>40711</v>
      </c>
      <c r="C930" s="8" t="s">
        <v>55</v>
      </c>
      <c r="D930" s="8">
        <v>6</v>
      </c>
      <c r="E930" s="8">
        <v>1307.184</v>
      </c>
      <c r="F930" s="10">
        <v>217.864</v>
      </c>
      <c r="G930" s="8" t="s">
        <v>21</v>
      </c>
      <c r="H930" s="8">
        <v>62.74</v>
      </c>
      <c r="I930" s="8" t="s">
        <v>85</v>
      </c>
      <c r="J930" s="8" t="s">
        <v>22</v>
      </c>
      <c r="K930" s="8" t="s">
        <v>17</v>
      </c>
      <c r="L930" s="8" t="s">
        <v>52</v>
      </c>
      <c r="M930" s="8" t="s">
        <v>56</v>
      </c>
      <c r="N930" s="8" t="s">
        <v>160</v>
      </c>
    </row>
    <row r="931" spans="1:14" x14ac:dyDescent="0.35">
      <c r="A931" s="8">
        <v>44609</v>
      </c>
      <c r="B931" s="9">
        <v>40712</v>
      </c>
      <c r="C931" s="8" t="s">
        <v>13</v>
      </c>
      <c r="D931" s="8">
        <v>37</v>
      </c>
      <c r="E931" s="8">
        <v>61.77</v>
      </c>
      <c r="F931" s="10">
        <v>1.6694594594594596</v>
      </c>
      <c r="G931" s="8" t="s">
        <v>14</v>
      </c>
      <c r="H931" s="8">
        <v>0.7</v>
      </c>
      <c r="I931" s="8" t="s">
        <v>39</v>
      </c>
      <c r="J931" s="8" t="s">
        <v>42</v>
      </c>
      <c r="K931" s="8" t="s">
        <v>27</v>
      </c>
      <c r="L931" s="8" t="s">
        <v>82</v>
      </c>
      <c r="M931" s="8" t="s">
        <v>37</v>
      </c>
      <c r="N931" s="8" t="s">
        <v>121</v>
      </c>
    </row>
    <row r="932" spans="1:14" x14ac:dyDescent="0.35">
      <c r="A932" s="8">
        <v>12293</v>
      </c>
      <c r="B932" s="9">
        <v>40712</v>
      </c>
      <c r="C932" s="8" t="s">
        <v>34</v>
      </c>
      <c r="D932" s="8">
        <v>31</v>
      </c>
      <c r="E932" s="8">
        <v>283.17</v>
      </c>
      <c r="F932" s="10">
        <v>9.1345161290322583</v>
      </c>
      <c r="G932" s="8" t="s">
        <v>25</v>
      </c>
      <c r="H932" s="8">
        <v>1.39</v>
      </c>
      <c r="I932" s="8" t="s">
        <v>96</v>
      </c>
      <c r="J932" s="8" t="s">
        <v>29</v>
      </c>
      <c r="K932" s="8" t="s">
        <v>27</v>
      </c>
      <c r="L932" s="8" t="s">
        <v>127</v>
      </c>
      <c r="M932" s="8" t="s">
        <v>19</v>
      </c>
      <c r="N932" s="8" t="s">
        <v>160</v>
      </c>
    </row>
    <row r="933" spans="1:14" x14ac:dyDescent="0.35">
      <c r="A933" s="8">
        <v>44609</v>
      </c>
      <c r="B933" s="9">
        <v>40712</v>
      </c>
      <c r="C933" s="8" t="s">
        <v>13</v>
      </c>
      <c r="D933" s="8">
        <v>28</v>
      </c>
      <c r="E933" s="8">
        <v>525.4</v>
      </c>
      <c r="F933" s="10">
        <v>18.764285714285712</v>
      </c>
      <c r="G933" s="8" t="s">
        <v>25</v>
      </c>
      <c r="H933" s="8">
        <v>4.0999999999999996</v>
      </c>
      <c r="I933" s="8" t="s">
        <v>39</v>
      </c>
      <c r="J933" s="8" t="s">
        <v>42</v>
      </c>
      <c r="K933" s="8" t="s">
        <v>27</v>
      </c>
      <c r="L933" s="8" t="s">
        <v>40</v>
      </c>
      <c r="M933" s="8" t="s">
        <v>37</v>
      </c>
      <c r="N933" s="8" t="s">
        <v>264</v>
      </c>
    </row>
    <row r="934" spans="1:14" x14ac:dyDescent="0.35">
      <c r="A934" s="8">
        <v>38786</v>
      </c>
      <c r="B934" s="9">
        <v>40712</v>
      </c>
      <c r="C934" s="8" t="s">
        <v>55</v>
      </c>
      <c r="D934" s="8">
        <v>10</v>
      </c>
      <c r="E934" s="8">
        <v>236.17</v>
      </c>
      <c r="F934" s="10">
        <v>23.616999999999997</v>
      </c>
      <c r="G934" s="8" t="s">
        <v>21</v>
      </c>
      <c r="H934" s="8">
        <v>15.68</v>
      </c>
      <c r="I934" s="8" t="s">
        <v>39</v>
      </c>
      <c r="J934" s="8" t="s">
        <v>16</v>
      </c>
      <c r="K934" s="8" t="s">
        <v>17</v>
      </c>
      <c r="L934" s="8" t="s">
        <v>18</v>
      </c>
      <c r="M934" s="8" t="s">
        <v>24</v>
      </c>
      <c r="N934" s="8" t="s">
        <v>279</v>
      </c>
    </row>
    <row r="935" spans="1:14" x14ac:dyDescent="0.35">
      <c r="A935" s="8">
        <v>57376</v>
      </c>
      <c r="B935" s="9">
        <v>40713</v>
      </c>
      <c r="C935" s="8" t="s">
        <v>20</v>
      </c>
      <c r="D935" s="8">
        <v>44</v>
      </c>
      <c r="E935" s="8">
        <v>442.72</v>
      </c>
      <c r="F935" s="10">
        <v>10.061818181818182</v>
      </c>
      <c r="G935" s="8" t="s">
        <v>25</v>
      </c>
      <c r="H935" s="8">
        <v>7.94</v>
      </c>
      <c r="I935" s="8" t="s">
        <v>41</v>
      </c>
      <c r="J935" s="8" t="s">
        <v>42</v>
      </c>
      <c r="K935" s="8" t="s">
        <v>17</v>
      </c>
      <c r="L935" s="8" t="s">
        <v>18</v>
      </c>
      <c r="M935" s="8" t="s">
        <v>32</v>
      </c>
      <c r="N935" s="8" t="s">
        <v>226</v>
      </c>
    </row>
    <row r="936" spans="1:14" x14ac:dyDescent="0.35">
      <c r="A936" s="8">
        <v>29862</v>
      </c>
      <c r="B936" s="9">
        <v>40713</v>
      </c>
      <c r="C936" s="8" t="s">
        <v>55</v>
      </c>
      <c r="D936" s="8">
        <v>34</v>
      </c>
      <c r="E936" s="8">
        <v>214.64</v>
      </c>
      <c r="F936" s="10">
        <v>6.3129411764705878</v>
      </c>
      <c r="G936" s="8" t="s">
        <v>25</v>
      </c>
      <c r="H936" s="8">
        <v>5.86</v>
      </c>
      <c r="I936" s="8" t="s">
        <v>51</v>
      </c>
      <c r="J936" s="8" t="s">
        <v>22</v>
      </c>
      <c r="K936" s="8" t="s">
        <v>27</v>
      </c>
      <c r="L936" s="8" t="s">
        <v>28</v>
      </c>
      <c r="M936" s="8" t="s">
        <v>19</v>
      </c>
      <c r="N936" s="8" t="s">
        <v>226</v>
      </c>
    </row>
    <row r="937" spans="1:14" x14ac:dyDescent="0.35">
      <c r="A937" s="8">
        <v>8902</v>
      </c>
      <c r="B937" s="9">
        <v>40713</v>
      </c>
      <c r="C937" s="8" t="s">
        <v>34</v>
      </c>
      <c r="D937" s="8">
        <v>27</v>
      </c>
      <c r="E937" s="8">
        <v>180.46</v>
      </c>
      <c r="F937" s="10">
        <v>6.6837037037037037</v>
      </c>
      <c r="G937" s="8" t="s">
        <v>25</v>
      </c>
      <c r="H937" s="8">
        <v>5.94</v>
      </c>
      <c r="I937" s="8" t="s">
        <v>54</v>
      </c>
      <c r="J937" s="8" t="s">
        <v>16</v>
      </c>
      <c r="K937" s="8" t="s">
        <v>27</v>
      </c>
      <c r="L937" s="8" t="s">
        <v>28</v>
      </c>
      <c r="M937" s="8" t="s">
        <v>19</v>
      </c>
      <c r="N937" s="8" t="s">
        <v>226</v>
      </c>
    </row>
    <row r="938" spans="1:14" x14ac:dyDescent="0.35">
      <c r="A938" s="8">
        <v>57376</v>
      </c>
      <c r="B938" s="9">
        <v>40713</v>
      </c>
      <c r="C938" s="8" t="s">
        <v>20</v>
      </c>
      <c r="D938" s="8">
        <v>6</v>
      </c>
      <c r="E938" s="8">
        <v>326.89299999999997</v>
      </c>
      <c r="F938" s="10">
        <v>54.482166666666664</v>
      </c>
      <c r="G938" s="8" t="s">
        <v>25</v>
      </c>
      <c r="H938" s="8">
        <v>5.31</v>
      </c>
      <c r="I938" s="8" t="s">
        <v>41</v>
      </c>
      <c r="J938" s="8" t="s">
        <v>42</v>
      </c>
      <c r="K938" s="8" t="s">
        <v>30</v>
      </c>
      <c r="L938" s="8" t="s">
        <v>47</v>
      </c>
      <c r="M938" s="8" t="s">
        <v>19</v>
      </c>
      <c r="N938" s="8" t="s">
        <v>160</v>
      </c>
    </row>
    <row r="939" spans="1:14" x14ac:dyDescent="0.35">
      <c r="A939" s="8">
        <v>24038</v>
      </c>
      <c r="B939" s="9">
        <v>40714</v>
      </c>
      <c r="C939" s="8" t="s">
        <v>34</v>
      </c>
      <c r="D939" s="8">
        <v>38</v>
      </c>
      <c r="E939" s="8">
        <v>103.07</v>
      </c>
      <c r="F939" s="10">
        <v>2.7123684210526315</v>
      </c>
      <c r="G939" s="8" t="s">
        <v>25</v>
      </c>
      <c r="H939" s="8">
        <v>1.34</v>
      </c>
      <c r="I939" s="8" t="s">
        <v>26</v>
      </c>
      <c r="J939" s="8" t="s">
        <v>22</v>
      </c>
      <c r="K939" s="8" t="s">
        <v>27</v>
      </c>
      <c r="L939" s="8" t="s">
        <v>40</v>
      </c>
      <c r="M939" s="8" t="s">
        <v>37</v>
      </c>
      <c r="N939" s="8" t="s">
        <v>121</v>
      </c>
    </row>
    <row r="940" spans="1:14" x14ac:dyDescent="0.35">
      <c r="A940" s="8">
        <v>26531</v>
      </c>
      <c r="B940" s="9">
        <v>40714</v>
      </c>
      <c r="C940" s="8" t="s">
        <v>55</v>
      </c>
      <c r="D940" s="8">
        <v>26</v>
      </c>
      <c r="E940" s="8">
        <v>4688.9485000000004</v>
      </c>
      <c r="F940" s="10">
        <v>180.34417307692308</v>
      </c>
      <c r="G940" s="8" t="s">
        <v>25</v>
      </c>
      <c r="H940" s="8">
        <v>5.26</v>
      </c>
      <c r="I940" s="8" t="s">
        <v>26</v>
      </c>
      <c r="J940" s="8" t="s">
        <v>22</v>
      </c>
      <c r="K940" s="8" t="s">
        <v>30</v>
      </c>
      <c r="L940" s="8" t="s">
        <v>47</v>
      </c>
      <c r="M940" s="8" t="s">
        <v>19</v>
      </c>
      <c r="N940" s="8" t="s">
        <v>121</v>
      </c>
    </row>
    <row r="941" spans="1:14" x14ac:dyDescent="0.35">
      <c r="A941" s="8">
        <v>24038</v>
      </c>
      <c r="B941" s="9">
        <v>40714</v>
      </c>
      <c r="C941" s="8" t="s">
        <v>34</v>
      </c>
      <c r="D941" s="8">
        <v>15</v>
      </c>
      <c r="E941" s="8">
        <v>896.18050000000005</v>
      </c>
      <c r="F941" s="10">
        <v>59.745366666666669</v>
      </c>
      <c r="G941" s="8" t="s">
        <v>14</v>
      </c>
      <c r="H941" s="8">
        <v>5.26</v>
      </c>
      <c r="I941" s="8" t="s">
        <v>96</v>
      </c>
      <c r="J941" s="8" t="s">
        <v>22</v>
      </c>
      <c r="K941" s="8" t="s">
        <v>30</v>
      </c>
      <c r="L941" s="8" t="s">
        <v>47</v>
      </c>
      <c r="M941" s="8" t="s">
        <v>19</v>
      </c>
      <c r="N941" s="8" t="s">
        <v>121</v>
      </c>
    </row>
    <row r="942" spans="1:14" x14ac:dyDescent="0.35">
      <c r="A942" s="8">
        <v>16737</v>
      </c>
      <c r="B942" s="9">
        <v>40714</v>
      </c>
      <c r="C942" s="8" t="s">
        <v>49</v>
      </c>
      <c r="D942" s="8">
        <v>15</v>
      </c>
      <c r="E942" s="8">
        <v>1390.49</v>
      </c>
      <c r="F942" s="10">
        <v>92.699333333333328</v>
      </c>
      <c r="G942" s="8" t="s">
        <v>25</v>
      </c>
      <c r="H942" s="8">
        <v>19.989999999999998</v>
      </c>
      <c r="I942" s="8" t="s">
        <v>85</v>
      </c>
      <c r="J942" s="8" t="s">
        <v>29</v>
      </c>
      <c r="K942" s="8" t="s">
        <v>27</v>
      </c>
      <c r="L942" s="8" t="s">
        <v>127</v>
      </c>
      <c r="M942" s="8" t="s">
        <v>19</v>
      </c>
      <c r="N942" s="8" t="s">
        <v>226</v>
      </c>
    </row>
    <row r="943" spans="1:14" x14ac:dyDescent="0.35">
      <c r="A943" s="8">
        <v>51360</v>
      </c>
      <c r="B943" s="9">
        <v>40714</v>
      </c>
      <c r="C943" s="8" t="s">
        <v>55</v>
      </c>
      <c r="D943" s="8">
        <v>12</v>
      </c>
      <c r="E943" s="8">
        <v>46.55</v>
      </c>
      <c r="F943" s="10">
        <v>3.8791666666666664</v>
      </c>
      <c r="G943" s="8" t="s">
        <v>25</v>
      </c>
      <c r="H943" s="8">
        <v>0.5</v>
      </c>
      <c r="I943" s="8" t="s">
        <v>85</v>
      </c>
      <c r="J943" s="8" t="s">
        <v>16</v>
      </c>
      <c r="K943" s="8" t="s">
        <v>27</v>
      </c>
      <c r="L943" s="8" t="s">
        <v>71</v>
      </c>
      <c r="M943" s="8" t="s">
        <v>19</v>
      </c>
      <c r="N943" s="8" t="s">
        <v>121</v>
      </c>
    </row>
    <row r="944" spans="1:14" x14ac:dyDescent="0.35">
      <c r="A944" s="8">
        <v>32806</v>
      </c>
      <c r="B944" s="9">
        <v>40715</v>
      </c>
      <c r="C944" s="8" t="s">
        <v>34</v>
      </c>
      <c r="D944" s="8">
        <v>48</v>
      </c>
      <c r="E944" s="8">
        <v>175.99</v>
      </c>
      <c r="F944" s="10">
        <v>3.6664583333333334</v>
      </c>
      <c r="G944" s="8" t="s">
        <v>14</v>
      </c>
      <c r="H944" s="8">
        <v>0.5</v>
      </c>
      <c r="I944" s="8" t="s">
        <v>85</v>
      </c>
      <c r="J944" s="8" t="s">
        <v>29</v>
      </c>
      <c r="K944" s="8" t="s">
        <v>27</v>
      </c>
      <c r="L944" s="8" t="s">
        <v>71</v>
      </c>
      <c r="M944" s="8" t="s">
        <v>19</v>
      </c>
      <c r="N944" s="8" t="s">
        <v>121</v>
      </c>
    </row>
    <row r="945" spans="1:14" x14ac:dyDescent="0.35">
      <c r="A945" s="8">
        <v>32806</v>
      </c>
      <c r="B945" s="9">
        <v>40715</v>
      </c>
      <c r="C945" s="8" t="s">
        <v>34</v>
      </c>
      <c r="D945" s="8">
        <v>33</v>
      </c>
      <c r="E945" s="8">
        <v>221.23</v>
      </c>
      <c r="F945" s="10">
        <v>6.7039393939393932</v>
      </c>
      <c r="G945" s="8" t="s">
        <v>25</v>
      </c>
      <c r="H945" s="8">
        <v>5.2</v>
      </c>
      <c r="I945" s="8" t="s">
        <v>85</v>
      </c>
      <c r="J945" s="8" t="s">
        <v>29</v>
      </c>
      <c r="K945" s="8" t="s">
        <v>27</v>
      </c>
      <c r="L945" s="8" t="s">
        <v>28</v>
      </c>
      <c r="M945" s="8" t="s">
        <v>19</v>
      </c>
      <c r="N945" s="8" t="s">
        <v>264</v>
      </c>
    </row>
    <row r="946" spans="1:14" x14ac:dyDescent="0.35">
      <c r="A946" s="8">
        <v>42850</v>
      </c>
      <c r="B946" s="9">
        <v>40715</v>
      </c>
      <c r="C946" s="8" t="s">
        <v>55</v>
      </c>
      <c r="D946" s="8">
        <v>27</v>
      </c>
      <c r="E946" s="8">
        <v>822.7</v>
      </c>
      <c r="F946" s="10">
        <v>30.470370370370372</v>
      </c>
      <c r="G946" s="8" t="s">
        <v>14</v>
      </c>
      <c r="H946" s="8">
        <v>5.5</v>
      </c>
      <c r="I946" s="8" t="s">
        <v>51</v>
      </c>
      <c r="J946" s="8" t="s">
        <v>29</v>
      </c>
      <c r="K946" s="8" t="s">
        <v>30</v>
      </c>
      <c r="L946" s="8" t="s">
        <v>31</v>
      </c>
      <c r="M946" s="8" t="s">
        <v>19</v>
      </c>
      <c r="N946" s="8" t="s">
        <v>121</v>
      </c>
    </row>
    <row r="947" spans="1:14" x14ac:dyDescent="0.35">
      <c r="A947" s="8">
        <v>32806</v>
      </c>
      <c r="B947" s="9">
        <v>40715</v>
      </c>
      <c r="C947" s="8" t="s">
        <v>20</v>
      </c>
      <c r="D947" s="8">
        <v>8</v>
      </c>
      <c r="E947" s="8">
        <v>178.78</v>
      </c>
      <c r="F947" s="10">
        <v>22.3475</v>
      </c>
      <c r="G947" s="8" t="s">
        <v>25</v>
      </c>
      <c r="H947" s="8">
        <v>8.99</v>
      </c>
      <c r="I947" s="8" t="s">
        <v>26</v>
      </c>
      <c r="J947" s="8" t="s">
        <v>29</v>
      </c>
      <c r="K947" s="8" t="s">
        <v>17</v>
      </c>
      <c r="L947" s="8" t="s">
        <v>18</v>
      </c>
      <c r="M947" s="8" t="s">
        <v>32</v>
      </c>
      <c r="N947" s="8" t="s">
        <v>121</v>
      </c>
    </row>
    <row r="948" spans="1:14" x14ac:dyDescent="0.35">
      <c r="A948" s="8">
        <v>46565</v>
      </c>
      <c r="B948" s="9">
        <v>40716</v>
      </c>
      <c r="C948" s="8" t="s">
        <v>49</v>
      </c>
      <c r="D948" s="8">
        <v>50</v>
      </c>
      <c r="E948" s="8">
        <v>804.14</v>
      </c>
      <c r="F948" s="10">
        <v>16.082799999999999</v>
      </c>
      <c r="G948" s="8" t="s">
        <v>25</v>
      </c>
      <c r="H948" s="8">
        <v>8.99</v>
      </c>
      <c r="I948" s="8" t="s">
        <v>63</v>
      </c>
      <c r="J948" s="8" t="s">
        <v>29</v>
      </c>
      <c r="K948" s="8" t="s">
        <v>17</v>
      </c>
      <c r="L948" s="8" t="s">
        <v>18</v>
      </c>
      <c r="M948" s="8" t="s">
        <v>32</v>
      </c>
      <c r="N948" s="8" t="s">
        <v>264</v>
      </c>
    </row>
    <row r="949" spans="1:14" x14ac:dyDescent="0.35">
      <c r="A949" s="8">
        <v>59812</v>
      </c>
      <c r="B949" s="9">
        <v>40716</v>
      </c>
      <c r="C949" s="8" t="s">
        <v>55</v>
      </c>
      <c r="D949" s="8">
        <v>46</v>
      </c>
      <c r="E949" s="8">
        <v>9261.24</v>
      </c>
      <c r="F949" s="10">
        <v>201.33130434782609</v>
      </c>
      <c r="G949" s="8" t="s">
        <v>25</v>
      </c>
      <c r="H949" s="8">
        <v>19.989999999999998</v>
      </c>
      <c r="I949" s="8" t="s">
        <v>15</v>
      </c>
      <c r="J949" s="8" t="s">
        <v>16</v>
      </c>
      <c r="K949" s="8" t="s">
        <v>27</v>
      </c>
      <c r="L949" s="8" t="s">
        <v>58</v>
      </c>
      <c r="M949" s="8" t="s">
        <v>19</v>
      </c>
      <c r="N949" s="8" t="s">
        <v>121</v>
      </c>
    </row>
    <row r="950" spans="1:14" x14ac:dyDescent="0.35">
      <c r="A950" s="8">
        <v>30944</v>
      </c>
      <c r="B950" s="9">
        <v>40716</v>
      </c>
      <c r="C950" s="8" t="s">
        <v>20</v>
      </c>
      <c r="D950" s="8">
        <v>32</v>
      </c>
      <c r="E950" s="8">
        <v>546.01</v>
      </c>
      <c r="F950" s="10">
        <v>17.0628125</v>
      </c>
      <c r="G950" s="8" t="s">
        <v>25</v>
      </c>
      <c r="H950" s="8">
        <v>5.08</v>
      </c>
      <c r="I950" s="8" t="s">
        <v>85</v>
      </c>
      <c r="J950" s="8" t="s">
        <v>16</v>
      </c>
      <c r="K950" s="8" t="s">
        <v>27</v>
      </c>
      <c r="L950" s="8" t="s">
        <v>68</v>
      </c>
      <c r="M950" s="8" t="s">
        <v>19</v>
      </c>
      <c r="N950" s="8" t="s">
        <v>264</v>
      </c>
    </row>
    <row r="951" spans="1:14" x14ac:dyDescent="0.35">
      <c r="A951" s="8">
        <v>11425</v>
      </c>
      <c r="B951" s="9">
        <v>40716</v>
      </c>
      <c r="C951" s="8" t="s">
        <v>20</v>
      </c>
      <c r="D951" s="8">
        <v>29</v>
      </c>
      <c r="E951" s="8">
        <v>482.91</v>
      </c>
      <c r="F951" s="10">
        <v>16.652068965517241</v>
      </c>
      <c r="G951" s="8" t="s">
        <v>25</v>
      </c>
      <c r="H951" s="8">
        <v>6.25</v>
      </c>
      <c r="I951" s="8" t="s">
        <v>51</v>
      </c>
      <c r="J951" s="8" t="s">
        <v>16</v>
      </c>
      <c r="K951" s="8" t="s">
        <v>27</v>
      </c>
      <c r="L951" s="8" t="s">
        <v>58</v>
      </c>
      <c r="M951" s="8" t="s">
        <v>19</v>
      </c>
      <c r="N951" s="8" t="s">
        <v>264</v>
      </c>
    </row>
    <row r="952" spans="1:14" x14ac:dyDescent="0.35">
      <c r="A952" s="8">
        <v>10340</v>
      </c>
      <c r="B952" s="9">
        <v>40716</v>
      </c>
      <c r="C952" s="8" t="s">
        <v>34</v>
      </c>
      <c r="D952" s="8">
        <v>24</v>
      </c>
      <c r="E952" s="8">
        <v>7547.14</v>
      </c>
      <c r="F952" s="10">
        <v>314.4641666666667</v>
      </c>
      <c r="G952" s="8" t="s">
        <v>25</v>
      </c>
      <c r="H952" s="8">
        <v>24.49</v>
      </c>
      <c r="I952" s="8" t="s">
        <v>51</v>
      </c>
      <c r="J952" s="8" t="s">
        <v>29</v>
      </c>
      <c r="K952" s="8" t="s">
        <v>17</v>
      </c>
      <c r="L952" s="8" t="s">
        <v>23</v>
      </c>
      <c r="M952" s="8" t="s">
        <v>76</v>
      </c>
      <c r="N952" s="8" t="s">
        <v>264</v>
      </c>
    </row>
    <row r="953" spans="1:14" x14ac:dyDescent="0.35">
      <c r="A953" s="8">
        <v>56743</v>
      </c>
      <c r="B953" s="9">
        <v>40716</v>
      </c>
      <c r="C953" s="8" t="s">
        <v>55</v>
      </c>
      <c r="D953" s="8">
        <v>23</v>
      </c>
      <c r="E953" s="8">
        <v>524.25</v>
      </c>
      <c r="F953" s="10">
        <v>22.793478260869566</v>
      </c>
      <c r="G953" s="8" t="s">
        <v>14</v>
      </c>
      <c r="H953" s="8">
        <v>8.99</v>
      </c>
      <c r="I953" s="8" t="s">
        <v>85</v>
      </c>
      <c r="J953" s="8" t="s">
        <v>22</v>
      </c>
      <c r="K953" s="8" t="s">
        <v>17</v>
      </c>
      <c r="L953" s="8" t="s">
        <v>18</v>
      </c>
      <c r="M953" s="8" t="s">
        <v>32</v>
      </c>
      <c r="N953" s="8" t="s">
        <v>152</v>
      </c>
    </row>
    <row r="954" spans="1:14" x14ac:dyDescent="0.35">
      <c r="A954" s="8">
        <v>11425</v>
      </c>
      <c r="B954" s="9">
        <v>40716</v>
      </c>
      <c r="C954" s="8" t="s">
        <v>20</v>
      </c>
      <c r="D954" s="8">
        <v>23</v>
      </c>
      <c r="E954" s="8">
        <v>2969.6365000000001</v>
      </c>
      <c r="F954" s="10">
        <v>129.11463043478261</v>
      </c>
      <c r="G954" s="8" t="s">
        <v>14</v>
      </c>
      <c r="H954" s="8">
        <v>8.99</v>
      </c>
      <c r="I954" s="8" t="s">
        <v>51</v>
      </c>
      <c r="J954" s="8" t="s">
        <v>16</v>
      </c>
      <c r="K954" s="8" t="s">
        <v>30</v>
      </c>
      <c r="L954" s="8" t="s">
        <v>47</v>
      </c>
      <c r="M954" s="8" t="s">
        <v>19</v>
      </c>
      <c r="N954" s="8" t="s">
        <v>244</v>
      </c>
    </row>
    <row r="955" spans="1:14" x14ac:dyDescent="0.35">
      <c r="A955" s="8">
        <v>46565</v>
      </c>
      <c r="B955" s="9">
        <v>40716</v>
      </c>
      <c r="C955" s="8" t="s">
        <v>49</v>
      </c>
      <c r="D955" s="8">
        <v>16</v>
      </c>
      <c r="E955" s="8">
        <v>4691.2700000000004</v>
      </c>
      <c r="F955" s="10">
        <v>293.20437500000003</v>
      </c>
      <c r="G955" s="8" t="s">
        <v>14</v>
      </c>
      <c r="H955" s="8">
        <v>24.49</v>
      </c>
      <c r="I955" s="8" t="s">
        <v>63</v>
      </c>
      <c r="J955" s="8" t="s">
        <v>29</v>
      </c>
      <c r="K955" s="8" t="s">
        <v>27</v>
      </c>
      <c r="L955" s="8" t="s">
        <v>66</v>
      </c>
      <c r="M955" s="8" t="s">
        <v>76</v>
      </c>
      <c r="N955" s="8" t="s">
        <v>121</v>
      </c>
    </row>
    <row r="956" spans="1:14" x14ac:dyDescent="0.35">
      <c r="A956" s="8">
        <v>51462</v>
      </c>
      <c r="B956" s="9">
        <v>40716</v>
      </c>
      <c r="C956" s="8" t="s">
        <v>55</v>
      </c>
      <c r="D956" s="8">
        <v>15</v>
      </c>
      <c r="E956" s="8">
        <v>417.88</v>
      </c>
      <c r="F956" s="10">
        <v>27.858666666666668</v>
      </c>
      <c r="G956" s="8" t="s">
        <v>14</v>
      </c>
      <c r="H956" s="8">
        <v>8.99</v>
      </c>
      <c r="I956" s="8" t="s">
        <v>41</v>
      </c>
      <c r="J956" s="8" t="s">
        <v>42</v>
      </c>
      <c r="K956" s="8" t="s">
        <v>27</v>
      </c>
      <c r="L956" s="8" t="s">
        <v>40</v>
      </c>
      <c r="M956" s="8" t="s">
        <v>32</v>
      </c>
      <c r="N956" s="8" t="s">
        <v>244</v>
      </c>
    </row>
    <row r="957" spans="1:14" x14ac:dyDescent="0.35">
      <c r="A957" s="8">
        <v>10340</v>
      </c>
      <c r="B957" s="9">
        <v>40716</v>
      </c>
      <c r="C957" s="8" t="s">
        <v>34</v>
      </c>
      <c r="D957" s="8">
        <v>15</v>
      </c>
      <c r="E957" s="8">
        <v>311.98</v>
      </c>
      <c r="F957" s="10">
        <v>20.798666666666669</v>
      </c>
      <c r="G957" s="8" t="s">
        <v>25</v>
      </c>
      <c r="H957" s="8">
        <v>5.53</v>
      </c>
      <c r="I957" s="8" t="s">
        <v>51</v>
      </c>
      <c r="J957" s="8" t="s">
        <v>29</v>
      </c>
      <c r="K957" s="8" t="s">
        <v>27</v>
      </c>
      <c r="L957" s="8" t="s">
        <v>40</v>
      </c>
      <c r="M957" s="8" t="s">
        <v>32</v>
      </c>
      <c r="N957" s="8" t="s">
        <v>152</v>
      </c>
    </row>
    <row r="958" spans="1:14" x14ac:dyDescent="0.35">
      <c r="A958" s="8">
        <v>54150</v>
      </c>
      <c r="B958" s="9">
        <v>40716</v>
      </c>
      <c r="C958" s="8" t="s">
        <v>20</v>
      </c>
      <c r="D958" s="8">
        <v>12</v>
      </c>
      <c r="E958" s="8">
        <v>2011.6355000000001</v>
      </c>
      <c r="F958" s="10">
        <v>167.63629166666666</v>
      </c>
      <c r="G958" s="8" t="s">
        <v>14</v>
      </c>
      <c r="H958" s="8">
        <v>3.99</v>
      </c>
      <c r="I958" s="8" t="s">
        <v>39</v>
      </c>
      <c r="J958" s="8" t="s">
        <v>22</v>
      </c>
      <c r="K958" s="8" t="s">
        <v>30</v>
      </c>
      <c r="L958" s="8" t="s">
        <v>47</v>
      </c>
      <c r="M958" s="8" t="s">
        <v>19</v>
      </c>
      <c r="N958" s="8" t="s">
        <v>121</v>
      </c>
    </row>
    <row r="959" spans="1:14" x14ac:dyDescent="0.35">
      <c r="A959" s="8">
        <v>46565</v>
      </c>
      <c r="B959" s="9">
        <v>40716</v>
      </c>
      <c r="C959" s="8" t="s">
        <v>49</v>
      </c>
      <c r="D959" s="8">
        <v>8</v>
      </c>
      <c r="E959" s="8">
        <v>567.51</v>
      </c>
      <c r="F959" s="10">
        <v>70.938749999999999</v>
      </c>
      <c r="G959" s="8" t="s">
        <v>25</v>
      </c>
      <c r="H959" s="8">
        <v>35</v>
      </c>
      <c r="I959" s="8" t="s">
        <v>63</v>
      </c>
      <c r="J959" s="8" t="s">
        <v>29</v>
      </c>
      <c r="K959" s="8" t="s">
        <v>27</v>
      </c>
      <c r="L959" s="8" t="s">
        <v>58</v>
      </c>
      <c r="M959" s="8" t="s">
        <v>76</v>
      </c>
      <c r="N959" s="8" t="s">
        <v>244</v>
      </c>
    </row>
    <row r="960" spans="1:14" x14ac:dyDescent="0.35">
      <c r="A960" s="8">
        <v>10340</v>
      </c>
      <c r="B960" s="9">
        <v>40716</v>
      </c>
      <c r="C960" s="8" t="s">
        <v>34</v>
      </c>
      <c r="D960" s="8">
        <v>2</v>
      </c>
      <c r="E960" s="8">
        <v>224.32</v>
      </c>
      <c r="F960" s="10">
        <v>112.16</v>
      </c>
      <c r="G960" s="8" t="s">
        <v>25</v>
      </c>
      <c r="H960" s="8">
        <v>13.99</v>
      </c>
      <c r="I960" s="8" t="s">
        <v>51</v>
      </c>
      <c r="J960" s="8" t="s">
        <v>29</v>
      </c>
      <c r="K960" s="8" t="s">
        <v>17</v>
      </c>
      <c r="L960" s="8" t="s">
        <v>18</v>
      </c>
      <c r="M960" s="8" t="s">
        <v>45</v>
      </c>
      <c r="N960" s="8" t="s">
        <v>264</v>
      </c>
    </row>
    <row r="961" spans="1:14" x14ac:dyDescent="0.35">
      <c r="A961" s="8">
        <v>59812</v>
      </c>
      <c r="B961" s="9">
        <v>40716</v>
      </c>
      <c r="C961" s="8" t="s">
        <v>55</v>
      </c>
      <c r="D961" s="8">
        <v>2</v>
      </c>
      <c r="E961" s="8">
        <v>28.98</v>
      </c>
      <c r="F961" s="10">
        <v>14.49</v>
      </c>
      <c r="G961" s="8" t="s">
        <v>25</v>
      </c>
      <c r="H961" s="8">
        <v>4.9800000000000004</v>
      </c>
      <c r="I961" s="8" t="s">
        <v>15</v>
      </c>
      <c r="J961" s="8" t="s">
        <v>16</v>
      </c>
      <c r="K961" s="8" t="s">
        <v>17</v>
      </c>
      <c r="L961" s="8" t="s">
        <v>18</v>
      </c>
      <c r="M961" s="8" t="s">
        <v>32</v>
      </c>
      <c r="N961" s="8" t="s">
        <v>264</v>
      </c>
    </row>
    <row r="962" spans="1:14" x14ac:dyDescent="0.35">
      <c r="A962" s="8">
        <v>2465</v>
      </c>
      <c r="B962" s="9">
        <v>40717</v>
      </c>
      <c r="C962" s="8" t="s">
        <v>20</v>
      </c>
      <c r="D962" s="8">
        <v>28</v>
      </c>
      <c r="E962" s="8">
        <v>1082.45</v>
      </c>
      <c r="F962" s="10">
        <v>38.658928571428575</v>
      </c>
      <c r="G962" s="8" t="s">
        <v>25</v>
      </c>
      <c r="H962" s="8">
        <v>1.99</v>
      </c>
      <c r="I962" s="8" t="s">
        <v>15</v>
      </c>
      <c r="J962" s="8" t="s">
        <v>16</v>
      </c>
      <c r="K962" s="8" t="s">
        <v>30</v>
      </c>
      <c r="L962" s="8" t="s">
        <v>31</v>
      </c>
      <c r="M962" s="8" t="s">
        <v>32</v>
      </c>
      <c r="N962" s="8" t="s">
        <v>152</v>
      </c>
    </row>
    <row r="963" spans="1:14" x14ac:dyDescent="0.35">
      <c r="A963" s="8">
        <v>23169</v>
      </c>
      <c r="B963" s="9">
        <v>40717</v>
      </c>
      <c r="C963" s="8" t="s">
        <v>20</v>
      </c>
      <c r="D963" s="8">
        <v>27</v>
      </c>
      <c r="E963" s="8">
        <v>172.7</v>
      </c>
      <c r="F963" s="10">
        <v>6.3962962962962955</v>
      </c>
      <c r="G963" s="8" t="s">
        <v>25</v>
      </c>
      <c r="H963" s="8">
        <v>5.1100000000000003</v>
      </c>
      <c r="I963" s="8" t="s">
        <v>51</v>
      </c>
      <c r="J963" s="8" t="s">
        <v>29</v>
      </c>
      <c r="K963" s="8" t="s">
        <v>27</v>
      </c>
      <c r="L963" s="8" t="s">
        <v>28</v>
      </c>
      <c r="M963" s="8" t="s">
        <v>19</v>
      </c>
      <c r="N963" s="8" t="s">
        <v>152</v>
      </c>
    </row>
    <row r="964" spans="1:14" x14ac:dyDescent="0.35">
      <c r="A964" s="8">
        <v>23943</v>
      </c>
      <c r="B964" s="9">
        <v>40717</v>
      </c>
      <c r="C964" s="8" t="s">
        <v>20</v>
      </c>
      <c r="D964" s="8">
        <v>24</v>
      </c>
      <c r="E964" s="8">
        <v>376.53</v>
      </c>
      <c r="F964" s="10">
        <v>15.688749999999999</v>
      </c>
      <c r="G964" s="8" t="s">
        <v>25</v>
      </c>
      <c r="H964" s="8">
        <v>5.45</v>
      </c>
      <c r="I964" s="8" t="s">
        <v>46</v>
      </c>
      <c r="J964" s="8" t="s">
        <v>22</v>
      </c>
      <c r="K964" s="8" t="s">
        <v>27</v>
      </c>
      <c r="L964" s="8" t="s">
        <v>40</v>
      </c>
      <c r="M964" s="8" t="s">
        <v>32</v>
      </c>
      <c r="N964" s="8" t="s">
        <v>152</v>
      </c>
    </row>
    <row r="965" spans="1:14" x14ac:dyDescent="0.35">
      <c r="A965" s="8">
        <v>23169</v>
      </c>
      <c r="B965" s="9">
        <v>40717</v>
      </c>
      <c r="C965" s="8" t="s">
        <v>20</v>
      </c>
      <c r="D965" s="8">
        <v>22</v>
      </c>
      <c r="E965" s="8">
        <v>1683.57</v>
      </c>
      <c r="F965" s="10">
        <v>76.525909090909082</v>
      </c>
      <c r="G965" s="8" t="s">
        <v>25</v>
      </c>
      <c r="H965" s="8">
        <v>7.18</v>
      </c>
      <c r="I965" s="8" t="s">
        <v>51</v>
      </c>
      <c r="J965" s="8" t="s">
        <v>29</v>
      </c>
      <c r="K965" s="8" t="s">
        <v>30</v>
      </c>
      <c r="L965" s="8" t="s">
        <v>31</v>
      </c>
      <c r="M965" s="8" t="s">
        <v>19</v>
      </c>
      <c r="N965" s="8" t="s">
        <v>152</v>
      </c>
    </row>
    <row r="966" spans="1:14" x14ac:dyDescent="0.35">
      <c r="A966" s="8">
        <v>10210</v>
      </c>
      <c r="B966" s="9">
        <v>40717</v>
      </c>
      <c r="C966" s="8" t="s">
        <v>49</v>
      </c>
      <c r="D966" s="8">
        <v>10</v>
      </c>
      <c r="E966" s="8">
        <v>767.34</v>
      </c>
      <c r="F966" s="10">
        <v>76.734000000000009</v>
      </c>
      <c r="G966" s="8" t="s">
        <v>25</v>
      </c>
      <c r="H966" s="8">
        <v>14.52</v>
      </c>
      <c r="I966" s="8" t="s">
        <v>85</v>
      </c>
      <c r="J966" s="8" t="s">
        <v>22</v>
      </c>
      <c r="K966" s="8" t="s">
        <v>30</v>
      </c>
      <c r="L966" s="8" t="s">
        <v>31</v>
      </c>
      <c r="M966" s="8" t="s">
        <v>19</v>
      </c>
      <c r="N966" s="8" t="s">
        <v>244</v>
      </c>
    </row>
    <row r="967" spans="1:14" x14ac:dyDescent="0.35">
      <c r="A967" s="8">
        <v>14500</v>
      </c>
      <c r="B967" s="9">
        <v>40718</v>
      </c>
      <c r="C967" s="8" t="s">
        <v>49</v>
      </c>
      <c r="D967" s="8">
        <v>46</v>
      </c>
      <c r="E967" s="8">
        <v>1662.5</v>
      </c>
      <c r="F967" s="10">
        <v>36.141304347826086</v>
      </c>
      <c r="G967" s="8" t="s">
        <v>25</v>
      </c>
      <c r="H967" s="8">
        <v>8.99</v>
      </c>
      <c r="I967" s="8" t="s">
        <v>39</v>
      </c>
      <c r="J967" s="8" t="s">
        <v>16</v>
      </c>
      <c r="K967" s="8" t="s">
        <v>27</v>
      </c>
      <c r="L967" s="8" t="s">
        <v>40</v>
      </c>
      <c r="M967" s="8" t="s">
        <v>32</v>
      </c>
      <c r="N967" s="8" t="s">
        <v>152</v>
      </c>
    </row>
    <row r="968" spans="1:14" x14ac:dyDescent="0.35">
      <c r="A968" s="8">
        <v>14500</v>
      </c>
      <c r="B968" s="9">
        <v>40718</v>
      </c>
      <c r="C968" s="8" t="s">
        <v>49</v>
      </c>
      <c r="D968" s="8">
        <v>44</v>
      </c>
      <c r="E968" s="8">
        <v>839.7</v>
      </c>
      <c r="F968" s="10">
        <v>19.084090909090911</v>
      </c>
      <c r="G968" s="8" t="s">
        <v>25</v>
      </c>
      <c r="H968" s="8">
        <v>5.77</v>
      </c>
      <c r="I968" s="8" t="s">
        <v>39</v>
      </c>
      <c r="J968" s="8" t="s">
        <v>16</v>
      </c>
      <c r="K968" s="8" t="s">
        <v>27</v>
      </c>
      <c r="L968" s="8" t="s">
        <v>28</v>
      </c>
      <c r="M968" s="8" t="s">
        <v>19</v>
      </c>
      <c r="N968" s="8" t="s">
        <v>277</v>
      </c>
    </row>
    <row r="969" spans="1:14" x14ac:dyDescent="0.35">
      <c r="A969" s="8">
        <v>18884</v>
      </c>
      <c r="B969" s="9">
        <v>40718</v>
      </c>
      <c r="C969" s="8" t="s">
        <v>49</v>
      </c>
      <c r="D969" s="8">
        <v>29</v>
      </c>
      <c r="E969" s="8">
        <v>13571.7</v>
      </c>
      <c r="F969" s="10">
        <v>467.98965517241379</v>
      </c>
      <c r="G969" s="8" t="s">
        <v>25</v>
      </c>
      <c r="H969" s="8">
        <v>24.49</v>
      </c>
      <c r="I969" s="8" t="s">
        <v>39</v>
      </c>
      <c r="J969" s="8" t="s">
        <v>29</v>
      </c>
      <c r="K969" s="8" t="s">
        <v>30</v>
      </c>
      <c r="L969" s="8" t="s">
        <v>165</v>
      </c>
      <c r="M969" s="8" t="s">
        <v>76</v>
      </c>
      <c r="N969" s="8" t="s">
        <v>277</v>
      </c>
    </row>
    <row r="970" spans="1:14" x14ac:dyDescent="0.35">
      <c r="A970" s="8">
        <v>18884</v>
      </c>
      <c r="B970" s="9">
        <v>40718</v>
      </c>
      <c r="C970" s="8" t="s">
        <v>49</v>
      </c>
      <c r="D970" s="8">
        <v>5</v>
      </c>
      <c r="E970" s="8">
        <v>131.27000000000001</v>
      </c>
      <c r="F970" s="10">
        <v>26.254000000000001</v>
      </c>
      <c r="G970" s="8" t="s">
        <v>21</v>
      </c>
      <c r="H970" s="8">
        <v>14.36</v>
      </c>
      <c r="I970" s="8" t="s">
        <v>39</v>
      </c>
      <c r="J970" s="8" t="s">
        <v>29</v>
      </c>
      <c r="K970" s="8" t="s">
        <v>17</v>
      </c>
      <c r="L970" s="8" t="s">
        <v>23</v>
      </c>
      <c r="M970" s="8" t="s">
        <v>24</v>
      </c>
      <c r="N970" s="8" t="s">
        <v>152</v>
      </c>
    </row>
    <row r="971" spans="1:14" x14ac:dyDescent="0.35">
      <c r="A971" s="8">
        <v>7846</v>
      </c>
      <c r="B971" s="9">
        <v>40719</v>
      </c>
      <c r="C971" s="8" t="s">
        <v>13</v>
      </c>
      <c r="D971" s="8">
        <v>47</v>
      </c>
      <c r="E971" s="8">
        <v>2926.33</v>
      </c>
      <c r="F971" s="10">
        <v>62.26234042553191</v>
      </c>
      <c r="G971" s="8" t="s">
        <v>25</v>
      </c>
      <c r="H971" s="8">
        <v>19.989999999999998</v>
      </c>
      <c r="I971" s="8" t="s">
        <v>35</v>
      </c>
      <c r="J971" s="8" t="s">
        <v>22</v>
      </c>
      <c r="K971" s="8" t="s">
        <v>27</v>
      </c>
      <c r="L971" s="8" t="s">
        <v>68</v>
      </c>
      <c r="M971" s="8" t="s">
        <v>19</v>
      </c>
      <c r="N971" s="8" t="s">
        <v>178</v>
      </c>
    </row>
    <row r="972" spans="1:14" x14ac:dyDescent="0.35">
      <c r="A972" s="8">
        <v>7846</v>
      </c>
      <c r="B972" s="9">
        <v>40719</v>
      </c>
      <c r="C972" s="8" t="s">
        <v>13</v>
      </c>
      <c r="D972" s="8">
        <v>20</v>
      </c>
      <c r="E972" s="8">
        <v>552.87</v>
      </c>
      <c r="F972" s="10">
        <v>27.6435</v>
      </c>
      <c r="G972" s="8" t="s">
        <v>25</v>
      </c>
      <c r="H972" s="8">
        <v>5.89</v>
      </c>
      <c r="I972" s="8" t="s">
        <v>35</v>
      </c>
      <c r="J972" s="8" t="s">
        <v>22</v>
      </c>
      <c r="K972" s="8" t="s">
        <v>30</v>
      </c>
      <c r="L972" s="8" t="s">
        <v>31</v>
      </c>
      <c r="M972" s="8" t="s">
        <v>19</v>
      </c>
      <c r="N972" s="9">
        <v>40581</v>
      </c>
    </row>
    <row r="973" spans="1:14" x14ac:dyDescent="0.35">
      <c r="A973" s="8">
        <v>7846</v>
      </c>
      <c r="B973" s="9">
        <v>40719</v>
      </c>
      <c r="C973" s="8" t="s">
        <v>13</v>
      </c>
      <c r="D973" s="8">
        <v>20</v>
      </c>
      <c r="E973" s="8">
        <v>40.049999999999997</v>
      </c>
      <c r="F973" s="10">
        <v>2.0024999999999999</v>
      </c>
      <c r="G973" s="8" t="s">
        <v>25</v>
      </c>
      <c r="H973" s="8">
        <v>1.49</v>
      </c>
      <c r="I973" s="8" t="s">
        <v>35</v>
      </c>
      <c r="J973" s="8" t="s">
        <v>22</v>
      </c>
      <c r="K973" s="8" t="s">
        <v>27</v>
      </c>
      <c r="L973" s="8" t="s">
        <v>68</v>
      </c>
      <c r="M973" s="8" t="s">
        <v>19</v>
      </c>
      <c r="N973" s="8" t="s">
        <v>178</v>
      </c>
    </row>
    <row r="974" spans="1:14" x14ac:dyDescent="0.35">
      <c r="A974" s="8">
        <v>31939</v>
      </c>
      <c r="B974" s="9">
        <v>40719</v>
      </c>
      <c r="C974" s="8" t="s">
        <v>34</v>
      </c>
      <c r="D974" s="8">
        <v>13</v>
      </c>
      <c r="E974" s="8">
        <v>1506.8375000000001</v>
      </c>
      <c r="F974" s="10">
        <v>115.91057692307693</v>
      </c>
      <c r="G974" s="8" t="s">
        <v>25</v>
      </c>
      <c r="H974" s="8">
        <v>4.2</v>
      </c>
      <c r="I974" s="8" t="s">
        <v>46</v>
      </c>
      <c r="J974" s="8" t="s">
        <v>42</v>
      </c>
      <c r="K974" s="8" t="s">
        <v>30</v>
      </c>
      <c r="L974" s="8" t="s">
        <v>47</v>
      </c>
      <c r="M974" s="8" t="s">
        <v>19</v>
      </c>
      <c r="N974" s="8" t="s">
        <v>48</v>
      </c>
    </row>
    <row r="975" spans="1:14" x14ac:dyDescent="0.35">
      <c r="A975" s="8">
        <v>7846</v>
      </c>
      <c r="B975" s="9">
        <v>40719</v>
      </c>
      <c r="C975" s="8" t="s">
        <v>13</v>
      </c>
      <c r="D975" s="8">
        <v>12</v>
      </c>
      <c r="E975" s="8">
        <v>26.33</v>
      </c>
      <c r="F975" s="10">
        <v>2.1941666666666664</v>
      </c>
      <c r="G975" s="8" t="s">
        <v>25</v>
      </c>
      <c r="H975" s="8">
        <v>4.8600000000000003</v>
      </c>
      <c r="I975" s="8" t="s">
        <v>35</v>
      </c>
      <c r="J975" s="8" t="s">
        <v>22</v>
      </c>
      <c r="K975" s="8" t="s">
        <v>17</v>
      </c>
      <c r="L975" s="8" t="s">
        <v>18</v>
      </c>
      <c r="M975" s="8" t="s">
        <v>19</v>
      </c>
      <c r="N975" s="8" t="s">
        <v>152</v>
      </c>
    </row>
    <row r="976" spans="1:14" x14ac:dyDescent="0.35">
      <c r="A976" s="8">
        <v>8135</v>
      </c>
      <c r="B976" s="9">
        <v>40720</v>
      </c>
      <c r="C976" s="8" t="s">
        <v>49</v>
      </c>
      <c r="D976" s="8">
        <v>16</v>
      </c>
      <c r="E976" s="8">
        <v>772.41200000000003</v>
      </c>
      <c r="F976" s="10">
        <v>48.275750000000002</v>
      </c>
      <c r="G976" s="8" t="s">
        <v>25</v>
      </c>
      <c r="H976" s="8">
        <v>5</v>
      </c>
      <c r="I976" s="8" t="s">
        <v>85</v>
      </c>
      <c r="J976" s="8" t="s">
        <v>16</v>
      </c>
      <c r="K976" s="8" t="s">
        <v>30</v>
      </c>
      <c r="L976" s="8" t="s">
        <v>47</v>
      </c>
      <c r="M976" s="8" t="s">
        <v>32</v>
      </c>
      <c r="N976" s="8" t="s">
        <v>48</v>
      </c>
    </row>
    <row r="977" spans="1:14" x14ac:dyDescent="0.35">
      <c r="A977" s="8">
        <v>31524</v>
      </c>
      <c r="B977" s="9">
        <v>40720</v>
      </c>
      <c r="C977" s="8" t="s">
        <v>13</v>
      </c>
      <c r="D977" s="8">
        <v>10</v>
      </c>
      <c r="E977" s="8">
        <v>1025.8800000000001</v>
      </c>
      <c r="F977" s="10">
        <v>102.58800000000001</v>
      </c>
      <c r="G977" s="8" t="s">
        <v>21</v>
      </c>
      <c r="H977" s="8">
        <v>42</v>
      </c>
      <c r="I977" s="8" t="s">
        <v>46</v>
      </c>
      <c r="J977" s="8" t="s">
        <v>42</v>
      </c>
      <c r="K977" s="8" t="s">
        <v>17</v>
      </c>
      <c r="L977" s="8" t="s">
        <v>23</v>
      </c>
      <c r="M977" s="8" t="s">
        <v>24</v>
      </c>
      <c r="N977" s="8" t="s">
        <v>245</v>
      </c>
    </row>
    <row r="978" spans="1:14" x14ac:dyDescent="0.35">
      <c r="A978" s="8">
        <v>54176</v>
      </c>
      <c r="B978" s="9">
        <v>40721</v>
      </c>
      <c r="C978" s="8" t="s">
        <v>49</v>
      </c>
      <c r="D978" s="8">
        <v>33</v>
      </c>
      <c r="E978" s="8">
        <v>2492.9699999999998</v>
      </c>
      <c r="F978" s="10">
        <v>75.544545454545442</v>
      </c>
      <c r="G978" s="8" t="s">
        <v>25</v>
      </c>
      <c r="H978" s="8">
        <v>14.52</v>
      </c>
      <c r="I978" s="8" t="s">
        <v>85</v>
      </c>
      <c r="J978" s="8" t="s">
        <v>16</v>
      </c>
      <c r="K978" s="8" t="s">
        <v>30</v>
      </c>
      <c r="L978" s="8" t="s">
        <v>31</v>
      </c>
      <c r="M978" s="8" t="s">
        <v>19</v>
      </c>
      <c r="N978" s="8" t="s">
        <v>245</v>
      </c>
    </row>
    <row r="979" spans="1:14" x14ac:dyDescent="0.35">
      <c r="A979" s="8">
        <v>31461</v>
      </c>
      <c r="B979" s="9">
        <v>40721</v>
      </c>
      <c r="C979" s="8" t="s">
        <v>55</v>
      </c>
      <c r="D979" s="8">
        <v>26</v>
      </c>
      <c r="E979" s="8">
        <v>1463.42</v>
      </c>
      <c r="F979" s="10">
        <v>56.285384615384615</v>
      </c>
      <c r="G979" s="8" t="s">
        <v>25</v>
      </c>
      <c r="H979" s="8">
        <v>3.99</v>
      </c>
      <c r="I979" s="8" t="s">
        <v>46</v>
      </c>
      <c r="J979" s="8" t="s">
        <v>22</v>
      </c>
      <c r="K979" s="8" t="s">
        <v>27</v>
      </c>
      <c r="L979" s="8" t="s">
        <v>66</v>
      </c>
      <c r="M979" s="8" t="s">
        <v>19</v>
      </c>
      <c r="N979" s="8" t="s">
        <v>199</v>
      </c>
    </row>
    <row r="980" spans="1:14" x14ac:dyDescent="0.35">
      <c r="A980" s="8">
        <v>26277</v>
      </c>
      <c r="B980" s="9">
        <v>40721</v>
      </c>
      <c r="C980" s="8" t="s">
        <v>55</v>
      </c>
      <c r="D980" s="8">
        <v>17</v>
      </c>
      <c r="E980" s="8">
        <v>877.81</v>
      </c>
      <c r="F980" s="10">
        <v>51.635882352941174</v>
      </c>
      <c r="G980" s="8" t="s">
        <v>25</v>
      </c>
      <c r="H980" s="8">
        <v>19.989999999999998</v>
      </c>
      <c r="I980" s="8" t="s">
        <v>15</v>
      </c>
      <c r="J980" s="8" t="s">
        <v>22</v>
      </c>
      <c r="K980" s="8" t="s">
        <v>30</v>
      </c>
      <c r="L980" s="8" t="s">
        <v>31</v>
      </c>
      <c r="M980" s="8" t="s">
        <v>19</v>
      </c>
      <c r="N980" s="8" t="s">
        <v>245</v>
      </c>
    </row>
    <row r="981" spans="1:14" x14ac:dyDescent="0.35">
      <c r="A981" s="8">
        <v>8961</v>
      </c>
      <c r="B981" s="9">
        <v>40722</v>
      </c>
      <c r="C981" s="8" t="s">
        <v>13</v>
      </c>
      <c r="D981" s="8">
        <v>48</v>
      </c>
      <c r="E981" s="8">
        <v>4644.87</v>
      </c>
      <c r="F981" s="10">
        <v>96.768124999999998</v>
      </c>
      <c r="G981" s="8" t="s">
        <v>21</v>
      </c>
      <c r="H981" s="8">
        <v>60</v>
      </c>
      <c r="I981" s="8" t="s">
        <v>54</v>
      </c>
      <c r="J981" s="8" t="s">
        <v>42</v>
      </c>
      <c r="K981" s="8" t="s">
        <v>17</v>
      </c>
      <c r="L981" s="8" t="s">
        <v>52</v>
      </c>
      <c r="M981" s="8" t="s">
        <v>24</v>
      </c>
      <c r="N981" s="9">
        <v>40609</v>
      </c>
    </row>
    <row r="982" spans="1:14" x14ac:dyDescent="0.35">
      <c r="A982" s="8">
        <v>50983</v>
      </c>
      <c r="B982" s="9">
        <v>40722</v>
      </c>
      <c r="C982" s="8" t="s">
        <v>20</v>
      </c>
      <c r="D982" s="8">
        <v>39</v>
      </c>
      <c r="E982" s="8">
        <v>3063.1</v>
      </c>
      <c r="F982" s="10">
        <v>78.541025641025641</v>
      </c>
      <c r="G982" s="8" t="s">
        <v>25</v>
      </c>
      <c r="H982" s="8">
        <v>35</v>
      </c>
      <c r="I982" s="8" t="s">
        <v>46</v>
      </c>
      <c r="J982" s="8" t="s">
        <v>29</v>
      </c>
      <c r="K982" s="8" t="s">
        <v>27</v>
      </c>
      <c r="L982" s="8" t="s">
        <v>58</v>
      </c>
      <c r="M982" s="8" t="s">
        <v>76</v>
      </c>
      <c r="N982" s="8" t="s">
        <v>199</v>
      </c>
    </row>
    <row r="983" spans="1:14" x14ac:dyDescent="0.35">
      <c r="A983" s="8">
        <v>15619</v>
      </c>
      <c r="B983" s="9">
        <v>40722</v>
      </c>
      <c r="C983" s="8" t="s">
        <v>13</v>
      </c>
      <c r="D983" s="8">
        <v>36</v>
      </c>
      <c r="E983" s="8">
        <v>123.13</v>
      </c>
      <c r="F983" s="10">
        <v>3.4202777777777778</v>
      </c>
      <c r="G983" s="8" t="s">
        <v>14</v>
      </c>
      <c r="H983" s="8">
        <v>1.35</v>
      </c>
      <c r="I983" s="8" t="s">
        <v>41</v>
      </c>
      <c r="J983" s="8" t="s">
        <v>22</v>
      </c>
      <c r="K983" s="8" t="s">
        <v>27</v>
      </c>
      <c r="L983" s="8" t="s">
        <v>82</v>
      </c>
      <c r="M983" s="8" t="s">
        <v>37</v>
      </c>
      <c r="N983" s="9">
        <v>40581</v>
      </c>
    </row>
    <row r="984" spans="1:14" x14ac:dyDescent="0.35">
      <c r="A984" s="8">
        <v>50983</v>
      </c>
      <c r="B984" s="9">
        <v>40722</v>
      </c>
      <c r="C984" s="8" t="s">
        <v>20</v>
      </c>
      <c r="D984" s="8">
        <v>15</v>
      </c>
      <c r="E984" s="8">
        <v>229.03</v>
      </c>
      <c r="F984" s="10">
        <v>15.268666666666666</v>
      </c>
      <c r="G984" s="8" t="s">
        <v>25</v>
      </c>
      <c r="H984" s="8">
        <v>5.8</v>
      </c>
      <c r="I984" s="8" t="s">
        <v>46</v>
      </c>
      <c r="J984" s="8" t="s">
        <v>29</v>
      </c>
      <c r="K984" s="8" t="s">
        <v>27</v>
      </c>
      <c r="L984" s="8" t="s">
        <v>58</v>
      </c>
      <c r="M984" s="8" t="s">
        <v>19</v>
      </c>
      <c r="N984" s="8" t="s">
        <v>178</v>
      </c>
    </row>
    <row r="985" spans="1:14" x14ac:dyDescent="0.35">
      <c r="A985" s="8">
        <v>8961</v>
      </c>
      <c r="B985" s="9">
        <v>40722</v>
      </c>
      <c r="C985" s="8" t="s">
        <v>13</v>
      </c>
      <c r="D985" s="8">
        <v>15</v>
      </c>
      <c r="E985" s="8">
        <v>627.69000000000005</v>
      </c>
      <c r="F985" s="10">
        <v>41.846000000000004</v>
      </c>
      <c r="G985" s="8" t="s">
        <v>25</v>
      </c>
      <c r="H985" s="8">
        <v>4</v>
      </c>
      <c r="I985" s="8" t="s">
        <v>51</v>
      </c>
      <c r="J985" s="8" t="s">
        <v>42</v>
      </c>
      <c r="K985" s="8" t="s">
        <v>30</v>
      </c>
      <c r="L985" s="8" t="s">
        <v>31</v>
      </c>
      <c r="M985" s="8" t="s">
        <v>19</v>
      </c>
      <c r="N985" s="9">
        <v>40609</v>
      </c>
    </row>
    <row r="986" spans="1:14" x14ac:dyDescent="0.35">
      <c r="A986" s="8">
        <v>15619</v>
      </c>
      <c r="B986" s="9">
        <v>40722</v>
      </c>
      <c r="C986" s="8" t="s">
        <v>13</v>
      </c>
      <c r="D986" s="8">
        <v>9</v>
      </c>
      <c r="E986" s="8">
        <v>1425.21</v>
      </c>
      <c r="F986" s="10">
        <v>158.35666666666668</v>
      </c>
      <c r="G986" s="8" t="s">
        <v>21</v>
      </c>
      <c r="H986" s="8">
        <v>30</v>
      </c>
      <c r="I986" s="8" t="s">
        <v>41</v>
      </c>
      <c r="J986" s="8" t="s">
        <v>22</v>
      </c>
      <c r="K986" s="8" t="s">
        <v>17</v>
      </c>
      <c r="L986" s="8" t="s">
        <v>23</v>
      </c>
      <c r="M986" s="8" t="s">
        <v>24</v>
      </c>
      <c r="N986" s="9">
        <v>40670</v>
      </c>
    </row>
    <row r="987" spans="1:14" x14ac:dyDescent="0.35">
      <c r="A987" s="8">
        <v>7239</v>
      </c>
      <c r="B987" s="9">
        <v>40723</v>
      </c>
      <c r="C987" s="8" t="s">
        <v>55</v>
      </c>
      <c r="D987" s="8">
        <v>50</v>
      </c>
      <c r="E987" s="8">
        <v>6206.16</v>
      </c>
      <c r="F987" s="10">
        <v>124.1232</v>
      </c>
      <c r="G987" s="8" t="s">
        <v>25</v>
      </c>
      <c r="H987" s="8">
        <v>19.989999999999998</v>
      </c>
      <c r="I987" s="8" t="s">
        <v>51</v>
      </c>
      <c r="J987" s="8" t="s">
        <v>42</v>
      </c>
      <c r="K987" s="8" t="s">
        <v>27</v>
      </c>
      <c r="L987" s="8" t="s">
        <v>58</v>
      </c>
      <c r="M987" s="8" t="s">
        <v>19</v>
      </c>
      <c r="N987" s="9">
        <v>40550</v>
      </c>
    </row>
    <row r="988" spans="1:14" x14ac:dyDescent="0.35">
      <c r="A988" s="8">
        <v>27844</v>
      </c>
      <c r="B988" s="9">
        <v>40723</v>
      </c>
      <c r="C988" s="8" t="s">
        <v>13</v>
      </c>
      <c r="D988" s="8">
        <v>27</v>
      </c>
      <c r="E988" s="8">
        <v>135.86000000000001</v>
      </c>
      <c r="F988" s="10">
        <v>5.0318518518518527</v>
      </c>
      <c r="G988" s="8" t="s">
        <v>25</v>
      </c>
      <c r="H988" s="8">
        <v>5.49</v>
      </c>
      <c r="I988" s="8" t="s">
        <v>51</v>
      </c>
      <c r="J988" s="8" t="s">
        <v>29</v>
      </c>
      <c r="K988" s="8" t="s">
        <v>27</v>
      </c>
      <c r="L988" s="8" t="s">
        <v>28</v>
      </c>
      <c r="M988" s="8" t="s">
        <v>19</v>
      </c>
      <c r="N988" s="9">
        <v>40550</v>
      </c>
    </row>
    <row r="989" spans="1:14" x14ac:dyDescent="0.35">
      <c r="A989" s="8">
        <v>44516</v>
      </c>
      <c r="B989" s="9">
        <v>40723</v>
      </c>
      <c r="C989" s="8" t="s">
        <v>20</v>
      </c>
      <c r="D989" s="8">
        <v>17</v>
      </c>
      <c r="E989" s="8">
        <v>57.96</v>
      </c>
      <c r="F989" s="10">
        <v>3.4094117647058826</v>
      </c>
      <c r="G989" s="8" t="s">
        <v>25</v>
      </c>
      <c r="H989" s="8">
        <v>3.97</v>
      </c>
      <c r="I989" s="8" t="s">
        <v>54</v>
      </c>
      <c r="J989" s="8" t="s">
        <v>42</v>
      </c>
      <c r="K989" s="8" t="s">
        <v>27</v>
      </c>
      <c r="L989" s="8" t="s">
        <v>40</v>
      </c>
      <c r="M989" s="8" t="s">
        <v>37</v>
      </c>
      <c r="N989" s="8" t="s">
        <v>199</v>
      </c>
    </row>
    <row r="990" spans="1:14" x14ac:dyDescent="0.35">
      <c r="A990" s="8">
        <v>18951</v>
      </c>
      <c r="B990" s="9">
        <v>40723</v>
      </c>
      <c r="C990" s="8" t="s">
        <v>20</v>
      </c>
      <c r="D990" s="8">
        <v>16</v>
      </c>
      <c r="E990" s="8">
        <v>61.5</v>
      </c>
      <c r="F990" s="10">
        <v>3.84375</v>
      </c>
      <c r="G990" s="8" t="s">
        <v>25</v>
      </c>
      <c r="H990" s="8">
        <v>2.97</v>
      </c>
      <c r="I990" s="8" t="s">
        <v>41</v>
      </c>
      <c r="J990" s="8" t="s">
        <v>22</v>
      </c>
      <c r="K990" s="8" t="s">
        <v>27</v>
      </c>
      <c r="L990" s="8" t="s">
        <v>28</v>
      </c>
      <c r="M990" s="8" t="s">
        <v>37</v>
      </c>
      <c r="N990" s="8" t="s">
        <v>178</v>
      </c>
    </row>
    <row r="991" spans="1:14" x14ac:dyDescent="0.35">
      <c r="A991" s="8">
        <v>18951</v>
      </c>
      <c r="B991" s="9">
        <v>40723</v>
      </c>
      <c r="C991" s="8" t="s">
        <v>20</v>
      </c>
      <c r="D991" s="8">
        <v>10</v>
      </c>
      <c r="E991" s="8">
        <v>324.3175</v>
      </c>
      <c r="F991" s="10">
        <v>32.431750000000001</v>
      </c>
      <c r="G991" s="8" t="s">
        <v>14</v>
      </c>
      <c r="H991" s="8">
        <v>5</v>
      </c>
      <c r="I991" s="8" t="s">
        <v>41</v>
      </c>
      <c r="J991" s="8" t="s">
        <v>22</v>
      </c>
      <c r="K991" s="8" t="s">
        <v>30</v>
      </c>
      <c r="L991" s="8" t="s">
        <v>47</v>
      </c>
      <c r="M991" s="8" t="s">
        <v>19</v>
      </c>
      <c r="N991" s="9">
        <v>40550</v>
      </c>
    </row>
    <row r="992" spans="1:14" x14ac:dyDescent="0.35">
      <c r="A992" s="8">
        <v>27844</v>
      </c>
      <c r="B992" s="9">
        <v>40723</v>
      </c>
      <c r="C992" s="8" t="s">
        <v>13</v>
      </c>
      <c r="D992" s="8">
        <v>1</v>
      </c>
      <c r="E992" s="8">
        <v>11.08</v>
      </c>
      <c r="F992" s="10">
        <v>11.08</v>
      </c>
      <c r="G992" s="8" t="s">
        <v>25</v>
      </c>
      <c r="H992" s="8">
        <v>5.59</v>
      </c>
      <c r="I992" s="8" t="s">
        <v>54</v>
      </c>
      <c r="J992" s="8" t="s">
        <v>29</v>
      </c>
      <c r="K992" s="8" t="s">
        <v>27</v>
      </c>
      <c r="L992" s="8" t="s">
        <v>68</v>
      </c>
      <c r="M992" s="8" t="s">
        <v>19</v>
      </c>
      <c r="N992" s="9">
        <v>40701</v>
      </c>
    </row>
    <row r="993" spans="1:14" x14ac:dyDescent="0.35">
      <c r="A993" s="8">
        <v>8704</v>
      </c>
      <c r="B993" s="9">
        <v>40724</v>
      </c>
      <c r="C993" s="8" t="s">
        <v>55</v>
      </c>
      <c r="D993" s="8">
        <v>43</v>
      </c>
      <c r="E993" s="8">
        <v>449.17</v>
      </c>
      <c r="F993" s="10">
        <v>10.445813953488372</v>
      </c>
      <c r="G993" s="8" t="s">
        <v>25</v>
      </c>
      <c r="H993" s="8">
        <v>1.0900000000000001</v>
      </c>
      <c r="I993" s="8" t="s">
        <v>63</v>
      </c>
      <c r="J993" s="8" t="s">
        <v>29</v>
      </c>
      <c r="K993" s="8" t="s">
        <v>27</v>
      </c>
      <c r="L993" s="8" t="s">
        <v>40</v>
      </c>
      <c r="M993" s="8" t="s">
        <v>37</v>
      </c>
      <c r="N993" s="9">
        <v>40550</v>
      </c>
    </row>
    <row r="994" spans="1:14" x14ac:dyDescent="0.35">
      <c r="A994" s="8">
        <v>8704</v>
      </c>
      <c r="B994" s="9">
        <v>40724</v>
      </c>
      <c r="C994" s="8" t="s">
        <v>55</v>
      </c>
      <c r="D994" s="8">
        <v>38</v>
      </c>
      <c r="E994" s="8">
        <v>79.81</v>
      </c>
      <c r="F994" s="10">
        <v>2.1002631578947368</v>
      </c>
      <c r="G994" s="8" t="s">
        <v>25</v>
      </c>
      <c r="H994" s="8">
        <v>1</v>
      </c>
      <c r="I994" s="8" t="s">
        <v>63</v>
      </c>
      <c r="J994" s="8" t="s">
        <v>29</v>
      </c>
      <c r="K994" s="8" t="s">
        <v>27</v>
      </c>
      <c r="L994" s="8" t="s">
        <v>40</v>
      </c>
      <c r="M994" s="8" t="s">
        <v>37</v>
      </c>
      <c r="N994" s="9">
        <v>40550</v>
      </c>
    </row>
    <row r="995" spans="1:14" x14ac:dyDescent="0.35">
      <c r="A995" s="8">
        <v>29318</v>
      </c>
      <c r="B995" s="9">
        <v>40724</v>
      </c>
      <c r="C995" s="8" t="s">
        <v>49</v>
      </c>
      <c r="D995" s="8">
        <v>34</v>
      </c>
      <c r="E995" s="8">
        <v>3375.3074999999999</v>
      </c>
      <c r="F995" s="10">
        <v>99.273749999999993</v>
      </c>
      <c r="G995" s="8" t="s">
        <v>25</v>
      </c>
      <c r="H995" s="8">
        <v>8.08</v>
      </c>
      <c r="I995" s="8" t="s">
        <v>51</v>
      </c>
      <c r="J995" s="8" t="s">
        <v>22</v>
      </c>
      <c r="K995" s="8" t="s">
        <v>30</v>
      </c>
      <c r="L995" s="8" t="s">
        <v>47</v>
      </c>
      <c r="M995" s="8" t="s">
        <v>19</v>
      </c>
      <c r="N995" s="9">
        <v>40550</v>
      </c>
    </row>
    <row r="996" spans="1:14" x14ac:dyDescent="0.35">
      <c r="A996" s="8">
        <v>29318</v>
      </c>
      <c r="B996" s="9">
        <v>40724</v>
      </c>
      <c r="C996" s="8" t="s">
        <v>49</v>
      </c>
      <c r="D996" s="8">
        <v>21</v>
      </c>
      <c r="E996" s="8">
        <v>2954.14</v>
      </c>
      <c r="F996" s="10">
        <v>140.67333333333332</v>
      </c>
      <c r="G996" s="8" t="s">
        <v>14</v>
      </c>
      <c r="H996" s="8">
        <v>35</v>
      </c>
      <c r="I996" s="8" t="s">
        <v>51</v>
      </c>
      <c r="J996" s="8" t="s">
        <v>22</v>
      </c>
      <c r="K996" s="8" t="s">
        <v>27</v>
      </c>
      <c r="L996" s="8" t="s">
        <v>58</v>
      </c>
      <c r="M996" s="8" t="s">
        <v>76</v>
      </c>
      <c r="N996" s="9">
        <v>40550</v>
      </c>
    </row>
    <row r="997" spans="1:14" x14ac:dyDescent="0.35">
      <c r="A997" s="8">
        <v>11270</v>
      </c>
      <c r="B997" s="9">
        <v>40724</v>
      </c>
      <c r="C997" s="8" t="s">
        <v>34</v>
      </c>
      <c r="D997" s="8">
        <v>15</v>
      </c>
      <c r="E997" s="8">
        <v>140.07</v>
      </c>
      <c r="F997" s="10">
        <v>9.3379999999999992</v>
      </c>
      <c r="G997" s="8" t="s">
        <v>14</v>
      </c>
      <c r="H997" s="8">
        <v>6.19</v>
      </c>
      <c r="I997" s="8" t="s">
        <v>39</v>
      </c>
      <c r="J997" s="8" t="s">
        <v>22</v>
      </c>
      <c r="K997" s="8" t="s">
        <v>27</v>
      </c>
      <c r="L997" s="8" t="s">
        <v>68</v>
      </c>
      <c r="M997" s="8" t="s">
        <v>19</v>
      </c>
      <c r="N997" s="9">
        <v>40550</v>
      </c>
    </row>
    <row r="998" spans="1:14" x14ac:dyDescent="0.35">
      <c r="A998" s="8">
        <v>12037</v>
      </c>
      <c r="B998" s="9">
        <v>40724</v>
      </c>
      <c r="C998" s="8" t="s">
        <v>13</v>
      </c>
      <c r="D998" s="8">
        <v>14</v>
      </c>
      <c r="E998" s="8">
        <v>135.21</v>
      </c>
      <c r="F998" s="10">
        <v>9.6578571428571429</v>
      </c>
      <c r="G998" s="8" t="s">
        <v>25</v>
      </c>
      <c r="H998" s="8">
        <v>4.3899999999999997</v>
      </c>
      <c r="I998" s="8" t="s">
        <v>63</v>
      </c>
      <c r="J998" s="8" t="s">
        <v>16</v>
      </c>
      <c r="K998" s="8" t="s">
        <v>27</v>
      </c>
      <c r="L998" s="8" t="s">
        <v>28</v>
      </c>
      <c r="M998" s="8" t="s">
        <v>37</v>
      </c>
      <c r="N998" s="9">
        <v>40670</v>
      </c>
    </row>
    <row r="999" spans="1:14" x14ac:dyDescent="0.35">
      <c r="A999" s="8">
        <v>6918</v>
      </c>
      <c r="B999" s="9">
        <v>40725</v>
      </c>
      <c r="C999" s="8" t="s">
        <v>20</v>
      </c>
      <c r="D999" s="8">
        <v>38</v>
      </c>
      <c r="E999" s="8">
        <v>1559.5</v>
      </c>
      <c r="F999" s="10">
        <v>41.039473684210527</v>
      </c>
      <c r="G999" s="8" t="s">
        <v>25</v>
      </c>
      <c r="H999" s="8">
        <v>1.99</v>
      </c>
      <c r="I999" s="8" t="s">
        <v>51</v>
      </c>
      <c r="J999" s="8" t="s">
        <v>16</v>
      </c>
      <c r="K999" s="8" t="s">
        <v>30</v>
      </c>
      <c r="L999" s="8" t="s">
        <v>31</v>
      </c>
      <c r="M999" s="8" t="s">
        <v>32</v>
      </c>
      <c r="N999" s="9">
        <v>40609</v>
      </c>
    </row>
    <row r="1000" spans="1:14" x14ac:dyDescent="0.35">
      <c r="A1000" s="8">
        <v>30566</v>
      </c>
      <c r="B1000" s="9">
        <v>40725</v>
      </c>
      <c r="C1000" s="8" t="s">
        <v>13</v>
      </c>
      <c r="D1000" s="8">
        <v>34</v>
      </c>
      <c r="E1000" s="8">
        <v>225.45</v>
      </c>
      <c r="F1000" s="10">
        <v>6.6308823529411764</v>
      </c>
      <c r="G1000" s="8" t="s">
        <v>25</v>
      </c>
      <c r="H1000" s="8">
        <v>9.5399999999999991</v>
      </c>
      <c r="I1000" s="8" t="s">
        <v>15</v>
      </c>
      <c r="J1000" s="8" t="s">
        <v>42</v>
      </c>
      <c r="K1000" s="8" t="s">
        <v>27</v>
      </c>
      <c r="L1000" s="8" t="s">
        <v>28</v>
      </c>
      <c r="M1000" s="8" t="s">
        <v>19</v>
      </c>
      <c r="N1000" s="9">
        <v>40609</v>
      </c>
    </row>
    <row r="1001" spans="1:14" x14ac:dyDescent="0.35">
      <c r="A1001" s="8">
        <v>58433</v>
      </c>
      <c r="B1001" s="9">
        <v>40725</v>
      </c>
      <c r="C1001" s="8" t="s">
        <v>34</v>
      </c>
      <c r="D1001" s="8">
        <v>30</v>
      </c>
      <c r="E1001" s="8">
        <v>1533.46</v>
      </c>
      <c r="F1001" s="10">
        <v>51.115333333333332</v>
      </c>
      <c r="G1001" s="8" t="s">
        <v>25</v>
      </c>
      <c r="H1001" s="8">
        <v>5.79</v>
      </c>
      <c r="I1001" s="8" t="s">
        <v>15</v>
      </c>
      <c r="J1001" s="8" t="s">
        <v>29</v>
      </c>
      <c r="K1001" s="8" t="s">
        <v>27</v>
      </c>
      <c r="L1001" s="8" t="s">
        <v>28</v>
      </c>
      <c r="M1001" s="8" t="s">
        <v>19</v>
      </c>
      <c r="N1001" s="9">
        <v>40609</v>
      </c>
    </row>
    <row r="1002" spans="1:14" x14ac:dyDescent="0.35">
      <c r="A1002" s="8">
        <v>58433</v>
      </c>
      <c r="B1002" s="9">
        <v>40725</v>
      </c>
      <c r="C1002" s="8" t="s">
        <v>34</v>
      </c>
      <c r="D1002" s="8">
        <v>20</v>
      </c>
      <c r="E1002" s="8">
        <v>5989.0479999999998</v>
      </c>
      <c r="F1002" s="10">
        <v>299.45240000000001</v>
      </c>
      <c r="G1002" s="8" t="s">
        <v>21</v>
      </c>
      <c r="H1002" s="8">
        <v>42.52</v>
      </c>
      <c r="I1002" s="8" t="s">
        <v>15</v>
      </c>
      <c r="J1002" s="8" t="s">
        <v>29</v>
      </c>
      <c r="K1002" s="8" t="s">
        <v>17</v>
      </c>
      <c r="L1002" s="8" t="s">
        <v>52</v>
      </c>
      <c r="M1002" s="8" t="s">
        <v>56</v>
      </c>
      <c r="N1002" s="9">
        <v>40609</v>
      </c>
    </row>
    <row r="1003" spans="1:14" x14ac:dyDescent="0.35">
      <c r="A1003" s="8">
        <v>58433</v>
      </c>
      <c r="B1003" s="9">
        <v>40725</v>
      </c>
      <c r="C1003" s="8" t="s">
        <v>34</v>
      </c>
      <c r="D1003" s="8">
        <v>11</v>
      </c>
      <c r="E1003" s="8">
        <v>2020.58</v>
      </c>
      <c r="F1003" s="10">
        <v>183.68909090909091</v>
      </c>
      <c r="G1003" s="8" t="s">
        <v>21</v>
      </c>
      <c r="H1003" s="8">
        <v>30</v>
      </c>
      <c r="I1003" s="8" t="s">
        <v>15</v>
      </c>
      <c r="J1003" s="8" t="s">
        <v>29</v>
      </c>
      <c r="K1003" s="8" t="s">
        <v>17</v>
      </c>
      <c r="L1003" s="8" t="s">
        <v>23</v>
      </c>
      <c r="M1003" s="8" t="s">
        <v>24</v>
      </c>
      <c r="N1003" s="9">
        <v>40581</v>
      </c>
    </row>
    <row r="1004" spans="1:14" x14ac:dyDescent="0.35">
      <c r="A1004" s="8">
        <v>38950</v>
      </c>
      <c r="B1004" s="9">
        <v>40726</v>
      </c>
      <c r="C1004" s="8" t="s">
        <v>49</v>
      </c>
      <c r="D1004" s="8">
        <v>39</v>
      </c>
      <c r="E1004" s="8">
        <v>74</v>
      </c>
      <c r="F1004" s="10">
        <v>1.8974358974358974</v>
      </c>
      <c r="G1004" s="8" t="s">
        <v>25</v>
      </c>
      <c r="H1004" s="8">
        <v>0.76</v>
      </c>
      <c r="I1004" s="8" t="s">
        <v>63</v>
      </c>
      <c r="J1004" s="8" t="s">
        <v>42</v>
      </c>
      <c r="K1004" s="8" t="s">
        <v>27</v>
      </c>
      <c r="L1004" s="8" t="s">
        <v>82</v>
      </c>
      <c r="M1004" s="8" t="s">
        <v>37</v>
      </c>
      <c r="N1004" s="9">
        <v>40609</v>
      </c>
    </row>
    <row r="1005" spans="1:14" x14ac:dyDescent="0.35">
      <c r="A1005" s="8">
        <v>38950</v>
      </c>
      <c r="B1005" s="9">
        <v>40726</v>
      </c>
      <c r="C1005" s="8" t="s">
        <v>49</v>
      </c>
      <c r="D1005" s="8">
        <v>30</v>
      </c>
      <c r="E1005" s="8">
        <v>288.45</v>
      </c>
      <c r="F1005" s="10">
        <v>9.6150000000000002</v>
      </c>
      <c r="G1005" s="8" t="s">
        <v>25</v>
      </c>
      <c r="H1005" s="8">
        <v>3.98</v>
      </c>
      <c r="I1005" s="8" t="s">
        <v>63</v>
      </c>
      <c r="J1005" s="8" t="s">
        <v>42</v>
      </c>
      <c r="K1005" s="8" t="s">
        <v>27</v>
      </c>
      <c r="L1005" s="8" t="s">
        <v>36</v>
      </c>
      <c r="M1005" s="8" t="s">
        <v>32</v>
      </c>
      <c r="N1005" s="9">
        <v>40670</v>
      </c>
    </row>
    <row r="1006" spans="1:14" x14ac:dyDescent="0.35">
      <c r="A1006" s="8">
        <v>38950</v>
      </c>
      <c r="B1006" s="9">
        <v>40726</v>
      </c>
      <c r="C1006" s="8" t="s">
        <v>49</v>
      </c>
      <c r="D1006" s="8">
        <v>24</v>
      </c>
      <c r="E1006" s="8">
        <v>109.23</v>
      </c>
      <c r="F1006" s="10">
        <v>4.5512500000000005</v>
      </c>
      <c r="G1006" s="8" t="s">
        <v>25</v>
      </c>
      <c r="H1006" s="8">
        <v>6.21</v>
      </c>
      <c r="I1006" s="8" t="s">
        <v>63</v>
      </c>
      <c r="J1006" s="8" t="s">
        <v>42</v>
      </c>
      <c r="K1006" s="8" t="s">
        <v>27</v>
      </c>
      <c r="L1006" s="8" t="s">
        <v>68</v>
      </c>
      <c r="M1006" s="8" t="s">
        <v>19</v>
      </c>
      <c r="N1006" s="9">
        <v>40609</v>
      </c>
    </row>
    <row r="1007" spans="1:14" x14ac:dyDescent="0.35">
      <c r="A1007" s="8">
        <v>32129</v>
      </c>
      <c r="B1007" s="9">
        <v>40726</v>
      </c>
      <c r="C1007" s="8" t="s">
        <v>20</v>
      </c>
      <c r="D1007" s="8">
        <v>20</v>
      </c>
      <c r="E1007" s="8">
        <v>129.27000000000001</v>
      </c>
      <c r="F1007" s="10">
        <v>6.4635000000000007</v>
      </c>
      <c r="G1007" s="8" t="s">
        <v>25</v>
      </c>
      <c r="H1007" s="8">
        <v>8.74</v>
      </c>
      <c r="I1007" s="8" t="s">
        <v>15</v>
      </c>
      <c r="J1007" s="8" t="s">
        <v>16</v>
      </c>
      <c r="K1007" s="8" t="s">
        <v>27</v>
      </c>
      <c r="L1007" s="8" t="s">
        <v>28</v>
      </c>
      <c r="M1007" s="8" t="s">
        <v>19</v>
      </c>
      <c r="N1007" s="9">
        <v>40609</v>
      </c>
    </row>
    <row r="1008" spans="1:14" x14ac:dyDescent="0.35">
      <c r="A1008" s="8">
        <v>31844</v>
      </c>
      <c r="B1008" s="9">
        <v>40726</v>
      </c>
      <c r="C1008" s="8" t="s">
        <v>49</v>
      </c>
      <c r="D1008" s="8">
        <v>14</v>
      </c>
      <c r="E1008" s="8">
        <v>2085.9299999999998</v>
      </c>
      <c r="F1008" s="10">
        <v>148.99499999999998</v>
      </c>
      <c r="G1008" s="8" t="s">
        <v>21</v>
      </c>
      <c r="H1008" s="8">
        <v>66.27</v>
      </c>
      <c r="I1008" s="8" t="s">
        <v>54</v>
      </c>
      <c r="J1008" s="8" t="s">
        <v>42</v>
      </c>
      <c r="K1008" s="8" t="s">
        <v>17</v>
      </c>
      <c r="L1008" s="8" t="s">
        <v>115</v>
      </c>
      <c r="M1008" s="8" t="s">
        <v>56</v>
      </c>
      <c r="N1008" s="9">
        <v>40581</v>
      </c>
    </row>
    <row r="1009" spans="1:14" x14ac:dyDescent="0.35">
      <c r="A1009" s="8">
        <v>50405</v>
      </c>
      <c r="B1009" s="9">
        <v>40726</v>
      </c>
      <c r="C1009" s="8" t="s">
        <v>55</v>
      </c>
      <c r="D1009" s="8">
        <v>8</v>
      </c>
      <c r="E1009" s="8">
        <v>876.01</v>
      </c>
      <c r="F1009" s="10">
        <v>109.50125</v>
      </c>
      <c r="G1009" s="8" t="s">
        <v>25</v>
      </c>
      <c r="H1009" s="8">
        <v>8.64</v>
      </c>
      <c r="I1009" s="8" t="s">
        <v>39</v>
      </c>
      <c r="J1009" s="8" t="s">
        <v>42</v>
      </c>
      <c r="K1009" s="8" t="s">
        <v>27</v>
      </c>
      <c r="L1009" s="8" t="s">
        <v>58</v>
      </c>
      <c r="M1009" s="8" t="s">
        <v>19</v>
      </c>
      <c r="N1009" s="9">
        <v>40581</v>
      </c>
    </row>
    <row r="1010" spans="1:14" x14ac:dyDescent="0.35">
      <c r="A1010" s="8">
        <v>32129</v>
      </c>
      <c r="B1010" s="9">
        <v>40726</v>
      </c>
      <c r="C1010" s="8" t="s">
        <v>20</v>
      </c>
      <c r="D1010" s="8">
        <v>4</v>
      </c>
      <c r="E1010" s="8">
        <v>8467.68</v>
      </c>
      <c r="F1010" s="10">
        <v>2116.92</v>
      </c>
      <c r="G1010" s="8" t="s">
        <v>21</v>
      </c>
      <c r="H1010" s="8">
        <v>14.7</v>
      </c>
      <c r="I1010" s="8" t="s">
        <v>15</v>
      </c>
      <c r="J1010" s="8" t="s">
        <v>16</v>
      </c>
      <c r="K1010" s="8" t="s">
        <v>30</v>
      </c>
      <c r="L1010" s="8" t="s">
        <v>44</v>
      </c>
      <c r="M1010" s="8" t="s">
        <v>24</v>
      </c>
      <c r="N1010" s="9">
        <v>40640</v>
      </c>
    </row>
    <row r="1011" spans="1:14" x14ac:dyDescent="0.35">
      <c r="A1011" s="8">
        <v>11876</v>
      </c>
      <c r="B1011" s="9">
        <v>40727</v>
      </c>
      <c r="C1011" s="8" t="s">
        <v>34</v>
      </c>
      <c r="D1011" s="8">
        <v>47</v>
      </c>
      <c r="E1011" s="8">
        <v>5051.8900000000003</v>
      </c>
      <c r="F1011" s="10">
        <v>107.48702127659575</v>
      </c>
      <c r="G1011" s="8" t="s">
        <v>25</v>
      </c>
      <c r="H1011" s="8">
        <v>5.81</v>
      </c>
      <c r="I1011" s="8" t="s">
        <v>51</v>
      </c>
      <c r="J1011" s="8" t="s">
        <v>29</v>
      </c>
      <c r="K1011" s="8" t="s">
        <v>17</v>
      </c>
      <c r="L1011" s="8" t="s">
        <v>18</v>
      </c>
      <c r="M1011" s="8" t="s">
        <v>45</v>
      </c>
      <c r="N1011" s="9">
        <v>40701</v>
      </c>
    </row>
    <row r="1012" spans="1:14" x14ac:dyDescent="0.35">
      <c r="A1012" s="8">
        <v>29569</v>
      </c>
      <c r="B1012" s="9">
        <v>40727</v>
      </c>
      <c r="C1012" s="8" t="s">
        <v>34</v>
      </c>
      <c r="D1012" s="8">
        <v>46</v>
      </c>
      <c r="E1012" s="8">
        <v>27720.98</v>
      </c>
      <c r="F1012" s="10">
        <v>602.63</v>
      </c>
      <c r="G1012" s="8" t="s">
        <v>25</v>
      </c>
      <c r="H1012" s="8">
        <v>24.49</v>
      </c>
      <c r="I1012" s="8" t="s">
        <v>54</v>
      </c>
      <c r="J1012" s="8" t="s">
        <v>16</v>
      </c>
      <c r="K1012" s="8" t="s">
        <v>30</v>
      </c>
      <c r="L1012" s="8" t="s">
        <v>165</v>
      </c>
      <c r="M1012" s="8" t="s">
        <v>76</v>
      </c>
      <c r="N1012" s="9">
        <v>40640</v>
      </c>
    </row>
    <row r="1013" spans="1:14" x14ac:dyDescent="0.35">
      <c r="A1013" s="8">
        <v>22727</v>
      </c>
      <c r="B1013" s="9">
        <v>40727</v>
      </c>
      <c r="C1013" s="8" t="s">
        <v>49</v>
      </c>
      <c r="D1013" s="8">
        <v>45</v>
      </c>
      <c r="E1013" s="8">
        <v>296.82</v>
      </c>
      <c r="F1013" s="10">
        <v>6.5960000000000001</v>
      </c>
      <c r="G1013" s="8" t="s">
        <v>25</v>
      </c>
      <c r="H1013" s="8">
        <v>6.65</v>
      </c>
      <c r="I1013" s="8" t="s">
        <v>85</v>
      </c>
      <c r="J1013" s="8" t="s">
        <v>22</v>
      </c>
      <c r="K1013" s="8" t="s">
        <v>27</v>
      </c>
      <c r="L1013" s="8" t="s">
        <v>28</v>
      </c>
      <c r="M1013" s="8" t="s">
        <v>19</v>
      </c>
      <c r="N1013" s="9">
        <v>40609</v>
      </c>
    </row>
    <row r="1014" spans="1:14" x14ac:dyDescent="0.35">
      <c r="A1014" s="8">
        <v>29986</v>
      </c>
      <c r="B1014" s="9">
        <v>40727</v>
      </c>
      <c r="C1014" s="8" t="s">
        <v>20</v>
      </c>
      <c r="D1014" s="8">
        <v>40</v>
      </c>
      <c r="E1014" s="8">
        <v>1477.39</v>
      </c>
      <c r="F1014" s="10">
        <v>36.934750000000001</v>
      </c>
      <c r="G1014" s="8" t="s">
        <v>25</v>
      </c>
      <c r="H1014" s="8">
        <v>2.99</v>
      </c>
      <c r="I1014" s="8" t="s">
        <v>15</v>
      </c>
      <c r="J1014" s="8" t="s">
        <v>22</v>
      </c>
      <c r="K1014" s="8" t="s">
        <v>27</v>
      </c>
      <c r="L1014" s="8" t="s">
        <v>68</v>
      </c>
      <c r="M1014" s="8" t="s">
        <v>19</v>
      </c>
      <c r="N1014" s="9">
        <v>40609</v>
      </c>
    </row>
    <row r="1015" spans="1:14" x14ac:dyDescent="0.35">
      <c r="A1015" s="8">
        <v>36675</v>
      </c>
      <c r="B1015" s="9">
        <v>40727</v>
      </c>
      <c r="C1015" s="8" t="s">
        <v>34</v>
      </c>
      <c r="D1015" s="8">
        <v>39</v>
      </c>
      <c r="E1015" s="8">
        <v>113.09</v>
      </c>
      <c r="F1015" s="10">
        <v>2.8997435897435899</v>
      </c>
      <c r="G1015" s="8" t="s">
        <v>25</v>
      </c>
      <c r="H1015" s="8">
        <v>0.81</v>
      </c>
      <c r="I1015" s="8" t="s">
        <v>51</v>
      </c>
      <c r="J1015" s="8" t="s">
        <v>42</v>
      </c>
      <c r="K1015" s="8" t="s">
        <v>27</v>
      </c>
      <c r="L1015" s="8" t="s">
        <v>40</v>
      </c>
      <c r="M1015" s="8" t="s">
        <v>37</v>
      </c>
      <c r="N1015" s="9">
        <v>40701</v>
      </c>
    </row>
    <row r="1016" spans="1:14" x14ac:dyDescent="0.35">
      <c r="A1016" s="8">
        <v>3393</v>
      </c>
      <c r="B1016" s="9">
        <v>40727</v>
      </c>
      <c r="C1016" s="8" t="s">
        <v>34</v>
      </c>
      <c r="D1016" s="8">
        <v>33</v>
      </c>
      <c r="E1016" s="8">
        <v>325.92</v>
      </c>
      <c r="F1016" s="10">
        <v>9.8763636363636369</v>
      </c>
      <c r="G1016" s="8" t="s">
        <v>25</v>
      </c>
      <c r="H1016" s="8">
        <v>7.29</v>
      </c>
      <c r="I1016" s="8" t="s">
        <v>41</v>
      </c>
      <c r="J1016" s="8" t="s">
        <v>16</v>
      </c>
      <c r="K1016" s="8" t="s">
        <v>17</v>
      </c>
      <c r="L1016" s="8" t="s">
        <v>18</v>
      </c>
      <c r="M1016" s="8" t="s">
        <v>32</v>
      </c>
      <c r="N1016" s="9">
        <v>40609</v>
      </c>
    </row>
    <row r="1017" spans="1:14" x14ac:dyDescent="0.35">
      <c r="A1017" s="8">
        <v>29569</v>
      </c>
      <c r="B1017" s="9">
        <v>40727</v>
      </c>
      <c r="C1017" s="8" t="s">
        <v>34</v>
      </c>
      <c r="D1017" s="8">
        <v>29</v>
      </c>
      <c r="E1017" s="8">
        <v>520.13</v>
      </c>
      <c r="F1017" s="10">
        <v>17.935517241379308</v>
      </c>
      <c r="G1017" s="8" t="s">
        <v>25</v>
      </c>
      <c r="H1017" s="8">
        <v>5.21</v>
      </c>
      <c r="I1017" s="8" t="s">
        <v>54</v>
      </c>
      <c r="J1017" s="8" t="s">
        <v>16</v>
      </c>
      <c r="K1017" s="8" t="s">
        <v>27</v>
      </c>
      <c r="L1017" s="8" t="s">
        <v>28</v>
      </c>
      <c r="M1017" s="8" t="s">
        <v>19</v>
      </c>
      <c r="N1017" s="9">
        <v>40670</v>
      </c>
    </row>
    <row r="1018" spans="1:14" x14ac:dyDescent="0.35">
      <c r="A1018" s="8">
        <v>3393</v>
      </c>
      <c r="B1018" s="9">
        <v>40727</v>
      </c>
      <c r="C1018" s="8" t="s">
        <v>34</v>
      </c>
      <c r="D1018" s="8">
        <v>7</v>
      </c>
      <c r="E1018" s="8">
        <v>127.74</v>
      </c>
      <c r="F1018" s="10">
        <v>18.248571428571427</v>
      </c>
      <c r="G1018" s="8" t="s">
        <v>14</v>
      </c>
      <c r="H1018" s="8">
        <v>4</v>
      </c>
      <c r="I1018" s="8" t="s">
        <v>41</v>
      </c>
      <c r="J1018" s="8" t="s">
        <v>16</v>
      </c>
      <c r="K1018" s="8" t="s">
        <v>30</v>
      </c>
      <c r="L1018" s="8" t="s">
        <v>31</v>
      </c>
      <c r="M1018" s="8" t="s">
        <v>19</v>
      </c>
      <c r="N1018" s="9">
        <v>40640</v>
      </c>
    </row>
    <row r="1019" spans="1:14" x14ac:dyDescent="0.35">
      <c r="A1019" s="8">
        <v>52160</v>
      </c>
      <c r="B1019" s="9">
        <v>40727</v>
      </c>
      <c r="C1019" s="8" t="s">
        <v>20</v>
      </c>
      <c r="D1019" s="8">
        <v>6</v>
      </c>
      <c r="E1019" s="8">
        <v>631.49900000000002</v>
      </c>
      <c r="F1019" s="10">
        <v>105.24983333333334</v>
      </c>
      <c r="G1019" s="8" t="s">
        <v>25</v>
      </c>
      <c r="H1019" s="8">
        <v>8.08</v>
      </c>
      <c r="I1019" s="8" t="s">
        <v>39</v>
      </c>
      <c r="J1019" s="8" t="s">
        <v>22</v>
      </c>
      <c r="K1019" s="8" t="s">
        <v>30</v>
      </c>
      <c r="L1019" s="8" t="s">
        <v>47</v>
      </c>
      <c r="M1019" s="8" t="s">
        <v>19</v>
      </c>
      <c r="N1019" s="9">
        <v>40670</v>
      </c>
    </row>
    <row r="1020" spans="1:14" x14ac:dyDescent="0.35">
      <c r="A1020" s="8">
        <v>52160</v>
      </c>
      <c r="B1020" s="9">
        <v>40727</v>
      </c>
      <c r="C1020" s="8" t="s">
        <v>20</v>
      </c>
      <c r="D1020" s="8">
        <v>5</v>
      </c>
      <c r="E1020" s="8">
        <v>15.6</v>
      </c>
      <c r="F1020" s="10">
        <v>3.12</v>
      </c>
      <c r="G1020" s="8" t="s">
        <v>14</v>
      </c>
      <c r="H1020" s="8">
        <v>0.78</v>
      </c>
      <c r="I1020" s="8" t="s">
        <v>39</v>
      </c>
      <c r="J1020" s="8" t="s">
        <v>22</v>
      </c>
      <c r="K1020" s="8" t="s">
        <v>27</v>
      </c>
      <c r="L1020" s="8" t="s">
        <v>82</v>
      </c>
      <c r="M1020" s="8" t="s">
        <v>37</v>
      </c>
      <c r="N1020" s="9">
        <v>40701</v>
      </c>
    </row>
    <row r="1021" spans="1:14" x14ac:dyDescent="0.35">
      <c r="A1021" s="8">
        <v>26145</v>
      </c>
      <c r="B1021" s="9">
        <v>40728</v>
      </c>
      <c r="C1021" s="8" t="s">
        <v>13</v>
      </c>
      <c r="D1021" s="8">
        <v>49</v>
      </c>
      <c r="E1021" s="8">
        <v>510.15</v>
      </c>
      <c r="F1021" s="10">
        <v>10.411224489795918</v>
      </c>
      <c r="G1021" s="8" t="s">
        <v>25</v>
      </c>
      <c r="H1021" s="8">
        <v>12.52</v>
      </c>
      <c r="I1021" s="8" t="s">
        <v>51</v>
      </c>
      <c r="J1021" s="8" t="s">
        <v>22</v>
      </c>
      <c r="K1021" s="8" t="s">
        <v>17</v>
      </c>
      <c r="L1021" s="8" t="s">
        <v>18</v>
      </c>
      <c r="M1021" s="8" t="s">
        <v>19</v>
      </c>
      <c r="N1021" s="9">
        <v>40640</v>
      </c>
    </row>
    <row r="1022" spans="1:14" x14ac:dyDescent="0.35">
      <c r="A1022" s="8">
        <v>805</v>
      </c>
      <c r="B1022" s="9">
        <v>40728</v>
      </c>
      <c r="C1022" s="8" t="s">
        <v>49</v>
      </c>
      <c r="D1022" s="8">
        <v>39</v>
      </c>
      <c r="E1022" s="8">
        <v>197.56</v>
      </c>
      <c r="F1022" s="10">
        <v>5.0656410256410256</v>
      </c>
      <c r="G1022" s="8" t="s">
        <v>25</v>
      </c>
      <c r="H1022" s="8">
        <v>5.71</v>
      </c>
      <c r="I1022" s="8" t="s">
        <v>85</v>
      </c>
      <c r="J1022" s="8" t="s">
        <v>42</v>
      </c>
      <c r="K1022" s="8" t="s">
        <v>17</v>
      </c>
      <c r="L1022" s="8" t="s">
        <v>18</v>
      </c>
      <c r="M1022" s="8" t="s">
        <v>45</v>
      </c>
      <c r="N1022" s="9">
        <v>40701</v>
      </c>
    </row>
    <row r="1023" spans="1:14" x14ac:dyDescent="0.35">
      <c r="A1023" s="8">
        <v>57447</v>
      </c>
      <c r="B1023" s="9">
        <v>40728</v>
      </c>
      <c r="C1023" s="8" t="s">
        <v>49</v>
      </c>
      <c r="D1023" s="8">
        <v>39</v>
      </c>
      <c r="E1023" s="8">
        <v>315.88</v>
      </c>
      <c r="F1023" s="10">
        <v>8.0994871794871788</v>
      </c>
      <c r="G1023" s="8" t="s">
        <v>25</v>
      </c>
      <c r="H1023" s="8">
        <v>3.62</v>
      </c>
      <c r="I1023" s="8" t="s">
        <v>51</v>
      </c>
      <c r="J1023" s="8" t="s">
        <v>22</v>
      </c>
      <c r="K1023" s="8" t="s">
        <v>30</v>
      </c>
      <c r="L1023" s="8" t="s">
        <v>31</v>
      </c>
      <c r="M1023" s="8" t="s">
        <v>32</v>
      </c>
      <c r="N1023" s="9">
        <v>40640</v>
      </c>
    </row>
    <row r="1024" spans="1:14" x14ac:dyDescent="0.35">
      <c r="A1024" s="8">
        <v>26145</v>
      </c>
      <c r="B1024" s="9">
        <v>40728</v>
      </c>
      <c r="C1024" s="8" t="s">
        <v>13</v>
      </c>
      <c r="D1024" s="8">
        <v>27</v>
      </c>
      <c r="E1024" s="8">
        <v>735.09</v>
      </c>
      <c r="F1024" s="10">
        <v>27.225555555555555</v>
      </c>
      <c r="G1024" s="8" t="s">
        <v>25</v>
      </c>
      <c r="H1024" s="8">
        <v>7.87</v>
      </c>
      <c r="I1024" s="8" t="s">
        <v>51</v>
      </c>
      <c r="J1024" s="8" t="s">
        <v>22</v>
      </c>
      <c r="K1024" s="8" t="s">
        <v>17</v>
      </c>
      <c r="L1024" s="8" t="s">
        <v>18</v>
      </c>
      <c r="M1024" s="8" t="s">
        <v>19</v>
      </c>
      <c r="N1024" s="9">
        <v>40701</v>
      </c>
    </row>
    <row r="1025" spans="1:14" x14ac:dyDescent="0.35">
      <c r="A1025" s="8">
        <v>17382</v>
      </c>
      <c r="B1025" s="9">
        <v>40728</v>
      </c>
      <c r="C1025" s="8" t="s">
        <v>49</v>
      </c>
      <c r="D1025" s="8">
        <v>20</v>
      </c>
      <c r="E1025" s="8">
        <v>2162.8164999999999</v>
      </c>
      <c r="F1025" s="10">
        <v>108.14082499999999</v>
      </c>
      <c r="G1025" s="8" t="s">
        <v>25</v>
      </c>
      <c r="H1025" s="8">
        <v>8.99</v>
      </c>
      <c r="I1025" s="8" t="s">
        <v>15</v>
      </c>
      <c r="J1025" s="8" t="s">
        <v>29</v>
      </c>
      <c r="K1025" s="8" t="s">
        <v>30</v>
      </c>
      <c r="L1025" s="8" t="s">
        <v>47</v>
      </c>
      <c r="M1025" s="8" t="s">
        <v>19</v>
      </c>
      <c r="N1025" s="9">
        <v>40670</v>
      </c>
    </row>
    <row r="1026" spans="1:14" x14ac:dyDescent="0.35">
      <c r="A1026" s="8">
        <v>26145</v>
      </c>
      <c r="B1026" s="9">
        <v>40728</v>
      </c>
      <c r="C1026" s="8" t="s">
        <v>13</v>
      </c>
      <c r="D1026" s="8">
        <v>18</v>
      </c>
      <c r="E1026" s="8">
        <v>99.36</v>
      </c>
      <c r="F1026" s="10">
        <v>5.52</v>
      </c>
      <c r="G1026" s="8" t="s">
        <v>25</v>
      </c>
      <c r="H1026" s="8">
        <v>5.68</v>
      </c>
      <c r="I1026" s="8" t="s">
        <v>51</v>
      </c>
      <c r="J1026" s="8" t="s">
        <v>22</v>
      </c>
      <c r="K1026" s="8" t="s">
        <v>27</v>
      </c>
      <c r="L1026" s="8" t="s">
        <v>68</v>
      </c>
      <c r="M1026" s="8" t="s">
        <v>19</v>
      </c>
      <c r="N1026" s="9">
        <v>40762</v>
      </c>
    </row>
    <row r="1027" spans="1:14" x14ac:dyDescent="0.35">
      <c r="A1027" s="8">
        <v>57447</v>
      </c>
      <c r="B1027" s="9">
        <v>40728</v>
      </c>
      <c r="C1027" s="8" t="s">
        <v>49</v>
      </c>
      <c r="D1027" s="8">
        <v>8</v>
      </c>
      <c r="E1027" s="8">
        <v>258.11</v>
      </c>
      <c r="F1027" s="10">
        <v>32.263750000000002</v>
      </c>
      <c r="G1027" s="8" t="s">
        <v>25</v>
      </c>
      <c r="H1027" s="8">
        <v>6.5</v>
      </c>
      <c r="I1027" s="8" t="s">
        <v>51</v>
      </c>
      <c r="J1027" s="8" t="s">
        <v>22</v>
      </c>
      <c r="K1027" s="8" t="s">
        <v>30</v>
      </c>
      <c r="L1027" s="8" t="s">
        <v>31</v>
      </c>
      <c r="M1027" s="8" t="s">
        <v>19</v>
      </c>
      <c r="N1027" s="9">
        <v>40731</v>
      </c>
    </row>
    <row r="1028" spans="1:14" x14ac:dyDescent="0.35">
      <c r="A1028" s="8">
        <v>11495</v>
      </c>
      <c r="B1028" s="9">
        <v>40728</v>
      </c>
      <c r="C1028" s="8" t="s">
        <v>34</v>
      </c>
      <c r="D1028" s="8">
        <v>6</v>
      </c>
      <c r="E1028" s="8">
        <v>965.69</v>
      </c>
      <c r="F1028" s="10">
        <v>160.94833333333335</v>
      </c>
      <c r="G1028" s="8" t="s">
        <v>21</v>
      </c>
      <c r="H1028" s="8">
        <v>43.75</v>
      </c>
      <c r="I1028" s="8" t="s">
        <v>26</v>
      </c>
      <c r="J1028" s="8" t="s">
        <v>22</v>
      </c>
      <c r="K1028" s="8" t="s">
        <v>17</v>
      </c>
      <c r="L1028" s="8" t="s">
        <v>52</v>
      </c>
      <c r="M1028" s="8" t="s">
        <v>56</v>
      </c>
      <c r="N1028" s="9">
        <v>40670</v>
      </c>
    </row>
    <row r="1029" spans="1:14" x14ac:dyDescent="0.35">
      <c r="A1029" s="8">
        <v>15714</v>
      </c>
      <c r="B1029" s="9">
        <v>40729</v>
      </c>
      <c r="C1029" s="8" t="s">
        <v>34</v>
      </c>
      <c r="D1029" s="8">
        <v>50</v>
      </c>
      <c r="E1029" s="8">
        <v>2510.71</v>
      </c>
      <c r="F1029" s="10">
        <v>50.214199999999998</v>
      </c>
      <c r="G1029" s="8" t="s">
        <v>14</v>
      </c>
      <c r="H1029" s="8">
        <v>19.989999999999998</v>
      </c>
      <c r="I1029" s="8" t="s">
        <v>85</v>
      </c>
      <c r="J1029" s="8" t="s">
        <v>29</v>
      </c>
      <c r="K1029" s="8" t="s">
        <v>27</v>
      </c>
      <c r="L1029" s="8" t="s">
        <v>66</v>
      </c>
      <c r="M1029" s="8" t="s">
        <v>19</v>
      </c>
      <c r="N1029" s="9">
        <v>40731</v>
      </c>
    </row>
    <row r="1030" spans="1:14" x14ac:dyDescent="0.35">
      <c r="A1030" s="8">
        <v>36482</v>
      </c>
      <c r="B1030" s="9">
        <v>40729</v>
      </c>
      <c r="C1030" s="8" t="s">
        <v>55</v>
      </c>
      <c r="D1030" s="8">
        <v>47</v>
      </c>
      <c r="E1030" s="8">
        <v>14588.28</v>
      </c>
      <c r="F1030" s="10">
        <v>310.38893617021279</v>
      </c>
      <c r="G1030" s="8" t="s">
        <v>21</v>
      </c>
      <c r="H1030" s="8">
        <v>91.05</v>
      </c>
      <c r="I1030" s="8" t="s">
        <v>54</v>
      </c>
      <c r="J1030" s="8" t="s">
        <v>42</v>
      </c>
      <c r="K1030" s="8" t="s">
        <v>27</v>
      </c>
      <c r="L1030" s="8" t="s">
        <v>66</v>
      </c>
      <c r="M1030" s="8" t="s">
        <v>24</v>
      </c>
      <c r="N1030" s="9">
        <v>40701</v>
      </c>
    </row>
    <row r="1031" spans="1:14" x14ac:dyDescent="0.35">
      <c r="A1031" s="8">
        <v>19363</v>
      </c>
      <c r="B1031" s="9">
        <v>40729</v>
      </c>
      <c r="C1031" s="8" t="s">
        <v>34</v>
      </c>
      <c r="D1031" s="8">
        <v>44</v>
      </c>
      <c r="E1031" s="8">
        <v>286.06</v>
      </c>
      <c r="F1031" s="10">
        <v>6.501363636363636</v>
      </c>
      <c r="G1031" s="8" t="s">
        <v>25</v>
      </c>
      <c r="H1031" s="8">
        <v>5.66</v>
      </c>
      <c r="I1031" s="8" t="s">
        <v>85</v>
      </c>
      <c r="J1031" s="8" t="s">
        <v>29</v>
      </c>
      <c r="K1031" s="8" t="s">
        <v>27</v>
      </c>
      <c r="L1031" s="8" t="s">
        <v>28</v>
      </c>
      <c r="M1031" s="8" t="s">
        <v>19</v>
      </c>
      <c r="N1031" s="9">
        <v>40701</v>
      </c>
    </row>
    <row r="1032" spans="1:14" x14ac:dyDescent="0.35">
      <c r="A1032" s="8">
        <v>19363</v>
      </c>
      <c r="B1032" s="9">
        <v>40729</v>
      </c>
      <c r="C1032" s="8" t="s">
        <v>34</v>
      </c>
      <c r="D1032" s="8">
        <v>41</v>
      </c>
      <c r="E1032" s="8">
        <v>248.1</v>
      </c>
      <c r="F1032" s="10">
        <v>6.0512195121951216</v>
      </c>
      <c r="G1032" s="8" t="s">
        <v>25</v>
      </c>
      <c r="H1032" s="8">
        <v>0.96</v>
      </c>
      <c r="I1032" s="8" t="s">
        <v>85</v>
      </c>
      <c r="J1032" s="8" t="s">
        <v>29</v>
      </c>
      <c r="K1032" s="8" t="s">
        <v>27</v>
      </c>
      <c r="L1032" s="8" t="s">
        <v>40</v>
      </c>
      <c r="M1032" s="8" t="s">
        <v>37</v>
      </c>
      <c r="N1032" s="9">
        <v>40731</v>
      </c>
    </row>
    <row r="1033" spans="1:14" x14ac:dyDescent="0.35">
      <c r="A1033" s="8">
        <v>36482</v>
      </c>
      <c r="B1033" s="9">
        <v>40729</v>
      </c>
      <c r="C1033" s="8" t="s">
        <v>55</v>
      </c>
      <c r="D1033" s="8">
        <v>27</v>
      </c>
      <c r="E1033" s="8">
        <v>2675.08</v>
      </c>
      <c r="F1033" s="10">
        <v>99.07703703703703</v>
      </c>
      <c r="G1033" s="8" t="s">
        <v>14</v>
      </c>
      <c r="H1033" s="8">
        <v>24.49</v>
      </c>
      <c r="I1033" s="8" t="s">
        <v>54</v>
      </c>
      <c r="J1033" s="8" t="s">
        <v>42</v>
      </c>
      <c r="K1033" s="8" t="s">
        <v>17</v>
      </c>
      <c r="L1033" s="8" t="s">
        <v>18</v>
      </c>
      <c r="M1033" s="8" t="s">
        <v>76</v>
      </c>
      <c r="N1033" s="9">
        <v>40731</v>
      </c>
    </row>
    <row r="1034" spans="1:14" x14ac:dyDescent="0.35">
      <c r="A1034" s="8">
        <v>36482</v>
      </c>
      <c r="B1034" s="9">
        <v>40729</v>
      </c>
      <c r="C1034" s="8" t="s">
        <v>55</v>
      </c>
      <c r="D1034" s="8">
        <v>7</v>
      </c>
      <c r="E1034" s="8">
        <v>55.68</v>
      </c>
      <c r="F1034" s="10">
        <v>7.9542857142857146</v>
      </c>
      <c r="G1034" s="8" t="s">
        <v>14</v>
      </c>
      <c r="H1034" s="8">
        <v>5.15</v>
      </c>
      <c r="I1034" s="8" t="s">
        <v>54</v>
      </c>
      <c r="J1034" s="8" t="s">
        <v>42</v>
      </c>
      <c r="K1034" s="8" t="s">
        <v>27</v>
      </c>
      <c r="L1034" s="8" t="s">
        <v>28</v>
      </c>
      <c r="M1034" s="8" t="s">
        <v>19</v>
      </c>
      <c r="N1034" s="9">
        <v>40701</v>
      </c>
    </row>
    <row r="1035" spans="1:14" x14ac:dyDescent="0.35">
      <c r="A1035" s="8">
        <v>23235</v>
      </c>
      <c r="B1035" s="9">
        <v>40729</v>
      </c>
      <c r="C1035" s="8" t="s">
        <v>34</v>
      </c>
      <c r="D1035" s="8">
        <v>6</v>
      </c>
      <c r="E1035" s="8">
        <v>17.43</v>
      </c>
      <c r="F1035" s="10">
        <v>2.9049999999999998</v>
      </c>
      <c r="G1035" s="8" t="s">
        <v>25</v>
      </c>
      <c r="H1035" s="8">
        <v>0.5</v>
      </c>
      <c r="I1035" s="8" t="s">
        <v>46</v>
      </c>
      <c r="J1035" s="8" t="s">
        <v>29</v>
      </c>
      <c r="K1035" s="8" t="s">
        <v>17</v>
      </c>
      <c r="L1035" s="8" t="s">
        <v>52</v>
      </c>
      <c r="M1035" s="8" t="s">
        <v>56</v>
      </c>
      <c r="N1035" s="9">
        <v>40731</v>
      </c>
    </row>
    <row r="1036" spans="1:14" x14ac:dyDescent="0.35">
      <c r="A1036" s="8">
        <v>16258</v>
      </c>
      <c r="B1036" s="9">
        <v>40730</v>
      </c>
      <c r="C1036" s="8" t="s">
        <v>55</v>
      </c>
      <c r="D1036" s="8">
        <v>48</v>
      </c>
      <c r="E1036" s="8">
        <v>331.99</v>
      </c>
      <c r="F1036" s="10">
        <v>6.9164583333333338</v>
      </c>
      <c r="G1036" s="8" t="s">
        <v>25</v>
      </c>
      <c r="H1036" s="8">
        <v>2.35</v>
      </c>
      <c r="I1036" s="8" t="s">
        <v>63</v>
      </c>
      <c r="J1036" s="8" t="s">
        <v>22</v>
      </c>
      <c r="K1036" s="8" t="s">
        <v>27</v>
      </c>
      <c r="L1036" s="8" t="s">
        <v>40</v>
      </c>
      <c r="M1036" s="8" t="s">
        <v>37</v>
      </c>
      <c r="N1036" s="9">
        <v>40762</v>
      </c>
    </row>
    <row r="1037" spans="1:14" x14ac:dyDescent="0.35">
      <c r="A1037" s="8">
        <v>34663</v>
      </c>
      <c r="B1037" s="9">
        <v>40730</v>
      </c>
      <c r="C1037" s="8" t="s">
        <v>49</v>
      </c>
      <c r="D1037" s="8">
        <v>38</v>
      </c>
      <c r="E1037" s="8">
        <v>29186.49</v>
      </c>
      <c r="F1037" s="10">
        <v>768.0655263157895</v>
      </c>
      <c r="G1037" s="8" t="s">
        <v>21</v>
      </c>
      <c r="H1037" s="8">
        <v>55.3</v>
      </c>
      <c r="I1037" s="8" t="s">
        <v>85</v>
      </c>
      <c r="J1037" s="8" t="s">
        <v>22</v>
      </c>
      <c r="K1037" s="8" t="s">
        <v>30</v>
      </c>
      <c r="L1037" s="8" t="s">
        <v>44</v>
      </c>
      <c r="M1037" s="8" t="s">
        <v>24</v>
      </c>
      <c r="N1037" s="9">
        <v>40762</v>
      </c>
    </row>
    <row r="1038" spans="1:14" x14ac:dyDescent="0.35">
      <c r="A1038" s="8">
        <v>51493</v>
      </c>
      <c r="B1038" s="9">
        <v>40730</v>
      </c>
      <c r="C1038" s="8" t="s">
        <v>13</v>
      </c>
      <c r="D1038" s="8">
        <v>31</v>
      </c>
      <c r="E1038" s="8">
        <v>286.26</v>
      </c>
      <c r="F1038" s="10">
        <v>9.2341935483870969</v>
      </c>
      <c r="G1038" s="8" t="s">
        <v>25</v>
      </c>
      <c r="H1038" s="8">
        <v>5.16</v>
      </c>
      <c r="I1038" s="8" t="s">
        <v>15</v>
      </c>
      <c r="J1038" s="8" t="s">
        <v>22</v>
      </c>
      <c r="K1038" s="8" t="s">
        <v>27</v>
      </c>
      <c r="L1038" s="8" t="s">
        <v>28</v>
      </c>
      <c r="M1038" s="8" t="s">
        <v>37</v>
      </c>
      <c r="N1038" s="9">
        <v>40762</v>
      </c>
    </row>
    <row r="1039" spans="1:14" x14ac:dyDescent="0.35">
      <c r="A1039" s="8">
        <v>12263</v>
      </c>
      <c r="B1039" s="9">
        <v>40730</v>
      </c>
      <c r="C1039" s="8" t="s">
        <v>34</v>
      </c>
      <c r="D1039" s="8">
        <v>12</v>
      </c>
      <c r="E1039" s="8">
        <v>515.65</v>
      </c>
      <c r="F1039" s="10">
        <v>42.970833333333331</v>
      </c>
      <c r="G1039" s="8" t="s">
        <v>25</v>
      </c>
      <c r="H1039" s="8">
        <v>3.99</v>
      </c>
      <c r="I1039" s="8" t="s">
        <v>51</v>
      </c>
      <c r="J1039" s="8" t="s">
        <v>22</v>
      </c>
      <c r="K1039" s="8" t="s">
        <v>27</v>
      </c>
      <c r="L1039" s="8" t="s">
        <v>66</v>
      </c>
      <c r="M1039" s="8" t="s">
        <v>19</v>
      </c>
      <c r="N1039" s="9">
        <v>40701</v>
      </c>
    </row>
    <row r="1040" spans="1:14" x14ac:dyDescent="0.35">
      <c r="A1040" s="8">
        <v>16258</v>
      </c>
      <c r="B1040" s="9">
        <v>40730</v>
      </c>
      <c r="C1040" s="8" t="s">
        <v>55</v>
      </c>
      <c r="D1040" s="8">
        <v>1</v>
      </c>
      <c r="E1040" s="8">
        <v>9.69</v>
      </c>
      <c r="F1040" s="10">
        <v>9.69</v>
      </c>
      <c r="G1040" s="8" t="s">
        <v>25</v>
      </c>
      <c r="H1040" s="8">
        <v>4.72</v>
      </c>
      <c r="I1040" s="8" t="s">
        <v>63</v>
      </c>
      <c r="J1040" s="8" t="s">
        <v>22</v>
      </c>
      <c r="K1040" s="8" t="s">
        <v>27</v>
      </c>
      <c r="L1040" s="8" t="s">
        <v>28</v>
      </c>
      <c r="M1040" s="8" t="s">
        <v>19</v>
      </c>
      <c r="N1040" s="9">
        <v>40731</v>
      </c>
    </row>
    <row r="1041" spans="1:14" x14ac:dyDescent="0.35">
      <c r="A1041" s="8">
        <v>52512</v>
      </c>
      <c r="B1041" s="9">
        <v>40731</v>
      </c>
      <c r="C1041" s="8" t="s">
        <v>34</v>
      </c>
      <c r="D1041" s="8">
        <v>32</v>
      </c>
      <c r="E1041" s="8">
        <v>197.49</v>
      </c>
      <c r="F1041" s="10">
        <v>6.1715625000000003</v>
      </c>
      <c r="G1041" s="8" t="s">
        <v>14</v>
      </c>
      <c r="H1041" s="8">
        <v>5.01</v>
      </c>
      <c r="I1041" s="8" t="s">
        <v>51</v>
      </c>
      <c r="J1041" s="8" t="s">
        <v>16</v>
      </c>
      <c r="K1041" s="8" t="s">
        <v>27</v>
      </c>
      <c r="L1041" s="8" t="s">
        <v>68</v>
      </c>
      <c r="M1041" s="8" t="s">
        <v>19</v>
      </c>
      <c r="N1041" s="9">
        <v>40793</v>
      </c>
    </row>
    <row r="1042" spans="1:14" x14ac:dyDescent="0.35">
      <c r="A1042" s="8">
        <v>27936</v>
      </c>
      <c r="B1042" s="9">
        <v>40731</v>
      </c>
      <c r="C1042" s="8" t="s">
        <v>34</v>
      </c>
      <c r="D1042" s="8">
        <v>23</v>
      </c>
      <c r="E1042" s="8">
        <v>1028.1600000000001</v>
      </c>
      <c r="F1042" s="10">
        <v>44.702608695652181</v>
      </c>
      <c r="G1042" s="8" t="s">
        <v>25</v>
      </c>
      <c r="H1042" s="8">
        <v>1.25</v>
      </c>
      <c r="I1042" s="8" t="s">
        <v>39</v>
      </c>
      <c r="J1042" s="8" t="s">
        <v>16</v>
      </c>
      <c r="K1042" s="8" t="s">
        <v>30</v>
      </c>
      <c r="L1042" s="8" t="s">
        <v>47</v>
      </c>
      <c r="M1042" s="8" t="s">
        <v>32</v>
      </c>
      <c r="N1042" s="9">
        <v>40793</v>
      </c>
    </row>
    <row r="1043" spans="1:14" x14ac:dyDescent="0.35">
      <c r="A1043" s="8">
        <v>27558</v>
      </c>
      <c r="B1043" s="9">
        <v>40731</v>
      </c>
      <c r="C1043" s="8" t="s">
        <v>49</v>
      </c>
      <c r="D1043" s="8">
        <v>21</v>
      </c>
      <c r="E1043" s="8">
        <v>423.24</v>
      </c>
      <c r="F1043" s="10">
        <v>20.154285714285713</v>
      </c>
      <c r="G1043" s="8" t="s">
        <v>25</v>
      </c>
      <c r="H1043" s="8">
        <v>2.99</v>
      </c>
      <c r="I1043" s="8" t="s">
        <v>46</v>
      </c>
      <c r="J1043" s="8" t="s">
        <v>16</v>
      </c>
      <c r="K1043" s="8" t="s">
        <v>27</v>
      </c>
      <c r="L1043" s="8" t="s">
        <v>68</v>
      </c>
      <c r="M1043" s="8" t="s">
        <v>19</v>
      </c>
      <c r="N1043" s="9">
        <v>40762</v>
      </c>
    </row>
    <row r="1044" spans="1:14" x14ac:dyDescent="0.35">
      <c r="A1044" s="8">
        <v>52512</v>
      </c>
      <c r="B1044" s="9">
        <v>40731</v>
      </c>
      <c r="C1044" s="8" t="s">
        <v>34</v>
      </c>
      <c r="D1044" s="8">
        <v>4</v>
      </c>
      <c r="E1044" s="8">
        <v>49.86</v>
      </c>
      <c r="F1044" s="10">
        <v>12.465</v>
      </c>
      <c r="G1044" s="8" t="s">
        <v>25</v>
      </c>
      <c r="H1044" s="8">
        <v>4.9800000000000004</v>
      </c>
      <c r="I1044" s="8" t="s">
        <v>51</v>
      </c>
      <c r="J1044" s="8" t="s">
        <v>16</v>
      </c>
      <c r="K1044" s="8" t="s">
        <v>27</v>
      </c>
      <c r="L1044" s="8" t="s">
        <v>66</v>
      </c>
      <c r="M1044" s="8" t="s">
        <v>19</v>
      </c>
      <c r="N1044" s="9">
        <v>40793</v>
      </c>
    </row>
    <row r="1045" spans="1:14" x14ac:dyDescent="0.35">
      <c r="A1045" s="8">
        <v>27936</v>
      </c>
      <c r="B1045" s="9">
        <v>40731</v>
      </c>
      <c r="C1045" s="8" t="s">
        <v>34</v>
      </c>
      <c r="D1045" s="8">
        <v>3</v>
      </c>
      <c r="E1045" s="8">
        <v>9172.32</v>
      </c>
      <c r="F1045" s="10">
        <v>3057.44</v>
      </c>
      <c r="G1045" s="8" t="s">
        <v>21</v>
      </c>
      <c r="H1045" s="8">
        <v>8.73</v>
      </c>
      <c r="I1045" s="8" t="s">
        <v>46</v>
      </c>
      <c r="J1045" s="8" t="s">
        <v>16</v>
      </c>
      <c r="K1045" s="8" t="s">
        <v>30</v>
      </c>
      <c r="L1045" s="8" t="s">
        <v>44</v>
      </c>
      <c r="M1045" s="8" t="s">
        <v>56</v>
      </c>
      <c r="N1045" s="9">
        <v>40793</v>
      </c>
    </row>
    <row r="1046" spans="1:14" x14ac:dyDescent="0.35">
      <c r="A1046" s="8">
        <v>42855</v>
      </c>
      <c r="B1046" s="9">
        <v>40732</v>
      </c>
      <c r="C1046" s="8" t="s">
        <v>49</v>
      </c>
      <c r="D1046" s="8">
        <v>17</v>
      </c>
      <c r="E1046" s="8">
        <v>135.38</v>
      </c>
      <c r="F1046" s="10">
        <v>7.9635294117647053</v>
      </c>
      <c r="G1046" s="8" t="s">
        <v>25</v>
      </c>
      <c r="H1046" s="8">
        <v>6.5</v>
      </c>
      <c r="I1046" s="8" t="s">
        <v>54</v>
      </c>
      <c r="J1046" s="8" t="s">
        <v>22</v>
      </c>
      <c r="K1046" s="8" t="s">
        <v>27</v>
      </c>
      <c r="L1046" s="8" t="s">
        <v>58</v>
      </c>
      <c r="M1046" s="8" t="s">
        <v>45</v>
      </c>
      <c r="N1046" s="9">
        <v>40823</v>
      </c>
    </row>
    <row r="1047" spans="1:14" x14ac:dyDescent="0.35">
      <c r="A1047" s="8">
        <v>5284</v>
      </c>
      <c r="B1047" s="9">
        <v>40732</v>
      </c>
      <c r="C1047" s="8" t="s">
        <v>49</v>
      </c>
      <c r="D1047" s="8">
        <v>7</v>
      </c>
      <c r="E1047" s="8">
        <v>59.38</v>
      </c>
      <c r="F1047" s="10">
        <v>8.482857142857144</v>
      </c>
      <c r="G1047" s="8" t="s">
        <v>25</v>
      </c>
      <c r="H1047" s="8">
        <v>2.99</v>
      </c>
      <c r="I1047" s="8" t="s">
        <v>62</v>
      </c>
      <c r="J1047" s="8" t="s">
        <v>29</v>
      </c>
      <c r="K1047" s="8" t="s">
        <v>27</v>
      </c>
      <c r="L1047" s="8" t="s">
        <v>68</v>
      </c>
      <c r="M1047" s="8" t="s">
        <v>19</v>
      </c>
      <c r="N1047" s="9">
        <v>40823</v>
      </c>
    </row>
    <row r="1048" spans="1:14" x14ac:dyDescent="0.35">
      <c r="A1048" s="8">
        <v>12481</v>
      </c>
      <c r="B1048" s="9">
        <v>40734</v>
      </c>
      <c r="C1048" s="8" t="s">
        <v>20</v>
      </c>
      <c r="D1048" s="8">
        <v>37</v>
      </c>
      <c r="E1048" s="8">
        <v>744</v>
      </c>
      <c r="F1048" s="10">
        <v>20.108108108108109</v>
      </c>
      <c r="G1048" s="8" t="s">
        <v>25</v>
      </c>
      <c r="H1048" s="8">
        <v>1.99</v>
      </c>
      <c r="I1048" s="8" t="s">
        <v>54</v>
      </c>
      <c r="J1048" s="8" t="s">
        <v>22</v>
      </c>
      <c r="K1048" s="8" t="s">
        <v>30</v>
      </c>
      <c r="L1048" s="8" t="s">
        <v>31</v>
      </c>
      <c r="M1048" s="8" t="s">
        <v>32</v>
      </c>
      <c r="N1048" s="9">
        <v>40884</v>
      </c>
    </row>
    <row r="1049" spans="1:14" x14ac:dyDescent="0.35">
      <c r="A1049" s="8">
        <v>43298</v>
      </c>
      <c r="B1049" s="9">
        <v>40734</v>
      </c>
      <c r="C1049" s="8" t="s">
        <v>49</v>
      </c>
      <c r="D1049" s="8">
        <v>33</v>
      </c>
      <c r="E1049" s="8">
        <v>5964.19</v>
      </c>
      <c r="F1049" s="10">
        <v>180.73303030303029</v>
      </c>
      <c r="G1049" s="8" t="s">
        <v>25</v>
      </c>
      <c r="H1049" s="8">
        <v>24.49</v>
      </c>
      <c r="I1049" s="8" t="s">
        <v>54</v>
      </c>
      <c r="J1049" s="8" t="s">
        <v>16</v>
      </c>
      <c r="K1049" s="8" t="s">
        <v>30</v>
      </c>
      <c r="L1049" s="8" t="s">
        <v>165</v>
      </c>
      <c r="M1049" s="8" t="s">
        <v>76</v>
      </c>
      <c r="N1049" s="9">
        <v>40884</v>
      </c>
    </row>
    <row r="1050" spans="1:14" x14ac:dyDescent="0.35">
      <c r="A1050" s="8">
        <v>49126</v>
      </c>
      <c r="B1050" s="9">
        <v>40734</v>
      </c>
      <c r="C1050" s="8" t="s">
        <v>13</v>
      </c>
      <c r="D1050" s="8">
        <v>33</v>
      </c>
      <c r="E1050" s="8">
        <v>5661.08</v>
      </c>
      <c r="F1050" s="10">
        <v>171.54787878787877</v>
      </c>
      <c r="G1050" s="8" t="s">
        <v>21</v>
      </c>
      <c r="H1050" s="8">
        <v>30</v>
      </c>
      <c r="I1050" s="8" t="s">
        <v>39</v>
      </c>
      <c r="J1050" s="8" t="s">
        <v>22</v>
      </c>
      <c r="K1050" s="8" t="s">
        <v>17</v>
      </c>
      <c r="L1050" s="8" t="s">
        <v>23</v>
      </c>
      <c r="M1050" s="8" t="s">
        <v>24</v>
      </c>
      <c r="N1050" s="8" t="s">
        <v>95</v>
      </c>
    </row>
    <row r="1051" spans="1:14" x14ac:dyDescent="0.35">
      <c r="A1051" s="8">
        <v>483</v>
      </c>
      <c r="B1051" s="9">
        <v>40734</v>
      </c>
      <c r="C1051" s="8" t="s">
        <v>34</v>
      </c>
      <c r="D1051" s="8">
        <v>30</v>
      </c>
      <c r="E1051" s="8">
        <v>4965.7595000000001</v>
      </c>
      <c r="F1051" s="10">
        <v>165.52531666666667</v>
      </c>
      <c r="G1051" s="8" t="s">
        <v>25</v>
      </c>
      <c r="H1051" s="8">
        <v>3.99</v>
      </c>
      <c r="I1051" s="8" t="s">
        <v>62</v>
      </c>
      <c r="J1051" s="8" t="s">
        <v>22</v>
      </c>
      <c r="K1051" s="8" t="s">
        <v>30</v>
      </c>
      <c r="L1051" s="8" t="s">
        <v>47</v>
      </c>
      <c r="M1051" s="8" t="s">
        <v>19</v>
      </c>
      <c r="N1051" s="9">
        <v>40884</v>
      </c>
    </row>
    <row r="1052" spans="1:14" x14ac:dyDescent="0.35">
      <c r="A1052" s="8">
        <v>54977</v>
      </c>
      <c r="B1052" s="9">
        <v>40734</v>
      </c>
      <c r="C1052" s="8" t="s">
        <v>13</v>
      </c>
      <c r="D1052" s="8">
        <v>24</v>
      </c>
      <c r="E1052" s="8">
        <v>344.25</v>
      </c>
      <c r="F1052" s="10">
        <v>14.34375</v>
      </c>
      <c r="G1052" s="8" t="s">
        <v>25</v>
      </c>
      <c r="H1052" s="8">
        <v>6.46</v>
      </c>
      <c r="I1052" s="8" t="s">
        <v>15</v>
      </c>
      <c r="J1052" s="8" t="s">
        <v>29</v>
      </c>
      <c r="K1052" s="8" t="s">
        <v>27</v>
      </c>
      <c r="L1052" s="8" t="s">
        <v>68</v>
      </c>
      <c r="M1052" s="8" t="s">
        <v>19</v>
      </c>
      <c r="N1052" s="8" t="s">
        <v>100</v>
      </c>
    </row>
    <row r="1053" spans="1:14" x14ac:dyDescent="0.35">
      <c r="A1053" s="8">
        <v>43298</v>
      </c>
      <c r="B1053" s="9">
        <v>40734</v>
      </c>
      <c r="C1053" s="8" t="s">
        <v>49</v>
      </c>
      <c r="D1053" s="8">
        <v>15</v>
      </c>
      <c r="E1053" s="8">
        <v>109.2</v>
      </c>
      <c r="F1053" s="10">
        <v>7.28</v>
      </c>
      <c r="G1053" s="8" t="s">
        <v>25</v>
      </c>
      <c r="H1053" s="8">
        <v>7.37</v>
      </c>
      <c r="I1053" s="8" t="s">
        <v>54</v>
      </c>
      <c r="J1053" s="8" t="s">
        <v>16</v>
      </c>
      <c r="K1053" s="8" t="s">
        <v>27</v>
      </c>
      <c r="L1053" s="8" t="s">
        <v>28</v>
      </c>
      <c r="M1053" s="8" t="s">
        <v>19</v>
      </c>
      <c r="N1053" s="9">
        <v>40884</v>
      </c>
    </row>
    <row r="1054" spans="1:14" x14ac:dyDescent="0.35">
      <c r="A1054" s="8">
        <v>12481</v>
      </c>
      <c r="B1054" s="9">
        <v>40734</v>
      </c>
      <c r="C1054" s="8" t="s">
        <v>20</v>
      </c>
      <c r="D1054" s="8">
        <v>12</v>
      </c>
      <c r="E1054" s="8">
        <v>388.86649999999997</v>
      </c>
      <c r="F1054" s="10">
        <v>32.405541666666664</v>
      </c>
      <c r="G1054" s="8" t="s">
        <v>25</v>
      </c>
      <c r="H1054" s="8">
        <v>0.99</v>
      </c>
      <c r="I1054" s="8" t="s">
        <v>54</v>
      </c>
      <c r="J1054" s="8" t="s">
        <v>22</v>
      </c>
      <c r="K1054" s="8" t="s">
        <v>30</v>
      </c>
      <c r="L1054" s="8" t="s">
        <v>47</v>
      </c>
      <c r="M1054" s="8" t="s">
        <v>32</v>
      </c>
      <c r="N1054" s="9">
        <v>40823</v>
      </c>
    </row>
    <row r="1055" spans="1:14" x14ac:dyDescent="0.35">
      <c r="A1055" s="8">
        <v>54977</v>
      </c>
      <c r="B1055" s="9">
        <v>40734</v>
      </c>
      <c r="C1055" s="8" t="s">
        <v>13</v>
      </c>
      <c r="D1055" s="8">
        <v>12</v>
      </c>
      <c r="E1055" s="8">
        <v>64.77</v>
      </c>
      <c r="F1055" s="10">
        <v>5.3975</v>
      </c>
      <c r="G1055" s="8" t="s">
        <v>25</v>
      </c>
      <c r="H1055" s="8">
        <v>1</v>
      </c>
      <c r="I1055" s="8" t="s">
        <v>15</v>
      </c>
      <c r="J1055" s="8" t="s">
        <v>29</v>
      </c>
      <c r="K1055" s="8" t="s">
        <v>27</v>
      </c>
      <c r="L1055" s="8" t="s">
        <v>40</v>
      </c>
      <c r="M1055" s="8" t="s">
        <v>37</v>
      </c>
      <c r="N1055" s="8" t="s">
        <v>109</v>
      </c>
    </row>
    <row r="1056" spans="1:14" x14ac:dyDescent="0.35">
      <c r="A1056" s="8">
        <v>31618</v>
      </c>
      <c r="B1056" s="9">
        <v>40735</v>
      </c>
      <c r="C1056" s="8" t="s">
        <v>20</v>
      </c>
      <c r="D1056" s="8">
        <v>14</v>
      </c>
      <c r="E1056" s="8">
        <v>403.17</v>
      </c>
      <c r="F1056" s="10">
        <v>28.797857142857143</v>
      </c>
      <c r="G1056" s="8" t="s">
        <v>25</v>
      </c>
      <c r="H1056" s="8">
        <v>1.49</v>
      </c>
      <c r="I1056" s="8" t="s">
        <v>26</v>
      </c>
      <c r="J1056" s="8" t="s">
        <v>22</v>
      </c>
      <c r="K1056" s="8" t="s">
        <v>27</v>
      </c>
      <c r="L1056" s="8" t="s">
        <v>68</v>
      </c>
      <c r="M1056" s="8" t="s">
        <v>19</v>
      </c>
      <c r="N1056" s="9">
        <v>40854</v>
      </c>
    </row>
    <row r="1057" spans="1:14" x14ac:dyDescent="0.35">
      <c r="A1057" s="8">
        <v>57760</v>
      </c>
      <c r="B1057" s="9">
        <v>40736</v>
      </c>
      <c r="C1057" s="8" t="s">
        <v>49</v>
      </c>
      <c r="D1057" s="8">
        <v>38</v>
      </c>
      <c r="E1057" s="8">
        <v>275.11</v>
      </c>
      <c r="F1057" s="10">
        <v>7.2397368421052635</v>
      </c>
      <c r="G1057" s="8" t="s">
        <v>25</v>
      </c>
      <c r="H1057" s="8">
        <v>4</v>
      </c>
      <c r="I1057" s="8" t="s">
        <v>15</v>
      </c>
      <c r="J1057" s="8" t="s">
        <v>22</v>
      </c>
      <c r="K1057" s="8" t="s">
        <v>17</v>
      </c>
      <c r="L1057" s="8" t="s">
        <v>18</v>
      </c>
      <c r="M1057" s="8" t="s">
        <v>37</v>
      </c>
      <c r="N1057" s="8" t="s">
        <v>100</v>
      </c>
    </row>
    <row r="1058" spans="1:14" x14ac:dyDescent="0.35">
      <c r="A1058" s="8">
        <v>57760</v>
      </c>
      <c r="B1058" s="9">
        <v>40736</v>
      </c>
      <c r="C1058" s="8" t="s">
        <v>49</v>
      </c>
      <c r="D1058" s="8">
        <v>34</v>
      </c>
      <c r="E1058" s="8">
        <v>102.34</v>
      </c>
      <c r="F1058" s="10">
        <v>3.0100000000000002</v>
      </c>
      <c r="G1058" s="8" t="s">
        <v>25</v>
      </c>
      <c r="H1058" s="8">
        <v>2.0299999999999998</v>
      </c>
      <c r="I1058" s="8" t="s">
        <v>15</v>
      </c>
      <c r="J1058" s="8" t="s">
        <v>22</v>
      </c>
      <c r="K1058" s="8" t="s">
        <v>27</v>
      </c>
      <c r="L1058" s="8" t="s">
        <v>40</v>
      </c>
      <c r="M1058" s="8" t="s">
        <v>37</v>
      </c>
      <c r="N1058" s="8" t="s">
        <v>100</v>
      </c>
    </row>
    <row r="1059" spans="1:14" x14ac:dyDescent="0.35">
      <c r="A1059" s="8">
        <v>36933</v>
      </c>
      <c r="B1059" s="9">
        <v>40736</v>
      </c>
      <c r="C1059" s="8" t="s">
        <v>34</v>
      </c>
      <c r="D1059" s="8">
        <v>32</v>
      </c>
      <c r="E1059" s="8">
        <v>115.81</v>
      </c>
      <c r="F1059" s="10">
        <v>3.6190625000000001</v>
      </c>
      <c r="G1059" s="8" t="s">
        <v>25</v>
      </c>
      <c r="H1059" s="8">
        <v>0.5</v>
      </c>
      <c r="I1059" s="8" t="s">
        <v>51</v>
      </c>
      <c r="J1059" s="8" t="s">
        <v>42</v>
      </c>
      <c r="K1059" s="8" t="s">
        <v>27</v>
      </c>
      <c r="L1059" s="8" t="s">
        <v>71</v>
      </c>
      <c r="M1059" s="8" t="s">
        <v>19</v>
      </c>
      <c r="N1059" s="8" t="s">
        <v>218</v>
      </c>
    </row>
    <row r="1060" spans="1:14" x14ac:dyDescent="0.35">
      <c r="A1060" s="8">
        <v>57572</v>
      </c>
      <c r="B1060" s="9">
        <v>40736</v>
      </c>
      <c r="C1060" s="8" t="s">
        <v>55</v>
      </c>
      <c r="D1060" s="8">
        <v>30</v>
      </c>
      <c r="E1060" s="8">
        <v>139.08000000000001</v>
      </c>
      <c r="F1060" s="10">
        <v>4.6360000000000001</v>
      </c>
      <c r="G1060" s="8" t="s">
        <v>25</v>
      </c>
      <c r="H1060" s="8">
        <v>4.62</v>
      </c>
      <c r="I1060" s="8" t="s">
        <v>54</v>
      </c>
      <c r="J1060" s="8" t="s">
        <v>29</v>
      </c>
      <c r="K1060" s="8" t="s">
        <v>30</v>
      </c>
      <c r="L1060" s="8" t="s">
        <v>31</v>
      </c>
      <c r="M1060" s="8" t="s">
        <v>32</v>
      </c>
      <c r="N1060" s="8" t="s">
        <v>100</v>
      </c>
    </row>
    <row r="1061" spans="1:14" x14ac:dyDescent="0.35">
      <c r="A1061" s="8">
        <v>39232</v>
      </c>
      <c r="B1061" s="9">
        <v>40736</v>
      </c>
      <c r="C1061" s="8" t="s">
        <v>13</v>
      </c>
      <c r="D1061" s="8">
        <v>26</v>
      </c>
      <c r="E1061" s="8">
        <v>1451.59</v>
      </c>
      <c r="F1061" s="10">
        <v>55.83038461538461</v>
      </c>
      <c r="G1061" s="8" t="s">
        <v>25</v>
      </c>
      <c r="H1061" s="8">
        <v>14.3</v>
      </c>
      <c r="I1061" s="8" t="s">
        <v>15</v>
      </c>
      <c r="J1061" s="8" t="s">
        <v>22</v>
      </c>
      <c r="K1061" s="8" t="s">
        <v>27</v>
      </c>
      <c r="L1061" s="8" t="s">
        <v>28</v>
      </c>
      <c r="M1061" s="8" t="s">
        <v>19</v>
      </c>
      <c r="N1061" s="8" t="s">
        <v>95</v>
      </c>
    </row>
    <row r="1062" spans="1:14" x14ac:dyDescent="0.35">
      <c r="A1062" s="8">
        <v>35366</v>
      </c>
      <c r="B1062" s="9">
        <v>40736</v>
      </c>
      <c r="C1062" s="8" t="s">
        <v>13</v>
      </c>
      <c r="D1062" s="8">
        <v>23</v>
      </c>
      <c r="E1062" s="8">
        <v>149.31</v>
      </c>
      <c r="F1062" s="10">
        <v>6.4917391304347829</v>
      </c>
      <c r="G1062" s="8" t="s">
        <v>25</v>
      </c>
      <c r="H1062" s="8">
        <v>7.81</v>
      </c>
      <c r="I1062" s="8" t="s">
        <v>54</v>
      </c>
      <c r="J1062" s="8" t="s">
        <v>16</v>
      </c>
      <c r="K1062" s="8" t="s">
        <v>27</v>
      </c>
      <c r="L1062" s="8" t="s">
        <v>28</v>
      </c>
      <c r="M1062" s="8" t="s">
        <v>19</v>
      </c>
      <c r="N1062" s="8" t="s">
        <v>161</v>
      </c>
    </row>
    <row r="1063" spans="1:14" x14ac:dyDescent="0.35">
      <c r="A1063" s="8">
        <v>55013</v>
      </c>
      <c r="B1063" s="9">
        <v>40736</v>
      </c>
      <c r="C1063" s="8" t="s">
        <v>13</v>
      </c>
      <c r="D1063" s="8">
        <v>14</v>
      </c>
      <c r="E1063" s="8">
        <v>322.61</v>
      </c>
      <c r="F1063" s="10">
        <v>23.043571428571429</v>
      </c>
      <c r="G1063" s="8" t="s">
        <v>25</v>
      </c>
      <c r="H1063" s="8">
        <v>5.53</v>
      </c>
      <c r="I1063" s="8" t="s">
        <v>35</v>
      </c>
      <c r="J1063" s="8" t="s">
        <v>29</v>
      </c>
      <c r="K1063" s="8" t="s">
        <v>27</v>
      </c>
      <c r="L1063" s="8" t="s">
        <v>40</v>
      </c>
      <c r="M1063" s="8" t="s">
        <v>32</v>
      </c>
      <c r="N1063" s="8" t="s">
        <v>95</v>
      </c>
    </row>
    <row r="1064" spans="1:14" x14ac:dyDescent="0.35">
      <c r="A1064" s="8">
        <v>39232</v>
      </c>
      <c r="B1064" s="9">
        <v>40736</v>
      </c>
      <c r="C1064" s="8" t="s">
        <v>13</v>
      </c>
      <c r="D1064" s="8">
        <v>11</v>
      </c>
      <c r="E1064" s="8">
        <v>391.9</v>
      </c>
      <c r="F1064" s="10">
        <v>35.627272727272725</v>
      </c>
      <c r="G1064" s="8" t="s">
        <v>25</v>
      </c>
      <c r="H1064" s="8">
        <v>19.989999999999998</v>
      </c>
      <c r="I1064" s="8" t="s">
        <v>15</v>
      </c>
      <c r="J1064" s="8" t="s">
        <v>22</v>
      </c>
      <c r="K1064" s="8" t="s">
        <v>27</v>
      </c>
      <c r="L1064" s="8" t="s">
        <v>28</v>
      </c>
      <c r="M1064" s="8" t="s">
        <v>19</v>
      </c>
      <c r="N1064" s="8" t="s">
        <v>100</v>
      </c>
    </row>
    <row r="1065" spans="1:14" x14ac:dyDescent="0.35">
      <c r="A1065" s="8">
        <v>57572</v>
      </c>
      <c r="B1065" s="9">
        <v>40736</v>
      </c>
      <c r="C1065" s="8" t="s">
        <v>55</v>
      </c>
      <c r="D1065" s="8">
        <v>9</v>
      </c>
      <c r="E1065" s="8">
        <v>75.28</v>
      </c>
      <c r="F1065" s="10">
        <v>8.3644444444444446</v>
      </c>
      <c r="G1065" s="8" t="s">
        <v>25</v>
      </c>
      <c r="H1065" s="8">
        <v>5.83</v>
      </c>
      <c r="I1065" s="8" t="s">
        <v>54</v>
      </c>
      <c r="J1065" s="8" t="s">
        <v>29</v>
      </c>
      <c r="K1065" s="8" t="s">
        <v>27</v>
      </c>
      <c r="L1065" s="8" t="s">
        <v>28</v>
      </c>
      <c r="M1065" s="8" t="s">
        <v>37</v>
      </c>
      <c r="N1065" s="8" t="s">
        <v>218</v>
      </c>
    </row>
    <row r="1066" spans="1:14" x14ac:dyDescent="0.35">
      <c r="A1066" s="8">
        <v>55013</v>
      </c>
      <c r="B1066" s="9">
        <v>40736</v>
      </c>
      <c r="C1066" s="8" t="s">
        <v>13</v>
      </c>
      <c r="D1066" s="8">
        <v>5</v>
      </c>
      <c r="E1066" s="8">
        <v>24.3</v>
      </c>
      <c r="F1066" s="10">
        <v>4.8600000000000003</v>
      </c>
      <c r="G1066" s="8" t="s">
        <v>25</v>
      </c>
      <c r="H1066" s="8">
        <v>0.5</v>
      </c>
      <c r="I1066" s="8" t="s">
        <v>35</v>
      </c>
      <c r="J1066" s="8" t="s">
        <v>29</v>
      </c>
      <c r="K1066" s="8" t="s">
        <v>27</v>
      </c>
      <c r="L1066" s="8" t="s">
        <v>71</v>
      </c>
      <c r="M1066" s="8" t="s">
        <v>19</v>
      </c>
      <c r="N1066" s="8" t="s">
        <v>161</v>
      </c>
    </row>
    <row r="1067" spans="1:14" x14ac:dyDescent="0.35">
      <c r="A1067" s="8">
        <v>21412</v>
      </c>
      <c r="B1067" s="9">
        <v>40737</v>
      </c>
      <c r="C1067" s="8" t="s">
        <v>49</v>
      </c>
      <c r="D1067" s="8">
        <v>38</v>
      </c>
      <c r="E1067" s="8">
        <v>137.07</v>
      </c>
      <c r="F1067" s="10">
        <v>3.6071052631578944</v>
      </c>
      <c r="G1067" s="8" t="s">
        <v>25</v>
      </c>
      <c r="H1067" s="8">
        <v>6.83</v>
      </c>
      <c r="I1067" s="8" t="s">
        <v>39</v>
      </c>
      <c r="J1067" s="8" t="s">
        <v>29</v>
      </c>
      <c r="K1067" s="8" t="s">
        <v>27</v>
      </c>
      <c r="L1067" s="8" t="s">
        <v>68</v>
      </c>
      <c r="M1067" s="8" t="s">
        <v>19</v>
      </c>
      <c r="N1067" s="8" t="s">
        <v>109</v>
      </c>
    </row>
    <row r="1068" spans="1:14" x14ac:dyDescent="0.35">
      <c r="A1068" s="8">
        <v>27845</v>
      </c>
      <c r="B1068" s="9">
        <v>40737</v>
      </c>
      <c r="C1068" s="8" t="s">
        <v>49</v>
      </c>
      <c r="D1068" s="8">
        <v>36</v>
      </c>
      <c r="E1068" s="8">
        <v>220.45</v>
      </c>
      <c r="F1068" s="10">
        <v>6.1236111111111109</v>
      </c>
      <c r="G1068" s="8" t="s">
        <v>25</v>
      </c>
      <c r="H1068" s="8">
        <v>0.5</v>
      </c>
      <c r="I1068" s="8" t="s">
        <v>85</v>
      </c>
      <c r="J1068" s="8" t="s">
        <v>42</v>
      </c>
      <c r="K1068" s="8" t="s">
        <v>27</v>
      </c>
      <c r="L1068" s="8" t="s">
        <v>71</v>
      </c>
      <c r="M1068" s="8" t="s">
        <v>19</v>
      </c>
      <c r="N1068" s="8" t="s">
        <v>100</v>
      </c>
    </row>
    <row r="1069" spans="1:14" x14ac:dyDescent="0.35">
      <c r="A1069" s="8">
        <v>13764</v>
      </c>
      <c r="B1069" s="9">
        <v>40737</v>
      </c>
      <c r="C1069" s="8" t="s">
        <v>55</v>
      </c>
      <c r="D1069" s="8">
        <v>31</v>
      </c>
      <c r="E1069" s="8">
        <v>123.93</v>
      </c>
      <c r="F1069" s="10">
        <v>3.9977419354838712</v>
      </c>
      <c r="G1069" s="8" t="s">
        <v>25</v>
      </c>
      <c r="H1069" s="8">
        <v>0.94</v>
      </c>
      <c r="I1069" s="8" t="s">
        <v>51</v>
      </c>
      <c r="J1069" s="8" t="s">
        <v>29</v>
      </c>
      <c r="K1069" s="8" t="s">
        <v>27</v>
      </c>
      <c r="L1069" s="8" t="s">
        <v>40</v>
      </c>
      <c r="M1069" s="8" t="s">
        <v>37</v>
      </c>
      <c r="N1069" s="8" t="s">
        <v>100</v>
      </c>
    </row>
    <row r="1070" spans="1:14" x14ac:dyDescent="0.35">
      <c r="A1070" s="8">
        <v>21412</v>
      </c>
      <c r="B1070" s="9">
        <v>40737</v>
      </c>
      <c r="C1070" s="8" t="s">
        <v>49</v>
      </c>
      <c r="D1070" s="8">
        <v>28</v>
      </c>
      <c r="E1070" s="8">
        <v>203.99</v>
      </c>
      <c r="F1070" s="10">
        <v>7.2853571428571433</v>
      </c>
      <c r="G1070" s="8" t="s">
        <v>25</v>
      </c>
      <c r="H1070" s="8">
        <v>4.2300000000000004</v>
      </c>
      <c r="I1070" s="8" t="s">
        <v>39</v>
      </c>
      <c r="J1070" s="8" t="s">
        <v>29</v>
      </c>
      <c r="K1070" s="8" t="s">
        <v>27</v>
      </c>
      <c r="L1070" s="8" t="s">
        <v>28</v>
      </c>
      <c r="M1070" s="8" t="s">
        <v>37</v>
      </c>
      <c r="N1070" s="8" t="s">
        <v>100</v>
      </c>
    </row>
    <row r="1071" spans="1:14" x14ac:dyDescent="0.35">
      <c r="A1071" s="8">
        <v>41217</v>
      </c>
      <c r="B1071" s="9">
        <v>40737</v>
      </c>
      <c r="C1071" s="8" t="s">
        <v>34</v>
      </c>
      <c r="D1071" s="8">
        <v>23</v>
      </c>
      <c r="E1071" s="8">
        <v>1314.64</v>
      </c>
      <c r="F1071" s="10">
        <v>57.158260869565218</v>
      </c>
      <c r="G1071" s="8" t="s">
        <v>14</v>
      </c>
      <c r="H1071" s="8">
        <v>6.79</v>
      </c>
      <c r="I1071" s="8" t="s">
        <v>15</v>
      </c>
      <c r="J1071" s="8" t="s">
        <v>16</v>
      </c>
      <c r="K1071" s="8" t="s">
        <v>27</v>
      </c>
      <c r="L1071" s="8" t="s">
        <v>28</v>
      </c>
      <c r="M1071" s="8" t="s">
        <v>19</v>
      </c>
      <c r="N1071" s="8" t="s">
        <v>109</v>
      </c>
    </row>
    <row r="1072" spans="1:14" x14ac:dyDescent="0.35">
      <c r="A1072" s="8">
        <v>29827</v>
      </c>
      <c r="B1072" s="9">
        <v>40738</v>
      </c>
      <c r="C1072" s="8" t="s">
        <v>20</v>
      </c>
      <c r="D1072" s="8">
        <v>35</v>
      </c>
      <c r="E1072" s="8">
        <v>926.65</v>
      </c>
      <c r="F1072" s="10">
        <v>26.475714285714286</v>
      </c>
      <c r="G1072" s="8" t="s">
        <v>25</v>
      </c>
      <c r="H1072" s="8">
        <v>5.89</v>
      </c>
      <c r="I1072" s="8" t="s">
        <v>54</v>
      </c>
      <c r="J1072" s="8" t="s">
        <v>16</v>
      </c>
      <c r="K1072" s="8" t="s">
        <v>30</v>
      </c>
      <c r="L1072" s="8" t="s">
        <v>31</v>
      </c>
      <c r="M1072" s="8" t="s">
        <v>19</v>
      </c>
      <c r="N1072" s="8" t="s">
        <v>109</v>
      </c>
    </row>
    <row r="1073" spans="1:14" x14ac:dyDescent="0.35">
      <c r="A1073" s="8">
        <v>6274</v>
      </c>
      <c r="B1073" s="9">
        <v>40738</v>
      </c>
      <c r="C1073" s="8" t="s">
        <v>49</v>
      </c>
      <c r="D1073" s="8">
        <v>22</v>
      </c>
      <c r="E1073" s="8">
        <v>46.36</v>
      </c>
      <c r="F1073" s="10">
        <v>2.1072727272727274</v>
      </c>
      <c r="G1073" s="8" t="s">
        <v>14</v>
      </c>
      <c r="H1073" s="8">
        <v>4.08</v>
      </c>
      <c r="I1073" s="8" t="s">
        <v>15</v>
      </c>
      <c r="J1073" s="8" t="s">
        <v>29</v>
      </c>
      <c r="K1073" s="8" t="s">
        <v>17</v>
      </c>
      <c r="L1073" s="8" t="s">
        <v>18</v>
      </c>
      <c r="M1073" s="8" t="s">
        <v>32</v>
      </c>
      <c r="N1073" s="8" t="s">
        <v>109</v>
      </c>
    </row>
    <row r="1074" spans="1:14" x14ac:dyDescent="0.35">
      <c r="A1074" s="8">
        <v>10338</v>
      </c>
      <c r="B1074" s="9">
        <v>40738</v>
      </c>
      <c r="C1074" s="8" t="s">
        <v>49</v>
      </c>
      <c r="D1074" s="8">
        <v>9</v>
      </c>
      <c r="E1074" s="8">
        <v>799.98</v>
      </c>
      <c r="F1074" s="10">
        <v>88.88666666666667</v>
      </c>
      <c r="G1074" s="8" t="s">
        <v>21</v>
      </c>
      <c r="H1074" s="8">
        <v>14</v>
      </c>
      <c r="I1074" s="8" t="s">
        <v>232</v>
      </c>
      <c r="J1074" s="8" t="s">
        <v>22</v>
      </c>
      <c r="K1074" s="8" t="s">
        <v>30</v>
      </c>
      <c r="L1074" s="8" t="s">
        <v>44</v>
      </c>
      <c r="M1074" s="8" t="s">
        <v>24</v>
      </c>
      <c r="N1074" s="8" t="s">
        <v>92</v>
      </c>
    </row>
    <row r="1075" spans="1:14" x14ac:dyDescent="0.35">
      <c r="A1075" s="8">
        <v>23907</v>
      </c>
      <c r="B1075" s="9">
        <v>40738</v>
      </c>
      <c r="C1075" s="8" t="s">
        <v>49</v>
      </c>
      <c r="D1075" s="8">
        <v>7</v>
      </c>
      <c r="E1075" s="8">
        <v>384.2</v>
      </c>
      <c r="F1075" s="10">
        <v>54.885714285714286</v>
      </c>
      <c r="G1075" s="8" t="s">
        <v>25</v>
      </c>
      <c r="H1075" s="8">
        <v>2.5</v>
      </c>
      <c r="I1075" s="8" t="s">
        <v>15</v>
      </c>
      <c r="J1075" s="8" t="s">
        <v>22</v>
      </c>
      <c r="K1075" s="8" t="s">
        <v>30</v>
      </c>
      <c r="L1075" s="8" t="s">
        <v>47</v>
      </c>
      <c r="M1075" s="8" t="s">
        <v>19</v>
      </c>
      <c r="N1075" s="8" t="s">
        <v>100</v>
      </c>
    </row>
    <row r="1076" spans="1:14" x14ac:dyDescent="0.35">
      <c r="A1076" s="8">
        <v>10338</v>
      </c>
      <c r="B1076" s="9">
        <v>40738</v>
      </c>
      <c r="C1076" s="8" t="s">
        <v>49</v>
      </c>
      <c r="D1076" s="8">
        <v>7</v>
      </c>
      <c r="E1076" s="8">
        <v>363.57</v>
      </c>
      <c r="F1076" s="10">
        <v>51.938571428571429</v>
      </c>
      <c r="G1076" s="8" t="s">
        <v>21</v>
      </c>
      <c r="H1076" s="8">
        <v>46.59</v>
      </c>
      <c r="I1076" s="8" t="s">
        <v>41</v>
      </c>
      <c r="J1076" s="8" t="s">
        <v>22</v>
      </c>
      <c r="K1076" s="8" t="s">
        <v>17</v>
      </c>
      <c r="L1076" s="8" t="s">
        <v>52</v>
      </c>
      <c r="M1076" s="8" t="s">
        <v>56</v>
      </c>
      <c r="N1076" s="8" t="s">
        <v>92</v>
      </c>
    </row>
    <row r="1077" spans="1:14" x14ac:dyDescent="0.35">
      <c r="A1077" s="8">
        <v>3300</v>
      </c>
      <c r="B1077" s="9">
        <v>40738</v>
      </c>
      <c r="C1077" s="8" t="s">
        <v>13</v>
      </c>
      <c r="D1077" s="8">
        <v>6</v>
      </c>
      <c r="E1077" s="8">
        <v>92.02</v>
      </c>
      <c r="F1077" s="10">
        <v>15.336666666666666</v>
      </c>
      <c r="G1077" s="8" t="s">
        <v>25</v>
      </c>
      <c r="H1077" s="8">
        <v>4</v>
      </c>
      <c r="I1077" s="8" t="s">
        <v>46</v>
      </c>
      <c r="J1077" s="8" t="s">
        <v>29</v>
      </c>
      <c r="K1077" s="8" t="s">
        <v>30</v>
      </c>
      <c r="L1077" s="8" t="s">
        <v>31</v>
      </c>
      <c r="M1077" s="8" t="s">
        <v>19</v>
      </c>
      <c r="N1077" s="8" t="s">
        <v>161</v>
      </c>
    </row>
    <row r="1078" spans="1:14" x14ac:dyDescent="0.35">
      <c r="A1078" s="8">
        <v>33061</v>
      </c>
      <c r="B1078" s="9">
        <v>40739</v>
      </c>
      <c r="C1078" s="8" t="s">
        <v>34</v>
      </c>
      <c r="D1078" s="8">
        <v>48</v>
      </c>
      <c r="E1078" s="8">
        <v>5318.89</v>
      </c>
      <c r="F1078" s="10">
        <v>110.81020833333334</v>
      </c>
      <c r="G1078" s="8" t="s">
        <v>25</v>
      </c>
      <c r="H1078" s="8">
        <v>8.64</v>
      </c>
      <c r="I1078" s="8" t="s">
        <v>35</v>
      </c>
      <c r="J1078" s="8" t="s">
        <v>29</v>
      </c>
      <c r="K1078" s="8" t="s">
        <v>27</v>
      </c>
      <c r="L1078" s="8" t="s">
        <v>58</v>
      </c>
      <c r="M1078" s="8" t="s">
        <v>19</v>
      </c>
      <c r="N1078" s="8" t="s">
        <v>95</v>
      </c>
    </row>
    <row r="1079" spans="1:14" x14ac:dyDescent="0.35">
      <c r="A1079" s="8">
        <v>2467</v>
      </c>
      <c r="B1079" s="9">
        <v>40739</v>
      </c>
      <c r="C1079" s="8" t="s">
        <v>49</v>
      </c>
      <c r="D1079" s="8">
        <v>30</v>
      </c>
      <c r="E1079" s="8">
        <v>4147.47</v>
      </c>
      <c r="F1079" s="10">
        <v>138.249</v>
      </c>
      <c r="G1079" s="8" t="s">
        <v>21</v>
      </c>
      <c r="H1079" s="8">
        <v>17.850000000000001</v>
      </c>
      <c r="I1079" s="8" t="s">
        <v>35</v>
      </c>
      <c r="J1079" s="8" t="s">
        <v>22</v>
      </c>
      <c r="K1079" s="8" t="s">
        <v>30</v>
      </c>
      <c r="L1079" s="8" t="s">
        <v>44</v>
      </c>
      <c r="M1079" s="8" t="s">
        <v>24</v>
      </c>
      <c r="N1079" s="8" t="s">
        <v>92</v>
      </c>
    </row>
    <row r="1080" spans="1:14" x14ac:dyDescent="0.35">
      <c r="A1080" s="8">
        <v>32</v>
      </c>
      <c r="B1080" s="9">
        <v>40739</v>
      </c>
      <c r="C1080" s="8" t="s">
        <v>34</v>
      </c>
      <c r="D1080" s="8">
        <v>26</v>
      </c>
      <c r="E1080" s="8">
        <v>2808.08</v>
      </c>
      <c r="F1080" s="10">
        <v>108.00307692307692</v>
      </c>
      <c r="G1080" s="8" t="s">
        <v>25</v>
      </c>
      <c r="H1080" s="8">
        <v>5.81</v>
      </c>
      <c r="I1080" s="8" t="s">
        <v>54</v>
      </c>
      <c r="J1080" s="8" t="s">
        <v>22</v>
      </c>
      <c r="K1080" s="8" t="s">
        <v>17</v>
      </c>
      <c r="L1080" s="8" t="s">
        <v>18</v>
      </c>
      <c r="M1080" s="8" t="s">
        <v>45</v>
      </c>
      <c r="N1080" s="8" t="s">
        <v>95</v>
      </c>
    </row>
    <row r="1081" spans="1:14" x14ac:dyDescent="0.35">
      <c r="A1081" s="8">
        <v>32</v>
      </c>
      <c r="B1081" s="9">
        <v>40739</v>
      </c>
      <c r="C1081" s="8" t="s">
        <v>34</v>
      </c>
      <c r="D1081" s="8">
        <v>24</v>
      </c>
      <c r="E1081" s="8">
        <v>1761.4</v>
      </c>
      <c r="F1081" s="10">
        <v>73.391666666666666</v>
      </c>
      <c r="G1081" s="8" t="s">
        <v>21</v>
      </c>
      <c r="H1081" s="8">
        <v>89.3</v>
      </c>
      <c r="I1081" s="8" t="s">
        <v>54</v>
      </c>
      <c r="J1081" s="8" t="s">
        <v>22</v>
      </c>
      <c r="K1081" s="8" t="s">
        <v>17</v>
      </c>
      <c r="L1081" s="8" t="s">
        <v>52</v>
      </c>
      <c r="M1081" s="8" t="s">
        <v>56</v>
      </c>
      <c r="N1081" s="8" t="s">
        <v>92</v>
      </c>
    </row>
    <row r="1082" spans="1:14" x14ac:dyDescent="0.35">
      <c r="A1082" s="8">
        <v>32</v>
      </c>
      <c r="B1082" s="9">
        <v>40739</v>
      </c>
      <c r="C1082" s="8" t="s">
        <v>34</v>
      </c>
      <c r="D1082" s="8">
        <v>23</v>
      </c>
      <c r="E1082" s="8">
        <v>160.23349999999999</v>
      </c>
      <c r="F1082" s="10">
        <v>6.9666739130434783</v>
      </c>
      <c r="G1082" s="8" t="s">
        <v>25</v>
      </c>
      <c r="H1082" s="8">
        <v>5.03</v>
      </c>
      <c r="I1082" s="8" t="s">
        <v>54</v>
      </c>
      <c r="J1082" s="8" t="s">
        <v>22</v>
      </c>
      <c r="K1082" s="8" t="s">
        <v>30</v>
      </c>
      <c r="L1082" s="8" t="s">
        <v>47</v>
      </c>
      <c r="M1082" s="8" t="s">
        <v>45</v>
      </c>
      <c r="N1082" s="8" t="s">
        <v>95</v>
      </c>
    </row>
    <row r="1083" spans="1:14" x14ac:dyDescent="0.35">
      <c r="A1083" s="8">
        <v>32</v>
      </c>
      <c r="B1083" s="9">
        <v>40739</v>
      </c>
      <c r="C1083" s="8" t="s">
        <v>34</v>
      </c>
      <c r="D1083" s="8">
        <v>15</v>
      </c>
      <c r="E1083" s="8">
        <v>140.56</v>
      </c>
      <c r="F1083" s="10">
        <v>9.3706666666666667</v>
      </c>
      <c r="G1083" s="8" t="s">
        <v>25</v>
      </c>
      <c r="H1083" s="8">
        <v>8.99</v>
      </c>
      <c r="I1083" s="8" t="s">
        <v>85</v>
      </c>
      <c r="J1083" s="8" t="s">
        <v>22</v>
      </c>
      <c r="K1083" s="8" t="s">
        <v>30</v>
      </c>
      <c r="L1083" s="8" t="s">
        <v>31</v>
      </c>
      <c r="M1083" s="8" t="s">
        <v>32</v>
      </c>
      <c r="N1083" s="8" t="s">
        <v>92</v>
      </c>
    </row>
    <row r="1084" spans="1:14" x14ac:dyDescent="0.35">
      <c r="A1084" s="8">
        <v>8513</v>
      </c>
      <c r="B1084" s="9">
        <v>40739</v>
      </c>
      <c r="C1084" s="8" t="s">
        <v>13</v>
      </c>
      <c r="D1084" s="8">
        <v>9</v>
      </c>
      <c r="E1084" s="8">
        <v>163.78</v>
      </c>
      <c r="F1084" s="10">
        <v>18.197777777777777</v>
      </c>
      <c r="G1084" s="8" t="s">
        <v>25</v>
      </c>
      <c r="H1084" s="8">
        <v>8.51</v>
      </c>
      <c r="I1084" s="8" t="s">
        <v>51</v>
      </c>
      <c r="J1084" s="8" t="s">
        <v>42</v>
      </c>
      <c r="K1084" s="8" t="s">
        <v>30</v>
      </c>
      <c r="L1084" s="8" t="s">
        <v>44</v>
      </c>
      <c r="M1084" s="8" t="s">
        <v>45</v>
      </c>
      <c r="N1084" s="8" t="s">
        <v>95</v>
      </c>
    </row>
    <row r="1085" spans="1:14" x14ac:dyDescent="0.35">
      <c r="A1085" s="8">
        <v>8513</v>
      </c>
      <c r="B1085" s="9">
        <v>40739</v>
      </c>
      <c r="C1085" s="8" t="s">
        <v>13</v>
      </c>
      <c r="D1085" s="8">
        <v>8</v>
      </c>
      <c r="E1085" s="8">
        <v>84.64</v>
      </c>
      <c r="F1085" s="10">
        <v>10.58</v>
      </c>
      <c r="G1085" s="8" t="s">
        <v>14</v>
      </c>
      <c r="H1085" s="8">
        <v>4.5</v>
      </c>
      <c r="I1085" s="8" t="s">
        <v>35</v>
      </c>
      <c r="J1085" s="8" t="s">
        <v>42</v>
      </c>
      <c r="K1085" s="8" t="s">
        <v>27</v>
      </c>
      <c r="L1085" s="8" t="s">
        <v>66</v>
      </c>
      <c r="M1085" s="8" t="s">
        <v>19</v>
      </c>
      <c r="N1085" s="8" t="s">
        <v>72</v>
      </c>
    </row>
    <row r="1086" spans="1:14" x14ac:dyDescent="0.35">
      <c r="A1086" s="8">
        <v>740</v>
      </c>
      <c r="B1086" s="9">
        <v>40739</v>
      </c>
      <c r="C1086" s="8" t="s">
        <v>55</v>
      </c>
      <c r="D1086" s="8">
        <v>6</v>
      </c>
      <c r="E1086" s="8">
        <v>28.01</v>
      </c>
      <c r="F1086" s="10">
        <v>4.6683333333333339</v>
      </c>
      <c r="G1086" s="8" t="s">
        <v>25</v>
      </c>
      <c r="H1086" s="8">
        <v>0.49</v>
      </c>
      <c r="I1086" s="8" t="s">
        <v>51</v>
      </c>
      <c r="J1086" s="8" t="s">
        <v>22</v>
      </c>
      <c r="K1086" s="8" t="s">
        <v>27</v>
      </c>
      <c r="L1086" s="8" t="s">
        <v>71</v>
      </c>
      <c r="M1086" s="8" t="s">
        <v>19</v>
      </c>
      <c r="N1086" s="8" t="s">
        <v>109</v>
      </c>
    </row>
    <row r="1087" spans="1:14" x14ac:dyDescent="0.35">
      <c r="A1087" s="8">
        <v>50790</v>
      </c>
      <c r="B1087" s="9">
        <v>40740</v>
      </c>
      <c r="C1087" s="8" t="s">
        <v>20</v>
      </c>
      <c r="D1087" s="8">
        <v>47</v>
      </c>
      <c r="E1087" s="8">
        <v>255.65</v>
      </c>
      <c r="F1087" s="10">
        <v>5.4393617021276599</v>
      </c>
      <c r="G1087" s="8" t="s">
        <v>25</v>
      </c>
      <c r="H1087" s="8">
        <v>5.71</v>
      </c>
      <c r="I1087" s="8" t="s">
        <v>54</v>
      </c>
      <c r="J1087" s="8" t="s">
        <v>29</v>
      </c>
      <c r="K1087" s="8" t="s">
        <v>17</v>
      </c>
      <c r="L1087" s="8" t="s">
        <v>18</v>
      </c>
      <c r="M1087" s="8" t="s">
        <v>45</v>
      </c>
      <c r="N1087" s="8" t="s">
        <v>219</v>
      </c>
    </row>
    <row r="1088" spans="1:14" x14ac:dyDescent="0.35">
      <c r="A1088" s="8">
        <v>26243</v>
      </c>
      <c r="B1088" s="9">
        <v>40740</v>
      </c>
      <c r="C1088" s="8" t="s">
        <v>13</v>
      </c>
      <c r="D1088" s="8">
        <v>42</v>
      </c>
      <c r="E1088" s="8">
        <v>71.319999999999993</v>
      </c>
      <c r="F1088" s="10">
        <v>1.6980952380952379</v>
      </c>
      <c r="G1088" s="8" t="s">
        <v>25</v>
      </c>
      <c r="H1088" s="8">
        <v>1</v>
      </c>
      <c r="I1088" s="8" t="s">
        <v>232</v>
      </c>
      <c r="J1088" s="8" t="s">
        <v>22</v>
      </c>
      <c r="K1088" s="8" t="s">
        <v>27</v>
      </c>
      <c r="L1088" s="8" t="s">
        <v>40</v>
      </c>
      <c r="M1088" s="8" t="s">
        <v>37</v>
      </c>
      <c r="N1088" s="8" t="s">
        <v>128</v>
      </c>
    </row>
    <row r="1089" spans="1:14" x14ac:dyDescent="0.35">
      <c r="A1089" s="8">
        <v>4324</v>
      </c>
      <c r="B1089" s="9">
        <v>40740</v>
      </c>
      <c r="C1089" s="8" t="s">
        <v>20</v>
      </c>
      <c r="D1089" s="8">
        <v>28</v>
      </c>
      <c r="E1089" s="8">
        <v>1165.33</v>
      </c>
      <c r="F1089" s="10">
        <v>41.618928571428569</v>
      </c>
      <c r="G1089" s="8" t="s">
        <v>25</v>
      </c>
      <c r="H1089" s="8">
        <v>8.99</v>
      </c>
      <c r="I1089" s="8" t="s">
        <v>46</v>
      </c>
      <c r="J1089" s="8" t="s">
        <v>42</v>
      </c>
      <c r="K1089" s="8" t="s">
        <v>27</v>
      </c>
      <c r="L1089" s="8" t="s">
        <v>40</v>
      </c>
      <c r="M1089" s="8" t="s">
        <v>32</v>
      </c>
      <c r="N1089" s="8" t="s">
        <v>219</v>
      </c>
    </row>
    <row r="1090" spans="1:14" x14ac:dyDescent="0.35">
      <c r="A1090" s="8">
        <v>50563</v>
      </c>
      <c r="B1090" s="9">
        <v>40740</v>
      </c>
      <c r="C1090" s="8" t="s">
        <v>34</v>
      </c>
      <c r="D1090" s="8">
        <v>20</v>
      </c>
      <c r="E1090" s="8">
        <v>2197.4115000000002</v>
      </c>
      <c r="F1090" s="10">
        <v>109.870575</v>
      </c>
      <c r="G1090" s="8" t="s">
        <v>14</v>
      </c>
      <c r="H1090" s="8">
        <v>7.69</v>
      </c>
      <c r="I1090" s="8" t="s">
        <v>54</v>
      </c>
      <c r="J1090" s="8" t="s">
        <v>42</v>
      </c>
      <c r="K1090" s="8" t="s">
        <v>30</v>
      </c>
      <c r="L1090" s="8" t="s">
        <v>47</v>
      </c>
      <c r="M1090" s="8" t="s">
        <v>19</v>
      </c>
      <c r="N1090" s="8" t="s">
        <v>95</v>
      </c>
    </row>
    <row r="1091" spans="1:14" x14ac:dyDescent="0.35">
      <c r="A1091" s="8">
        <v>50563</v>
      </c>
      <c r="B1091" s="9">
        <v>40740</v>
      </c>
      <c r="C1091" s="8" t="s">
        <v>34</v>
      </c>
      <c r="D1091" s="8">
        <v>2</v>
      </c>
      <c r="E1091" s="8">
        <v>423.04</v>
      </c>
      <c r="F1091" s="10">
        <v>211.52</v>
      </c>
      <c r="G1091" s="8" t="s">
        <v>14</v>
      </c>
      <c r="H1091" s="8">
        <v>9.99</v>
      </c>
      <c r="I1091" s="8" t="s">
        <v>54</v>
      </c>
      <c r="J1091" s="8" t="s">
        <v>42</v>
      </c>
      <c r="K1091" s="8" t="s">
        <v>27</v>
      </c>
      <c r="L1091" s="8" t="s">
        <v>58</v>
      </c>
      <c r="M1091" s="8" t="s">
        <v>19</v>
      </c>
      <c r="N1091" s="8" t="s">
        <v>95</v>
      </c>
    </row>
    <row r="1092" spans="1:14" x14ac:dyDescent="0.35">
      <c r="A1092" s="8">
        <v>47301</v>
      </c>
      <c r="B1092" s="9">
        <v>40741</v>
      </c>
      <c r="C1092" s="8" t="s">
        <v>13</v>
      </c>
      <c r="D1092" s="8">
        <v>6</v>
      </c>
      <c r="E1092" s="8">
        <v>460.71</v>
      </c>
      <c r="F1092" s="10">
        <v>76.784999999999997</v>
      </c>
      <c r="G1092" s="8" t="s">
        <v>25</v>
      </c>
      <c r="H1092" s="8">
        <v>35</v>
      </c>
      <c r="I1092" s="8" t="s">
        <v>51</v>
      </c>
      <c r="J1092" s="8" t="s">
        <v>16</v>
      </c>
      <c r="K1092" s="8" t="s">
        <v>27</v>
      </c>
      <c r="L1092" s="8" t="s">
        <v>58</v>
      </c>
      <c r="M1092" s="8" t="s">
        <v>76</v>
      </c>
      <c r="N1092" s="8" t="s">
        <v>72</v>
      </c>
    </row>
    <row r="1093" spans="1:14" x14ac:dyDescent="0.35">
      <c r="A1093" s="8">
        <v>20482</v>
      </c>
      <c r="B1093" s="9">
        <v>40742</v>
      </c>
      <c r="C1093" s="8" t="s">
        <v>55</v>
      </c>
      <c r="D1093" s="8">
        <v>39</v>
      </c>
      <c r="E1093" s="8">
        <v>497.52</v>
      </c>
      <c r="F1093" s="10">
        <v>12.756923076923076</v>
      </c>
      <c r="G1093" s="8" t="s">
        <v>25</v>
      </c>
      <c r="H1093" s="8">
        <v>5.09</v>
      </c>
      <c r="I1093" s="8" t="s">
        <v>51</v>
      </c>
      <c r="J1093" s="8" t="s">
        <v>42</v>
      </c>
      <c r="K1093" s="8" t="s">
        <v>27</v>
      </c>
      <c r="L1093" s="8" t="s">
        <v>28</v>
      </c>
      <c r="M1093" s="8" t="s">
        <v>19</v>
      </c>
      <c r="N1093" s="8" t="s">
        <v>128</v>
      </c>
    </row>
    <row r="1094" spans="1:14" x14ac:dyDescent="0.35">
      <c r="A1094" s="8">
        <v>48837</v>
      </c>
      <c r="B1094" s="9">
        <v>40742</v>
      </c>
      <c r="C1094" s="8" t="s">
        <v>49</v>
      </c>
      <c r="D1094" s="8">
        <v>39</v>
      </c>
      <c r="E1094" s="8">
        <v>4799.7884999999997</v>
      </c>
      <c r="F1094" s="10">
        <v>123.07149999999999</v>
      </c>
      <c r="G1094" s="8" t="s">
        <v>25</v>
      </c>
      <c r="H1094" s="8">
        <v>3.9</v>
      </c>
      <c r="I1094" s="8" t="s">
        <v>39</v>
      </c>
      <c r="J1094" s="8" t="s">
        <v>22</v>
      </c>
      <c r="K1094" s="8" t="s">
        <v>30</v>
      </c>
      <c r="L1094" s="8" t="s">
        <v>47</v>
      </c>
      <c r="M1094" s="8" t="s">
        <v>19</v>
      </c>
      <c r="N1094" s="8" t="s">
        <v>128</v>
      </c>
    </row>
    <row r="1095" spans="1:14" x14ac:dyDescent="0.35">
      <c r="A1095" s="8">
        <v>12897</v>
      </c>
      <c r="B1095" s="9">
        <v>40742</v>
      </c>
      <c r="C1095" s="8" t="s">
        <v>49</v>
      </c>
      <c r="D1095" s="8">
        <v>39</v>
      </c>
      <c r="E1095" s="8">
        <v>141.49</v>
      </c>
      <c r="F1095" s="10">
        <v>3.6279487179487182</v>
      </c>
      <c r="G1095" s="8" t="s">
        <v>25</v>
      </c>
      <c r="H1095" s="8">
        <v>0.5</v>
      </c>
      <c r="I1095" s="8" t="s">
        <v>51</v>
      </c>
      <c r="J1095" s="8" t="s">
        <v>22</v>
      </c>
      <c r="K1095" s="8" t="s">
        <v>27</v>
      </c>
      <c r="L1095" s="8" t="s">
        <v>71</v>
      </c>
      <c r="M1095" s="8" t="s">
        <v>19</v>
      </c>
      <c r="N1095" s="8" t="s">
        <v>161</v>
      </c>
    </row>
    <row r="1096" spans="1:14" x14ac:dyDescent="0.35">
      <c r="A1096" s="8">
        <v>40422</v>
      </c>
      <c r="B1096" s="9">
        <v>40742</v>
      </c>
      <c r="C1096" s="8" t="s">
        <v>20</v>
      </c>
      <c r="D1096" s="8">
        <v>39</v>
      </c>
      <c r="E1096" s="8">
        <v>2192.4389999999999</v>
      </c>
      <c r="F1096" s="10">
        <v>56.216384615384612</v>
      </c>
      <c r="G1096" s="8" t="s">
        <v>14</v>
      </c>
      <c r="H1096" s="8">
        <v>3.99</v>
      </c>
      <c r="I1096" s="8" t="s">
        <v>51</v>
      </c>
      <c r="J1096" s="8" t="s">
        <v>16</v>
      </c>
      <c r="K1096" s="8" t="s">
        <v>30</v>
      </c>
      <c r="L1096" s="8" t="s">
        <v>47</v>
      </c>
      <c r="M1096" s="8" t="s">
        <v>19</v>
      </c>
      <c r="N1096" s="8" t="s">
        <v>128</v>
      </c>
    </row>
    <row r="1097" spans="1:14" x14ac:dyDescent="0.35">
      <c r="A1097" s="8">
        <v>20482</v>
      </c>
      <c r="B1097" s="9">
        <v>40742</v>
      </c>
      <c r="C1097" s="8" t="s">
        <v>55</v>
      </c>
      <c r="D1097" s="8">
        <v>38</v>
      </c>
      <c r="E1097" s="8">
        <v>4650.07</v>
      </c>
      <c r="F1097" s="10">
        <v>122.37026315789473</v>
      </c>
      <c r="G1097" s="8" t="s">
        <v>21</v>
      </c>
      <c r="H1097" s="8">
        <v>60.19</v>
      </c>
      <c r="I1097" s="8" t="s">
        <v>51</v>
      </c>
      <c r="J1097" s="8" t="s">
        <v>42</v>
      </c>
      <c r="K1097" s="8" t="s">
        <v>17</v>
      </c>
      <c r="L1097" s="8" t="s">
        <v>115</v>
      </c>
      <c r="M1097" s="8" t="s">
        <v>56</v>
      </c>
      <c r="N1097" s="8" t="s">
        <v>219</v>
      </c>
    </row>
    <row r="1098" spans="1:14" x14ac:dyDescent="0.35">
      <c r="A1098" s="8">
        <v>12897</v>
      </c>
      <c r="B1098" s="9">
        <v>40742</v>
      </c>
      <c r="C1098" s="8" t="s">
        <v>49</v>
      </c>
      <c r="D1098" s="8">
        <v>31</v>
      </c>
      <c r="E1098" s="8">
        <v>211.55</v>
      </c>
      <c r="F1098" s="10">
        <v>6.8241935483870968</v>
      </c>
      <c r="G1098" s="8" t="s">
        <v>14</v>
      </c>
      <c r="H1098" s="8">
        <v>7.91</v>
      </c>
      <c r="I1098" s="8" t="s">
        <v>51</v>
      </c>
      <c r="J1098" s="8" t="s">
        <v>22</v>
      </c>
      <c r="K1098" s="8" t="s">
        <v>27</v>
      </c>
      <c r="L1098" s="8" t="s">
        <v>28</v>
      </c>
      <c r="M1098" s="8" t="s">
        <v>19</v>
      </c>
      <c r="N1098" s="8" t="s">
        <v>161</v>
      </c>
    </row>
    <row r="1099" spans="1:14" x14ac:dyDescent="0.35">
      <c r="A1099" s="8">
        <v>22534</v>
      </c>
      <c r="B1099" s="9">
        <v>40742</v>
      </c>
      <c r="C1099" s="8" t="s">
        <v>55</v>
      </c>
      <c r="D1099" s="8">
        <v>3</v>
      </c>
      <c r="E1099" s="8">
        <v>279.33</v>
      </c>
      <c r="F1099" s="10">
        <v>93.11</v>
      </c>
      <c r="G1099" s="8" t="s">
        <v>25</v>
      </c>
      <c r="H1099" s="8">
        <v>19.989999999999998</v>
      </c>
      <c r="I1099" s="8" t="s">
        <v>15</v>
      </c>
      <c r="J1099" s="8" t="s">
        <v>22</v>
      </c>
      <c r="K1099" s="8" t="s">
        <v>27</v>
      </c>
      <c r="L1099" s="8" t="s">
        <v>127</v>
      </c>
      <c r="M1099" s="8" t="s">
        <v>19</v>
      </c>
      <c r="N1099" s="8" t="s">
        <v>128</v>
      </c>
    </row>
    <row r="1100" spans="1:14" x14ac:dyDescent="0.35">
      <c r="A1100" s="8">
        <v>32452</v>
      </c>
      <c r="B1100" s="9">
        <v>40742</v>
      </c>
      <c r="C1100" s="8" t="s">
        <v>55</v>
      </c>
      <c r="D1100" s="8">
        <v>3</v>
      </c>
      <c r="E1100" s="8">
        <v>8.6</v>
      </c>
      <c r="F1100" s="10">
        <v>2.8666666666666667</v>
      </c>
      <c r="G1100" s="8" t="s">
        <v>25</v>
      </c>
      <c r="H1100" s="8">
        <v>0.5</v>
      </c>
      <c r="I1100" s="8" t="s">
        <v>51</v>
      </c>
      <c r="J1100" s="8" t="s">
        <v>16</v>
      </c>
      <c r="K1100" s="8" t="s">
        <v>27</v>
      </c>
      <c r="L1100" s="8" t="s">
        <v>71</v>
      </c>
      <c r="M1100" s="8" t="s">
        <v>19</v>
      </c>
      <c r="N1100" s="8" t="s">
        <v>161</v>
      </c>
    </row>
    <row r="1101" spans="1:14" x14ac:dyDescent="0.35">
      <c r="A1101" s="8">
        <v>449</v>
      </c>
      <c r="B1101" s="9">
        <v>40743</v>
      </c>
      <c r="C1101" s="8" t="s">
        <v>34</v>
      </c>
      <c r="D1101" s="8">
        <v>45</v>
      </c>
      <c r="E1101" s="8">
        <v>356.7</v>
      </c>
      <c r="F1101" s="10">
        <v>7.9266666666666667</v>
      </c>
      <c r="G1101" s="8" t="s">
        <v>25</v>
      </c>
      <c r="H1101" s="8">
        <v>5.21</v>
      </c>
      <c r="I1101" s="8" t="s">
        <v>51</v>
      </c>
      <c r="J1101" s="8" t="s">
        <v>22</v>
      </c>
      <c r="K1101" s="8" t="s">
        <v>17</v>
      </c>
      <c r="L1101" s="8" t="s">
        <v>18</v>
      </c>
      <c r="M1101" s="8" t="s">
        <v>19</v>
      </c>
      <c r="N1101" s="8" t="s">
        <v>222</v>
      </c>
    </row>
    <row r="1102" spans="1:14" x14ac:dyDescent="0.35">
      <c r="A1102" s="8">
        <v>2757</v>
      </c>
      <c r="B1102" s="9">
        <v>40743</v>
      </c>
      <c r="C1102" s="8" t="s">
        <v>34</v>
      </c>
      <c r="D1102" s="8">
        <v>42</v>
      </c>
      <c r="E1102" s="8">
        <v>569.32000000000005</v>
      </c>
      <c r="F1102" s="10">
        <v>13.555238095238096</v>
      </c>
      <c r="G1102" s="8" t="s">
        <v>14</v>
      </c>
      <c r="H1102" s="8">
        <v>3.14</v>
      </c>
      <c r="I1102" s="8" t="s">
        <v>85</v>
      </c>
      <c r="J1102" s="8" t="s">
        <v>22</v>
      </c>
      <c r="K1102" s="8" t="s">
        <v>27</v>
      </c>
      <c r="L1102" s="8" t="s">
        <v>36</v>
      </c>
      <c r="M1102" s="8" t="s">
        <v>32</v>
      </c>
      <c r="N1102" s="8" t="s">
        <v>128</v>
      </c>
    </row>
    <row r="1103" spans="1:14" x14ac:dyDescent="0.35">
      <c r="A1103" s="8">
        <v>2757</v>
      </c>
      <c r="B1103" s="9">
        <v>40743</v>
      </c>
      <c r="C1103" s="8" t="s">
        <v>20</v>
      </c>
      <c r="D1103" s="8">
        <v>39</v>
      </c>
      <c r="E1103" s="8">
        <v>3554.46</v>
      </c>
      <c r="F1103" s="10">
        <v>91.14</v>
      </c>
      <c r="G1103" s="8" t="s">
        <v>21</v>
      </c>
      <c r="H1103" s="8">
        <v>74.349999999999994</v>
      </c>
      <c r="I1103" s="8" t="s">
        <v>62</v>
      </c>
      <c r="J1103" s="8" t="s">
        <v>22</v>
      </c>
      <c r="K1103" s="8" t="s">
        <v>17</v>
      </c>
      <c r="L1103" s="8" t="s">
        <v>23</v>
      </c>
      <c r="M1103" s="8" t="s">
        <v>24</v>
      </c>
      <c r="N1103" s="8" t="s">
        <v>161</v>
      </c>
    </row>
    <row r="1104" spans="1:14" x14ac:dyDescent="0.35">
      <c r="A1104" s="8">
        <v>6947</v>
      </c>
      <c r="B1104" s="9">
        <v>40743</v>
      </c>
      <c r="C1104" s="8" t="s">
        <v>20</v>
      </c>
      <c r="D1104" s="8">
        <v>9</v>
      </c>
      <c r="E1104" s="8">
        <v>520.49</v>
      </c>
      <c r="F1104" s="10">
        <v>57.832222222222221</v>
      </c>
      <c r="G1104" s="8" t="s">
        <v>25</v>
      </c>
      <c r="H1104" s="8">
        <v>18.45</v>
      </c>
      <c r="I1104" s="8" t="s">
        <v>39</v>
      </c>
      <c r="J1104" s="8" t="s">
        <v>42</v>
      </c>
      <c r="K1104" s="8" t="s">
        <v>17</v>
      </c>
      <c r="L1104" s="8" t="s">
        <v>18</v>
      </c>
      <c r="M1104" s="8" t="s">
        <v>45</v>
      </c>
      <c r="N1104" s="8" t="s">
        <v>222</v>
      </c>
    </row>
    <row r="1105" spans="1:14" x14ac:dyDescent="0.35">
      <c r="A1105" s="8">
        <v>59044</v>
      </c>
      <c r="B1105" s="9">
        <v>40744</v>
      </c>
      <c r="C1105" s="8" t="s">
        <v>20</v>
      </c>
      <c r="D1105" s="8">
        <v>6</v>
      </c>
      <c r="E1105" s="8">
        <v>20.190000000000001</v>
      </c>
      <c r="F1105" s="10">
        <v>3.3650000000000002</v>
      </c>
      <c r="G1105" s="8" t="s">
        <v>25</v>
      </c>
      <c r="H1105" s="8">
        <v>0.99</v>
      </c>
      <c r="I1105" s="8" t="s">
        <v>39</v>
      </c>
      <c r="J1105" s="8" t="s">
        <v>42</v>
      </c>
      <c r="K1105" s="8" t="s">
        <v>27</v>
      </c>
      <c r="L1105" s="8" t="s">
        <v>71</v>
      </c>
      <c r="M1105" s="8" t="s">
        <v>19</v>
      </c>
      <c r="N1105" s="8" t="s">
        <v>72</v>
      </c>
    </row>
    <row r="1106" spans="1:14" x14ac:dyDescent="0.35">
      <c r="A1106" s="8">
        <v>7142</v>
      </c>
      <c r="B1106" s="9">
        <v>40745</v>
      </c>
      <c r="C1106" s="8" t="s">
        <v>20</v>
      </c>
      <c r="D1106" s="8">
        <v>36</v>
      </c>
      <c r="E1106" s="8">
        <v>132.86000000000001</v>
      </c>
      <c r="F1106" s="10">
        <v>3.690555555555556</v>
      </c>
      <c r="G1106" s="8" t="s">
        <v>25</v>
      </c>
      <c r="H1106" s="8">
        <v>0.5</v>
      </c>
      <c r="I1106" s="8" t="s">
        <v>54</v>
      </c>
      <c r="J1106" s="8" t="s">
        <v>22</v>
      </c>
      <c r="K1106" s="8" t="s">
        <v>27</v>
      </c>
      <c r="L1106" s="8" t="s">
        <v>71</v>
      </c>
      <c r="M1106" s="8" t="s">
        <v>19</v>
      </c>
      <c r="N1106" s="8" t="s">
        <v>114</v>
      </c>
    </row>
    <row r="1107" spans="1:14" x14ac:dyDescent="0.35">
      <c r="A1107" s="8">
        <v>6596</v>
      </c>
      <c r="B1107" s="9">
        <v>40745</v>
      </c>
      <c r="C1107" s="8" t="s">
        <v>13</v>
      </c>
      <c r="D1107" s="8">
        <v>36</v>
      </c>
      <c r="E1107" s="8">
        <v>18028.07</v>
      </c>
      <c r="F1107" s="10">
        <v>500.77972222222223</v>
      </c>
      <c r="G1107" s="8" t="s">
        <v>21</v>
      </c>
      <c r="H1107" s="8">
        <v>28.14</v>
      </c>
      <c r="I1107" s="8" t="s">
        <v>41</v>
      </c>
      <c r="J1107" s="8" t="s">
        <v>22</v>
      </c>
      <c r="K1107" s="8" t="s">
        <v>30</v>
      </c>
      <c r="L1107" s="8" t="s">
        <v>44</v>
      </c>
      <c r="M1107" s="8" t="s">
        <v>24</v>
      </c>
      <c r="N1107" s="8" t="s">
        <v>108</v>
      </c>
    </row>
    <row r="1108" spans="1:14" x14ac:dyDescent="0.35">
      <c r="A1108" s="8">
        <v>55845</v>
      </c>
      <c r="B1108" s="9">
        <v>40745</v>
      </c>
      <c r="C1108" s="8" t="s">
        <v>13</v>
      </c>
      <c r="D1108" s="8">
        <v>29</v>
      </c>
      <c r="E1108" s="8">
        <v>4203.88</v>
      </c>
      <c r="F1108" s="10">
        <v>144.96137931034482</v>
      </c>
      <c r="G1108" s="8" t="s">
        <v>21</v>
      </c>
      <c r="H1108" s="8">
        <v>66.27</v>
      </c>
      <c r="I1108" s="8" t="s">
        <v>54</v>
      </c>
      <c r="J1108" s="8" t="s">
        <v>29</v>
      </c>
      <c r="K1108" s="8" t="s">
        <v>17</v>
      </c>
      <c r="L1108" s="8" t="s">
        <v>115</v>
      </c>
      <c r="M1108" s="8" t="s">
        <v>56</v>
      </c>
      <c r="N1108" s="8" t="s">
        <v>136</v>
      </c>
    </row>
    <row r="1109" spans="1:14" x14ac:dyDescent="0.35">
      <c r="A1109" s="8">
        <v>54912</v>
      </c>
      <c r="B1109" s="9">
        <v>40745</v>
      </c>
      <c r="C1109" s="8" t="s">
        <v>13</v>
      </c>
      <c r="D1109" s="8">
        <v>17</v>
      </c>
      <c r="E1109" s="8">
        <v>117.33</v>
      </c>
      <c r="F1109" s="10">
        <v>6.9017647058823526</v>
      </c>
      <c r="G1109" s="8" t="s">
        <v>25</v>
      </c>
      <c r="H1109" s="8">
        <v>3.1</v>
      </c>
      <c r="I1109" s="8" t="s">
        <v>51</v>
      </c>
      <c r="J1109" s="8" t="s">
        <v>42</v>
      </c>
      <c r="K1109" s="8" t="s">
        <v>27</v>
      </c>
      <c r="L1109" s="8" t="s">
        <v>28</v>
      </c>
      <c r="M1109" s="8" t="s">
        <v>37</v>
      </c>
      <c r="N1109" s="8" t="s">
        <v>77</v>
      </c>
    </row>
    <row r="1110" spans="1:14" x14ac:dyDescent="0.35">
      <c r="A1110" s="8">
        <v>54083</v>
      </c>
      <c r="B1110" s="9">
        <v>40745</v>
      </c>
      <c r="C1110" s="8" t="s">
        <v>34</v>
      </c>
      <c r="D1110" s="8">
        <v>10</v>
      </c>
      <c r="E1110" s="8">
        <v>2700.41</v>
      </c>
      <c r="F1110" s="10">
        <v>270.041</v>
      </c>
      <c r="G1110" s="8" t="s">
        <v>21</v>
      </c>
      <c r="H1110" s="8">
        <v>23.19</v>
      </c>
      <c r="I1110" s="8" t="s">
        <v>26</v>
      </c>
      <c r="J1110" s="8" t="s">
        <v>29</v>
      </c>
      <c r="K1110" s="8" t="s">
        <v>27</v>
      </c>
      <c r="L1110" s="8" t="s">
        <v>66</v>
      </c>
      <c r="M1110" s="8" t="s">
        <v>24</v>
      </c>
      <c r="N1110" s="8" t="s">
        <v>114</v>
      </c>
    </row>
    <row r="1111" spans="1:14" x14ac:dyDescent="0.35">
      <c r="A1111" s="8">
        <v>41409</v>
      </c>
      <c r="B1111" s="9">
        <v>40745</v>
      </c>
      <c r="C1111" s="8" t="s">
        <v>49</v>
      </c>
      <c r="D1111" s="8">
        <v>1</v>
      </c>
      <c r="E1111" s="8">
        <v>18.920000000000002</v>
      </c>
      <c r="F1111" s="10">
        <v>18.920000000000002</v>
      </c>
      <c r="G1111" s="8" t="s">
        <v>25</v>
      </c>
      <c r="H1111" s="8">
        <v>7.19</v>
      </c>
      <c r="I1111" s="8" t="s">
        <v>26</v>
      </c>
      <c r="J1111" s="8" t="s">
        <v>22</v>
      </c>
      <c r="K1111" s="8" t="s">
        <v>27</v>
      </c>
      <c r="L1111" s="8" t="s">
        <v>68</v>
      </c>
      <c r="M1111" s="8" t="s">
        <v>19</v>
      </c>
      <c r="N1111" s="8" t="s">
        <v>114</v>
      </c>
    </row>
    <row r="1112" spans="1:14" x14ac:dyDescent="0.35">
      <c r="A1112" s="8">
        <v>14976</v>
      </c>
      <c r="B1112" s="9">
        <v>40746</v>
      </c>
      <c r="C1112" s="8" t="s">
        <v>34</v>
      </c>
      <c r="D1112" s="8">
        <v>46</v>
      </c>
      <c r="E1112" s="8">
        <v>231.35</v>
      </c>
      <c r="F1112" s="10">
        <v>5.0293478260869566</v>
      </c>
      <c r="G1112" s="8" t="s">
        <v>25</v>
      </c>
      <c r="H1112" s="8">
        <v>4.7</v>
      </c>
      <c r="I1112" s="8" t="s">
        <v>63</v>
      </c>
      <c r="J1112" s="8" t="s">
        <v>22</v>
      </c>
      <c r="K1112" s="8" t="s">
        <v>27</v>
      </c>
      <c r="L1112" s="8" t="s">
        <v>28</v>
      </c>
      <c r="M1112" s="8" t="s">
        <v>19</v>
      </c>
      <c r="N1112" s="8" t="s">
        <v>156</v>
      </c>
    </row>
    <row r="1113" spans="1:14" x14ac:dyDescent="0.35">
      <c r="A1113" s="8">
        <v>28867</v>
      </c>
      <c r="B1113" s="9">
        <v>40746</v>
      </c>
      <c r="C1113" s="8" t="s">
        <v>55</v>
      </c>
      <c r="D1113" s="8">
        <v>43</v>
      </c>
      <c r="E1113" s="8">
        <v>866.73</v>
      </c>
      <c r="F1113" s="10">
        <v>20.156511627906976</v>
      </c>
      <c r="G1113" s="8" t="s">
        <v>25</v>
      </c>
      <c r="H1113" s="8">
        <v>6.5</v>
      </c>
      <c r="I1113" s="8" t="s">
        <v>85</v>
      </c>
      <c r="J1113" s="8" t="s">
        <v>22</v>
      </c>
      <c r="K1113" s="8" t="s">
        <v>30</v>
      </c>
      <c r="L1113" s="8" t="s">
        <v>31</v>
      </c>
      <c r="M1113" s="8" t="s">
        <v>19</v>
      </c>
      <c r="N1113" s="8" t="s">
        <v>114</v>
      </c>
    </row>
    <row r="1114" spans="1:14" x14ac:dyDescent="0.35">
      <c r="A1114" s="8">
        <v>28867</v>
      </c>
      <c r="B1114" s="9">
        <v>40746</v>
      </c>
      <c r="C1114" s="8" t="s">
        <v>55</v>
      </c>
      <c r="D1114" s="8">
        <v>26</v>
      </c>
      <c r="E1114" s="8">
        <v>2169.7525000000001</v>
      </c>
      <c r="F1114" s="10">
        <v>83.452019230769238</v>
      </c>
      <c r="G1114" s="8" t="s">
        <v>25</v>
      </c>
      <c r="H1114" s="8">
        <v>8.99</v>
      </c>
      <c r="I1114" s="8" t="s">
        <v>85</v>
      </c>
      <c r="J1114" s="8" t="s">
        <v>22</v>
      </c>
      <c r="K1114" s="8" t="s">
        <v>30</v>
      </c>
      <c r="L1114" s="8" t="s">
        <v>47</v>
      </c>
      <c r="M1114" s="8" t="s">
        <v>19</v>
      </c>
      <c r="N1114" s="8" t="s">
        <v>156</v>
      </c>
    </row>
    <row r="1115" spans="1:14" x14ac:dyDescent="0.35">
      <c r="A1115" s="8">
        <v>48288</v>
      </c>
      <c r="B1115" s="9">
        <v>40746</v>
      </c>
      <c r="C1115" s="8" t="s">
        <v>55</v>
      </c>
      <c r="D1115" s="8">
        <v>25</v>
      </c>
      <c r="E1115" s="8">
        <v>3308.28</v>
      </c>
      <c r="F1115" s="10">
        <v>132.3312</v>
      </c>
      <c r="G1115" s="8" t="s">
        <v>21</v>
      </c>
      <c r="H1115" s="8">
        <v>54.74</v>
      </c>
      <c r="I1115" s="8" t="s">
        <v>15</v>
      </c>
      <c r="J1115" s="8" t="s">
        <v>16</v>
      </c>
      <c r="K1115" s="8" t="s">
        <v>17</v>
      </c>
      <c r="L1115" s="8" t="s">
        <v>115</v>
      </c>
      <c r="M1115" s="8" t="s">
        <v>56</v>
      </c>
      <c r="N1115" s="8" t="s">
        <v>156</v>
      </c>
    </row>
    <row r="1116" spans="1:14" x14ac:dyDescent="0.35">
      <c r="A1116" s="8">
        <v>25536</v>
      </c>
      <c r="B1116" s="9">
        <v>40746</v>
      </c>
      <c r="C1116" s="8" t="s">
        <v>13</v>
      </c>
      <c r="D1116" s="8">
        <v>19</v>
      </c>
      <c r="E1116" s="8">
        <v>193.25</v>
      </c>
      <c r="F1116" s="10">
        <v>10.171052631578947</v>
      </c>
      <c r="G1116" s="8" t="s">
        <v>25</v>
      </c>
      <c r="H1116" s="8">
        <v>1.0900000000000001</v>
      </c>
      <c r="I1116" s="8" t="s">
        <v>51</v>
      </c>
      <c r="J1116" s="8" t="s">
        <v>42</v>
      </c>
      <c r="K1116" s="8" t="s">
        <v>27</v>
      </c>
      <c r="L1116" s="8" t="s">
        <v>40</v>
      </c>
      <c r="M1116" s="8" t="s">
        <v>37</v>
      </c>
      <c r="N1116" s="8" t="s">
        <v>72</v>
      </c>
    </row>
    <row r="1117" spans="1:14" x14ac:dyDescent="0.35">
      <c r="A1117" s="8">
        <v>28867</v>
      </c>
      <c r="B1117" s="9">
        <v>40746</v>
      </c>
      <c r="C1117" s="8" t="s">
        <v>55</v>
      </c>
      <c r="D1117" s="8">
        <v>6</v>
      </c>
      <c r="E1117" s="8">
        <v>642.41999999999996</v>
      </c>
      <c r="F1117" s="10">
        <v>107.07</v>
      </c>
      <c r="G1117" s="8" t="s">
        <v>25</v>
      </c>
      <c r="H1117" s="8">
        <v>19.989999999999998</v>
      </c>
      <c r="I1117" s="8" t="s">
        <v>85</v>
      </c>
      <c r="J1117" s="8" t="s">
        <v>22</v>
      </c>
      <c r="K1117" s="8" t="s">
        <v>27</v>
      </c>
      <c r="L1117" s="8" t="s">
        <v>28</v>
      </c>
      <c r="M1117" s="8" t="s">
        <v>19</v>
      </c>
      <c r="N1117" s="8" t="s">
        <v>114</v>
      </c>
    </row>
    <row r="1118" spans="1:14" x14ac:dyDescent="0.35">
      <c r="A1118" s="8">
        <v>16160</v>
      </c>
      <c r="B1118" s="9">
        <v>40747</v>
      </c>
      <c r="C1118" s="8" t="s">
        <v>20</v>
      </c>
      <c r="D1118" s="8">
        <v>50</v>
      </c>
      <c r="E1118" s="8">
        <v>514.86</v>
      </c>
      <c r="F1118" s="10">
        <v>10.2972</v>
      </c>
      <c r="G1118" s="8" t="s">
        <v>25</v>
      </c>
      <c r="H1118" s="8">
        <v>4.5</v>
      </c>
      <c r="I1118" s="8" t="s">
        <v>51</v>
      </c>
      <c r="J1118" s="8" t="s">
        <v>29</v>
      </c>
      <c r="K1118" s="8" t="s">
        <v>27</v>
      </c>
      <c r="L1118" s="8" t="s">
        <v>66</v>
      </c>
      <c r="M1118" s="8" t="s">
        <v>19</v>
      </c>
      <c r="N1118" s="8" t="s">
        <v>156</v>
      </c>
    </row>
    <row r="1119" spans="1:14" x14ac:dyDescent="0.35">
      <c r="A1119" s="8">
        <v>31558</v>
      </c>
      <c r="B1119" s="9">
        <v>40747</v>
      </c>
      <c r="C1119" s="8" t="s">
        <v>13</v>
      </c>
      <c r="D1119" s="8">
        <v>42</v>
      </c>
      <c r="E1119" s="8">
        <v>1763.6</v>
      </c>
      <c r="F1119" s="10">
        <v>41.990476190476187</v>
      </c>
      <c r="G1119" s="8" t="s">
        <v>25</v>
      </c>
      <c r="H1119" s="8">
        <v>1.99</v>
      </c>
      <c r="I1119" s="8" t="s">
        <v>26</v>
      </c>
      <c r="J1119" s="8" t="s">
        <v>29</v>
      </c>
      <c r="K1119" s="8" t="s">
        <v>30</v>
      </c>
      <c r="L1119" s="8" t="s">
        <v>31</v>
      </c>
      <c r="M1119" s="8" t="s">
        <v>32</v>
      </c>
      <c r="N1119" s="8" t="s">
        <v>114</v>
      </c>
    </row>
    <row r="1120" spans="1:14" x14ac:dyDescent="0.35">
      <c r="A1120" s="8">
        <v>5575</v>
      </c>
      <c r="B1120" s="9">
        <v>40747</v>
      </c>
      <c r="C1120" s="8" t="s">
        <v>13</v>
      </c>
      <c r="D1120" s="8">
        <v>41</v>
      </c>
      <c r="E1120" s="8">
        <v>254.69</v>
      </c>
      <c r="F1120" s="10">
        <v>6.2119512195121951</v>
      </c>
      <c r="G1120" s="8" t="s">
        <v>25</v>
      </c>
      <c r="H1120" s="8">
        <v>10.39</v>
      </c>
      <c r="I1120" s="8" t="s">
        <v>85</v>
      </c>
      <c r="J1120" s="8" t="s">
        <v>22</v>
      </c>
      <c r="K1120" s="8" t="s">
        <v>27</v>
      </c>
      <c r="L1120" s="8" t="s">
        <v>28</v>
      </c>
      <c r="M1120" s="8" t="s">
        <v>19</v>
      </c>
      <c r="N1120" s="8" t="s">
        <v>114</v>
      </c>
    </row>
    <row r="1121" spans="1:14" x14ac:dyDescent="0.35">
      <c r="A1121" s="8">
        <v>47492</v>
      </c>
      <c r="B1121" s="9">
        <v>40747</v>
      </c>
      <c r="C1121" s="8" t="s">
        <v>34</v>
      </c>
      <c r="D1121" s="8">
        <v>22</v>
      </c>
      <c r="E1121" s="8">
        <v>649.71</v>
      </c>
      <c r="F1121" s="10">
        <v>29.53227272727273</v>
      </c>
      <c r="G1121" s="8" t="s">
        <v>25</v>
      </c>
      <c r="H1121" s="8">
        <v>8.65</v>
      </c>
      <c r="I1121" s="8" t="s">
        <v>51</v>
      </c>
      <c r="J1121" s="8" t="s">
        <v>22</v>
      </c>
      <c r="K1121" s="8" t="s">
        <v>30</v>
      </c>
      <c r="L1121" s="8" t="s">
        <v>31</v>
      </c>
      <c r="M1121" s="8" t="s">
        <v>19</v>
      </c>
      <c r="N1121" s="8" t="s">
        <v>136</v>
      </c>
    </row>
    <row r="1122" spans="1:14" x14ac:dyDescent="0.35">
      <c r="A1122" s="8">
        <v>9792</v>
      </c>
      <c r="B1122" s="9">
        <v>40747</v>
      </c>
      <c r="C1122" s="8" t="s">
        <v>13</v>
      </c>
      <c r="D1122" s="8">
        <v>14</v>
      </c>
      <c r="E1122" s="8">
        <v>84.09</v>
      </c>
      <c r="F1122" s="10">
        <v>6.0064285714285717</v>
      </c>
      <c r="G1122" s="8" t="s">
        <v>25</v>
      </c>
      <c r="H1122" s="8">
        <v>7.78</v>
      </c>
      <c r="I1122" s="8" t="s">
        <v>15</v>
      </c>
      <c r="J1122" s="8" t="s">
        <v>16</v>
      </c>
      <c r="K1122" s="8" t="s">
        <v>27</v>
      </c>
      <c r="L1122" s="8" t="s">
        <v>68</v>
      </c>
      <c r="M1122" s="8" t="s">
        <v>19</v>
      </c>
      <c r="N1122" s="8" t="s">
        <v>114</v>
      </c>
    </row>
    <row r="1123" spans="1:14" x14ac:dyDescent="0.35">
      <c r="A1123" s="8">
        <v>29152</v>
      </c>
      <c r="B1123" s="9">
        <v>40747</v>
      </c>
      <c r="C1123" s="8" t="s">
        <v>13</v>
      </c>
      <c r="D1123" s="8">
        <v>13</v>
      </c>
      <c r="E1123" s="8">
        <v>94.99</v>
      </c>
      <c r="F1123" s="10">
        <v>7.3069230769230762</v>
      </c>
      <c r="G1123" s="8" t="s">
        <v>25</v>
      </c>
      <c r="H1123" s="8">
        <v>9.69</v>
      </c>
      <c r="I1123" s="8" t="s">
        <v>85</v>
      </c>
      <c r="J1123" s="8" t="s">
        <v>42</v>
      </c>
      <c r="K1123" s="8" t="s">
        <v>27</v>
      </c>
      <c r="L1123" s="8" t="s">
        <v>58</v>
      </c>
      <c r="M1123" s="8" t="s">
        <v>19</v>
      </c>
      <c r="N1123" s="8" t="s">
        <v>114</v>
      </c>
    </row>
    <row r="1124" spans="1:14" x14ac:dyDescent="0.35">
      <c r="A1124" s="8">
        <v>31558</v>
      </c>
      <c r="B1124" s="9">
        <v>40747</v>
      </c>
      <c r="C1124" s="8" t="s">
        <v>13</v>
      </c>
      <c r="D1124" s="8">
        <v>12</v>
      </c>
      <c r="E1124" s="8">
        <v>3671.3</v>
      </c>
      <c r="F1124" s="10">
        <v>305.94166666666666</v>
      </c>
      <c r="G1124" s="8" t="s">
        <v>25</v>
      </c>
      <c r="H1124" s="8">
        <v>24.49</v>
      </c>
      <c r="I1124" s="8" t="s">
        <v>26</v>
      </c>
      <c r="J1124" s="8" t="s">
        <v>29</v>
      </c>
      <c r="K1124" s="8" t="s">
        <v>27</v>
      </c>
      <c r="L1124" s="8" t="s">
        <v>66</v>
      </c>
      <c r="M1124" s="8" t="s">
        <v>76</v>
      </c>
      <c r="N1124" s="8" t="s">
        <v>77</v>
      </c>
    </row>
    <row r="1125" spans="1:14" x14ac:dyDescent="0.35">
      <c r="A1125" s="8">
        <v>29152</v>
      </c>
      <c r="B1125" s="9">
        <v>40747</v>
      </c>
      <c r="C1125" s="8" t="s">
        <v>13</v>
      </c>
      <c r="D1125" s="8">
        <v>3</v>
      </c>
      <c r="E1125" s="8">
        <v>58.63</v>
      </c>
      <c r="F1125" s="10">
        <v>19.543333333333333</v>
      </c>
      <c r="G1125" s="8" t="s">
        <v>25</v>
      </c>
      <c r="H1125" s="8">
        <v>1.99</v>
      </c>
      <c r="I1125" s="8" t="s">
        <v>85</v>
      </c>
      <c r="J1125" s="8" t="s">
        <v>42</v>
      </c>
      <c r="K1125" s="8" t="s">
        <v>30</v>
      </c>
      <c r="L1125" s="8" t="s">
        <v>31</v>
      </c>
      <c r="M1125" s="8" t="s">
        <v>32</v>
      </c>
      <c r="N1125" s="8" t="s">
        <v>112</v>
      </c>
    </row>
    <row r="1126" spans="1:14" x14ac:dyDescent="0.35">
      <c r="A1126" s="8">
        <v>56420</v>
      </c>
      <c r="B1126" s="9">
        <v>40748</v>
      </c>
      <c r="C1126" s="8" t="s">
        <v>13</v>
      </c>
      <c r="D1126" s="8">
        <v>48</v>
      </c>
      <c r="E1126" s="8">
        <v>5138.335</v>
      </c>
      <c r="F1126" s="10">
        <v>107.04864583333334</v>
      </c>
      <c r="G1126" s="8" t="s">
        <v>25</v>
      </c>
      <c r="H1126" s="8">
        <v>8.08</v>
      </c>
      <c r="I1126" s="8" t="s">
        <v>54</v>
      </c>
      <c r="J1126" s="8" t="s">
        <v>16</v>
      </c>
      <c r="K1126" s="8" t="s">
        <v>30</v>
      </c>
      <c r="L1126" s="8" t="s">
        <v>47</v>
      </c>
      <c r="M1126" s="8" t="s">
        <v>19</v>
      </c>
      <c r="N1126" s="8" t="s">
        <v>108</v>
      </c>
    </row>
    <row r="1127" spans="1:14" x14ac:dyDescent="0.35">
      <c r="A1127" s="8">
        <v>26851</v>
      </c>
      <c r="B1127" s="9">
        <v>40748</v>
      </c>
      <c r="C1127" s="8" t="s">
        <v>34</v>
      </c>
      <c r="D1127" s="8">
        <v>44</v>
      </c>
      <c r="E1127" s="8">
        <v>73.64</v>
      </c>
      <c r="F1127" s="10">
        <v>1.6736363636363636</v>
      </c>
      <c r="G1127" s="8" t="s">
        <v>25</v>
      </c>
      <c r="H1127" s="8">
        <v>1.99</v>
      </c>
      <c r="I1127" s="8" t="s">
        <v>15</v>
      </c>
      <c r="J1127" s="8" t="s">
        <v>22</v>
      </c>
      <c r="K1127" s="8" t="s">
        <v>30</v>
      </c>
      <c r="L1127" s="8" t="s">
        <v>31</v>
      </c>
      <c r="M1127" s="8" t="s">
        <v>32</v>
      </c>
      <c r="N1127" s="8" t="s">
        <v>108</v>
      </c>
    </row>
    <row r="1128" spans="1:14" x14ac:dyDescent="0.35">
      <c r="A1128" s="8">
        <v>56420</v>
      </c>
      <c r="B1128" s="9">
        <v>40748</v>
      </c>
      <c r="C1128" s="8" t="s">
        <v>13</v>
      </c>
      <c r="D1128" s="8">
        <v>26</v>
      </c>
      <c r="E1128" s="8">
        <v>132.22999999999999</v>
      </c>
      <c r="F1128" s="10">
        <v>5.0857692307692304</v>
      </c>
      <c r="G1128" s="8" t="s">
        <v>25</v>
      </c>
      <c r="H1128" s="8">
        <v>2.0299999999999998</v>
      </c>
      <c r="I1128" s="8" t="s">
        <v>54</v>
      </c>
      <c r="J1128" s="8" t="s">
        <v>16</v>
      </c>
      <c r="K1128" s="8" t="s">
        <v>17</v>
      </c>
      <c r="L1128" s="8" t="s">
        <v>18</v>
      </c>
      <c r="M1128" s="8" t="s">
        <v>37</v>
      </c>
      <c r="N1128" s="8" t="s">
        <v>108</v>
      </c>
    </row>
    <row r="1129" spans="1:14" x14ac:dyDescent="0.35">
      <c r="A1129" s="8">
        <v>56420</v>
      </c>
      <c r="B1129" s="9">
        <v>40748</v>
      </c>
      <c r="C1129" s="8" t="s">
        <v>13</v>
      </c>
      <c r="D1129" s="8">
        <v>22</v>
      </c>
      <c r="E1129" s="8">
        <v>2403.1370000000002</v>
      </c>
      <c r="F1129" s="10">
        <v>109.23350000000001</v>
      </c>
      <c r="G1129" s="8" t="s">
        <v>25</v>
      </c>
      <c r="H1129" s="8">
        <v>8.99</v>
      </c>
      <c r="I1129" s="8" t="s">
        <v>54</v>
      </c>
      <c r="J1129" s="8" t="s">
        <v>16</v>
      </c>
      <c r="K1129" s="8" t="s">
        <v>30</v>
      </c>
      <c r="L1129" s="8" t="s">
        <v>47</v>
      </c>
      <c r="M1129" s="8" t="s">
        <v>19</v>
      </c>
      <c r="N1129" s="8" t="s">
        <v>107</v>
      </c>
    </row>
    <row r="1130" spans="1:14" x14ac:dyDescent="0.35">
      <c r="A1130" s="8">
        <v>56420</v>
      </c>
      <c r="B1130" s="9">
        <v>40748</v>
      </c>
      <c r="C1130" s="8" t="s">
        <v>13</v>
      </c>
      <c r="D1130" s="8">
        <v>16</v>
      </c>
      <c r="E1130" s="8">
        <v>597.44000000000005</v>
      </c>
      <c r="F1130" s="10">
        <v>37.340000000000003</v>
      </c>
      <c r="G1130" s="8" t="s">
        <v>25</v>
      </c>
      <c r="H1130" s="8">
        <v>4.5</v>
      </c>
      <c r="I1130" s="8" t="s">
        <v>54</v>
      </c>
      <c r="J1130" s="8" t="s">
        <v>16</v>
      </c>
      <c r="K1130" s="8" t="s">
        <v>27</v>
      </c>
      <c r="L1130" s="8" t="s">
        <v>66</v>
      </c>
      <c r="M1130" s="8" t="s">
        <v>19</v>
      </c>
      <c r="N1130" s="8" t="s">
        <v>77</v>
      </c>
    </row>
    <row r="1131" spans="1:14" x14ac:dyDescent="0.35">
      <c r="A1131" s="8">
        <v>46311</v>
      </c>
      <c r="B1131" s="9">
        <v>40749</v>
      </c>
      <c r="C1131" s="8" t="s">
        <v>34</v>
      </c>
      <c r="D1131" s="8">
        <v>44</v>
      </c>
      <c r="E1131" s="8">
        <v>302.07</v>
      </c>
      <c r="F1131" s="10">
        <v>6.8652272727272727</v>
      </c>
      <c r="G1131" s="8" t="s">
        <v>25</v>
      </c>
      <c r="H1131" s="8">
        <v>8.4</v>
      </c>
      <c r="I1131" s="8" t="s">
        <v>85</v>
      </c>
      <c r="J1131" s="8" t="s">
        <v>16</v>
      </c>
      <c r="K1131" s="8" t="s">
        <v>27</v>
      </c>
      <c r="L1131" s="8" t="s">
        <v>28</v>
      </c>
      <c r="M1131" s="8" t="s">
        <v>19</v>
      </c>
      <c r="N1131" s="8" t="s">
        <v>112</v>
      </c>
    </row>
    <row r="1132" spans="1:14" x14ac:dyDescent="0.35">
      <c r="A1132" s="8">
        <v>46311</v>
      </c>
      <c r="B1132" s="9">
        <v>40749</v>
      </c>
      <c r="C1132" s="8" t="s">
        <v>34</v>
      </c>
      <c r="D1132" s="8">
        <v>42</v>
      </c>
      <c r="E1132" s="8">
        <v>981.73</v>
      </c>
      <c r="F1132" s="10">
        <v>23.374523809523811</v>
      </c>
      <c r="G1132" s="8" t="s">
        <v>25</v>
      </c>
      <c r="H1132" s="8">
        <v>3.63</v>
      </c>
      <c r="I1132" s="8" t="s">
        <v>85</v>
      </c>
      <c r="J1132" s="8" t="s">
        <v>16</v>
      </c>
      <c r="K1132" s="8" t="s">
        <v>17</v>
      </c>
      <c r="L1132" s="8" t="s">
        <v>18</v>
      </c>
      <c r="M1132" s="8" t="s">
        <v>32</v>
      </c>
      <c r="N1132" s="8" t="s">
        <v>108</v>
      </c>
    </row>
    <row r="1133" spans="1:14" x14ac:dyDescent="0.35">
      <c r="A1133" s="8">
        <v>46311</v>
      </c>
      <c r="B1133" s="9">
        <v>40749</v>
      </c>
      <c r="C1133" s="8" t="s">
        <v>34</v>
      </c>
      <c r="D1133" s="8">
        <v>42</v>
      </c>
      <c r="E1133" s="8">
        <v>1244.01</v>
      </c>
      <c r="F1133" s="10">
        <v>29.619285714285713</v>
      </c>
      <c r="G1133" s="8" t="s">
        <v>25</v>
      </c>
      <c r="H1133" s="8">
        <v>1.99</v>
      </c>
      <c r="I1133" s="8" t="s">
        <v>85</v>
      </c>
      <c r="J1133" s="8" t="s">
        <v>16</v>
      </c>
      <c r="K1133" s="8" t="s">
        <v>30</v>
      </c>
      <c r="L1133" s="8" t="s">
        <v>31</v>
      </c>
      <c r="M1133" s="8" t="s">
        <v>32</v>
      </c>
      <c r="N1133" s="8" t="s">
        <v>136</v>
      </c>
    </row>
    <row r="1134" spans="1:14" x14ac:dyDescent="0.35">
      <c r="A1134" s="8">
        <v>30593</v>
      </c>
      <c r="B1134" s="9">
        <v>40749</v>
      </c>
      <c r="C1134" s="8" t="s">
        <v>20</v>
      </c>
      <c r="D1134" s="8">
        <v>41</v>
      </c>
      <c r="E1134" s="8">
        <v>1408.34</v>
      </c>
      <c r="F1134" s="10">
        <v>34.34975609756097</v>
      </c>
      <c r="G1134" s="8" t="s">
        <v>25</v>
      </c>
      <c r="H1134" s="8">
        <v>8.99</v>
      </c>
      <c r="I1134" s="8" t="s">
        <v>51</v>
      </c>
      <c r="J1134" s="8" t="s">
        <v>42</v>
      </c>
      <c r="K1134" s="8" t="s">
        <v>27</v>
      </c>
      <c r="L1134" s="8" t="s">
        <v>40</v>
      </c>
      <c r="M1134" s="8" t="s">
        <v>32</v>
      </c>
      <c r="N1134" s="8" t="s">
        <v>77</v>
      </c>
    </row>
    <row r="1135" spans="1:14" x14ac:dyDescent="0.35">
      <c r="A1135" s="8">
        <v>15425</v>
      </c>
      <c r="B1135" s="9">
        <v>40749</v>
      </c>
      <c r="C1135" s="8" t="s">
        <v>13</v>
      </c>
      <c r="D1135" s="8">
        <v>29</v>
      </c>
      <c r="E1135" s="8">
        <v>2896.14</v>
      </c>
      <c r="F1135" s="10">
        <v>99.866896551724139</v>
      </c>
      <c r="G1135" s="8" t="s">
        <v>14</v>
      </c>
      <c r="H1135" s="8">
        <v>19.989999999999998</v>
      </c>
      <c r="I1135" s="8" t="s">
        <v>54</v>
      </c>
      <c r="J1135" s="8" t="s">
        <v>29</v>
      </c>
      <c r="K1135" s="8" t="s">
        <v>30</v>
      </c>
      <c r="L1135" s="8" t="s">
        <v>31</v>
      </c>
      <c r="M1135" s="8" t="s">
        <v>19</v>
      </c>
      <c r="N1135" s="8" t="s">
        <v>107</v>
      </c>
    </row>
    <row r="1136" spans="1:14" x14ac:dyDescent="0.35">
      <c r="A1136" s="8">
        <v>30593</v>
      </c>
      <c r="B1136" s="9">
        <v>40749</v>
      </c>
      <c r="C1136" s="8" t="s">
        <v>20</v>
      </c>
      <c r="D1136" s="8">
        <v>20</v>
      </c>
      <c r="E1136" s="8">
        <v>97.65</v>
      </c>
      <c r="F1136" s="10">
        <v>4.8825000000000003</v>
      </c>
      <c r="G1136" s="8" t="s">
        <v>14</v>
      </c>
      <c r="H1136" s="8">
        <v>6.92</v>
      </c>
      <c r="I1136" s="8" t="s">
        <v>51</v>
      </c>
      <c r="J1136" s="8" t="s">
        <v>42</v>
      </c>
      <c r="K1136" s="8" t="s">
        <v>17</v>
      </c>
      <c r="L1136" s="8" t="s">
        <v>18</v>
      </c>
      <c r="M1136" s="8" t="s">
        <v>19</v>
      </c>
      <c r="N1136" s="8" t="s">
        <v>112</v>
      </c>
    </row>
    <row r="1137" spans="1:14" x14ac:dyDescent="0.35">
      <c r="A1137" s="8">
        <v>39111</v>
      </c>
      <c r="B1137" s="9">
        <v>40749</v>
      </c>
      <c r="C1137" s="8" t="s">
        <v>55</v>
      </c>
      <c r="D1137" s="8">
        <v>20</v>
      </c>
      <c r="E1137" s="8">
        <v>6004.35</v>
      </c>
      <c r="F1137" s="10">
        <v>300.21750000000003</v>
      </c>
      <c r="G1137" s="8" t="s">
        <v>25</v>
      </c>
      <c r="H1137" s="8">
        <v>7.18</v>
      </c>
      <c r="I1137" s="8" t="s">
        <v>46</v>
      </c>
      <c r="J1137" s="8" t="s">
        <v>22</v>
      </c>
      <c r="K1137" s="8" t="s">
        <v>30</v>
      </c>
      <c r="L1137" s="8" t="s">
        <v>31</v>
      </c>
      <c r="M1137" s="8" t="s">
        <v>19</v>
      </c>
      <c r="N1137" s="8" t="s">
        <v>112</v>
      </c>
    </row>
    <row r="1138" spans="1:14" x14ac:dyDescent="0.35">
      <c r="A1138" s="8">
        <v>2306</v>
      </c>
      <c r="B1138" s="9">
        <v>40749</v>
      </c>
      <c r="C1138" s="8" t="s">
        <v>34</v>
      </c>
      <c r="D1138" s="8">
        <v>15</v>
      </c>
      <c r="E1138" s="8">
        <v>113.5</v>
      </c>
      <c r="F1138" s="10">
        <v>7.5666666666666664</v>
      </c>
      <c r="G1138" s="8" t="s">
        <v>25</v>
      </c>
      <c r="H1138" s="8">
        <v>6.28</v>
      </c>
      <c r="I1138" s="8" t="s">
        <v>39</v>
      </c>
      <c r="J1138" s="8" t="s">
        <v>22</v>
      </c>
      <c r="K1138" s="8" t="s">
        <v>27</v>
      </c>
      <c r="L1138" s="8" t="s">
        <v>68</v>
      </c>
      <c r="M1138" s="8" t="s">
        <v>19</v>
      </c>
      <c r="N1138" s="8" t="s">
        <v>112</v>
      </c>
    </row>
    <row r="1139" spans="1:14" x14ac:dyDescent="0.35">
      <c r="A1139" s="8">
        <v>36516</v>
      </c>
      <c r="B1139" s="9">
        <v>40749</v>
      </c>
      <c r="C1139" s="8" t="s">
        <v>55</v>
      </c>
      <c r="D1139" s="8">
        <v>9</v>
      </c>
      <c r="E1139" s="8">
        <v>883.37</v>
      </c>
      <c r="F1139" s="10">
        <v>98.152222222222221</v>
      </c>
      <c r="G1139" s="8" t="s">
        <v>25</v>
      </c>
      <c r="H1139" s="8">
        <v>7.18</v>
      </c>
      <c r="I1139" s="8" t="s">
        <v>96</v>
      </c>
      <c r="J1139" s="8" t="s">
        <v>29</v>
      </c>
      <c r="K1139" s="8" t="s">
        <v>30</v>
      </c>
      <c r="L1139" s="8" t="s">
        <v>31</v>
      </c>
      <c r="M1139" s="8" t="s">
        <v>19</v>
      </c>
      <c r="N1139" s="8" t="s">
        <v>77</v>
      </c>
    </row>
    <row r="1140" spans="1:14" x14ac:dyDescent="0.35">
      <c r="A1140" s="8">
        <v>39111</v>
      </c>
      <c r="B1140" s="9">
        <v>40749</v>
      </c>
      <c r="C1140" s="8" t="s">
        <v>55</v>
      </c>
      <c r="D1140" s="8">
        <v>1</v>
      </c>
      <c r="E1140" s="8">
        <v>182.4</v>
      </c>
      <c r="F1140" s="10">
        <v>182.4</v>
      </c>
      <c r="G1140" s="8" t="s">
        <v>25</v>
      </c>
      <c r="H1140" s="8">
        <v>19.989999999999998</v>
      </c>
      <c r="I1140" s="8" t="s">
        <v>46</v>
      </c>
      <c r="J1140" s="8" t="s">
        <v>22</v>
      </c>
      <c r="K1140" s="8" t="s">
        <v>27</v>
      </c>
      <c r="L1140" s="8" t="s">
        <v>58</v>
      </c>
      <c r="M1140" s="8" t="s">
        <v>19</v>
      </c>
      <c r="N1140" s="8" t="s">
        <v>77</v>
      </c>
    </row>
    <row r="1141" spans="1:14" x14ac:dyDescent="0.35">
      <c r="A1141" s="8">
        <v>19041</v>
      </c>
      <c r="B1141" s="9">
        <v>40750</v>
      </c>
      <c r="C1141" s="8" t="s">
        <v>13</v>
      </c>
      <c r="D1141" s="8">
        <v>43</v>
      </c>
      <c r="E1141" s="8">
        <v>1849.8</v>
      </c>
      <c r="F1141" s="10">
        <v>43.018604651162789</v>
      </c>
      <c r="G1141" s="8" t="s">
        <v>25</v>
      </c>
      <c r="H1141" s="8">
        <v>4.62</v>
      </c>
      <c r="I1141" s="8" t="s">
        <v>46</v>
      </c>
      <c r="J1141" s="8" t="s">
        <v>22</v>
      </c>
      <c r="K1141" s="8" t="s">
        <v>27</v>
      </c>
      <c r="L1141" s="8" t="s">
        <v>66</v>
      </c>
      <c r="M1141" s="8" t="s">
        <v>19</v>
      </c>
      <c r="N1141" s="9">
        <v>40641</v>
      </c>
    </row>
    <row r="1142" spans="1:14" x14ac:dyDescent="0.35">
      <c r="A1142" s="8">
        <v>30565</v>
      </c>
      <c r="B1142" s="9">
        <v>40750</v>
      </c>
      <c r="C1142" s="8" t="s">
        <v>55</v>
      </c>
      <c r="D1142" s="8">
        <v>32</v>
      </c>
      <c r="E1142" s="8">
        <v>1785.02</v>
      </c>
      <c r="F1142" s="10">
        <v>55.781874999999999</v>
      </c>
      <c r="G1142" s="8" t="s">
        <v>14</v>
      </c>
      <c r="H1142" s="8">
        <v>4</v>
      </c>
      <c r="I1142" s="8" t="s">
        <v>85</v>
      </c>
      <c r="J1142" s="8" t="s">
        <v>22</v>
      </c>
      <c r="K1142" s="8" t="s">
        <v>30</v>
      </c>
      <c r="L1142" s="8" t="s">
        <v>31</v>
      </c>
      <c r="M1142" s="8" t="s">
        <v>19</v>
      </c>
      <c r="N1142" s="8" t="s">
        <v>77</v>
      </c>
    </row>
    <row r="1143" spans="1:14" x14ac:dyDescent="0.35">
      <c r="A1143" s="8">
        <v>19041</v>
      </c>
      <c r="B1143" s="9">
        <v>40750</v>
      </c>
      <c r="C1143" s="8" t="s">
        <v>13</v>
      </c>
      <c r="D1143" s="8">
        <v>3</v>
      </c>
      <c r="E1143" s="8">
        <v>36.06</v>
      </c>
      <c r="F1143" s="10">
        <v>12.020000000000001</v>
      </c>
      <c r="G1143" s="8" t="s">
        <v>25</v>
      </c>
      <c r="H1143" s="8">
        <v>4.5</v>
      </c>
      <c r="I1143" s="8" t="s">
        <v>46</v>
      </c>
      <c r="J1143" s="8" t="s">
        <v>22</v>
      </c>
      <c r="K1143" s="8" t="s">
        <v>27</v>
      </c>
      <c r="L1143" s="8" t="s">
        <v>66</v>
      </c>
      <c r="M1143" s="8" t="s">
        <v>19</v>
      </c>
      <c r="N1143" s="8" t="s">
        <v>256</v>
      </c>
    </row>
    <row r="1144" spans="1:14" x14ac:dyDescent="0.35">
      <c r="A1144" s="8">
        <v>31938</v>
      </c>
      <c r="B1144" s="9">
        <v>40751</v>
      </c>
      <c r="C1144" s="8" t="s">
        <v>55</v>
      </c>
      <c r="D1144" s="8">
        <v>47</v>
      </c>
      <c r="E1144" s="8">
        <v>363.23</v>
      </c>
      <c r="F1144" s="10">
        <v>7.7282978723404261</v>
      </c>
      <c r="G1144" s="8" t="s">
        <v>25</v>
      </c>
      <c r="H1144" s="8">
        <v>4</v>
      </c>
      <c r="I1144" s="8" t="s">
        <v>15</v>
      </c>
      <c r="J1144" s="8" t="s">
        <v>16</v>
      </c>
      <c r="K1144" s="8" t="s">
        <v>17</v>
      </c>
      <c r="L1144" s="8" t="s">
        <v>18</v>
      </c>
      <c r="M1144" s="8" t="s">
        <v>37</v>
      </c>
      <c r="N1144" s="8" t="s">
        <v>107</v>
      </c>
    </row>
    <row r="1145" spans="1:14" x14ac:dyDescent="0.35">
      <c r="A1145" s="8">
        <v>49479</v>
      </c>
      <c r="B1145" s="9">
        <v>40751</v>
      </c>
      <c r="C1145" s="8" t="s">
        <v>55</v>
      </c>
      <c r="D1145" s="8">
        <v>46</v>
      </c>
      <c r="E1145" s="8">
        <v>5615.4</v>
      </c>
      <c r="F1145" s="10">
        <v>122.07391304347826</v>
      </c>
      <c r="G1145" s="8" t="s">
        <v>21</v>
      </c>
      <c r="H1145" s="8">
        <v>26.3</v>
      </c>
      <c r="I1145" s="8" t="s">
        <v>39</v>
      </c>
      <c r="J1145" s="8" t="s">
        <v>16</v>
      </c>
      <c r="K1145" s="8" t="s">
        <v>30</v>
      </c>
      <c r="L1145" s="8" t="s">
        <v>44</v>
      </c>
      <c r="M1145" s="8" t="s">
        <v>24</v>
      </c>
      <c r="N1145" s="8" t="s">
        <v>107</v>
      </c>
    </row>
    <row r="1146" spans="1:14" x14ac:dyDescent="0.35">
      <c r="A1146" s="8">
        <v>30853</v>
      </c>
      <c r="B1146" s="9">
        <v>40751</v>
      </c>
      <c r="C1146" s="8" t="s">
        <v>55</v>
      </c>
      <c r="D1146" s="8">
        <v>40</v>
      </c>
      <c r="E1146" s="8">
        <v>254.02</v>
      </c>
      <c r="F1146" s="10">
        <v>6.3505000000000003</v>
      </c>
      <c r="G1146" s="8" t="s">
        <v>25</v>
      </c>
      <c r="H1146" s="8">
        <v>0.5</v>
      </c>
      <c r="I1146" s="8" t="s">
        <v>85</v>
      </c>
      <c r="J1146" s="8" t="s">
        <v>42</v>
      </c>
      <c r="K1146" s="8" t="s">
        <v>27</v>
      </c>
      <c r="L1146" s="8" t="s">
        <v>71</v>
      </c>
      <c r="M1146" s="8" t="s">
        <v>19</v>
      </c>
      <c r="N1146" s="8" t="s">
        <v>256</v>
      </c>
    </row>
    <row r="1147" spans="1:14" x14ac:dyDescent="0.35">
      <c r="A1147" s="8">
        <v>56768</v>
      </c>
      <c r="B1147" s="9">
        <v>40751</v>
      </c>
      <c r="C1147" s="8" t="s">
        <v>20</v>
      </c>
      <c r="D1147" s="8">
        <v>37</v>
      </c>
      <c r="E1147" s="8">
        <v>111.39</v>
      </c>
      <c r="F1147" s="10">
        <v>3.0105405405405405</v>
      </c>
      <c r="G1147" s="8" t="s">
        <v>25</v>
      </c>
      <c r="H1147" s="8">
        <v>0.7</v>
      </c>
      <c r="I1147" s="8" t="s">
        <v>41</v>
      </c>
      <c r="J1147" s="8" t="s">
        <v>22</v>
      </c>
      <c r="K1147" s="8" t="s">
        <v>27</v>
      </c>
      <c r="L1147" s="8" t="s">
        <v>40</v>
      </c>
      <c r="M1147" s="8" t="s">
        <v>37</v>
      </c>
      <c r="N1147" s="8" t="s">
        <v>107</v>
      </c>
    </row>
    <row r="1148" spans="1:14" x14ac:dyDescent="0.35">
      <c r="A1148" s="8">
        <v>31556</v>
      </c>
      <c r="B1148" s="9">
        <v>40751</v>
      </c>
      <c r="C1148" s="8" t="s">
        <v>20</v>
      </c>
      <c r="D1148" s="8">
        <v>35</v>
      </c>
      <c r="E1148" s="8">
        <v>269.35000000000002</v>
      </c>
      <c r="F1148" s="10">
        <v>7.6957142857142866</v>
      </c>
      <c r="G1148" s="8" t="s">
        <v>25</v>
      </c>
      <c r="H1148" s="8">
        <v>3.68</v>
      </c>
      <c r="I1148" s="8" t="s">
        <v>85</v>
      </c>
      <c r="J1148" s="8" t="s">
        <v>16</v>
      </c>
      <c r="K1148" s="8" t="s">
        <v>17</v>
      </c>
      <c r="L1148" s="8" t="s">
        <v>18</v>
      </c>
      <c r="M1148" s="8" t="s">
        <v>37</v>
      </c>
      <c r="N1148" s="8" t="s">
        <v>77</v>
      </c>
    </row>
    <row r="1149" spans="1:14" x14ac:dyDescent="0.35">
      <c r="A1149" s="8">
        <v>52934</v>
      </c>
      <c r="B1149" s="9">
        <v>40751</v>
      </c>
      <c r="C1149" s="8" t="s">
        <v>20</v>
      </c>
      <c r="D1149" s="8">
        <v>20</v>
      </c>
      <c r="E1149" s="8">
        <v>92.15</v>
      </c>
      <c r="F1149" s="10">
        <v>4.6074999999999999</v>
      </c>
      <c r="G1149" s="8" t="s">
        <v>25</v>
      </c>
      <c r="H1149" s="8">
        <v>0.5</v>
      </c>
      <c r="I1149" s="8" t="s">
        <v>41</v>
      </c>
      <c r="J1149" s="8" t="s">
        <v>22</v>
      </c>
      <c r="K1149" s="8" t="s">
        <v>27</v>
      </c>
      <c r="L1149" s="8" t="s">
        <v>71</v>
      </c>
      <c r="M1149" s="8" t="s">
        <v>19</v>
      </c>
      <c r="N1149" s="8" t="s">
        <v>77</v>
      </c>
    </row>
    <row r="1150" spans="1:14" x14ac:dyDescent="0.35">
      <c r="A1150" s="8">
        <v>30853</v>
      </c>
      <c r="B1150" s="9">
        <v>40751</v>
      </c>
      <c r="C1150" s="8" t="s">
        <v>55</v>
      </c>
      <c r="D1150" s="8">
        <v>16</v>
      </c>
      <c r="E1150" s="8">
        <v>41.52</v>
      </c>
      <c r="F1150" s="10">
        <v>2.5950000000000002</v>
      </c>
      <c r="G1150" s="8" t="s">
        <v>25</v>
      </c>
      <c r="H1150" s="8">
        <v>7.09</v>
      </c>
      <c r="I1150" s="8" t="s">
        <v>39</v>
      </c>
      <c r="J1150" s="8" t="s">
        <v>42</v>
      </c>
      <c r="K1150" s="8" t="s">
        <v>27</v>
      </c>
      <c r="L1150" s="8" t="s">
        <v>28</v>
      </c>
      <c r="M1150" s="8" t="s">
        <v>37</v>
      </c>
      <c r="N1150" s="8" t="s">
        <v>256</v>
      </c>
    </row>
    <row r="1151" spans="1:14" x14ac:dyDescent="0.35">
      <c r="A1151" s="8">
        <v>34725</v>
      </c>
      <c r="B1151" s="9">
        <v>40751</v>
      </c>
      <c r="C1151" s="8" t="s">
        <v>13</v>
      </c>
      <c r="D1151" s="8">
        <v>14</v>
      </c>
      <c r="E1151" s="8">
        <v>1885.41</v>
      </c>
      <c r="F1151" s="10">
        <v>134.67214285714286</v>
      </c>
      <c r="G1151" s="8" t="s">
        <v>25</v>
      </c>
      <c r="H1151" s="8">
        <v>35</v>
      </c>
      <c r="I1151" s="8" t="s">
        <v>35</v>
      </c>
      <c r="J1151" s="8" t="s">
        <v>42</v>
      </c>
      <c r="K1151" s="8" t="s">
        <v>27</v>
      </c>
      <c r="L1151" s="8" t="s">
        <v>58</v>
      </c>
      <c r="M1151" s="8" t="s">
        <v>76</v>
      </c>
      <c r="N1151" s="8" t="s">
        <v>107</v>
      </c>
    </row>
    <row r="1152" spans="1:14" x14ac:dyDescent="0.35">
      <c r="A1152" s="8">
        <v>31938</v>
      </c>
      <c r="B1152" s="9">
        <v>40751</v>
      </c>
      <c r="C1152" s="8" t="s">
        <v>55</v>
      </c>
      <c r="D1152" s="8">
        <v>13</v>
      </c>
      <c r="E1152" s="8">
        <v>1193.6199999999999</v>
      </c>
      <c r="F1152" s="10">
        <v>91.816923076923075</v>
      </c>
      <c r="G1152" s="8" t="s">
        <v>21</v>
      </c>
      <c r="H1152" s="8">
        <v>42</v>
      </c>
      <c r="I1152" s="8" t="s">
        <v>15</v>
      </c>
      <c r="J1152" s="8" t="s">
        <v>16</v>
      </c>
      <c r="K1152" s="8" t="s">
        <v>17</v>
      </c>
      <c r="L1152" s="8" t="s">
        <v>23</v>
      </c>
      <c r="M1152" s="8" t="s">
        <v>24</v>
      </c>
      <c r="N1152" s="8" t="s">
        <v>77</v>
      </c>
    </row>
    <row r="1153" spans="1:14" x14ac:dyDescent="0.35">
      <c r="A1153" s="8">
        <v>56768</v>
      </c>
      <c r="B1153" s="9">
        <v>40751</v>
      </c>
      <c r="C1153" s="8" t="s">
        <v>20</v>
      </c>
      <c r="D1153" s="8">
        <v>13</v>
      </c>
      <c r="E1153" s="8">
        <v>1207.02</v>
      </c>
      <c r="F1153" s="10">
        <v>92.847692307692313</v>
      </c>
      <c r="G1153" s="8" t="s">
        <v>21</v>
      </c>
      <c r="H1153" s="8">
        <v>14</v>
      </c>
      <c r="I1153" s="8" t="s">
        <v>35</v>
      </c>
      <c r="J1153" s="8" t="s">
        <v>22</v>
      </c>
      <c r="K1153" s="8" t="s">
        <v>30</v>
      </c>
      <c r="L1153" s="8" t="s">
        <v>44</v>
      </c>
      <c r="M1153" s="8" t="s">
        <v>24</v>
      </c>
      <c r="N1153" s="8" t="s">
        <v>77</v>
      </c>
    </row>
    <row r="1154" spans="1:14" x14ac:dyDescent="0.35">
      <c r="A1154" s="8">
        <v>3362</v>
      </c>
      <c r="B1154" s="9">
        <v>40752</v>
      </c>
      <c r="C1154" s="8" t="s">
        <v>13</v>
      </c>
      <c r="D1154" s="8">
        <v>50</v>
      </c>
      <c r="E1154" s="8">
        <v>760.85</v>
      </c>
      <c r="F1154" s="10">
        <v>15.217000000000001</v>
      </c>
      <c r="G1154" s="8" t="s">
        <v>25</v>
      </c>
      <c r="H1154" s="8">
        <v>4.53</v>
      </c>
      <c r="I1154" s="8" t="s">
        <v>15</v>
      </c>
      <c r="J1154" s="8" t="s">
        <v>42</v>
      </c>
      <c r="K1154" s="8" t="s">
        <v>27</v>
      </c>
      <c r="L1154" s="8" t="s">
        <v>58</v>
      </c>
      <c r="M1154" s="8" t="s">
        <v>19</v>
      </c>
      <c r="N1154" s="9">
        <v>40702</v>
      </c>
    </row>
    <row r="1155" spans="1:14" x14ac:dyDescent="0.35">
      <c r="A1155" s="8">
        <v>47271</v>
      </c>
      <c r="B1155" s="9">
        <v>40752</v>
      </c>
      <c r="C1155" s="8" t="s">
        <v>55</v>
      </c>
      <c r="D1155" s="8">
        <v>44</v>
      </c>
      <c r="E1155" s="8">
        <v>221.42</v>
      </c>
      <c r="F1155" s="10">
        <v>5.0322727272727272</v>
      </c>
      <c r="G1155" s="8" t="s">
        <v>25</v>
      </c>
      <c r="H1155" s="8">
        <v>4.62</v>
      </c>
      <c r="I1155" s="8" t="s">
        <v>63</v>
      </c>
      <c r="J1155" s="8" t="s">
        <v>22</v>
      </c>
      <c r="K1155" s="8" t="s">
        <v>30</v>
      </c>
      <c r="L1155" s="8" t="s">
        <v>31</v>
      </c>
      <c r="M1155" s="8" t="s">
        <v>32</v>
      </c>
      <c r="N1155" s="8" t="s">
        <v>107</v>
      </c>
    </row>
    <row r="1156" spans="1:14" x14ac:dyDescent="0.35">
      <c r="A1156" s="8">
        <v>3362</v>
      </c>
      <c r="B1156" s="9">
        <v>40752</v>
      </c>
      <c r="C1156" s="8" t="s">
        <v>13</v>
      </c>
      <c r="D1156" s="8">
        <v>40</v>
      </c>
      <c r="E1156" s="8">
        <v>1699.52</v>
      </c>
      <c r="F1156" s="10">
        <v>42.488</v>
      </c>
      <c r="G1156" s="8" t="s">
        <v>25</v>
      </c>
      <c r="H1156" s="8">
        <v>1.99</v>
      </c>
      <c r="I1156" s="8" t="s">
        <v>15</v>
      </c>
      <c r="J1156" s="8" t="s">
        <v>42</v>
      </c>
      <c r="K1156" s="8" t="s">
        <v>30</v>
      </c>
      <c r="L1156" s="8" t="s">
        <v>31</v>
      </c>
      <c r="M1156" s="8" t="s">
        <v>32</v>
      </c>
      <c r="N1156" s="9">
        <v>40551</v>
      </c>
    </row>
    <row r="1157" spans="1:14" x14ac:dyDescent="0.35">
      <c r="A1157" s="8">
        <v>21089</v>
      </c>
      <c r="B1157" s="9">
        <v>40752</v>
      </c>
      <c r="C1157" s="8" t="s">
        <v>55</v>
      </c>
      <c r="D1157" s="8">
        <v>4</v>
      </c>
      <c r="E1157" s="8">
        <v>559.75</v>
      </c>
      <c r="F1157" s="10">
        <v>139.9375</v>
      </c>
      <c r="G1157" s="8" t="s">
        <v>21</v>
      </c>
      <c r="H1157" s="8">
        <v>70.2</v>
      </c>
      <c r="I1157" s="8" t="s">
        <v>51</v>
      </c>
      <c r="J1157" s="8" t="s">
        <v>22</v>
      </c>
      <c r="K1157" s="8" t="s">
        <v>17</v>
      </c>
      <c r="L1157" s="8" t="s">
        <v>23</v>
      </c>
      <c r="M1157" s="8" t="s">
        <v>24</v>
      </c>
      <c r="N1157" s="8" t="s">
        <v>256</v>
      </c>
    </row>
    <row r="1158" spans="1:14" x14ac:dyDescent="0.35">
      <c r="A1158" s="8">
        <v>56838</v>
      </c>
      <c r="B1158" s="9">
        <v>40753</v>
      </c>
      <c r="C1158" s="8" t="s">
        <v>20</v>
      </c>
      <c r="D1158" s="8">
        <v>44</v>
      </c>
      <c r="E1158" s="8">
        <v>4326.2700000000004</v>
      </c>
      <c r="F1158" s="10">
        <v>98.324318181818185</v>
      </c>
      <c r="G1158" s="8" t="s">
        <v>25</v>
      </c>
      <c r="H1158" s="8">
        <v>7.18</v>
      </c>
      <c r="I1158" s="8" t="s">
        <v>85</v>
      </c>
      <c r="J1158" s="8" t="s">
        <v>22</v>
      </c>
      <c r="K1158" s="8" t="s">
        <v>30</v>
      </c>
      <c r="L1158" s="8" t="s">
        <v>31</v>
      </c>
      <c r="M1158" s="8" t="s">
        <v>19</v>
      </c>
      <c r="N1158" s="8" t="s">
        <v>256</v>
      </c>
    </row>
    <row r="1159" spans="1:14" x14ac:dyDescent="0.35">
      <c r="A1159" s="8">
        <v>46336</v>
      </c>
      <c r="B1159" s="9">
        <v>40753</v>
      </c>
      <c r="C1159" s="8" t="s">
        <v>34</v>
      </c>
      <c r="D1159" s="8">
        <v>31</v>
      </c>
      <c r="E1159" s="8">
        <v>143.85</v>
      </c>
      <c r="F1159" s="10">
        <v>4.6403225806451607</v>
      </c>
      <c r="G1159" s="8" t="s">
        <v>25</v>
      </c>
      <c r="H1159" s="8">
        <v>0.71</v>
      </c>
      <c r="I1159" s="8" t="s">
        <v>54</v>
      </c>
      <c r="J1159" s="8" t="s">
        <v>16</v>
      </c>
      <c r="K1159" s="8" t="s">
        <v>27</v>
      </c>
      <c r="L1159" s="8" t="s">
        <v>40</v>
      </c>
      <c r="M1159" s="8" t="s">
        <v>37</v>
      </c>
      <c r="N1159" s="8" t="s">
        <v>249</v>
      </c>
    </row>
    <row r="1160" spans="1:14" x14ac:dyDescent="0.35">
      <c r="A1160" s="8">
        <v>31237</v>
      </c>
      <c r="B1160" s="9">
        <v>40753</v>
      </c>
      <c r="C1160" s="8" t="s">
        <v>49</v>
      </c>
      <c r="D1160" s="8">
        <v>13</v>
      </c>
      <c r="E1160" s="8">
        <v>589.78</v>
      </c>
      <c r="F1160" s="10">
        <v>45.367692307692309</v>
      </c>
      <c r="G1160" s="8" t="s">
        <v>25</v>
      </c>
      <c r="H1160" s="8">
        <v>2.99</v>
      </c>
      <c r="I1160" s="8" t="s">
        <v>54</v>
      </c>
      <c r="J1160" s="8" t="s">
        <v>42</v>
      </c>
      <c r="K1160" s="8" t="s">
        <v>27</v>
      </c>
      <c r="L1160" s="8" t="s">
        <v>68</v>
      </c>
      <c r="M1160" s="8" t="s">
        <v>19</v>
      </c>
      <c r="N1160" s="8" t="s">
        <v>107</v>
      </c>
    </row>
    <row r="1161" spans="1:14" x14ac:dyDescent="0.35">
      <c r="A1161" s="8">
        <v>23202</v>
      </c>
      <c r="B1161" s="9">
        <v>40754</v>
      </c>
      <c r="C1161" s="8" t="s">
        <v>34</v>
      </c>
      <c r="D1161" s="8">
        <v>48</v>
      </c>
      <c r="E1161" s="8">
        <v>608.29</v>
      </c>
      <c r="F1161" s="10">
        <v>12.672708333333333</v>
      </c>
      <c r="G1161" s="8" t="s">
        <v>25</v>
      </c>
      <c r="H1161" s="8">
        <v>5.81</v>
      </c>
      <c r="I1161" s="8" t="s">
        <v>51</v>
      </c>
      <c r="J1161" s="8" t="s">
        <v>42</v>
      </c>
      <c r="K1161" s="8" t="s">
        <v>27</v>
      </c>
      <c r="L1161" s="8" t="s">
        <v>40</v>
      </c>
      <c r="M1161" s="8" t="s">
        <v>32</v>
      </c>
      <c r="N1161" s="9">
        <v>40551</v>
      </c>
    </row>
    <row r="1162" spans="1:14" x14ac:dyDescent="0.35">
      <c r="A1162" s="8">
        <v>54279</v>
      </c>
      <c r="B1162" s="9">
        <v>40754</v>
      </c>
      <c r="C1162" s="8" t="s">
        <v>34</v>
      </c>
      <c r="D1162" s="8">
        <v>41</v>
      </c>
      <c r="E1162" s="8">
        <v>10071.09</v>
      </c>
      <c r="F1162" s="10">
        <v>245.63634146341462</v>
      </c>
      <c r="G1162" s="8" t="s">
        <v>21</v>
      </c>
      <c r="H1162" s="8">
        <v>17.86</v>
      </c>
      <c r="I1162" s="8" t="s">
        <v>54</v>
      </c>
      <c r="J1162" s="8" t="s">
        <v>22</v>
      </c>
      <c r="K1162" s="8" t="s">
        <v>30</v>
      </c>
      <c r="L1162" s="8" t="s">
        <v>44</v>
      </c>
      <c r="M1162" s="8" t="s">
        <v>24</v>
      </c>
      <c r="N1162" s="8" t="s">
        <v>249</v>
      </c>
    </row>
    <row r="1163" spans="1:14" x14ac:dyDescent="0.35">
      <c r="A1163" s="8">
        <v>9574</v>
      </c>
      <c r="B1163" s="9">
        <v>40754</v>
      </c>
      <c r="C1163" s="8" t="s">
        <v>55</v>
      </c>
      <c r="D1163" s="8">
        <v>40</v>
      </c>
      <c r="E1163" s="8">
        <v>434.62</v>
      </c>
      <c r="F1163" s="10">
        <v>10.865500000000001</v>
      </c>
      <c r="G1163" s="8" t="s">
        <v>25</v>
      </c>
      <c r="H1163" s="8">
        <v>7.19</v>
      </c>
      <c r="I1163" s="8" t="s">
        <v>96</v>
      </c>
      <c r="J1163" s="8" t="s">
        <v>22</v>
      </c>
      <c r="K1163" s="8" t="s">
        <v>27</v>
      </c>
      <c r="L1163" s="8" t="s">
        <v>68</v>
      </c>
      <c r="M1163" s="8" t="s">
        <v>19</v>
      </c>
      <c r="N1163" s="8" t="s">
        <v>249</v>
      </c>
    </row>
    <row r="1164" spans="1:14" x14ac:dyDescent="0.35">
      <c r="A1164" s="8">
        <v>23202</v>
      </c>
      <c r="B1164" s="9">
        <v>40754</v>
      </c>
      <c r="C1164" s="8" t="s">
        <v>34</v>
      </c>
      <c r="D1164" s="8">
        <v>39</v>
      </c>
      <c r="E1164" s="8">
        <v>307.42</v>
      </c>
      <c r="F1164" s="10">
        <v>7.8825641025641033</v>
      </c>
      <c r="G1164" s="8" t="s">
        <v>25</v>
      </c>
      <c r="H1164" s="8">
        <v>1.69</v>
      </c>
      <c r="I1164" s="8" t="s">
        <v>51</v>
      </c>
      <c r="J1164" s="8" t="s">
        <v>42</v>
      </c>
      <c r="K1164" s="8" t="s">
        <v>27</v>
      </c>
      <c r="L1164" s="8" t="s">
        <v>28</v>
      </c>
      <c r="M1164" s="8" t="s">
        <v>37</v>
      </c>
      <c r="N1164" s="9">
        <v>40551</v>
      </c>
    </row>
    <row r="1165" spans="1:14" x14ac:dyDescent="0.35">
      <c r="A1165" s="8">
        <v>46305</v>
      </c>
      <c r="B1165" s="9">
        <v>40754</v>
      </c>
      <c r="C1165" s="8" t="s">
        <v>13</v>
      </c>
      <c r="D1165" s="8">
        <v>30</v>
      </c>
      <c r="E1165" s="8">
        <v>299.66000000000003</v>
      </c>
      <c r="F1165" s="10">
        <v>9.988666666666667</v>
      </c>
      <c r="G1165" s="8" t="s">
        <v>25</v>
      </c>
      <c r="H1165" s="8">
        <v>5.75</v>
      </c>
      <c r="I1165" s="8" t="s">
        <v>39</v>
      </c>
      <c r="J1165" s="8" t="s">
        <v>16</v>
      </c>
      <c r="K1165" s="8" t="s">
        <v>27</v>
      </c>
      <c r="L1165" s="8" t="s">
        <v>68</v>
      </c>
      <c r="M1165" s="8" t="s">
        <v>19</v>
      </c>
      <c r="N1165" s="9">
        <v>40610</v>
      </c>
    </row>
    <row r="1166" spans="1:14" x14ac:dyDescent="0.35">
      <c r="A1166" s="8">
        <v>31812</v>
      </c>
      <c r="B1166" s="9">
        <v>40755</v>
      </c>
      <c r="C1166" s="8" t="s">
        <v>34</v>
      </c>
      <c r="D1166" s="8">
        <v>31</v>
      </c>
      <c r="E1166" s="8">
        <v>38.520000000000003</v>
      </c>
      <c r="F1166" s="10">
        <v>1.2425806451612904</v>
      </c>
      <c r="G1166" s="8" t="s">
        <v>25</v>
      </c>
      <c r="H1166" s="8">
        <v>0.7</v>
      </c>
      <c r="I1166" s="8" t="s">
        <v>51</v>
      </c>
      <c r="J1166" s="8" t="s">
        <v>42</v>
      </c>
      <c r="K1166" s="8" t="s">
        <v>27</v>
      </c>
      <c r="L1166" s="8" t="s">
        <v>82</v>
      </c>
      <c r="M1166" s="8" t="s">
        <v>37</v>
      </c>
      <c r="N1166" s="9">
        <v>40582</v>
      </c>
    </row>
    <row r="1167" spans="1:14" x14ac:dyDescent="0.35">
      <c r="A1167" s="8">
        <v>33377</v>
      </c>
      <c r="B1167" s="9">
        <v>40755</v>
      </c>
      <c r="C1167" s="8" t="s">
        <v>34</v>
      </c>
      <c r="D1167" s="8">
        <v>20</v>
      </c>
      <c r="E1167" s="8">
        <v>100.4</v>
      </c>
      <c r="F1167" s="10">
        <v>5.0200000000000005</v>
      </c>
      <c r="G1167" s="8" t="s">
        <v>25</v>
      </c>
      <c r="H1167" s="8">
        <v>2.04</v>
      </c>
      <c r="I1167" s="8" t="s">
        <v>26</v>
      </c>
      <c r="J1167" s="8" t="s">
        <v>22</v>
      </c>
      <c r="K1167" s="8" t="s">
        <v>27</v>
      </c>
      <c r="L1167" s="8" t="s">
        <v>28</v>
      </c>
      <c r="M1167" s="8" t="s">
        <v>37</v>
      </c>
      <c r="N1167" s="9">
        <v>40582</v>
      </c>
    </row>
    <row r="1168" spans="1:14" x14ac:dyDescent="0.35">
      <c r="A1168" s="8">
        <v>33377</v>
      </c>
      <c r="B1168" s="9">
        <v>40755</v>
      </c>
      <c r="C1168" s="8" t="s">
        <v>34</v>
      </c>
      <c r="D1168" s="8">
        <v>19</v>
      </c>
      <c r="E1168" s="8">
        <v>327.14999999999998</v>
      </c>
      <c r="F1168" s="10">
        <v>17.218421052631577</v>
      </c>
      <c r="G1168" s="8" t="s">
        <v>25</v>
      </c>
      <c r="H1168" s="8">
        <v>3.26</v>
      </c>
      <c r="I1168" s="8" t="s">
        <v>26</v>
      </c>
      <c r="J1168" s="8" t="s">
        <v>22</v>
      </c>
      <c r="K1168" s="8" t="s">
        <v>27</v>
      </c>
      <c r="L1168" s="8" t="s">
        <v>36</v>
      </c>
      <c r="M1168" s="8" t="s">
        <v>32</v>
      </c>
      <c r="N1168" s="9">
        <v>40551</v>
      </c>
    </row>
    <row r="1169" spans="1:14" x14ac:dyDescent="0.35">
      <c r="A1169" s="8">
        <v>31812</v>
      </c>
      <c r="B1169" s="9">
        <v>40755</v>
      </c>
      <c r="C1169" s="8" t="s">
        <v>34</v>
      </c>
      <c r="D1169" s="8">
        <v>14</v>
      </c>
      <c r="E1169" s="8">
        <v>593.62</v>
      </c>
      <c r="F1169" s="10">
        <v>42.401428571428575</v>
      </c>
      <c r="G1169" s="8" t="s">
        <v>25</v>
      </c>
      <c r="H1169" s="8">
        <v>19.989999999999998</v>
      </c>
      <c r="I1169" s="8" t="s">
        <v>51</v>
      </c>
      <c r="J1169" s="8" t="s">
        <v>42</v>
      </c>
      <c r="K1169" s="8" t="s">
        <v>27</v>
      </c>
      <c r="L1169" s="8" t="s">
        <v>28</v>
      </c>
      <c r="M1169" s="8" t="s">
        <v>19</v>
      </c>
      <c r="N1169" s="9">
        <v>40582</v>
      </c>
    </row>
    <row r="1170" spans="1:14" x14ac:dyDescent="0.35">
      <c r="A1170" s="8">
        <v>610</v>
      </c>
      <c r="B1170" s="9">
        <v>40756</v>
      </c>
      <c r="C1170" s="8" t="s">
        <v>20</v>
      </c>
      <c r="D1170" s="8">
        <v>38</v>
      </c>
      <c r="E1170" s="8">
        <v>283.64999999999998</v>
      </c>
      <c r="F1170" s="10">
        <v>7.4644736842105255</v>
      </c>
      <c r="G1170" s="8" t="s">
        <v>14</v>
      </c>
      <c r="H1170" s="8">
        <v>5.41</v>
      </c>
      <c r="I1170" s="8" t="s">
        <v>39</v>
      </c>
      <c r="J1170" s="8" t="s">
        <v>29</v>
      </c>
      <c r="K1170" s="8" t="s">
        <v>27</v>
      </c>
      <c r="L1170" s="8" t="s">
        <v>28</v>
      </c>
      <c r="M1170" s="8" t="s">
        <v>19</v>
      </c>
      <c r="N1170" s="9">
        <v>40610</v>
      </c>
    </row>
    <row r="1171" spans="1:14" x14ac:dyDescent="0.35">
      <c r="A1171" s="8">
        <v>25633</v>
      </c>
      <c r="B1171" s="9">
        <v>40756</v>
      </c>
      <c r="C1171" s="8" t="s">
        <v>13</v>
      </c>
      <c r="D1171" s="8">
        <v>36</v>
      </c>
      <c r="E1171" s="8">
        <v>5140.08</v>
      </c>
      <c r="F1171" s="10">
        <v>142.78</v>
      </c>
      <c r="G1171" s="8" t="s">
        <v>21</v>
      </c>
      <c r="H1171" s="8">
        <v>51.92</v>
      </c>
      <c r="I1171" s="8" t="s">
        <v>15</v>
      </c>
      <c r="J1171" s="8" t="s">
        <v>29</v>
      </c>
      <c r="K1171" s="8" t="s">
        <v>17</v>
      </c>
      <c r="L1171" s="8" t="s">
        <v>52</v>
      </c>
      <c r="M1171" s="8" t="s">
        <v>56</v>
      </c>
      <c r="N1171" s="9">
        <v>40702</v>
      </c>
    </row>
    <row r="1172" spans="1:14" x14ac:dyDescent="0.35">
      <c r="A1172" s="8">
        <v>5799</v>
      </c>
      <c r="B1172" s="9">
        <v>40757</v>
      </c>
      <c r="C1172" s="8" t="s">
        <v>20</v>
      </c>
      <c r="D1172" s="8">
        <v>34</v>
      </c>
      <c r="E1172" s="8">
        <v>9626.86</v>
      </c>
      <c r="F1172" s="10">
        <v>283.14294117647063</v>
      </c>
      <c r="G1172" s="8" t="s">
        <v>21</v>
      </c>
      <c r="H1172" s="8">
        <v>42.52</v>
      </c>
      <c r="I1172" s="8" t="s">
        <v>41</v>
      </c>
      <c r="J1172" s="8" t="s">
        <v>42</v>
      </c>
      <c r="K1172" s="8" t="s">
        <v>27</v>
      </c>
      <c r="L1172" s="8" t="s">
        <v>66</v>
      </c>
      <c r="M1172" s="8" t="s">
        <v>24</v>
      </c>
      <c r="N1172" s="9">
        <v>40641</v>
      </c>
    </row>
    <row r="1173" spans="1:14" x14ac:dyDescent="0.35">
      <c r="A1173" s="8">
        <v>20448</v>
      </c>
      <c r="B1173" s="9">
        <v>40757</v>
      </c>
      <c r="C1173" s="8" t="s">
        <v>20</v>
      </c>
      <c r="D1173" s="8">
        <v>23</v>
      </c>
      <c r="E1173" s="8">
        <v>104.82</v>
      </c>
      <c r="F1173" s="10">
        <v>4.557391304347826</v>
      </c>
      <c r="G1173" s="8" t="s">
        <v>14</v>
      </c>
      <c r="H1173" s="8">
        <v>2.5</v>
      </c>
      <c r="I1173" s="8" t="s">
        <v>15</v>
      </c>
      <c r="J1173" s="8" t="s">
        <v>22</v>
      </c>
      <c r="K1173" s="8" t="s">
        <v>27</v>
      </c>
      <c r="L1173" s="8" t="s">
        <v>127</v>
      </c>
      <c r="M1173" s="8" t="s">
        <v>19</v>
      </c>
      <c r="N1173" s="9">
        <v>40610</v>
      </c>
    </row>
    <row r="1174" spans="1:14" x14ac:dyDescent="0.35">
      <c r="A1174" s="8">
        <v>17345</v>
      </c>
      <c r="B1174" s="9">
        <v>40757</v>
      </c>
      <c r="C1174" s="8" t="s">
        <v>20</v>
      </c>
      <c r="D1174" s="8">
        <v>23</v>
      </c>
      <c r="E1174" s="8">
        <v>195.61</v>
      </c>
      <c r="F1174" s="10">
        <v>8.5047826086956526</v>
      </c>
      <c r="G1174" s="8" t="s">
        <v>25</v>
      </c>
      <c r="H1174" s="8">
        <v>5.83</v>
      </c>
      <c r="I1174" s="8" t="s">
        <v>85</v>
      </c>
      <c r="J1174" s="8" t="s">
        <v>42</v>
      </c>
      <c r="K1174" s="8" t="s">
        <v>27</v>
      </c>
      <c r="L1174" s="8" t="s">
        <v>28</v>
      </c>
      <c r="M1174" s="8" t="s">
        <v>37</v>
      </c>
      <c r="N1174" s="9">
        <v>40641</v>
      </c>
    </row>
    <row r="1175" spans="1:14" x14ac:dyDescent="0.35">
      <c r="A1175" s="8">
        <v>16356</v>
      </c>
      <c r="B1175" s="9">
        <v>40757</v>
      </c>
      <c r="C1175" s="8" t="s">
        <v>20</v>
      </c>
      <c r="D1175" s="8">
        <v>6</v>
      </c>
      <c r="E1175" s="8">
        <v>157.94</v>
      </c>
      <c r="F1175" s="10">
        <v>26.323333333333334</v>
      </c>
      <c r="G1175" s="8" t="s">
        <v>14</v>
      </c>
      <c r="H1175" s="8">
        <v>4.5</v>
      </c>
      <c r="I1175" s="8" t="s">
        <v>46</v>
      </c>
      <c r="J1175" s="8" t="s">
        <v>22</v>
      </c>
      <c r="K1175" s="8" t="s">
        <v>27</v>
      </c>
      <c r="L1175" s="8" t="s">
        <v>66</v>
      </c>
      <c r="M1175" s="8" t="s">
        <v>19</v>
      </c>
      <c r="N1175" s="9">
        <v>40610</v>
      </c>
    </row>
    <row r="1176" spans="1:14" x14ac:dyDescent="0.35">
      <c r="A1176" s="8">
        <v>48512</v>
      </c>
      <c r="B1176" s="9">
        <v>40758</v>
      </c>
      <c r="C1176" s="8" t="s">
        <v>49</v>
      </c>
      <c r="D1176" s="8">
        <v>48</v>
      </c>
      <c r="E1176" s="8">
        <v>238.79</v>
      </c>
      <c r="F1176" s="10">
        <v>4.9747916666666665</v>
      </c>
      <c r="G1176" s="8" t="s">
        <v>25</v>
      </c>
      <c r="H1176" s="8">
        <v>4.72</v>
      </c>
      <c r="I1176" s="8" t="s">
        <v>15</v>
      </c>
      <c r="J1176" s="8" t="s">
        <v>16</v>
      </c>
      <c r="K1176" s="8" t="s">
        <v>27</v>
      </c>
      <c r="L1176" s="8" t="s">
        <v>28</v>
      </c>
      <c r="M1176" s="8" t="s">
        <v>19</v>
      </c>
      <c r="N1176" s="9">
        <v>40641</v>
      </c>
    </row>
    <row r="1177" spans="1:14" x14ac:dyDescent="0.35">
      <c r="A1177" s="8">
        <v>48512</v>
      </c>
      <c r="B1177" s="9">
        <v>40758</v>
      </c>
      <c r="C1177" s="8" t="s">
        <v>49</v>
      </c>
      <c r="D1177" s="8">
        <v>47</v>
      </c>
      <c r="E1177" s="8">
        <v>148.26</v>
      </c>
      <c r="F1177" s="10">
        <v>3.1544680851063829</v>
      </c>
      <c r="G1177" s="8" t="s">
        <v>14</v>
      </c>
      <c r="H1177" s="8">
        <v>0.81</v>
      </c>
      <c r="I1177" s="8" t="s">
        <v>15</v>
      </c>
      <c r="J1177" s="8" t="s">
        <v>16</v>
      </c>
      <c r="K1177" s="8" t="s">
        <v>27</v>
      </c>
      <c r="L1177" s="8" t="s">
        <v>40</v>
      </c>
      <c r="M1177" s="8" t="s">
        <v>37</v>
      </c>
      <c r="N1177" s="9">
        <v>40610</v>
      </c>
    </row>
    <row r="1178" spans="1:14" x14ac:dyDescent="0.35">
      <c r="A1178" s="8">
        <v>51494</v>
      </c>
      <c r="B1178" s="9">
        <v>40758</v>
      </c>
      <c r="C1178" s="8" t="s">
        <v>20</v>
      </c>
      <c r="D1178" s="8">
        <v>42</v>
      </c>
      <c r="E1178" s="8">
        <v>493.56</v>
      </c>
      <c r="F1178" s="10">
        <v>11.751428571428571</v>
      </c>
      <c r="G1178" s="8" t="s">
        <v>25</v>
      </c>
      <c r="H1178" s="8">
        <v>5.99</v>
      </c>
      <c r="I1178" s="8" t="s">
        <v>41</v>
      </c>
      <c r="J1178" s="8" t="s">
        <v>16</v>
      </c>
      <c r="K1178" s="8" t="s">
        <v>30</v>
      </c>
      <c r="L1178" s="8" t="s">
        <v>44</v>
      </c>
      <c r="M1178" s="8" t="s">
        <v>45</v>
      </c>
      <c r="N1178" s="9">
        <v>40671</v>
      </c>
    </row>
    <row r="1179" spans="1:14" x14ac:dyDescent="0.35">
      <c r="A1179" s="8">
        <v>56647</v>
      </c>
      <c r="B1179" s="9">
        <v>40758</v>
      </c>
      <c r="C1179" s="8" t="s">
        <v>55</v>
      </c>
      <c r="D1179" s="8">
        <v>41</v>
      </c>
      <c r="E1179" s="8">
        <v>417.53</v>
      </c>
      <c r="F1179" s="10">
        <v>10.183658536585366</v>
      </c>
      <c r="G1179" s="8" t="s">
        <v>25</v>
      </c>
      <c r="H1179" s="8">
        <v>12.52</v>
      </c>
      <c r="I1179" s="8" t="s">
        <v>63</v>
      </c>
      <c r="J1179" s="8" t="s">
        <v>29</v>
      </c>
      <c r="K1179" s="8" t="s">
        <v>17</v>
      </c>
      <c r="L1179" s="8" t="s">
        <v>18</v>
      </c>
      <c r="M1179" s="8" t="s">
        <v>19</v>
      </c>
      <c r="N1179" s="9">
        <v>40641</v>
      </c>
    </row>
    <row r="1180" spans="1:14" x14ac:dyDescent="0.35">
      <c r="A1180" s="8">
        <v>35684</v>
      </c>
      <c r="B1180" s="9">
        <v>40758</v>
      </c>
      <c r="C1180" s="8" t="s">
        <v>13</v>
      </c>
      <c r="D1180" s="8">
        <v>10</v>
      </c>
      <c r="E1180" s="8">
        <v>910.98</v>
      </c>
      <c r="F1180" s="10">
        <v>91.097999999999999</v>
      </c>
      <c r="G1180" s="8" t="s">
        <v>25</v>
      </c>
      <c r="H1180" s="8">
        <v>13.99</v>
      </c>
      <c r="I1180" s="8" t="s">
        <v>54</v>
      </c>
      <c r="J1180" s="8" t="s">
        <v>22</v>
      </c>
      <c r="K1180" s="8" t="s">
        <v>30</v>
      </c>
      <c r="L1180" s="8" t="s">
        <v>44</v>
      </c>
      <c r="M1180" s="8" t="s">
        <v>45</v>
      </c>
      <c r="N1180" s="9">
        <v>40763</v>
      </c>
    </row>
    <row r="1181" spans="1:14" x14ac:dyDescent="0.35">
      <c r="A1181" s="8">
        <v>6788</v>
      </c>
      <c r="B1181" s="9">
        <v>40759</v>
      </c>
      <c r="C1181" s="8" t="s">
        <v>49</v>
      </c>
      <c r="D1181" s="8">
        <v>41</v>
      </c>
      <c r="E1181" s="8">
        <v>127.84</v>
      </c>
      <c r="F1181" s="10">
        <v>3.118048780487805</v>
      </c>
      <c r="G1181" s="8" t="s">
        <v>14</v>
      </c>
      <c r="H1181" s="8">
        <v>0.96</v>
      </c>
      <c r="I1181" s="8" t="s">
        <v>46</v>
      </c>
      <c r="J1181" s="8" t="s">
        <v>42</v>
      </c>
      <c r="K1181" s="8" t="s">
        <v>27</v>
      </c>
      <c r="L1181" s="8" t="s">
        <v>40</v>
      </c>
      <c r="M1181" s="8" t="s">
        <v>37</v>
      </c>
      <c r="N1181" s="9">
        <v>40702</v>
      </c>
    </row>
    <row r="1182" spans="1:14" x14ac:dyDescent="0.35">
      <c r="A1182" s="8">
        <v>14113</v>
      </c>
      <c r="B1182" s="9">
        <v>40759</v>
      </c>
      <c r="C1182" s="8" t="s">
        <v>34</v>
      </c>
      <c r="D1182" s="8">
        <v>22</v>
      </c>
      <c r="E1182" s="8">
        <v>8218.16</v>
      </c>
      <c r="F1182" s="10">
        <v>373.55272727272728</v>
      </c>
      <c r="G1182" s="8" t="s">
        <v>21</v>
      </c>
      <c r="H1182" s="8">
        <v>85.63</v>
      </c>
      <c r="I1182" s="8" t="s">
        <v>35</v>
      </c>
      <c r="J1182" s="8" t="s">
        <v>29</v>
      </c>
      <c r="K1182" s="8" t="s">
        <v>17</v>
      </c>
      <c r="L1182" s="8" t="s">
        <v>52</v>
      </c>
      <c r="M1182" s="8" t="s">
        <v>56</v>
      </c>
      <c r="N1182" s="9">
        <v>40702</v>
      </c>
    </row>
    <row r="1183" spans="1:14" x14ac:dyDescent="0.35">
      <c r="A1183" s="8">
        <v>14401</v>
      </c>
      <c r="B1183" s="9">
        <v>40759</v>
      </c>
      <c r="C1183" s="8" t="s">
        <v>49</v>
      </c>
      <c r="D1183" s="8">
        <v>10</v>
      </c>
      <c r="E1183" s="8">
        <v>931.14949999999999</v>
      </c>
      <c r="F1183" s="10">
        <v>93.114949999999993</v>
      </c>
      <c r="G1183" s="8" t="s">
        <v>25</v>
      </c>
      <c r="H1183" s="8">
        <v>2.5</v>
      </c>
      <c r="I1183" s="8" t="s">
        <v>35</v>
      </c>
      <c r="J1183" s="8" t="s">
        <v>42</v>
      </c>
      <c r="K1183" s="8" t="s">
        <v>30</v>
      </c>
      <c r="L1183" s="8" t="s">
        <v>47</v>
      </c>
      <c r="M1183" s="8" t="s">
        <v>19</v>
      </c>
      <c r="N1183" s="9">
        <v>40702</v>
      </c>
    </row>
    <row r="1184" spans="1:14" x14ac:dyDescent="0.35">
      <c r="A1184" s="8">
        <v>6788</v>
      </c>
      <c r="B1184" s="9">
        <v>40759</v>
      </c>
      <c r="C1184" s="8" t="s">
        <v>49</v>
      </c>
      <c r="D1184" s="8">
        <v>6</v>
      </c>
      <c r="E1184" s="8">
        <v>11.15</v>
      </c>
      <c r="F1184" s="10">
        <v>1.8583333333333334</v>
      </c>
      <c r="G1184" s="8" t="s">
        <v>25</v>
      </c>
      <c r="H1184" s="8">
        <v>0.75</v>
      </c>
      <c r="I1184" s="8" t="s">
        <v>46</v>
      </c>
      <c r="J1184" s="8" t="s">
        <v>42</v>
      </c>
      <c r="K1184" s="8" t="s">
        <v>27</v>
      </c>
      <c r="L1184" s="8" t="s">
        <v>82</v>
      </c>
      <c r="M1184" s="8" t="s">
        <v>37</v>
      </c>
      <c r="N1184" s="9">
        <v>40671</v>
      </c>
    </row>
    <row r="1185" spans="1:14" x14ac:dyDescent="0.35">
      <c r="A1185" s="8">
        <v>35782</v>
      </c>
      <c r="B1185" s="9">
        <v>40760</v>
      </c>
      <c r="C1185" s="8" t="s">
        <v>13</v>
      </c>
      <c r="D1185" s="8">
        <v>42</v>
      </c>
      <c r="E1185" s="8">
        <v>6427.18</v>
      </c>
      <c r="F1185" s="10">
        <v>153.02809523809523</v>
      </c>
      <c r="G1185" s="8" t="s">
        <v>25</v>
      </c>
      <c r="H1185" s="8">
        <v>19.989999999999998</v>
      </c>
      <c r="I1185" s="8" t="s">
        <v>39</v>
      </c>
      <c r="J1185" s="8" t="s">
        <v>22</v>
      </c>
      <c r="K1185" s="8" t="s">
        <v>27</v>
      </c>
      <c r="L1185" s="8" t="s">
        <v>68</v>
      </c>
      <c r="M1185" s="8" t="s">
        <v>19</v>
      </c>
      <c r="N1185" s="9">
        <v>40885</v>
      </c>
    </row>
    <row r="1186" spans="1:14" x14ac:dyDescent="0.35">
      <c r="A1186" s="8">
        <v>38787</v>
      </c>
      <c r="B1186" s="9">
        <v>40760</v>
      </c>
      <c r="C1186" s="8" t="s">
        <v>13</v>
      </c>
      <c r="D1186" s="8">
        <v>22</v>
      </c>
      <c r="E1186" s="8">
        <v>79.040000000000006</v>
      </c>
      <c r="F1186" s="10">
        <v>3.5927272727272732</v>
      </c>
      <c r="G1186" s="8" t="s">
        <v>25</v>
      </c>
      <c r="H1186" s="8">
        <v>5</v>
      </c>
      <c r="I1186" s="8" t="s">
        <v>54</v>
      </c>
      <c r="J1186" s="8" t="s">
        <v>16</v>
      </c>
      <c r="K1186" s="8" t="s">
        <v>27</v>
      </c>
      <c r="L1186" s="8" t="s">
        <v>40</v>
      </c>
      <c r="M1186" s="8" t="s">
        <v>37</v>
      </c>
      <c r="N1186" s="9">
        <v>40671</v>
      </c>
    </row>
    <row r="1187" spans="1:14" x14ac:dyDescent="0.35">
      <c r="A1187" s="8">
        <v>35782</v>
      </c>
      <c r="B1187" s="9">
        <v>40760</v>
      </c>
      <c r="C1187" s="8" t="s">
        <v>13</v>
      </c>
      <c r="D1187" s="8">
        <v>13</v>
      </c>
      <c r="E1187" s="8">
        <v>1330.73</v>
      </c>
      <c r="F1187" s="10">
        <v>102.36384615384615</v>
      </c>
      <c r="G1187" s="8" t="s">
        <v>21</v>
      </c>
      <c r="H1187" s="8">
        <v>41.64</v>
      </c>
      <c r="I1187" s="8" t="s">
        <v>39</v>
      </c>
      <c r="J1187" s="8" t="s">
        <v>22</v>
      </c>
      <c r="K1187" s="8" t="s">
        <v>17</v>
      </c>
      <c r="L1187" s="8" t="s">
        <v>52</v>
      </c>
      <c r="M1187" s="8" t="s">
        <v>56</v>
      </c>
      <c r="N1187" s="9">
        <v>40824</v>
      </c>
    </row>
    <row r="1188" spans="1:14" x14ac:dyDescent="0.35">
      <c r="A1188" s="8">
        <v>30144</v>
      </c>
      <c r="B1188" s="9">
        <v>40761</v>
      </c>
      <c r="C1188" s="8" t="s">
        <v>13</v>
      </c>
      <c r="D1188" s="8">
        <v>25</v>
      </c>
      <c r="E1188" s="8">
        <v>5503.39</v>
      </c>
      <c r="F1188" s="10">
        <v>220.13560000000001</v>
      </c>
      <c r="G1188" s="8" t="s">
        <v>21</v>
      </c>
      <c r="H1188" s="8">
        <v>69.64</v>
      </c>
      <c r="I1188" s="8" t="s">
        <v>51</v>
      </c>
      <c r="J1188" s="8" t="s">
        <v>42</v>
      </c>
      <c r="K1188" s="8" t="s">
        <v>17</v>
      </c>
      <c r="L1188" s="8" t="s">
        <v>52</v>
      </c>
      <c r="M1188" s="8" t="s">
        <v>56</v>
      </c>
      <c r="N1188" s="9">
        <v>40855</v>
      </c>
    </row>
    <row r="1189" spans="1:14" x14ac:dyDescent="0.35">
      <c r="A1189" s="8">
        <v>36196</v>
      </c>
      <c r="B1189" s="9">
        <v>40761</v>
      </c>
      <c r="C1189" s="8" t="s">
        <v>49</v>
      </c>
      <c r="D1189" s="8">
        <v>7</v>
      </c>
      <c r="E1189" s="8">
        <v>39.01</v>
      </c>
      <c r="F1189" s="10">
        <v>5.572857142857143</v>
      </c>
      <c r="G1189" s="8" t="s">
        <v>25</v>
      </c>
      <c r="H1189" s="8">
        <v>4.32</v>
      </c>
      <c r="I1189" s="8" t="s">
        <v>15</v>
      </c>
      <c r="J1189" s="8" t="s">
        <v>16</v>
      </c>
      <c r="K1189" s="8" t="s">
        <v>30</v>
      </c>
      <c r="L1189" s="8" t="s">
        <v>31</v>
      </c>
      <c r="M1189" s="8" t="s">
        <v>32</v>
      </c>
      <c r="N1189" s="9">
        <v>40763</v>
      </c>
    </row>
    <row r="1190" spans="1:14" x14ac:dyDescent="0.35">
      <c r="A1190" s="8">
        <v>36196</v>
      </c>
      <c r="B1190" s="9">
        <v>40761</v>
      </c>
      <c r="C1190" s="8" t="s">
        <v>49</v>
      </c>
      <c r="D1190" s="8">
        <v>6</v>
      </c>
      <c r="E1190" s="8">
        <v>62.03</v>
      </c>
      <c r="F1190" s="10">
        <v>10.338333333333333</v>
      </c>
      <c r="G1190" s="8" t="s">
        <v>25</v>
      </c>
      <c r="H1190" s="8">
        <v>6.02</v>
      </c>
      <c r="I1190" s="8" t="s">
        <v>232</v>
      </c>
      <c r="J1190" s="8" t="s">
        <v>16</v>
      </c>
      <c r="K1190" s="8" t="s">
        <v>17</v>
      </c>
      <c r="L1190" s="8" t="s">
        <v>18</v>
      </c>
      <c r="M1190" s="8" t="s">
        <v>45</v>
      </c>
      <c r="N1190" s="9">
        <v>40732</v>
      </c>
    </row>
    <row r="1191" spans="1:14" x14ac:dyDescent="0.35">
      <c r="A1191" s="8">
        <v>28324</v>
      </c>
      <c r="B1191" s="9">
        <v>40762</v>
      </c>
      <c r="C1191" s="8" t="s">
        <v>34</v>
      </c>
      <c r="D1191" s="8">
        <v>48</v>
      </c>
      <c r="E1191" s="8">
        <v>385.99</v>
      </c>
      <c r="F1191" s="10">
        <v>8.0414583333333329</v>
      </c>
      <c r="G1191" s="8" t="s">
        <v>25</v>
      </c>
      <c r="H1191" s="8">
        <v>3.5</v>
      </c>
      <c r="I1191" s="8" t="s">
        <v>51</v>
      </c>
      <c r="J1191" s="8" t="s">
        <v>42</v>
      </c>
      <c r="K1191" s="8" t="s">
        <v>27</v>
      </c>
      <c r="L1191" s="8" t="s">
        <v>66</v>
      </c>
      <c r="M1191" s="8" t="s">
        <v>19</v>
      </c>
      <c r="N1191" s="9">
        <v>40794</v>
      </c>
    </row>
    <row r="1192" spans="1:14" x14ac:dyDescent="0.35">
      <c r="A1192" s="8">
        <v>21378</v>
      </c>
      <c r="B1192" s="9">
        <v>40762</v>
      </c>
      <c r="C1192" s="8" t="s">
        <v>55</v>
      </c>
      <c r="D1192" s="8">
        <v>34</v>
      </c>
      <c r="E1192" s="8">
        <v>937.04</v>
      </c>
      <c r="F1192" s="10">
        <v>27.56</v>
      </c>
      <c r="G1192" s="8" t="s">
        <v>25</v>
      </c>
      <c r="H1192" s="8">
        <v>1.49</v>
      </c>
      <c r="I1192" s="8" t="s">
        <v>96</v>
      </c>
      <c r="J1192" s="8" t="s">
        <v>22</v>
      </c>
      <c r="K1192" s="8" t="s">
        <v>27</v>
      </c>
      <c r="L1192" s="8" t="s">
        <v>68</v>
      </c>
      <c r="M1192" s="8" t="s">
        <v>19</v>
      </c>
      <c r="N1192" s="9">
        <v>40763</v>
      </c>
    </row>
    <row r="1193" spans="1:14" x14ac:dyDescent="0.35">
      <c r="A1193" s="8">
        <v>6374</v>
      </c>
      <c r="B1193" s="9">
        <v>40762</v>
      </c>
      <c r="C1193" s="8" t="s">
        <v>20</v>
      </c>
      <c r="D1193" s="8">
        <v>29</v>
      </c>
      <c r="E1193" s="8">
        <v>857.42</v>
      </c>
      <c r="F1193" s="10">
        <v>29.566206896551723</v>
      </c>
      <c r="G1193" s="8" t="s">
        <v>14</v>
      </c>
      <c r="H1193" s="8">
        <v>3.6</v>
      </c>
      <c r="I1193" s="8" t="s">
        <v>15</v>
      </c>
      <c r="J1193" s="8" t="s">
        <v>22</v>
      </c>
      <c r="K1193" s="8" t="s">
        <v>30</v>
      </c>
      <c r="L1193" s="8" t="s">
        <v>31</v>
      </c>
      <c r="M1193" s="8" t="s">
        <v>32</v>
      </c>
      <c r="N1193" s="9">
        <v>40763</v>
      </c>
    </row>
    <row r="1194" spans="1:14" x14ac:dyDescent="0.35">
      <c r="A1194" s="8">
        <v>7110</v>
      </c>
      <c r="B1194" s="9">
        <v>40762</v>
      </c>
      <c r="C1194" s="8" t="s">
        <v>13</v>
      </c>
      <c r="D1194" s="8">
        <v>22</v>
      </c>
      <c r="E1194" s="8">
        <v>6396.2</v>
      </c>
      <c r="F1194" s="10">
        <v>290.73636363636365</v>
      </c>
      <c r="G1194" s="8" t="s">
        <v>25</v>
      </c>
      <c r="H1194" s="8">
        <v>24.49</v>
      </c>
      <c r="I1194" s="8" t="s">
        <v>62</v>
      </c>
      <c r="J1194" s="8" t="s">
        <v>22</v>
      </c>
      <c r="K1194" s="8" t="s">
        <v>17</v>
      </c>
      <c r="L1194" s="8" t="s">
        <v>23</v>
      </c>
      <c r="M1194" s="8" t="s">
        <v>76</v>
      </c>
      <c r="N1194" s="9">
        <v>40855</v>
      </c>
    </row>
    <row r="1195" spans="1:14" x14ac:dyDescent="0.35">
      <c r="A1195" s="8">
        <v>21378</v>
      </c>
      <c r="B1195" s="9">
        <v>40762</v>
      </c>
      <c r="C1195" s="8" t="s">
        <v>55</v>
      </c>
      <c r="D1195" s="8">
        <v>17</v>
      </c>
      <c r="E1195" s="8">
        <v>1616.64</v>
      </c>
      <c r="F1195" s="10">
        <v>95.096470588235306</v>
      </c>
      <c r="G1195" s="8" t="s">
        <v>25</v>
      </c>
      <c r="H1195" s="8">
        <v>19.989999999999998</v>
      </c>
      <c r="I1195" s="8" t="s">
        <v>96</v>
      </c>
      <c r="J1195" s="8" t="s">
        <v>22</v>
      </c>
      <c r="K1195" s="8" t="s">
        <v>30</v>
      </c>
      <c r="L1195" s="8" t="s">
        <v>31</v>
      </c>
      <c r="M1195" s="8" t="s">
        <v>19</v>
      </c>
      <c r="N1195" s="9">
        <v>40824</v>
      </c>
    </row>
    <row r="1196" spans="1:14" x14ac:dyDescent="0.35">
      <c r="A1196" s="8">
        <v>6374</v>
      </c>
      <c r="B1196" s="9">
        <v>40762</v>
      </c>
      <c r="C1196" s="8" t="s">
        <v>20</v>
      </c>
      <c r="D1196" s="8">
        <v>1</v>
      </c>
      <c r="E1196" s="8">
        <v>2.2400000000000002</v>
      </c>
      <c r="F1196" s="10">
        <v>2.2400000000000002</v>
      </c>
      <c r="G1196" s="8" t="s">
        <v>25</v>
      </c>
      <c r="H1196" s="8">
        <v>0.7</v>
      </c>
      <c r="I1196" s="8" t="s">
        <v>15</v>
      </c>
      <c r="J1196" s="8" t="s">
        <v>22</v>
      </c>
      <c r="K1196" s="8" t="s">
        <v>27</v>
      </c>
      <c r="L1196" s="8" t="s">
        <v>82</v>
      </c>
      <c r="M1196" s="8" t="s">
        <v>37</v>
      </c>
      <c r="N1196" s="9">
        <v>40794</v>
      </c>
    </row>
    <row r="1197" spans="1:14" x14ac:dyDescent="0.35">
      <c r="A1197" s="8">
        <v>19811</v>
      </c>
      <c r="B1197" s="9">
        <v>40763</v>
      </c>
      <c r="C1197" s="8" t="s">
        <v>13</v>
      </c>
      <c r="D1197" s="8">
        <v>49</v>
      </c>
      <c r="E1197" s="8">
        <v>450.66</v>
      </c>
      <c r="F1197" s="10">
        <v>9.1971428571428575</v>
      </c>
      <c r="G1197" s="8" t="s">
        <v>14</v>
      </c>
      <c r="H1197" s="8">
        <v>6.14</v>
      </c>
      <c r="I1197" s="8" t="s">
        <v>35</v>
      </c>
      <c r="J1197" s="8" t="s">
        <v>22</v>
      </c>
      <c r="K1197" s="8" t="s">
        <v>27</v>
      </c>
      <c r="L1197" s="8" t="s">
        <v>36</v>
      </c>
      <c r="M1197" s="8" t="s">
        <v>32</v>
      </c>
      <c r="N1197" s="8" t="s">
        <v>93</v>
      </c>
    </row>
    <row r="1198" spans="1:14" x14ac:dyDescent="0.35">
      <c r="A1198" s="8">
        <v>53956</v>
      </c>
      <c r="B1198" s="9">
        <v>40763</v>
      </c>
      <c r="C1198" s="8" t="s">
        <v>34</v>
      </c>
      <c r="D1198" s="8">
        <v>43</v>
      </c>
      <c r="E1198" s="8">
        <v>1779.87</v>
      </c>
      <c r="F1198" s="10">
        <v>41.392325581395347</v>
      </c>
      <c r="G1198" s="8" t="s">
        <v>25</v>
      </c>
      <c r="H1198" s="8">
        <v>17.48</v>
      </c>
      <c r="I1198" s="8" t="s">
        <v>39</v>
      </c>
      <c r="J1198" s="8" t="s">
        <v>16</v>
      </c>
      <c r="K1198" s="8" t="s">
        <v>27</v>
      </c>
      <c r="L1198" s="8" t="s">
        <v>28</v>
      </c>
      <c r="M1198" s="8" t="s">
        <v>19</v>
      </c>
      <c r="N1198" s="9">
        <v>40794</v>
      </c>
    </row>
    <row r="1199" spans="1:14" x14ac:dyDescent="0.35">
      <c r="A1199" s="8">
        <v>9700</v>
      </c>
      <c r="B1199" s="9">
        <v>40763</v>
      </c>
      <c r="C1199" s="8" t="s">
        <v>20</v>
      </c>
      <c r="D1199" s="8">
        <v>35</v>
      </c>
      <c r="E1199" s="8">
        <v>106.06</v>
      </c>
      <c r="F1199" s="10">
        <v>3.0302857142857142</v>
      </c>
      <c r="G1199" s="8" t="s">
        <v>25</v>
      </c>
      <c r="H1199" s="8">
        <v>1.92</v>
      </c>
      <c r="I1199" s="8" t="s">
        <v>39</v>
      </c>
      <c r="J1199" s="8" t="s">
        <v>16</v>
      </c>
      <c r="K1199" s="8" t="s">
        <v>27</v>
      </c>
      <c r="L1199" s="8" t="s">
        <v>36</v>
      </c>
      <c r="M1199" s="8" t="s">
        <v>37</v>
      </c>
      <c r="N1199" s="9">
        <v>40794</v>
      </c>
    </row>
    <row r="1200" spans="1:14" x14ac:dyDescent="0.35">
      <c r="A1200" s="8">
        <v>23427</v>
      </c>
      <c r="B1200" s="9">
        <v>40763</v>
      </c>
      <c r="C1200" s="8" t="s">
        <v>13</v>
      </c>
      <c r="D1200" s="8">
        <v>30</v>
      </c>
      <c r="E1200" s="8">
        <v>442.76</v>
      </c>
      <c r="F1200" s="10">
        <v>14.758666666666667</v>
      </c>
      <c r="G1200" s="8" t="s">
        <v>25</v>
      </c>
      <c r="H1200" s="8">
        <v>8.4</v>
      </c>
      <c r="I1200" s="8" t="s">
        <v>46</v>
      </c>
      <c r="J1200" s="8" t="s">
        <v>22</v>
      </c>
      <c r="K1200" s="8" t="s">
        <v>27</v>
      </c>
      <c r="L1200" s="8" t="s">
        <v>68</v>
      </c>
      <c r="M1200" s="8" t="s">
        <v>19</v>
      </c>
      <c r="N1200" s="8" t="s">
        <v>215</v>
      </c>
    </row>
    <row r="1201" spans="1:14" x14ac:dyDescent="0.35">
      <c r="A1201" s="8">
        <v>23427</v>
      </c>
      <c r="B1201" s="9">
        <v>40763</v>
      </c>
      <c r="C1201" s="8" t="s">
        <v>13</v>
      </c>
      <c r="D1201" s="8">
        <v>22</v>
      </c>
      <c r="E1201" s="8">
        <v>2684.98</v>
      </c>
      <c r="F1201" s="10">
        <v>122.04454545454546</v>
      </c>
      <c r="G1201" s="8" t="s">
        <v>25</v>
      </c>
      <c r="H1201" s="8">
        <v>9.07</v>
      </c>
      <c r="I1201" s="8" t="s">
        <v>46</v>
      </c>
      <c r="J1201" s="8" t="s">
        <v>22</v>
      </c>
      <c r="K1201" s="8" t="s">
        <v>27</v>
      </c>
      <c r="L1201" s="8" t="s">
        <v>68</v>
      </c>
      <c r="M1201" s="8" t="s">
        <v>19</v>
      </c>
      <c r="N1201" s="8" t="s">
        <v>148</v>
      </c>
    </row>
    <row r="1202" spans="1:14" x14ac:dyDescent="0.35">
      <c r="A1202" s="8">
        <v>26370</v>
      </c>
      <c r="B1202" s="9">
        <v>40763</v>
      </c>
      <c r="C1202" s="8" t="s">
        <v>49</v>
      </c>
      <c r="D1202" s="8">
        <v>20</v>
      </c>
      <c r="E1202" s="8">
        <v>660.27</v>
      </c>
      <c r="F1202" s="10">
        <v>33.013500000000001</v>
      </c>
      <c r="G1202" s="8" t="s">
        <v>14</v>
      </c>
      <c r="H1202" s="8">
        <v>5.49</v>
      </c>
      <c r="I1202" s="8" t="s">
        <v>26</v>
      </c>
      <c r="J1202" s="8" t="s">
        <v>29</v>
      </c>
      <c r="K1202" s="8" t="s">
        <v>27</v>
      </c>
      <c r="L1202" s="8" t="s">
        <v>58</v>
      </c>
      <c r="M1202" s="8" t="s">
        <v>19</v>
      </c>
      <c r="N1202" s="9">
        <v>40824</v>
      </c>
    </row>
    <row r="1203" spans="1:14" x14ac:dyDescent="0.35">
      <c r="A1203" s="8">
        <v>26370</v>
      </c>
      <c r="B1203" s="9">
        <v>40763</v>
      </c>
      <c r="C1203" s="8" t="s">
        <v>49</v>
      </c>
      <c r="D1203" s="8">
        <v>12</v>
      </c>
      <c r="E1203" s="8">
        <v>270.23</v>
      </c>
      <c r="F1203" s="10">
        <v>22.519166666666667</v>
      </c>
      <c r="G1203" s="8" t="s">
        <v>25</v>
      </c>
      <c r="H1203" s="8">
        <v>5.47</v>
      </c>
      <c r="I1203" s="8" t="s">
        <v>26</v>
      </c>
      <c r="J1203" s="8" t="s">
        <v>29</v>
      </c>
      <c r="K1203" s="8" t="s">
        <v>27</v>
      </c>
      <c r="L1203" s="8" t="s">
        <v>28</v>
      </c>
      <c r="M1203" s="8" t="s">
        <v>19</v>
      </c>
      <c r="N1203" s="9">
        <v>40824</v>
      </c>
    </row>
    <row r="1204" spans="1:14" x14ac:dyDescent="0.35">
      <c r="A1204" s="8">
        <v>1440</v>
      </c>
      <c r="B1204" s="9">
        <v>40764</v>
      </c>
      <c r="C1204" s="8" t="s">
        <v>13</v>
      </c>
      <c r="D1204" s="8">
        <v>41</v>
      </c>
      <c r="E1204" s="8">
        <v>726.22</v>
      </c>
      <c r="F1204" s="10">
        <v>17.71268292682927</v>
      </c>
      <c r="G1204" s="8" t="s">
        <v>25</v>
      </c>
      <c r="H1204" s="8">
        <v>8.99</v>
      </c>
      <c r="I1204" s="8" t="s">
        <v>39</v>
      </c>
      <c r="J1204" s="8" t="s">
        <v>42</v>
      </c>
      <c r="K1204" s="8" t="s">
        <v>17</v>
      </c>
      <c r="L1204" s="8" t="s">
        <v>18</v>
      </c>
      <c r="M1204" s="8" t="s">
        <v>32</v>
      </c>
      <c r="N1204" s="9">
        <v>40855</v>
      </c>
    </row>
    <row r="1205" spans="1:14" x14ac:dyDescent="0.35">
      <c r="A1205" s="8">
        <v>23558</v>
      </c>
      <c r="B1205" s="9">
        <v>40764</v>
      </c>
      <c r="C1205" s="8" t="s">
        <v>13</v>
      </c>
      <c r="D1205" s="8">
        <v>17</v>
      </c>
      <c r="E1205" s="8">
        <v>579.71</v>
      </c>
      <c r="F1205" s="10">
        <v>34.100588235294119</v>
      </c>
      <c r="G1205" s="8" t="s">
        <v>21</v>
      </c>
      <c r="H1205" s="8">
        <v>45.51</v>
      </c>
      <c r="I1205" s="8" t="s">
        <v>51</v>
      </c>
      <c r="J1205" s="8" t="s">
        <v>29</v>
      </c>
      <c r="K1205" s="8" t="s">
        <v>17</v>
      </c>
      <c r="L1205" s="8" t="s">
        <v>52</v>
      </c>
      <c r="M1205" s="8" t="s">
        <v>56</v>
      </c>
      <c r="N1205" s="8" t="s">
        <v>145</v>
      </c>
    </row>
    <row r="1206" spans="1:14" x14ac:dyDescent="0.35">
      <c r="A1206" s="8">
        <v>24583</v>
      </c>
      <c r="B1206" s="9">
        <v>40764</v>
      </c>
      <c r="C1206" s="8" t="s">
        <v>20</v>
      </c>
      <c r="D1206" s="8">
        <v>17</v>
      </c>
      <c r="E1206" s="8">
        <v>42.29</v>
      </c>
      <c r="F1206" s="10">
        <v>2.4876470588235295</v>
      </c>
      <c r="G1206" s="8" t="s">
        <v>25</v>
      </c>
      <c r="H1206" s="8">
        <v>6.05</v>
      </c>
      <c r="I1206" s="8" t="s">
        <v>54</v>
      </c>
      <c r="J1206" s="8" t="s">
        <v>22</v>
      </c>
      <c r="K1206" s="8" t="s">
        <v>27</v>
      </c>
      <c r="L1206" s="8" t="s">
        <v>68</v>
      </c>
      <c r="M1206" s="8" t="s">
        <v>19</v>
      </c>
      <c r="N1206" s="9">
        <v>40885</v>
      </c>
    </row>
    <row r="1207" spans="1:14" x14ac:dyDescent="0.35">
      <c r="A1207" s="8">
        <v>23558</v>
      </c>
      <c r="B1207" s="9">
        <v>40764</v>
      </c>
      <c r="C1207" s="8" t="s">
        <v>13</v>
      </c>
      <c r="D1207" s="8">
        <v>4</v>
      </c>
      <c r="E1207" s="8">
        <v>25.82</v>
      </c>
      <c r="F1207" s="10">
        <v>6.4550000000000001</v>
      </c>
      <c r="G1207" s="8" t="s">
        <v>25</v>
      </c>
      <c r="H1207" s="8">
        <v>4.72</v>
      </c>
      <c r="I1207" s="8" t="s">
        <v>51</v>
      </c>
      <c r="J1207" s="8" t="s">
        <v>29</v>
      </c>
      <c r="K1207" s="8" t="s">
        <v>27</v>
      </c>
      <c r="L1207" s="8" t="s">
        <v>28</v>
      </c>
      <c r="M1207" s="8" t="s">
        <v>19</v>
      </c>
      <c r="N1207" s="9">
        <v>40855</v>
      </c>
    </row>
    <row r="1208" spans="1:14" x14ac:dyDescent="0.35">
      <c r="A1208" s="8">
        <v>15972</v>
      </c>
      <c r="B1208" s="9">
        <v>40764</v>
      </c>
      <c r="C1208" s="8" t="s">
        <v>49</v>
      </c>
      <c r="D1208" s="8">
        <v>3</v>
      </c>
      <c r="E1208" s="8">
        <v>10.33</v>
      </c>
      <c r="F1208" s="10">
        <v>3.4433333333333334</v>
      </c>
      <c r="G1208" s="8" t="s">
        <v>25</v>
      </c>
      <c r="H1208" s="8">
        <v>1.58</v>
      </c>
      <c r="I1208" s="8" t="s">
        <v>51</v>
      </c>
      <c r="J1208" s="8" t="s">
        <v>42</v>
      </c>
      <c r="K1208" s="8" t="s">
        <v>27</v>
      </c>
      <c r="L1208" s="8" t="s">
        <v>82</v>
      </c>
      <c r="M1208" s="8" t="s">
        <v>37</v>
      </c>
      <c r="N1208" s="9">
        <v>40794</v>
      </c>
    </row>
    <row r="1209" spans="1:14" x14ac:dyDescent="0.35">
      <c r="A1209" s="8">
        <v>15972</v>
      </c>
      <c r="B1209" s="9">
        <v>40764</v>
      </c>
      <c r="C1209" s="8" t="s">
        <v>49</v>
      </c>
      <c r="D1209" s="8">
        <v>2</v>
      </c>
      <c r="E1209" s="8">
        <v>14.39</v>
      </c>
      <c r="F1209" s="10">
        <v>7.1950000000000003</v>
      </c>
      <c r="G1209" s="8" t="s">
        <v>25</v>
      </c>
      <c r="H1209" s="8">
        <v>3.37</v>
      </c>
      <c r="I1209" s="8" t="s">
        <v>51</v>
      </c>
      <c r="J1209" s="8" t="s">
        <v>42</v>
      </c>
      <c r="K1209" s="8" t="s">
        <v>27</v>
      </c>
      <c r="L1209" s="8" t="s">
        <v>82</v>
      </c>
      <c r="M1209" s="8" t="s">
        <v>37</v>
      </c>
      <c r="N1209" s="9">
        <v>40824</v>
      </c>
    </row>
    <row r="1210" spans="1:14" x14ac:dyDescent="0.35">
      <c r="A1210" s="8">
        <v>39683</v>
      </c>
      <c r="B1210" s="9">
        <v>40765</v>
      </c>
      <c r="C1210" s="8" t="s">
        <v>34</v>
      </c>
      <c r="D1210" s="8">
        <v>41</v>
      </c>
      <c r="E1210" s="8">
        <v>8387.1</v>
      </c>
      <c r="F1210" s="10">
        <v>204.56341463414634</v>
      </c>
      <c r="G1210" s="8" t="s">
        <v>25</v>
      </c>
      <c r="H1210" s="8">
        <v>18.059999999999999</v>
      </c>
      <c r="I1210" s="8" t="s">
        <v>26</v>
      </c>
      <c r="J1210" s="8" t="s">
        <v>22</v>
      </c>
      <c r="K1210" s="8" t="s">
        <v>17</v>
      </c>
      <c r="L1210" s="8" t="s">
        <v>23</v>
      </c>
      <c r="M1210" s="8" t="s">
        <v>76</v>
      </c>
      <c r="N1210" s="9">
        <v>40855</v>
      </c>
    </row>
    <row r="1211" spans="1:14" x14ac:dyDescent="0.35">
      <c r="A1211" s="8">
        <v>39683</v>
      </c>
      <c r="B1211" s="9">
        <v>40765</v>
      </c>
      <c r="C1211" s="8" t="s">
        <v>34</v>
      </c>
      <c r="D1211" s="8">
        <v>31</v>
      </c>
      <c r="E1211" s="8">
        <v>615.58000000000004</v>
      </c>
      <c r="F1211" s="10">
        <v>19.857419354838711</v>
      </c>
      <c r="G1211" s="8" t="s">
        <v>25</v>
      </c>
      <c r="H1211" s="8">
        <v>5.23</v>
      </c>
      <c r="I1211" s="8" t="s">
        <v>26</v>
      </c>
      <c r="J1211" s="8" t="s">
        <v>22</v>
      </c>
      <c r="K1211" s="8" t="s">
        <v>27</v>
      </c>
      <c r="L1211" s="8" t="s">
        <v>68</v>
      </c>
      <c r="M1211" s="8" t="s">
        <v>19</v>
      </c>
      <c r="N1211" s="8" t="s">
        <v>93</v>
      </c>
    </row>
    <row r="1212" spans="1:14" x14ac:dyDescent="0.35">
      <c r="A1212" s="8">
        <v>39683</v>
      </c>
      <c r="B1212" s="9">
        <v>40765</v>
      </c>
      <c r="C1212" s="8" t="s">
        <v>34</v>
      </c>
      <c r="D1212" s="8">
        <v>30</v>
      </c>
      <c r="E1212" s="8">
        <v>68.14</v>
      </c>
      <c r="F1212" s="10">
        <v>2.2713333333333332</v>
      </c>
      <c r="G1212" s="8" t="s">
        <v>25</v>
      </c>
      <c r="H1212" s="8">
        <v>0.78</v>
      </c>
      <c r="I1212" s="8" t="s">
        <v>26</v>
      </c>
      <c r="J1212" s="8" t="s">
        <v>22</v>
      </c>
      <c r="K1212" s="8" t="s">
        <v>27</v>
      </c>
      <c r="L1212" s="8" t="s">
        <v>82</v>
      </c>
      <c r="M1212" s="8" t="s">
        <v>37</v>
      </c>
      <c r="N1212" s="9">
        <v>40885</v>
      </c>
    </row>
    <row r="1213" spans="1:14" x14ac:dyDescent="0.35">
      <c r="A1213" s="8">
        <v>24387</v>
      </c>
      <c r="B1213" s="9">
        <v>40765</v>
      </c>
      <c r="C1213" s="8" t="s">
        <v>20</v>
      </c>
      <c r="D1213" s="8">
        <v>23</v>
      </c>
      <c r="E1213" s="8">
        <v>1003.31</v>
      </c>
      <c r="F1213" s="10">
        <v>43.622173913043476</v>
      </c>
      <c r="G1213" s="8" t="s">
        <v>25</v>
      </c>
      <c r="H1213" s="8">
        <v>14.45</v>
      </c>
      <c r="I1213" s="8" t="s">
        <v>26</v>
      </c>
      <c r="J1213" s="8" t="s">
        <v>42</v>
      </c>
      <c r="K1213" s="8" t="s">
        <v>17</v>
      </c>
      <c r="L1213" s="8" t="s">
        <v>18</v>
      </c>
      <c r="M1213" s="8" t="s">
        <v>76</v>
      </c>
      <c r="N1213" s="9">
        <v>40855</v>
      </c>
    </row>
    <row r="1214" spans="1:14" x14ac:dyDescent="0.35">
      <c r="A1214" s="8">
        <v>52288</v>
      </c>
      <c r="B1214" s="9">
        <v>40765</v>
      </c>
      <c r="C1214" s="8" t="s">
        <v>34</v>
      </c>
      <c r="D1214" s="8">
        <v>19</v>
      </c>
      <c r="E1214" s="8">
        <v>1410.44</v>
      </c>
      <c r="F1214" s="10">
        <v>74.23368421052632</v>
      </c>
      <c r="G1214" s="8" t="s">
        <v>25</v>
      </c>
      <c r="H1214" s="8">
        <v>19.989999999999998</v>
      </c>
      <c r="I1214" s="8" t="s">
        <v>15</v>
      </c>
      <c r="J1214" s="8" t="s">
        <v>29</v>
      </c>
      <c r="K1214" s="8" t="s">
        <v>17</v>
      </c>
      <c r="L1214" s="8" t="s">
        <v>18</v>
      </c>
      <c r="M1214" s="8" t="s">
        <v>19</v>
      </c>
      <c r="N1214" s="9">
        <v>40855</v>
      </c>
    </row>
    <row r="1215" spans="1:14" x14ac:dyDescent="0.35">
      <c r="A1215" s="8">
        <v>24387</v>
      </c>
      <c r="B1215" s="9">
        <v>40765</v>
      </c>
      <c r="C1215" s="8" t="s">
        <v>20</v>
      </c>
      <c r="D1215" s="8">
        <v>17</v>
      </c>
      <c r="E1215" s="8">
        <v>6048.18</v>
      </c>
      <c r="F1215" s="10">
        <v>355.77529411764709</v>
      </c>
      <c r="G1215" s="8" t="s">
        <v>21</v>
      </c>
      <c r="H1215" s="8">
        <v>60</v>
      </c>
      <c r="I1215" s="8" t="s">
        <v>26</v>
      </c>
      <c r="J1215" s="8" t="s">
        <v>42</v>
      </c>
      <c r="K1215" s="8" t="s">
        <v>17</v>
      </c>
      <c r="L1215" s="8" t="s">
        <v>52</v>
      </c>
      <c r="M1215" s="8" t="s">
        <v>24</v>
      </c>
      <c r="N1215" s="9">
        <v>40824</v>
      </c>
    </row>
    <row r="1216" spans="1:14" x14ac:dyDescent="0.35">
      <c r="A1216" s="8">
        <v>39683</v>
      </c>
      <c r="B1216" s="9">
        <v>40765</v>
      </c>
      <c r="C1216" s="8" t="s">
        <v>34</v>
      </c>
      <c r="D1216" s="8">
        <v>6</v>
      </c>
      <c r="E1216" s="8">
        <v>126.02</v>
      </c>
      <c r="F1216" s="10">
        <v>21.003333333333334</v>
      </c>
      <c r="G1216" s="8" t="s">
        <v>25</v>
      </c>
      <c r="H1216" s="8">
        <v>6.67</v>
      </c>
      <c r="I1216" s="8" t="s">
        <v>26</v>
      </c>
      <c r="J1216" s="8" t="s">
        <v>22</v>
      </c>
      <c r="K1216" s="8" t="s">
        <v>17</v>
      </c>
      <c r="L1216" s="8" t="s">
        <v>18</v>
      </c>
      <c r="M1216" s="8" t="s">
        <v>32</v>
      </c>
      <c r="N1216" s="9">
        <v>40855</v>
      </c>
    </row>
    <row r="1217" spans="1:14" x14ac:dyDescent="0.35">
      <c r="A1217" s="8">
        <v>17958</v>
      </c>
      <c r="B1217" s="9">
        <v>40766</v>
      </c>
      <c r="C1217" s="8" t="s">
        <v>13</v>
      </c>
      <c r="D1217" s="8">
        <v>33</v>
      </c>
      <c r="E1217" s="8">
        <v>1053.74</v>
      </c>
      <c r="F1217" s="10">
        <v>31.931515151515153</v>
      </c>
      <c r="G1217" s="8" t="s">
        <v>25</v>
      </c>
      <c r="H1217" s="8">
        <v>7.09</v>
      </c>
      <c r="I1217" s="8" t="s">
        <v>35</v>
      </c>
      <c r="J1217" s="8" t="s">
        <v>29</v>
      </c>
      <c r="K1217" s="8" t="s">
        <v>17</v>
      </c>
      <c r="L1217" s="8" t="s">
        <v>18</v>
      </c>
      <c r="M1217" s="8" t="s">
        <v>19</v>
      </c>
      <c r="N1217" s="8" t="s">
        <v>215</v>
      </c>
    </row>
    <row r="1218" spans="1:14" x14ac:dyDescent="0.35">
      <c r="A1218" s="8">
        <v>6304</v>
      </c>
      <c r="B1218" s="9">
        <v>40766</v>
      </c>
      <c r="C1218" s="8" t="s">
        <v>34</v>
      </c>
      <c r="D1218" s="8">
        <v>30</v>
      </c>
      <c r="E1218" s="8">
        <v>199.11</v>
      </c>
      <c r="F1218" s="10">
        <v>6.6370000000000005</v>
      </c>
      <c r="G1218" s="8" t="s">
        <v>25</v>
      </c>
      <c r="H1218" s="8">
        <v>6.65</v>
      </c>
      <c r="I1218" s="8" t="s">
        <v>54</v>
      </c>
      <c r="J1218" s="8" t="s">
        <v>22</v>
      </c>
      <c r="K1218" s="8" t="s">
        <v>27</v>
      </c>
      <c r="L1218" s="8" t="s">
        <v>28</v>
      </c>
      <c r="M1218" s="8" t="s">
        <v>19</v>
      </c>
      <c r="N1218" s="8" t="s">
        <v>93</v>
      </c>
    </row>
    <row r="1219" spans="1:14" x14ac:dyDescent="0.35">
      <c r="A1219" s="8">
        <v>54051</v>
      </c>
      <c r="B1219" s="9">
        <v>40766</v>
      </c>
      <c r="C1219" s="8" t="s">
        <v>55</v>
      </c>
      <c r="D1219" s="8">
        <v>28</v>
      </c>
      <c r="E1219" s="8">
        <v>126.95</v>
      </c>
      <c r="F1219" s="10">
        <v>4.5339285714285715</v>
      </c>
      <c r="G1219" s="8" t="s">
        <v>14</v>
      </c>
      <c r="H1219" s="8">
        <v>0.99</v>
      </c>
      <c r="I1219" s="8" t="s">
        <v>54</v>
      </c>
      <c r="J1219" s="8" t="s">
        <v>22</v>
      </c>
      <c r="K1219" s="8" t="s">
        <v>27</v>
      </c>
      <c r="L1219" s="8" t="s">
        <v>71</v>
      </c>
      <c r="M1219" s="8" t="s">
        <v>19</v>
      </c>
      <c r="N1219" s="9">
        <v>40885</v>
      </c>
    </row>
    <row r="1220" spans="1:14" x14ac:dyDescent="0.35">
      <c r="A1220" s="8">
        <v>54051</v>
      </c>
      <c r="B1220" s="9">
        <v>40766</v>
      </c>
      <c r="C1220" s="8" t="s">
        <v>55</v>
      </c>
      <c r="D1220" s="8">
        <v>23</v>
      </c>
      <c r="E1220" s="8">
        <v>3301.33</v>
      </c>
      <c r="F1220" s="10">
        <v>143.53608695652173</v>
      </c>
      <c r="G1220" s="8" t="s">
        <v>21</v>
      </c>
      <c r="H1220" s="8">
        <v>36.090000000000003</v>
      </c>
      <c r="I1220" s="8" t="s">
        <v>54</v>
      </c>
      <c r="J1220" s="8" t="s">
        <v>22</v>
      </c>
      <c r="K1220" s="8" t="s">
        <v>17</v>
      </c>
      <c r="L1220" s="8" t="s">
        <v>115</v>
      </c>
      <c r="M1220" s="8" t="s">
        <v>56</v>
      </c>
      <c r="N1220" s="8" t="s">
        <v>93</v>
      </c>
    </row>
    <row r="1221" spans="1:14" x14ac:dyDescent="0.35">
      <c r="A1221" s="8">
        <v>31620</v>
      </c>
      <c r="B1221" s="9">
        <v>40766</v>
      </c>
      <c r="C1221" s="8" t="s">
        <v>20</v>
      </c>
      <c r="D1221" s="8">
        <v>20</v>
      </c>
      <c r="E1221" s="8">
        <v>1108.366</v>
      </c>
      <c r="F1221" s="10">
        <v>55.418300000000002</v>
      </c>
      <c r="G1221" s="8" t="s">
        <v>25</v>
      </c>
      <c r="H1221" s="8">
        <v>2.5</v>
      </c>
      <c r="I1221" s="8" t="s">
        <v>85</v>
      </c>
      <c r="J1221" s="8" t="s">
        <v>29</v>
      </c>
      <c r="K1221" s="8" t="s">
        <v>30</v>
      </c>
      <c r="L1221" s="8" t="s">
        <v>47</v>
      </c>
      <c r="M1221" s="8" t="s">
        <v>19</v>
      </c>
      <c r="N1221" s="8" t="s">
        <v>93</v>
      </c>
    </row>
    <row r="1222" spans="1:14" x14ac:dyDescent="0.35">
      <c r="A1222" s="8">
        <v>6754</v>
      </c>
      <c r="B1222" s="9">
        <v>40766</v>
      </c>
      <c r="C1222" s="8" t="s">
        <v>34</v>
      </c>
      <c r="D1222" s="8">
        <v>13</v>
      </c>
      <c r="E1222" s="8">
        <v>2388.636</v>
      </c>
      <c r="F1222" s="10">
        <v>183.74123076923075</v>
      </c>
      <c r="G1222" s="8" t="s">
        <v>25</v>
      </c>
      <c r="H1222" s="8">
        <v>5.26</v>
      </c>
      <c r="I1222" s="8" t="s">
        <v>51</v>
      </c>
      <c r="J1222" s="8" t="s">
        <v>22</v>
      </c>
      <c r="K1222" s="8" t="s">
        <v>30</v>
      </c>
      <c r="L1222" s="8" t="s">
        <v>47</v>
      </c>
      <c r="M1222" s="8" t="s">
        <v>19</v>
      </c>
      <c r="N1222" s="8" t="s">
        <v>93</v>
      </c>
    </row>
    <row r="1223" spans="1:14" x14ac:dyDescent="0.35">
      <c r="A1223" s="8">
        <v>27553</v>
      </c>
      <c r="B1223" s="9">
        <v>40767</v>
      </c>
      <c r="C1223" s="8" t="s">
        <v>55</v>
      </c>
      <c r="D1223" s="8">
        <v>48</v>
      </c>
      <c r="E1223" s="8">
        <v>18235.47</v>
      </c>
      <c r="F1223" s="10">
        <v>379.90562500000004</v>
      </c>
      <c r="G1223" s="8" t="s">
        <v>21</v>
      </c>
      <c r="H1223" s="8">
        <v>99</v>
      </c>
      <c r="I1223" s="8" t="s">
        <v>26</v>
      </c>
      <c r="J1223" s="8" t="s">
        <v>22</v>
      </c>
      <c r="K1223" s="8" t="s">
        <v>27</v>
      </c>
      <c r="L1223" s="8" t="s">
        <v>58</v>
      </c>
      <c r="M1223" s="8" t="s">
        <v>24</v>
      </c>
      <c r="N1223" s="8" t="s">
        <v>145</v>
      </c>
    </row>
    <row r="1224" spans="1:14" x14ac:dyDescent="0.35">
      <c r="A1224" s="8">
        <v>6465</v>
      </c>
      <c r="B1224" s="9">
        <v>40767</v>
      </c>
      <c r="C1224" s="8" t="s">
        <v>13</v>
      </c>
      <c r="D1224" s="8">
        <v>36</v>
      </c>
      <c r="E1224" s="8">
        <v>240.14</v>
      </c>
      <c r="F1224" s="10">
        <v>6.6705555555555556</v>
      </c>
      <c r="G1224" s="8" t="s">
        <v>14</v>
      </c>
      <c r="H1224" s="8">
        <v>2</v>
      </c>
      <c r="I1224" s="8" t="s">
        <v>41</v>
      </c>
      <c r="J1224" s="8" t="s">
        <v>42</v>
      </c>
      <c r="K1224" s="8" t="s">
        <v>27</v>
      </c>
      <c r="L1224" s="8" t="s">
        <v>28</v>
      </c>
      <c r="M1224" s="8" t="s">
        <v>37</v>
      </c>
      <c r="N1224" s="8" t="s">
        <v>91</v>
      </c>
    </row>
    <row r="1225" spans="1:14" x14ac:dyDescent="0.35">
      <c r="A1225" s="8">
        <v>27553</v>
      </c>
      <c r="B1225" s="9">
        <v>40767</v>
      </c>
      <c r="C1225" s="8" t="s">
        <v>55</v>
      </c>
      <c r="D1225" s="8">
        <v>16</v>
      </c>
      <c r="E1225" s="8">
        <v>2631.107</v>
      </c>
      <c r="F1225" s="10">
        <v>164.4441875</v>
      </c>
      <c r="G1225" s="8" t="s">
        <v>25</v>
      </c>
      <c r="H1225" s="8">
        <v>13.99</v>
      </c>
      <c r="I1225" s="8" t="s">
        <v>26</v>
      </c>
      <c r="J1225" s="8" t="s">
        <v>22</v>
      </c>
      <c r="K1225" s="8" t="s">
        <v>30</v>
      </c>
      <c r="L1225" s="8" t="s">
        <v>47</v>
      </c>
      <c r="M1225" s="8" t="s">
        <v>45</v>
      </c>
      <c r="N1225" s="8" t="s">
        <v>145</v>
      </c>
    </row>
    <row r="1226" spans="1:14" x14ac:dyDescent="0.35">
      <c r="A1226" s="8">
        <v>9763</v>
      </c>
      <c r="B1226" s="9">
        <v>40768</v>
      </c>
      <c r="C1226" s="8" t="s">
        <v>55</v>
      </c>
      <c r="D1226" s="8">
        <v>44</v>
      </c>
      <c r="E1226" s="8">
        <v>176.26</v>
      </c>
      <c r="F1226" s="10">
        <v>4.0059090909090909</v>
      </c>
      <c r="G1226" s="8" t="s">
        <v>25</v>
      </c>
      <c r="H1226" s="8">
        <v>0.5</v>
      </c>
      <c r="I1226" s="8" t="s">
        <v>26</v>
      </c>
      <c r="J1226" s="8" t="s">
        <v>22</v>
      </c>
      <c r="K1226" s="8" t="s">
        <v>27</v>
      </c>
      <c r="L1226" s="8" t="s">
        <v>71</v>
      </c>
      <c r="M1226" s="8" t="s">
        <v>19</v>
      </c>
      <c r="N1226" s="8" t="s">
        <v>240</v>
      </c>
    </row>
    <row r="1227" spans="1:14" x14ac:dyDescent="0.35">
      <c r="A1227" s="8">
        <v>49220</v>
      </c>
      <c r="B1227" s="9">
        <v>40768</v>
      </c>
      <c r="C1227" s="8" t="s">
        <v>20</v>
      </c>
      <c r="D1227" s="8">
        <v>13</v>
      </c>
      <c r="E1227" s="8">
        <v>409.97</v>
      </c>
      <c r="F1227" s="10">
        <v>31.536153846153848</v>
      </c>
      <c r="G1227" s="8" t="s">
        <v>25</v>
      </c>
      <c r="H1227" s="8">
        <v>3.5</v>
      </c>
      <c r="I1227" s="8" t="s">
        <v>39</v>
      </c>
      <c r="J1227" s="8" t="s">
        <v>22</v>
      </c>
      <c r="K1227" s="8" t="s">
        <v>27</v>
      </c>
      <c r="L1227" s="8" t="s">
        <v>66</v>
      </c>
      <c r="M1227" s="8" t="s">
        <v>19</v>
      </c>
      <c r="N1227" s="8" t="s">
        <v>145</v>
      </c>
    </row>
    <row r="1228" spans="1:14" x14ac:dyDescent="0.35">
      <c r="A1228" s="8">
        <v>31846</v>
      </c>
      <c r="B1228" s="9">
        <v>40768</v>
      </c>
      <c r="C1228" s="8" t="s">
        <v>20</v>
      </c>
      <c r="D1228" s="8">
        <v>7</v>
      </c>
      <c r="E1228" s="8">
        <v>261.17</v>
      </c>
      <c r="F1228" s="10">
        <v>37.31</v>
      </c>
      <c r="G1228" s="8" t="s">
        <v>21</v>
      </c>
      <c r="H1228" s="8">
        <v>19.190000000000001</v>
      </c>
      <c r="I1228" s="8" t="s">
        <v>35</v>
      </c>
      <c r="J1228" s="8" t="s">
        <v>29</v>
      </c>
      <c r="K1228" s="8" t="s">
        <v>17</v>
      </c>
      <c r="L1228" s="8" t="s">
        <v>23</v>
      </c>
      <c r="M1228" s="8" t="s">
        <v>24</v>
      </c>
      <c r="N1228" s="8" t="s">
        <v>215</v>
      </c>
    </row>
    <row r="1229" spans="1:14" x14ac:dyDescent="0.35">
      <c r="A1229" s="8">
        <v>56580</v>
      </c>
      <c r="B1229" s="9">
        <v>40769</v>
      </c>
      <c r="C1229" s="8" t="s">
        <v>49</v>
      </c>
      <c r="D1229" s="8">
        <v>44</v>
      </c>
      <c r="E1229" s="8">
        <v>950.3</v>
      </c>
      <c r="F1229" s="10">
        <v>21.597727272727273</v>
      </c>
      <c r="G1229" s="8" t="s">
        <v>21</v>
      </c>
      <c r="H1229" s="8">
        <v>53.03</v>
      </c>
      <c r="I1229" s="8" t="s">
        <v>51</v>
      </c>
      <c r="J1229" s="8" t="s">
        <v>16</v>
      </c>
      <c r="K1229" s="8" t="s">
        <v>27</v>
      </c>
      <c r="L1229" s="8" t="s">
        <v>58</v>
      </c>
      <c r="M1229" s="8" t="s">
        <v>24</v>
      </c>
      <c r="N1229" s="8" t="s">
        <v>240</v>
      </c>
    </row>
    <row r="1230" spans="1:14" x14ac:dyDescent="0.35">
      <c r="A1230" s="8">
        <v>56580</v>
      </c>
      <c r="B1230" s="9">
        <v>40769</v>
      </c>
      <c r="C1230" s="8" t="s">
        <v>49</v>
      </c>
      <c r="D1230" s="8">
        <v>29</v>
      </c>
      <c r="E1230" s="8">
        <v>8122.53</v>
      </c>
      <c r="F1230" s="10">
        <v>280.08724137931034</v>
      </c>
      <c r="G1230" s="8" t="s">
        <v>21</v>
      </c>
      <c r="H1230" s="8">
        <v>61.76</v>
      </c>
      <c r="I1230" s="8" t="s">
        <v>51</v>
      </c>
      <c r="J1230" s="8" t="s">
        <v>16</v>
      </c>
      <c r="K1230" s="8" t="s">
        <v>17</v>
      </c>
      <c r="L1230" s="8" t="s">
        <v>52</v>
      </c>
      <c r="M1230" s="8" t="s">
        <v>56</v>
      </c>
      <c r="N1230" s="8" t="s">
        <v>240</v>
      </c>
    </row>
    <row r="1231" spans="1:14" x14ac:dyDescent="0.35">
      <c r="A1231" s="8">
        <v>17379</v>
      </c>
      <c r="B1231" s="9">
        <v>40769</v>
      </c>
      <c r="C1231" s="8" t="s">
        <v>20</v>
      </c>
      <c r="D1231" s="8">
        <v>29</v>
      </c>
      <c r="E1231" s="8">
        <v>3218.42</v>
      </c>
      <c r="F1231" s="10">
        <v>110.98</v>
      </c>
      <c r="G1231" s="8" t="s">
        <v>21</v>
      </c>
      <c r="H1231" s="8">
        <v>58.72</v>
      </c>
      <c r="I1231" s="8" t="s">
        <v>51</v>
      </c>
      <c r="J1231" s="8" t="s">
        <v>16</v>
      </c>
      <c r="K1231" s="8" t="s">
        <v>17</v>
      </c>
      <c r="L1231" s="8" t="s">
        <v>115</v>
      </c>
      <c r="M1231" s="8" t="s">
        <v>56</v>
      </c>
      <c r="N1231" s="8" t="s">
        <v>240</v>
      </c>
    </row>
    <row r="1232" spans="1:14" x14ac:dyDescent="0.35">
      <c r="A1232" s="8">
        <v>56580</v>
      </c>
      <c r="B1232" s="9">
        <v>40769</v>
      </c>
      <c r="C1232" s="8" t="s">
        <v>49</v>
      </c>
      <c r="D1232" s="8">
        <v>9</v>
      </c>
      <c r="E1232" s="8">
        <v>73.05</v>
      </c>
      <c r="F1232" s="10">
        <v>8.1166666666666671</v>
      </c>
      <c r="G1232" s="8" t="s">
        <v>25</v>
      </c>
      <c r="H1232" s="8">
        <v>4.82</v>
      </c>
      <c r="I1232" s="8" t="s">
        <v>51</v>
      </c>
      <c r="J1232" s="8" t="s">
        <v>16</v>
      </c>
      <c r="K1232" s="8" t="s">
        <v>27</v>
      </c>
      <c r="L1232" s="8" t="s">
        <v>28</v>
      </c>
      <c r="M1232" s="8" t="s">
        <v>19</v>
      </c>
      <c r="N1232" s="8" t="s">
        <v>145</v>
      </c>
    </row>
    <row r="1233" spans="1:14" x14ac:dyDescent="0.35">
      <c r="A1233" s="8">
        <v>47810</v>
      </c>
      <c r="B1233" s="9">
        <v>40769</v>
      </c>
      <c r="C1233" s="8" t="s">
        <v>20</v>
      </c>
      <c r="D1233" s="8">
        <v>3</v>
      </c>
      <c r="E1233" s="8">
        <v>19.57</v>
      </c>
      <c r="F1233" s="10">
        <v>6.5233333333333334</v>
      </c>
      <c r="G1233" s="8" t="s">
        <v>25</v>
      </c>
      <c r="H1233" s="8">
        <v>1.2</v>
      </c>
      <c r="I1233" s="8" t="s">
        <v>63</v>
      </c>
      <c r="J1233" s="8" t="s">
        <v>29</v>
      </c>
      <c r="K1233" s="8" t="s">
        <v>27</v>
      </c>
      <c r="L1233" s="8" t="s">
        <v>40</v>
      </c>
      <c r="M1233" s="8" t="s">
        <v>37</v>
      </c>
      <c r="N1233" s="8" t="s">
        <v>215</v>
      </c>
    </row>
    <row r="1234" spans="1:14" x14ac:dyDescent="0.35">
      <c r="A1234" s="8">
        <v>1414</v>
      </c>
      <c r="B1234" s="9">
        <v>40770</v>
      </c>
      <c r="C1234" s="8" t="s">
        <v>20</v>
      </c>
      <c r="D1234" s="8">
        <v>44</v>
      </c>
      <c r="E1234" s="8">
        <v>4530.96</v>
      </c>
      <c r="F1234" s="10">
        <v>102.97636363636364</v>
      </c>
      <c r="G1234" s="8" t="s">
        <v>21</v>
      </c>
      <c r="H1234" s="8">
        <v>41.64</v>
      </c>
      <c r="I1234" s="8" t="s">
        <v>15</v>
      </c>
      <c r="J1234" s="8" t="s">
        <v>42</v>
      </c>
      <c r="K1234" s="8" t="s">
        <v>17</v>
      </c>
      <c r="L1234" s="8" t="s">
        <v>52</v>
      </c>
      <c r="M1234" s="8" t="s">
        <v>56</v>
      </c>
      <c r="N1234" s="8" t="s">
        <v>215</v>
      </c>
    </row>
    <row r="1235" spans="1:14" x14ac:dyDescent="0.35">
      <c r="A1235" s="8">
        <v>54659</v>
      </c>
      <c r="B1235" s="9">
        <v>40770</v>
      </c>
      <c r="C1235" s="8" t="s">
        <v>34</v>
      </c>
      <c r="D1235" s="8">
        <v>38</v>
      </c>
      <c r="E1235" s="8">
        <v>262.89999999999998</v>
      </c>
      <c r="F1235" s="10">
        <v>6.9184210526315786</v>
      </c>
      <c r="G1235" s="8" t="s">
        <v>25</v>
      </c>
      <c r="H1235" s="8">
        <v>5.2</v>
      </c>
      <c r="I1235" s="8" t="s">
        <v>35</v>
      </c>
      <c r="J1235" s="8" t="s">
        <v>22</v>
      </c>
      <c r="K1235" s="8" t="s">
        <v>27</v>
      </c>
      <c r="L1235" s="8" t="s">
        <v>28</v>
      </c>
      <c r="M1235" s="8" t="s">
        <v>19</v>
      </c>
      <c r="N1235" s="8" t="s">
        <v>215</v>
      </c>
    </row>
    <row r="1236" spans="1:14" x14ac:dyDescent="0.35">
      <c r="A1236" s="8">
        <v>28674</v>
      </c>
      <c r="B1236" s="9">
        <v>40770</v>
      </c>
      <c r="C1236" s="8" t="s">
        <v>34</v>
      </c>
      <c r="D1236" s="8">
        <v>26</v>
      </c>
      <c r="E1236" s="8">
        <v>161.96</v>
      </c>
      <c r="F1236" s="10">
        <v>6.2292307692307691</v>
      </c>
      <c r="G1236" s="8" t="s">
        <v>25</v>
      </c>
      <c r="H1236" s="8">
        <v>5.67</v>
      </c>
      <c r="I1236" s="8" t="s">
        <v>85</v>
      </c>
      <c r="J1236" s="8" t="s">
        <v>29</v>
      </c>
      <c r="K1236" s="8" t="s">
        <v>27</v>
      </c>
      <c r="L1236" s="8" t="s">
        <v>28</v>
      </c>
      <c r="M1236" s="8" t="s">
        <v>19</v>
      </c>
      <c r="N1236" s="8" t="s">
        <v>240</v>
      </c>
    </row>
    <row r="1237" spans="1:14" x14ac:dyDescent="0.35">
      <c r="A1237" s="8">
        <v>9927</v>
      </c>
      <c r="B1237" s="9">
        <v>40771</v>
      </c>
      <c r="C1237" s="8" t="s">
        <v>34</v>
      </c>
      <c r="D1237" s="8">
        <v>44</v>
      </c>
      <c r="E1237" s="8">
        <v>10087.6</v>
      </c>
      <c r="F1237" s="10">
        <v>229.26363636363638</v>
      </c>
      <c r="G1237" s="8" t="s">
        <v>25</v>
      </c>
      <c r="H1237" s="8">
        <v>18.059999999999999</v>
      </c>
      <c r="I1237" s="8" t="s">
        <v>26</v>
      </c>
      <c r="J1237" s="8" t="s">
        <v>22</v>
      </c>
      <c r="K1237" s="8" t="s">
        <v>17</v>
      </c>
      <c r="L1237" s="8" t="s">
        <v>23</v>
      </c>
      <c r="M1237" s="8" t="s">
        <v>76</v>
      </c>
      <c r="N1237" s="8" t="s">
        <v>148</v>
      </c>
    </row>
    <row r="1238" spans="1:14" x14ac:dyDescent="0.35">
      <c r="A1238" s="8">
        <v>9927</v>
      </c>
      <c r="B1238" s="9">
        <v>40771</v>
      </c>
      <c r="C1238" s="8" t="s">
        <v>34</v>
      </c>
      <c r="D1238" s="8">
        <v>34</v>
      </c>
      <c r="E1238" s="8">
        <v>1608.08</v>
      </c>
      <c r="F1238" s="10">
        <v>47.296470588235294</v>
      </c>
      <c r="G1238" s="8" t="s">
        <v>14</v>
      </c>
      <c r="H1238" s="8">
        <v>6.5</v>
      </c>
      <c r="I1238" s="8" t="s">
        <v>26</v>
      </c>
      <c r="J1238" s="8" t="s">
        <v>22</v>
      </c>
      <c r="K1238" s="8" t="s">
        <v>30</v>
      </c>
      <c r="L1238" s="8" t="s">
        <v>31</v>
      </c>
      <c r="M1238" s="8" t="s">
        <v>19</v>
      </c>
      <c r="N1238" s="8" t="s">
        <v>148</v>
      </c>
    </row>
    <row r="1239" spans="1:14" x14ac:dyDescent="0.35">
      <c r="A1239" s="8">
        <v>9927</v>
      </c>
      <c r="B1239" s="9">
        <v>40771</v>
      </c>
      <c r="C1239" s="8" t="s">
        <v>34</v>
      </c>
      <c r="D1239" s="8">
        <v>32</v>
      </c>
      <c r="E1239" s="8">
        <v>4655.07</v>
      </c>
      <c r="F1239" s="10">
        <v>145.47093749999999</v>
      </c>
      <c r="G1239" s="8" t="s">
        <v>21</v>
      </c>
      <c r="H1239" s="8">
        <v>53.48</v>
      </c>
      <c r="I1239" s="8" t="s">
        <v>26</v>
      </c>
      <c r="J1239" s="8" t="s">
        <v>22</v>
      </c>
      <c r="K1239" s="8" t="s">
        <v>17</v>
      </c>
      <c r="L1239" s="8" t="s">
        <v>115</v>
      </c>
      <c r="M1239" s="8" t="s">
        <v>56</v>
      </c>
      <c r="N1239" s="8" t="s">
        <v>148</v>
      </c>
    </row>
    <row r="1240" spans="1:14" x14ac:dyDescent="0.35">
      <c r="A1240" s="8">
        <v>49409</v>
      </c>
      <c r="B1240" s="9">
        <v>40771</v>
      </c>
      <c r="C1240" s="8" t="s">
        <v>34</v>
      </c>
      <c r="D1240" s="8">
        <v>28</v>
      </c>
      <c r="E1240" s="8">
        <v>1457.78</v>
      </c>
      <c r="F1240" s="10">
        <v>52.063571428571429</v>
      </c>
      <c r="G1240" s="8" t="s">
        <v>25</v>
      </c>
      <c r="H1240" s="8">
        <v>19.989999999999998</v>
      </c>
      <c r="I1240" s="8" t="s">
        <v>39</v>
      </c>
      <c r="J1240" s="8" t="s">
        <v>16</v>
      </c>
      <c r="K1240" s="8" t="s">
        <v>30</v>
      </c>
      <c r="L1240" s="8" t="s">
        <v>31</v>
      </c>
      <c r="M1240" s="8" t="s">
        <v>19</v>
      </c>
      <c r="N1240" s="8" t="s">
        <v>148</v>
      </c>
    </row>
    <row r="1241" spans="1:14" x14ac:dyDescent="0.35">
      <c r="A1241" s="8">
        <v>14247</v>
      </c>
      <c r="B1241" s="9">
        <v>40771</v>
      </c>
      <c r="C1241" s="8" t="s">
        <v>20</v>
      </c>
      <c r="D1241" s="8">
        <v>4</v>
      </c>
      <c r="E1241" s="8">
        <v>14.75</v>
      </c>
      <c r="F1241" s="10">
        <v>3.6875</v>
      </c>
      <c r="G1241" s="8" t="s">
        <v>25</v>
      </c>
      <c r="H1241" s="8">
        <v>1.35</v>
      </c>
      <c r="I1241" s="8" t="s">
        <v>51</v>
      </c>
      <c r="J1241" s="8" t="s">
        <v>29</v>
      </c>
      <c r="K1241" s="8" t="s">
        <v>27</v>
      </c>
      <c r="L1241" s="8" t="s">
        <v>82</v>
      </c>
      <c r="M1241" s="8" t="s">
        <v>37</v>
      </c>
      <c r="N1241" s="8" t="s">
        <v>102</v>
      </c>
    </row>
    <row r="1242" spans="1:14" x14ac:dyDescent="0.35">
      <c r="A1242" s="8">
        <v>13381</v>
      </c>
      <c r="B1242" s="9">
        <v>40772</v>
      </c>
      <c r="C1242" s="8" t="s">
        <v>55</v>
      </c>
      <c r="D1242" s="8">
        <v>41</v>
      </c>
      <c r="E1242" s="8">
        <v>10714.78</v>
      </c>
      <c r="F1242" s="10">
        <v>261.33609756097565</v>
      </c>
      <c r="G1242" s="8" t="s">
        <v>21</v>
      </c>
      <c r="H1242" s="8">
        <v>66.67</v>
      </c>
      <c r="I1242" s="8" t="s">
        <v>35</v>
      </c>
      <c r="J1242" s="8" t="s">
        <v>16</v>
      </c>
      <c r="K1242" s="8" t="s">
        <v>17</v>
      </c>
      <c r="L1242" s="8" t="s">
        <v>52</v>
      </c>
      <c r="M1242" s="8" t="s">
        <v>56</v>
      </c>
      <c r="N1242" s="8" t="s">
        <v>148</v>
      </c>
    </row>
    <row r="1243" spans="1:14" x14ac:dyDescent="0.35">
      <c r="A1243" s="8">
        <v>38466</v>
      </c>
      <c r="B1243" s="9">
        <v>40772</v>
      </c>
      <c r="C1243" s="8" t="s">
        <v>20</v>
      </c>
      <c r="D1243" s="8">
        <v>37</v>
      </c>
      <c r="E1243" s="8">
        <v>111.37</v>
      </c>
      <c r="F1243" s="10">
        <v>3.0100000000000002</v>
      </c>
      <c r="G1243" s="8" t="s">
        <v>25</v>
      </c>
      <c r="H1243" s="8">
        <v>0.5</v>
      </c>
      <c r="I1243" s="8" t="s">
        <v>51</v>
      </c>
      <c r="J1243" s="8" t="s">
        <v>22</v>
      </c>
      <c r="K1243" s="8" t="s">
        <v>27</v>
      </c>
      <c r="L1243" s="8" t="s">
        <v>71</v>
      </c>
      <c r="M1243" s="8" t="s">
        <v>19</v>
      </c>
      <c r="N1243" s="8" t="s">
        <v>91</v>
      </c>
    </row>
    <row r="1244" spans="1:14" x14ac:dyDescent="0.35">
      <c r="A1244" s="8">
        <v>38466</v>
      </c>
      <c r="B1244" s="9">
        <v>40772</v>
      </c>
      <c r="C1244" s="8" t="s">
        <v>20</v>
      </c>
      <c r="D1244" s="8">
        <v>22</v>
      </c>
      <c r="E1244" s="8">
        <v>136.18</v>
      </c>
      <c r="F1244" s="10">
        <v>6.19</v>
      </c>
      <c r="G1244" s="8" t="s">
        <v>25</v>
      </c>
      <c r="H1244" s="8">
        <v>5.46</v>
      </c>
      <c r="I1244" s="8" t="s">
        <v>51</v>
      </c>
      <c r="J1244" s="8" t="s">
        <v>22</v>
      </c>
      <c r="K1244" s="8" t="s">
        <v>27</v>
      </c>
      <c r="L1244" s="8" t="s">
        <v>28</v>
      </c>
      <c r="M1244" s="8" t="s">
        <v>19</v>
      </c>
      <c r="N1244" s="8" t="s">
        <v>102</v>
      </c>
    </row>
    <row r="1245" spans="1:14" x14ac:dyDescent="0.35">
      <c r="A1245" s="8">
        <v>38466</v>
      </c>
      <c r="B1245" s="9">
        <v>40772</v>
      </c>
      <c r="C1245" s="8" t="s">
        <v>20</v>
      </c>
      <c r="D1245" s="8">
        <v>15</v>
      </c>
      <c r="E1245" s="8">
        <v>105.48</v>
      </c>
      <c r="F1245" s="10">
        <v>7.032</v>
      </c>
      <c r="G1245" s="8" t="s">
        <v>25</v>
      </c>
      <c r="H1245" s="8">
        <v>7.37</v>
      </c>
      <c r="I1245" s="8" t="s">
        <v>51</v>
      </c>
      <c r="J1245" s="8" t="s">
        <v>22</v>
      </c>
      <c r="K1245" s="8" t="s">
        <v>27</v>
      </c>
      <c r="L1245" s="8" t="s">
        <v>28</v>
      </c>
      <c r="M1245" s="8" t="s">
        <v>19</v>
      </c>
      <c r="N1245" s="8" t="s">
        <v>102</v>
      </c>
    </row>
    <row r="1246" spans="1:14" x14ac:dyDescent="0.35">
      <c r="A1246" s="8">
        <v>17253</v>
      </c>
      <c r="B1246" s="9">
        <v>40772</v>
      </c>
      <c r="C1246" s="8" t="s">
        <v>20</v>
      </c>
      <c r="D1246" s="8">
        <v>13</v>
      </c>
      <c r="E1246" s="8">
        <v>50.19</v>
      </c>
      <c r="F1246" s="10">
        <v>3.8607692307692307</v>
      </c>
      <c r="G1246" s="8" t="s">
        <v>25</v>
      </c>
      <c r="H1246" s="8">
        <v>6.83</v>
      </c>
      <c r="I1246" s="8" t="s">
        <v>54</v>
      </c>
      <c r="J1246" s="8" t="s">
        <v>22</v>
      </c>
      <c r="K1246" s="8" t="s">
        <v>27</v>
      </c>
      <c r="L1246" s="8" t="s">
        <v>68</v>
      </c>
      <c r="M1246" s="8" t="s">
        <v>19</v>
      </c>
      <c r="N1246" s="8" t="s">
        <v>91</v>
      </c>
    </row>
    <row r="1247" spans="1:14" x14ac:dyDescent="0.35">
      <c r="A1247" s="8">
        <v>42373</v>
      </c>
      <c r="B1247" s="9">
        <v>40772</v>
      </c>
      <c r="C1247" s="8" t="s">
        <v>49</v>
      </c>
      <c r="D1247" s="8">
        <v>11</v>
      </c>
      <c r="E1247" s="8">
        <v>127.32</v>
      </c>
      <c r="F1247" s="10">
        <v>11.574545454545454</v>
      </c>
      <c r="G1247" s="8" t="s">
        <v>14</v>
      </c>
      <c r="H1247" s="8">
        <v>2.99</v>
      </c>
      <c r="I1247" s="8" t="s">
        <v>63</v>
      </c>
      <c r="J1247" s="8" t="s">
        <v>16</v>
      </c>
      <c r="K1247" s="8" t="s">
        <v>27</v>
      </c>
      <c r="L1247" s="8" t="s">
        <v>68</v>
      </c>
      <c r="M1247" s="8" t="s">
        <v>19</v>
      </c>
      <c r="N1247" s="8" t="s">
        <v>102</v>
      </c>
    </row>
    <row r="1248" spans="1:14" x14ac:dyDescent="0.35">
      <c r="A1248" s="8">
        <v>47459</v>
      </c>
      <c r="B1248" s="9">
        <v>40772</v>
      </c>
      <c r="C1248" s="8" t="s">
        <v>49</v>
      </c>
      <c r="D1248" s="8">
        <v>10</v>
      </c>
      <c r="E1248" s="8">
        <v>197.21</v>
      </c>
      <c r="F1248" s="10">
        <v>19.721</v>
      </c>
      <c r="G1248" s="8" t="s">
        <v>25</v>
      </c>
      <c r="H1248" s="8">
        <v>1.49</v>
      </c>
      <c r="I1248" s="8" t="s">
        <v>51</v>
      </c>
      <c r="J1248" s="8" t="s">
        <v>29</v>
      </c>
      <c r="K1248" s="8" t="s">
        <v>27</v>
      </c>
      <c r="L1248" s="8" t="s">
        <v>68</v>
      </c>
      <c r="M1248" s="8" t="s">
        <v>19</v>
      </c>
      <c r="N1248" s="8" t="s">
        <v>102</v>
      </c>
    </row>
    <row r="1249" spans="1:14" x14ac:dyDescent="0.35">
      <c r="A1249" s="8">
        <v>8768</v>
      </c>
      <c r="B1249" s="9">
        <v>40773</v>
      </c>
      <c r="C1249" s="8" t="s">
        <v>34</v>
      </c>
      <c r="D1249" s="8">
        <v>44</v>
      </c>
      <c r="E1249" s="8">
        <v>2422.4405000000002</v>
      </c>
      <c r="F1249" s="10">
        <v>55.055465909090913</v>
      </c>
      <c r="G1249" s="8" t="s">
        <v>25</v>
      </c>
      <c r="H1249" s="8">
        <v>5.31</v>
      </c>
      <c r="I1249" s="8" t="s">
        <v>54</v>
      </c>
      <c r="J1249" s="8" t="s">
        <v>42</v>
      </c>
      <c r="K1249" s="8" t="s">
        <v>30</v>
      </c>
      <c r="L1249" s="8" t="s">
        <v>47</v>
      </c>
      <c r="M1249" s="8" t="s">
        <v>19</v>
      </c>
      <c r="N1249" s="8" t="s">
        <v>91</v>
      </c>
    </row>
    <row r="1250" spans="1:14" x14ac:dyDescent="0.35">
      <c r="A1250" s="8">
        <v>43424</v>
      </c>
      <c r="B1250" s="9">
        <v>40773</v>
      </c>
      <c r="C1250" s="8" t="s">
        <v>49</v>
      </c>
      <c r="D1250" s="8">
        <v>34</v>
      </c>
      <c r="E1250" s="8">
        <v>772.56</v>
      </c>
      <c r="F1250" s="10">
        <v>22.722352941176467</v>
      </c>
      <c r="G1250" s="8" t="s">
        <v>14</v>
      </c>
      <c r="H1250" s="8">
        <v>4.5</v>
      </c>
      <c r="I1250" s="8" t="s">
        <v>51</v>
      </c>
      <c r="J1250" s="8" t="s">
        <v>29</v>
      </c>
      <c r="K1250" s="8" t="s">
        <v>27</v>
      </c>
      <c r="L1250" s="8" t="s">
        <v>66</v>
      </c>
      <c r="M1250" s="8" t="s">
        <v>19</v>
      </c>
      <c r="N1250" s="8" t="s">
        <v>167</v>
      </c>
    </row>
    <row r="1251" spans="1:14" x14ac:dyDescent="0.35">
      <c r="A1251" s="8">
        <v>33604</v>
      </c>
      <c r="B1251" s="9">
        <v>40773</v>
      </c>
      <c r="C1251" s="8" t="s">
        <v>34</v>
      </c>
      <c r="D1251" s="8">
        <v>10</v>
      </c>
      <c r="E1251" s="8">
        <v>59.62</v>
      </c>
      <c r="F1251" s="10">
        <v>5.9619999999999997</v>
      </c>
      <c r="G1251" s="8" t="s">
        <v>25</v>
      </c>
      <c r="H1251" s="8">
        <v>7.78</v>
      </c>
      <c r="I1251" s="8" t="s">
        <v>15</v>
      </c>
      <c r="J1251" s="8" t="s">
        <v>22</v>
      </c>
      <c r="K1251" s="8" t="s">
        <v>27</v>
      </c>
      <c r="L1251" s="8" t="s">
        <v>68</v>
      </c>
      <c r="M1251" s="8" t="s">
        <v>19</v>
      </c>
      <c r="N1251" s="8" t="s">
        <v>167</v>
      </c>
    </row>
    <row r="1252" spans="1:14" x14ac:dyDescent="0.35">
      <c r="A1252" s="8">
        <v>16967</v>
      </c>
      <c r="B1252" s="9">
        <v>40774</v>
      </c>
      <c r="C1252" s="8" t="s">
        <v>13</v>
      </c>
      <c r="D1252" s="8">
        <v>34</v>
      </c>
      <c r="E1252" s="8">
        <v>676.26</v>
      </c>
      <c r="F1252" s="10">
        <v>19.89</v>
      </c>
      <c r="G1252" s="8" t="s">
        <v>25</v>
      </c>
      <c r="H1252" s="8">
        <v>5.77</v>
      </c>
      <c r="I1252" s="8" t="s">
        <v>41</v>
      </c>
      <c r="J1252" s="8" t="s">
        <v>22</v>
      </c>
      <c r="K1252" s="8" t="s">
        <v>27</v>
      </c>
      <c r="L1252" s="8" t="s">
        <v>28</v>
      </c>
      <c r="M1252" s="8" t="s">
        <v>19</v>
      </c>
      <c r="N1252" s="8" t="s">
        <v>91</v>
      </c>
    </row>
    <row r="1253" spans="1:14" x14ac:dyDescent="0.35">
      <c r="A1253" s="8">
        <v>1639</v>
      </c>
      <c r="B1253" s="9">
        <v>40774</v>
      </c>
      <c r="C1253" s="8" t="s">
        <v>49</v>
      </c>
      <c r="D1253" s="8">
        <v>24</v>
      </c>
      <c r="E1253" s="8">
        <v>163.13999999999999</v>
      </c>
      <c r="F1253" s="10">
        <v>6.7974999999999994</v>
      </c>
      <c r="G1253" s="8" t="s">
        <v>25</v>
      </c>
      <c r="H1253" s="8">
        <v>6.18</v>
      </c>
      <c r="I1253" s="8" t="s">
        <v>51</v>
      </c>
      <c r="J1253" s="8" t="s">
        <v>29</v>
      </c>
      <c r="K1253" s="8" t="s">
        <v>27</v>
      </c>
      <c r="L1253" s="8" t="s">
        <v>28</v>
      </c>
      <c r="M1253" s="8" t="s">
        <v>19</v>
      </c>
      <c r="N1253" s="8" t="s">
        <v>167</v>
      </c>
    </row>
    <row r="1254" spans="1:14" x14ac:dyDescent="0.35">
      <c r="A1254" s="8">
        <v>10791</v>
      </c>
      <c r="B1254" s="9">
        <v>40774</v>
      </c>
      <c r="C1254" s="8" t="s">
        <v>49</v>
      </c>
      <c r="D1254" s="8">
        <v>20</v>
      </c>
      <c r="E1254" s="8">
        <v>400.57</v>
      </c>
      <c r="F1254" s="10">
        <v>20.028500000000001</v>
      </c>
      <c r="G1254" s="8" t="s">
        <v>25</v>
      </c>
      <c r="H1254" s="8">
        <v>5.77</v>
      </c>
      <c r="I1254" s="8" t="s">
        <v>26</v>
      </c>
      <c r="J1254" s="8" t="s">
        <v>42</v>
      </c>
      <c r="K1254" s="8" t="s">
        <v>27</v>
      </c>
      <c r="L1254" s="8" t="s">
        <v>28</v>
      </c>
      <c r="M1254" s="8" t="s">
        <v>19</v>
      </c>
      <c r="N1254" s="8" t="s">
        <v>204</v>
      </c>
    </row>
    <row r="1255" spans="1:14" x14ac:dyDescent="0.35">
      <c r="A1255" s="8">
        <v>16967</v>
      </c>
      <c r="B1255" s="9">
        <v>40774</v>
      </c>
      <c r="C1255" s="8" t="s">
        <v>13</v>
      </c>
      <c r="D1255" s="8">
        <v>5</v>
      </c>
      <c r="E1255" s="8">
        <v>397.55</v>
      </c>
      <c r="F1255" s="10">
        <v>79.510000000000005</v>
      </c>
      <c r="G1255" s="8" t="s">
        <v>25</v>
      </c>
      <c r="H1255" s="8">
        <v>6.13</v>
      </c>
      <c r="I1255" s="8" t="s">
        <v>41</v>
      </c>
      <c r="J1255" s="8" t="s">
        <v>22</v>
      </c>
      <c r="K1255" s="8" t="s">
        <v>30</v>
      </c>
      <c r="L1255" s="8" t="s">
        <v>31</v>
      </c>
      <c r="M1255" s="8" t="s">
        <v>19</v>
      </c>
      <c r="N1255" s="8" t="s">
        <v>204</v>
      </c>
    </row>
    <row r="1256" spans="1:14" x14ac:dyDescent="0.35">
      <c r="A1256" s="8">
        <v>24899</v>
      </c>
      <c r="B1256" s="9">
        <v>40775</v>
      </c>
      <c r="C1256" s="8" t="s">
        <v>49</v>
      </c>
      <c r="D1256" s="8">
        <v>37</v>
      </c>
      <c r="E1256" s="8">
        <v>252.99</v>
      </c>
      <c r="F1256" s="10">
        <v>6.837567567567568</v>
      </c>
      <c r="G1256" s="8" t="s">
        <v>25</v>
      </c>
      <c r="H1256" s="8">
        <v>2.35</v>
      </c>
      <c r="I1256" s="8" t="s">
        <v>39</v>
      </c>
      <c r="J1256" s="8" t="s">
        <v>29</v>
      </c>
      <c r="K1256" s="8" t="s">
        <v>27</v>
      </c>
      <c r="L1256" s="8" t="s">
        <v>40</v>
      </c>
      <c r="M1256" s="8" t="s">
        <v>37</v>
      </c>
      <c r="N1256" s="8" t="s">
        <v>38</v>
      </c>
    </row>
    <row r="1257" spans="1:14" x14ac:dyDescent="0.35">
      <c r="A1257" s="8">
        <v>6502</v>
      </c>
      <c r="B1257" s="9">
        <v>40775</v>
      </c>
      <c r="C1257" s="8" t="s">
        <v>55</v>
      </c>
      <c r="D1257" s="8">
        <v>30</v>
      </c>
      <c r="E1257" s="8">
        <v>306.92</v>
      </c>
      <c r="F1257" s="10">
        <v>10.230666666666668</v>
      </c>
      <c r="G1257" s="8" t="s">
        <v>25</v>
      </c>
      <c r="H1257" s="8">
        <v>5.12</v>
      </c>
      <c r="I1257" s="8" t="s">
        <v>51</v>
      </c>
      <c r="J1257" s="8" t="s">
        <v>29</v>
      </c>
      <c r="K1257" s="8" t="s">
        <v>27</v>
      </c>
      <c r="L1257" s="8" t="s">
        <v>28</v>
      </c>
      <c r="M1257" s="8" t="s">
        <v>19</v>
      </c>
      <c r="N1257" s="8" t="s">
        <v>60</v>
      </c>
    </row>
    <row r="1258" spans="1:14" x14ac:dyDescent="0.35">
      <c r="A1258" s="8">
        <v>448</v>
      </c>
      <c r="B1258" s="9">
        <v>40775</v>
      </c>
      <c r="C1258" s="8" t="s">
        <v>55</v>
      </c>
      <c r="D1258" s="8">
        <v>22</v>
      </c>
      <c r="E1258" s="8">
        <v>1162.4005</v>
      </c>
      <c r="F1258" s="10">
        <v>52.836386363636365</v>
      </c>
      <c r="G1258" s="8" t="s">
        <v>25</v>
      </c>
      <c r="H1258" s="8">
        <v>19.989999999999998</v>
      </c>
      <c r="I1258" s="8" t="s">
        <v>46</v>
      </c>
      <c r="J1258" s="8" t="s">
        <v>22</v>
      </c>
      <c r="K1258" s="8" t="s">
        <v>30</v>
      </c>
      <c r="L1258" s="8" t="s">
        <v>47</v>
      </c>
      <c r="M1258" s="8" t="s">
        <v>19</v>
      </c>
      <c r="N1258" s="8" t="s">
        <v>38</v>
      </c>
    </row>
    <row r="1259" spans="1:14" x14ac:dyDescent="0.35">
      <c r="A1259" s="8">
        <v>51008</v>
      </c>
      <c r="B1259" s="9">
        <v>40775</v>
      </c>
      <c r="C1259" s="8" t="s">
        <v>34</v>
      </c>
      <c r="D1259" s="8">
        <v>20</v>
      </c>
      <c r="E1259" s="8">
        <v>269.66000000000003</v>
      </c>
      <c r="F1259" s="10">
        <v>13.483000000000001</v>
      </c>
      <c r="G1259" s="8" t="s">
        <v>25</v>
      </c>
      <c r="H1259" s="8">
        <v>4.59</v>
      </c>
      <c r="I1259" s="8" t="s">
        <v>35</v>
      </c>
      <c r="J1259" s="8" t="s">
        <v>16</v>
      </c>
      <c r="K1259" s="8" t="s">
        <v>27</v>
      </c>
      <c r="L1259" s="8" t="s">
        <v>36</v>
      </c>
      <c r="M1259" s="8" t="s">
        <v>37</v>
      </c>
      <c r="N1259" s="8" t="s">
        <v>38</v>
      </c>
    </row>
    <row r="1260" spans="1:14" x14ac:dyDescent="0.35">
      <c r="A1260" s="8">
        <v>6502</v>
      </c>
      <c r="B1260" s="9">
        <v>40775</v>
      </c>
      <c r="C1260" s="8" t="s">
        <v>55</v>
      </c>
      <c r="D1260" s="8">
        <v>16</v>
      </c>
      <c r="E1260" s="8">
        <v>116.11</v>
      </c>
      <c r="F1260" s="10">
        <v>7.256875</v>
      </c>
      <c r="G1260" s="8" t="s">
        <v>14</v>
      </c>
      <c r="H1260" s="8">
        <v>5.83</v>
      </c>
      <c r="I1260" s="8" t="s">
        <v>51</v>
      </c>
      <c r="J1260" s="8" t="s">
        <v>29</v>
      </c>
      <c r="K1260" s="8" t="s">
        <v>27</v>
      </c>
      <c r="L1260" s="8" t="s">
        <v>28</v>
      </c>
      <c r="M1260" s="8" t="s">
        <v>37</v>
      </c>
      <c r="N1260" s="8" t="s">
        <v>167</v>
      </c>
    </row>
    <row r="1261" spans="1:14" x14ac:dyDescent="0.35">
      <c r="A1261" s="8">
        <v>8901</v>
      </c>
      <c r="B1261" s="9">
        <v>40775</v>
      </c>
      <c r="C1261" s="8" t="s">
        <v>13</v>
      </c>
      <c r="D1261" s="8">
        <v>15</v>
      </c>
      <c r="E1261" s="8">
        <v>168.9</v>
      </c>
      <c r="F1261" s="10">
        <v>11.26</v>
      </c>
      <c r="G1261" s="8" t="s">
        <v>14</v>
      </c>
      <c r="H1261" s="8">
        <v>6.24</v>
      </c>
      <c r="I1261" s="8" t="s">
        <v>46</v>
      </c>
      <c r="J1261" s="8" t="s">
        <v>16</v>
      </c>
      <c r="K1261" s="8" t="s">
        <v>30</v>
      </c>
      <c r="L1261" s="8" t="s">
        <v>44</v>
      </c>
      <c r="M1261" s="8" t="s">
        <v>45</v>
      </c>
      <c r="N1261" s="8" t="s">
        <v>175</v>
      </c>
    </row>
    <row r="1262" spans="1:14" x14ac:dyDescent="0.35">
      <c r="A1262" s="8">
        <v>31648</v>
      </c>
      <c r="B1262" s="9">
        <v>40775</v>
      </c>
      <c r="C1262" s="8" t="s">
        <v>34</v>
      </c>
      <c r="D1262" s="8">
        <v>10</v>
      </c>
      <c r="E1262" s="8">
        <v>74.040000000000006</v>
      </c>
      <c r="F1262" s="10">
        <v>7.4040000000000008</v>
      </c>
      <c r="G1262" s="8" t="s">
        <v>25</v>
      </c>
      <c r="H1262" s="8">
        <v>7.3</v>
      </c>
      <c r="I1262" s="8" t="s">
        <v>85</v>
      </c>
      <c r="J1262" s="8" t="s">
        <v>29</v>
      </c>
      <c r="K1262" s="8" t="s">
        <v>27</v>
      </c>
      <c r="L1262" s="8" t="s">
        <v>28</v>
      </c>
      <c r="M1262" s="8" t="s">
        <v>19</v>
      </c>
      <c r="N1262" s="8" t="s">
        <v>38</v>
      </c>
    </row>
    <row r="1263" spans="1:14" x14ac:dyDescent="0.35">
      <c r="A1263" s="8">
        <v>31648</v>
      </c>
      <c r="B1263" s="9">
        <v>40775</v>
      </c>
      <c r="C1263" s="8" t="s">
        <v>34</v>
      </c>
      <c r="D1263" s="8">
        <v>8</v>
      </c>
      <c r="E1263" s="8">
        <v>68.94</v>
      </c>
      <c r="F1263" s="10">
        <v>8.6174999999999997</v>
      </c>
      <c r="G1263" s="8" t="s">
        <v>25</v>
      </c>
      <c r="H1263" s="8">
        <v>2.38</v>
      </c>
      <c r="I1263" s="8" t="s">
        <v>85</v>
      </c>
      <c r="J1263" s="8" t="s">
        <v>29</v>
      </c>
      <c r="K1263" s="8" t="s">
        <v>30</v>
      </c>
      <c r="L1263" s="8" t="s">
        <v>31</v>
      </c>
      <c r="M1263" s="8" t="s">
        <v>32</v>
      </c>
      <c r="N1263" s="8" t="s">
        <v>167</v>
      </c>
    </row>
    <row r="1264" spans="1:14" x14ac:dyDescent="0.35">
      <c r="A1264" s="8">
        <v>36133</v>
      </c>
      <c r="B1264" s="9">
        <v>40775</v>
      </c>
      <c r="C1264" s="8" t="s">
        <v>55</v>
      </c>
      <c r="D1264" s="8">
        <v>6</v>
      </c>
      <c r="E1264" s="8">
        <v>128.56</v>
      </c>
      <c r="F1264" s="10">
        <v>21.426666666666666</v>
      </c>
      <c r="G1264" s="8" t="s">
        <v>25</v>
      </c>
      <c r="H1264" s="8">
        <v>8.68</v>
      </c>
      <c r="I1264" s="8" t="s">
        <v>51</v>
      </c>
      <c r="J1264" s="8" t="s">
        <v>16</v>
      </c>
      <c r="K1264" s="8" t="s">
        <v>27</v>
      </c>
      <c r="L1264" s="8" t="s">
        <v>28</v>
      </c>
      <c r="M1264" s="8" t="s">
        <v>19</v>
      </c>
      <c r="N1264" s="8" t="s">
        <v>204</v>
      </c>
    </row>
    <row r="1265" spans="1:14" x14ac:dyDescent="0.35">
      <c r="A1265" s="8">
        <v>46531</v>
      </c>
      <c r="B1265" s="9">
        <v>40776</v>
      </c>
      <c r="C1265" s="8" t="s">
        <v>13</v>
      </c>
      <c r="D1265" s="8">
        <v>39</v>
      </c>
      <c r="E1265" s="8">
        <v>4211</v>
      </c>
      <c r="F1265" s="10">
        <v>107.97435897435898</v>
      </c>
      <c r="G1265" s="8" t="s">
        <v>25</v>
      </c>
      <c r="H1265" s="8">
        <v>69</v>
      </c>
      <c r="I1265" s="8" t="s">
        <v>41</v>
      </c>
      <c r="J1265" s="8" t="s">
        <v>16</v>
      </c>
      <c r="K1265" s="8" t="s">
        <v>17</v>
      </c>
      <c r="L1265" s="8" t="s">
        <v>52</v>
      </c>
      <c r="M1265" s="8" t="s">
        <v>76</v>
      </c>
      <c r="N1265" s="8" t="s">
        <v>196</v>
      </c>
    </row>
    <row r="1266" spans="1:14" x14ac:dyDescent="0.35">
      <c r="A1266" s="8">
        <v>17445</v>
      </c>
      <c r="B1266" s="9">
        <v>40776</v>
      </c>
      <c r="C1266" s="8" t="s">
        <v>49</v>
      </c>
      <c r="D1266" s="8">
        <v>33</v>
      </c>
      <c r="E1266" s="8">
        <v>249.48</v>
      </c>
      <c r="F1266" s="10">
        <v>7.56</v>
      </c>
      <c r="G1266" s="8" t="s">
        <v>25</v>
      </c>
      <c r="H1266" s="8">
        <v>2.38</v>
      </c>
      <c r="I1266" s="8" t="s">
        <v>54</v>
      </c>
      <c r="J1266" s="8" t="s">
        <v>42</v>
      </c>
      <c r="K1266" s="8" t="s">
        <v>30</v>
      </c>
      <c r="L1266" s="8" t="s">
        <v>31</v>
      </c>
      <c r="M1266" s="8" t="s">
        <v>32</v>
      </c>
      <c r="N1266" s="8" t="s">
        <v>270</v>
      </c>
    </row>
    <row r="1267" spans="1:14" x14ac:dyDescent="0.35">
      <c r="A1267" s="8">
        <v>1095</v>
      </c>
      <c r="B1267" s="9">
        <v>40776</v>
      </c>
      <c r="C1267" s="8" t="s">
        <v>55</v>
      </c>
      <c r="D1267" s="8">
        <v>28</v>
      </c>
      <c r="E1267" s="8">
        <v>142.18</v>
      </c>
      <c r="F1267" s="10">
        <v>5.0778571428571428</v>
      </c>
      <c r="G1267" s="8" t="s">
        <v>25</v>
      </c>
      <c r="H1267" s="8">
        <v>4.72</v>
      </c>
      <c r="I1267" s="8" t="s">
        <v>46</v>
      </c>
      <c r="J1267" s="8" t="s">
        <v>16</v>
      </c>
      <c r="K1267" s="8" t="s">
        <v>27</v>
      </c>
      <c r="L1267" s="8" t="s">
        <v>28</v>
      </c>
      <c r="M1267" s="8" t="s">
        <v>19</v>
      </c>
      <c r="N1267" s="8" t="s">
        <v>60</v>
      </c>
    </row>
    <row r="1268" spans="1:14" x14ac:dyDescent="0.35">
      <c r="A1268" s="8">
        <v>45381</v>
      </c>
      <c r="B1268" s="9">
        <v>40776</v>
      </c>
      <c r="C1268" s="8" t="s">
        <v>55</v>
      </c>
      <c r="D1268" s="8">
        <v>26</v>
      </c>
      <c r="E1268" s="8">
        <v>164.1</v>
      </c>
      <c r="F1268" s="10">
        <v>6.3115384615384613</v>
      </c>
      <c r="G1268" s="8" t="s">
        <v>14</v>
      </c>
      <c r="H1268" s="8">
        <v>5.01</v>
      </c>
      <c r="I1268" s="8" t="s">
        <v>41</v>
      </c>
      <c r="J1268" s="8" t="s">
        <v>42</v>
      </c>
      <c r="K1268" s="8" t="s">
        <v>27</v>
      </c>
      <c r="L1268" s="8" t="s">
        <v>68</v>
      </c>
      <c r="M1268" s="8" t="s">
        <v>19</v>
      </c>
      <c r="N1268" s="8" t="s">
        <v>38</v>
      </c>
    </row>
    <row r="1269" spans="1:14" x14ac:dyDescent="0.35">
      <c r="A1269" s="8">
        <v>2882</v>
      </c>
      <c r="B1269" s="9">
        <v>40776</v>
      </c>
      <c r="C1269" s="8" t="s">
        <v>34</v>
      </c>
      <c r="D1269" s="8">
        <v>23</v>
      </c>
      <c r="E1269" s="8">
        <v>3872.87</v>
      </c>
      <c r="F1269" s="10">
        <v>168.38565217391303</v>
      </c>
      <c r="G1269" s="8" t="s">
        <v>21</v>
      </c>
      <c r="H1269" s="8">
        <v>30</v>
      </c>
      <c r="I1269" s="8" t="s">
        <v>54</v>
      </c>
      <c r="J1269" s="8" t="s">
        <v>16</v>
      </c>
      <c r="K1269" s="8" t="s">
        <v>17</v>
      </c>
      <c r="L1269" s="8" t="s">
        <v>23</v>
      </c>
      <c r="M1269" s="8" t="s">
        <v>24</v>
      </c>
      <c r="N1269" s="8" t="s">
        <v>60</v>
      </c>
    </row>
    <row r="1270" spans="1:14" x14ac:dyDescent="0.35">
      <c r="A1270" s="8">
        <v>45381</v>
      </c>
      <c r="B1270" s="9">
        <v>40776</v>
      </c>
      <c r="C1270" s="8" t="s">
        <v>55</v>
      </c>
      <c r="D1270" s="8">
        <v>23</v>
      </c>
      <c r="E1270" s="8">
        <v>1316.87</v>
      </c>
      <c r="F1270" s="10">
        <v>57.255217391304342</v>
      </c>
      <c r="G1270" s="8" t="s">
        <v>14</v>
      </c>
      <c r="H1270" s="8">
        <v>5.5</v>
      </c>
      <c r="I1270" s="8" t="s">
        <v>41</v>
      </c>
      <c r="J1270" s="8" t="s">
        <v>42</v>
      </c>
      <c r="K1270" s="8" t="s">
        <v>30</v>
      </c>
      <c r="L1270" s="8" t="s">
        <v>31</v>
      </c>
      <c r="M1270" s="8" t="s">
        <v>19</v>
      </c>
      <c r="N1270" s="8" t="s">
        <v>60</v>
      </c>
    </row>
    <row r="1271" spans="1:14" x14ac:dyDescent="0.35">
      <c r="A1271" s="8">
        <v>46531</v>
      </c>
      <c r="B1271" s="9">
        <v>40776</v>
      </c>
      <c r="C1271" s="8" t="s">
        <v>13</v>
      </c>
      <c r="D1271" s="8">
        <v>23</v>
      </c>
      <c r="E1271" s="8">
        <v>84.47</v>
      </c>
      <c r="F1271" s="10">
        <v>3.672608695652174</v>
      </c>
      <c r="G1271" s="8" t="s">
        <v>25</v>
      </c>
      <c r="H1271" s="8">
        <v>1.49</v>
      </c>
      <c r="I1271" s="8" t="s">
        <v>35</v>
      </c>
      <c r="J1271" s="8" t="s">
        <v>16</v>
      </c>
      <c r="K1271" s="8" t="s">
        <v>27</v>
      </c>
      <c r="L1271" s="8" t="s">
        <v>68</v>
      </c>
      <c r="M1271" s="8" t="s">
        <v>19</v>
      </c>
      <c r="N1271" s="8" t="s">
        <v>204</v>
      </c>
    </row>
    <row r="1272" spans="1:14" x14ac:dyDescent="0.35">
      <c r="A1272" s="8">
        <v>46531</v>
      </c>
      <c r="B1272" s="9">
        <v>40776</v>
      </c>
      <c r="C1272" s="8" t="s">
        <v>13</v>
      </c>
      <c r="D1272" s="8">
        <v>17</v>
      </c>
      <c r="E1272" s="8">
        <v>3064.6579999999999</v>
      </c>
      <c r="F1272" s="10">
        <v>180.274</v>
      </c>
      <c r="G1272" s="8" t="s">
        <v>25</v>
      </c>
      <c r="H1272" s="8">
        <v>2.79</v>
      </c>
      <c r="I1272" s="8" t="s">
        <v>35</v>
      </c>
      <c r="J1272" s="8" t="s">
        <v>16</v>
      </c>
      <c r="K1272" s="8" t="s">
        <v>30</v>
      </c>
      <c r="L1272" s="8" t="s">
        <v>47</v>
      </c>
      <c r="M1272" s="8" t="s">
        <v>19</v>
      </c>
      <c r="N1272" s="8" t="s">
        <v>116</v>
      </c>
    </row>
    <row r="1273" spans="1:14" x14ac:dyDescent="0.35">
      <c r="A1273" s="8">
        <v>2882</v>
      </c>
      <c r="B1273" s="9">
        <v>40776</v>
      </c>
      <c r="C1273" s="8" t="s">
        <v>34</v>
      </c>
      <c r="D1273" s="8">
        <v>9</v>
      </c>
      <c r="E1273" s="8">
        <v>356.72</v>
      </c>
      <c r="F1273" s="10">
        <v>39.635555555555555</v>
      </c>
      <c r="G1273" s="8" t="s">
        <v>25</v>
      </c>
      <c r="H1273" s="8">
        <v>1.99</v>
      </c>
      <c r="I1273" s="8" t="s">
        <v>54</v>
      </c>
      <c r="J1273" s="8" t="s">
        <v>16</v>
      </c>
      <c r="K1273" s="8" t="s">
        <v>30</v>
      </c>
      <c r="L1273" s="8" t="s">
        <v>31</v>
      </c>
      <c r="M1273" s="8" t="s">
        <v>32</v>
      </c>
      <c r="N1273" s="8" t="s">
        <v>38</v>
      </c>
    </row>
    <row r="1274" spans="1:14" x14ac:dyDescent="0.35">
      <c r="A1274" s="8">
        <v>46531</v>
      </c>
      <c r="B1274" s="9">
        <v>40776</v>
      </c>
      <c r="C1274" s="8" t="s">
        <v>13</v>
      </c>
      <c r="D1274" s="8">
        <v>2</v>
      </c>
      <c r="E1274" s="8">
        <v>19.34</v>
      </c>
      <c r="F1274" s="10">
        <v>9.67</v>
      </c>
      <c r="G1274" s="8" t="s">
        <v>25</v>
      </c>
      <c r="H1274" s="8">
        <v>6.05</v>
      </c>
      <c r="I1274" s="8" t="s">
        <v>51</v>
      </c>
      <c r="J1274" s="8" t="s">
        <v>16</v>
      </c>
      <c r="K1274" s="8" t="s">
        <v>27</v>
      </c>
      <c r="L1274" s="8" t="s">
        <v>68</v>
      </c>
      <c r="M1274" s="8" t="s">
        <v>19</v>
      </c>
      <c r="N1274" s="8" t="s">
        <v>212</v>
      </c>
    </row>
    <row r="1275" spans="1:14" x14ac:dyDescent="0.35">
      <c r="A1275" s="8">
        <v>45381</v>
      </c>
      <c r="B1275" s="9">
        <v>40776</v>
      </c>
      <c r="C1275" s="8" t="s">
        <v>55</v>
      </c>
      <c r="D1275" s="8">
        <v>1</v>
      </c>
      <c r="E1275" s="8">
        <v>11.81</v>
      </c>
      <c r="F1275" s="10">
        <v>11.81</v>
      </c>
      <c r="G1275" s="8" t="s">
        <v>25</v>
      </c>
      <c r="H1275" s="8">
        <v>5.57</v>
      </c>
      <c r="I1275" s="8" t="s">
        <v>41</v>
      </c>
      <c r="J1275" s="8" t="s">
        <v>42</v>
      </c>
      <c r="K1275" s="8" t="s">
        <v>17</v>
      </c>
      <c r="L1275" s="8" t="s">
        <v>18</v>
      </c>
      <c r="M1275" s="8" t="s">
        <v>19</v>
      </c>
      <c r="N1275" s="8" t="s">
        <v>60</v>
      </c>
    </row>
    <row r="1276" spans="1:14" x14ac:dyDescent="0.35">
      <c r="A1276" s="8">
        <v>58598</v>
      </c>
      <c r="B1276" s="9">
        <v>40777</v>
      </c>
      <c r="C1276" s="8" t="s">
        <v>55</v>
      </c>
      <c r="D1276" s="8">
        <v>50</v>
      </c>
      <c r="E1276" s="8">
        <v>13608.83</v>
      </c>
      <c r="F1276" s="10">
        <v>272.17660000000001</v>
      </c>
      <c r="G1276" s="8" t="s">
        <v>21</v>
      </c>
      <c r="H1276" s="8">
        <v>64.73</v>
      </c>
      <c r="I1276" s="8" t="s">
        <v>51</v>
      </c>
      <c r="J1276" s="8" t="s">
        <v>29</v>
      </c>
      <c r="K1276" s="8" t="s">
        <v>17</v>
      </c>
      <c r="L1276" s="8" t="s">
        <v>23</v>
      </c>
      <c r="M1276" s="8" t="s">
        <v>24</v>
      </c>
      <c r="N1276" s="8" t="s">
        <v>60</v>
      </c>
    </row>
    <row r="1277" spans="1:14" x14ac:dyDescent="0.35">
      <c r="A1277" s="8">
        <v>58598</v>
      </c>
      <c r="B1277" s="9">
        <v>40777</v>
      </c>
      <c r="C1277" s="8" t="s">
        <v>55</v>
      </c>
      <c r="D1277" s="8">
        <v>25</v>
      </c>
      <c r="E1277" s="8">
        <v>89.32</v>
      </c>
      <c r="F1277" s="10">
        <v>3.5727999999999995</v>
      </c>
      <c r="G1277" s="8" t="s">
        <v>25</v>
      </c>
      <c r="H1277" s="8">
        <v>0.7</v>
      </c>
      <c r="I1277" s="8" t="s">
        <v>51</v>
      </c>
      <c r="J1277" s="8" t="s">
        <v>29</v>
      </c>
      <c r="K1277" s="8" t="s">
        <v>27</v>
      </c>
      <c r="L1277" s="8" t="s">
        <v>82</v>
      </c>
      <c r="M1277" s="8" t="s">
        <v>37</v>
      </c>
      <c r="N1277" s="8" t="s">
        <v>60</v>
      </c>
    </row>
    <row r="1278" spans="1:14" x14ac:dyDescent="0.35">
      <c r="A1278" s="8">
        <v>58566</v>
      </c>
      <c r="B1278" s="9">
        <v>40778</v>
      </c>
      <c r="C1278" s="8" t="s">
        <v>49</v>
      </c>
      <c r="D1278" s="8">
        <v>45</v>
      </c>
      <c r="E1278" s="8">
        <v>4680.8900000000003</v>
      </c>
      <c r="F1278" s="10">
        <v>104.01977777777779</v>
      </c>
      <c r="G1278" s="8" t="s">
        <v>25</v>
      </c>
      <c r="H1278" s="8">
        <v>10.119999999999999</v>
      </c>
      <c r="I1278" s="8" t="s">
        <v>54</v>
      </c>
      <c r="J1278" s="8" t="s">
        <v>16</v>
      </c>
      <c r="K1278" s="8" t="s">
        <v>17</v>
      </c>
      <c r="L1278" s="8" t="s">
        <v>18</v>
      </c>
      <c r="M1278" s="8" t="s">
        <v>76</v>
      </c>
      <c r="N1278" s="8" t="s">
        <v>270</v>
      </c>
    </row>
    <row r="1279" spans="1:14" x14ac:dyDescent="0.35">
      <c r="A1279" s="8">
        <v>43302</v>
      </c>
      <c r="B1279" s="9">
        <v>40778</v>
      </c>
      <c r="C1279" s="8" t="s">
        <v>13</v>
      </c>
      <c r="D1279" s="8">
        <v>43</v>
      </c>
      <c r="E1279" s="8">
        <v>720.61300000000006</v>
      </c>
      <c r="F1279" s="10">
        <v>16.758441860465119</v>
      </c>
      <c r="G1279" s="8" t="s">
        <v>25</v>
      </c>
      <c r="H1279" s="8">
        <v>0.99</v>
      </c>
      <c r="I1279" s="8" t="s">
        <v>41</v>
      </c>
      <c r="J1279" s="8" t="s">
        <v>22</v>
      </c>
      <c r="K1279" s="8" t="s">
        <v>30</v>
      </c>
      <c r="L1279" s="8" t="s">
        <v>47</v>
      </c>
      <c r="M1279" s="8" t="s">
        <v>37</v>
      </c>
      <c r="N1279" s="9">
        <v>40552</v>
      </c>
    </row>
    <row r="1280" spans="1:14" x14ac:dyDescent="0.35">
      <c r="A1280" s="8">
        <v>58566</v>
      </c>
      <c r="B1280" s="9">
        <v>40778</v>
      </c>
      <c r="C1280" s="8" t="s">
        <v>49</v>
      </c>
      <c r="D1280" s="8">
        <v>42</v>
      </c>
      <c r="E1280" s="8">
        <v>2414.9944999999998</v>
      </c>
      <c r="F1280" s="10">
        <v>57.499869047619043</v>
      </c>
      <c r="G1280" s="8" t="s">
        <v>14</v>
      </c>
      <c r="H1280" s="8">
        <v>4.99</v>
      </c>
      <c r="I1280" s="8" t="s">
        <v>54</v>
      </c>
      <c r="J1280" s="8" t="s">
        <v>16</v>
      </c>
      <c r="K1280" s="8" t="s">
        <v>30</v>
      </c>
      <c r="L1280" s="8" t="s">
        <v>47</v>
      </c>
      <c r="M1280" s="8" t="s">
        <v>19</v>
      </c>
      <c r="N1280" s="8" t="s">
        <v>233</v>
      </c>
    </row>
    <row r="1281" spans="1:14" x14ac:dyDescent="0.35">
      <c r="A1281" s="8">
        <v>43302</v>
      </c>
      <c r="B1281" s="9">
        <v>40778</v>
      </c>
      <c r="C1281" s="8" t="s">
        <v>13</v>
      </c>
      <c r="D1281" s="8">
        <v>39</v>
      </c>
      <c r="E1281" s="8">
        <v>6888.6634999999997</v>
      </c>
      <c r="F1281" s="10">
        <v>176.63239743589742</v>
      </c>
      <c r="G1281" s="8" t="s">
        <v>25</v>
      </c>
      <c r="H1281" s="8">
        <v>5</v>
      </c>
      <c r="I1281" s="8" t="s">
        <v>41</v>
      </c>
      <c r="J1281" s="8" t="s">
        <v>22</v>
      </c>
      <c r="K1281" s="8" t="s">
        <v>30</v>
      </c>
      <c r="L1281" s="8" t="s">
        <v>47</v>
      </c>
      <c r="M1281" s="8" t="s">
        <v>19</v>
      </c>
      <c r="N1281" s="8" t="s">
        <v>212</v>
      </c>
    </row>
    <row r="1282" spans="1:14" x14ac:dyDescent="0.35">
      <c r="A1282" s="8">
        <v>53189</v>
      </c>
      <c r="B1282" s="9">
        <v>40778</v>
      </c>
      <c r="C1282" s="8" t="s">
        <v>20</v>
      </c>
      <c r="D1282" s="8">
        <v>29</v>
      </c>
      <c r="E1282" s="8">
        <v>214.19</v>
      </c>
      <c r="F1282" s="10">
        <v>7.3858620689655172</v>
      </c>
      <c r="G1282" s="8" t="s">
        <v>14</v>
      </c>
      <c r="H1282" s="8">
        <v>5.94</v>
      </c>
      <c r="I1282" s="8" t="s">
        <v>15</v>
      </c>
      <c r="J1282" s="8" t="s">
        <v>22</v>
      </c>
      <c r="K1282" s="8" t="s">
        <v>27</v>
      </c>
      <c r="L1282" s="8" t="s">
        <v>28</v>
      </c>
      <c r="M1282" s="8" t="s">
        <v>19</v>
      </c>
      <c r="N1282" s="8" t="s">
        <v>60</v>
      </c>
    </row>
    <row r="1283" spans="1:14" x14ac:dyDescent="0.35">
      <c r="A1283" s="8">
        <v>28545</v>
      </c>
      <c r="B1283" s="9">
        <v>40778</v>
      </c>
      <c r="C1283" s="8" t="s">
        <v>34</v>
      </c>
      <c r="D1283" s="8">
        <v>15</v>
      </c>
      <c r="E1283" s="8">
        <v>5296.19</v>
      </c>
      <c r="F1283" s="10">
        <v>353.0793333333333</v>
      </c>
      <c r="G1283" s="8" t="s">
        <v>25</v>
      </c>
      <c r="H1283" s="8">
        <v>19.989999999999998</v>
      </c>
      <c r="I1283" s="8" t="s">
        <v>85</v>
      </c>
      <c r="J1283" s="8" t="s">
        <v>29</v>
      </c>
      <c r="K1283" s="8" t="s">
        <v>27</v>
      </c>
      <c r="L1283" s="8" t="s">
        <v>66</v>
      </c>
      <c r="M1283" s="8" t="s">
        <v>19</v>
      </c>
      <c r="N1283" s="8" t="s">
        <v>270</v>
      </c>
    </row>
    <row r="1284" spans="1:14" x14ac:dyDescent="0.35">
      <c r="A1284" s="8">
        <v>43302</v>
      </c>
      <c r="B1284" s="9">
        <v>40778</v>
      </c>
      <c r="C1284" s="8" t="s">
        <v>13</v>
      </c>
      <c r="D1284" s="8">
        <v>4</v>
      </c>
      <c r="E1284" s="8">
        <v>8.8699999999999992</v>
      </c>
      <c r="F1284" s="10">
        <v>2.2174999999999998</v>
      </c>
      <c r="G1284" s="8" t="s">
        <v>25</v>
      </c>
      <c r="H1284" s="8">
        <v>1.63</v>
      </c>
      <c r="I1284" s="8" t="s">
        <v>232</v>
      </c>
      <c r="J1284" s="8" t="s">
        <v>22</v>
      </c>
      <c r="K1284" s="8" t="s">
        <v>27</v>
      </c>
      <c r="L1284" s="8" t="s">
        <v>40</v>
      </c>
      <c r="M1284" s="8" t="s">
        <v>37</v>
      </c>
      <c r="N1284" s="9">
        <v>40552</v>
      </c>
    </row>
    <row r="1285" spans="1:14" x14ac:dyDescent="0.35">
      <c r="A1285" s="8">
        <v>55202</v>
      </c>
      <c r="B1285" s="9">
        <v>40779</v>
      </c>
      <c r="C1285" s="8" t="s">
        <v>13</v>
      </c>
      <c r="D1285" s="8">
        <v>49</v>
      </c>
      <c r="E1285" s="8">
        <v>6335.8575000000001</v>
      </c>
      <c r="F1285" s="10">
        <v>129.30321428571429</v>
      </c>
      <c r="G1285" s="8" t="s">
        <v>25</v>
      </c>
      <c r="H1285" s="8">
        <v>8.99</v>
      </c>
      <c r="I1285" s="8" t="s">
        <v>51</v>
      </c>
      <c r="J1285" s="8" t="s">
        <v>42</v>
      </c>
      <c r="K1285" s="8" t="s">
        <v>30</v>
      </c>
      <c r="L1285" s="8" t="s">
        <v>47</v>
      </c>
      <c r="M1285" s="8" t="s">
        <v>19</v>
      </c>
      <c r="N1285" s="8" t="s">
        <v>223</v>
      </c>
    </row>
    <row r="1286" spans="1:14" x14ac:dyDescent="0.35">
      <c r="A1286" s="8">
        <v>51302</v>
      </c>
      <c r="B1286" s="9">
        <v>40779</v>
      </c>
      <c r="C1286" s="8" t="s">
        <v>49</v>
      </c>
      <c r="D1286" s="8">
        <v>44</v>
      </c>
      <c r="E1286" s="8">
        <v>167.55</v>
      </c>
      <c r="F1286" s="10">
        <v>3.8079545454545456</v>
      </c>
      <c r="G1286" s="8" t="s">
        <v>25</v>
      </c>
      <c r="H1286" s="8">
        <v>7.5</v>
      </c>
      <c r="I1286" s="8" t="s">
        <v>39</v>
      </c>
      <c r="J1286" s="8" t="s">
        <v>16</v>
      </c>
      <c r="K1286" s="8" t="s">
        <v>27</v>
      </c>
      <c r="L1286" s="8" t="s">
        <v>71</v>
      </c>
      <c r="M1286" s="8" t="s">
        <v>19</v>
      </c>
      <c r="N1286" s="8" t="s">
        <v>116</v>
      </c>
    </row>
    <row r="1287" spans="1:14" x14ac:dyDescent="0.35">
      <c r="A1287" s="8">
        <v>55202</v>
      </c>
      <c r="B1287" s="9">
        <v>40779</v>
      </c>
      <c r="C1287" s="8" t="s">
        <v>13</v>
      </c>
      <c r="D1287" s="8">
        <v>33</v>
      </c>
      <c r="E1287" s="8">
        <v>3093.76</v>
      </c>
      <c r="F1287" s="10">
        <v>93.75030303030303</v>
      </c>
      <c r="G1287" s="8" t="s">
        <v>14</v>
      </c>
      <c r="H1287" s="8">
        <v>35</v>
      </c>
      <c r="I1287" s="8" t="s">
        <v>35</v>
      </c>
      <c r="J1287" s="8" t="s">
        <v>42</v>
      </c>
      <c r="K1287" s="8" t="s">
        <v>27</v>
      </c>
      <c r="L1287" s="8" t="s">
        <v>58</v>
      </c>
      <c r="M1287" s="8" t="s">
        <v>76</v>
      </c>
      <c r="N1287" s="8" t="s">
        <v>116</v>
      </c>
    </row>
    <row r="1288" spans="1:14" x14ac:dyDescent="0.35">
      <c r="A1288" s="8">
        <v>49319</v>
      </c>
      <c r="B1288" s="9">
        <v>40780</v>
      </c>
      <c r="C1288" s="8" t="s">
        <v>13</v>
      </c>
      <c r="D1288" s="8">
        <v>40</v>
      </c>
      <c r="E1288" s="8">
        <v>289.19</v>
      </c>
      <c r="F1288" s="10">
        <v>7.2297500000000001</v>
      </c>
      <c r="G1288" s="8" t="s">
        <v>25</v>
      </c>
      <c r="H1288" s="8">
        <v>6.15</v>
      </c>
      <c r="I1288" s="8" t="s">
        <v>85</v>
      </c>
      <c r="J1288" s="8" t="s">
        <v>22</v>
      </c>
      <c r="K1288" s="8" t="s">
        <v>27</v>
      </c>
      <c r="L1288" s="8" t="s">
        <v>28</v>
      </c>
      <c r="M1288" s="8" t="s">
        <v>19</v>
      </c>
      <c r="N1288" s="8" t="s">
        <v>175</v>
      </c>
    </row>
    <row r="1289" spans="1:14" x14ac:dyDescent="0.35">
      <c r="A1289" s="8">
        <v>45861</v>
      </c>
      <c r="B1289" s="9">
        <v>40780</v>
      </c>
      <c r="C1289" s="8" t="s">
        <v>55</v>
      </c>
      <c r="D1289" s="8">
        <v>39</v>
      </c>
      <c r="E1289" s="8">
        <v>680.85850000000005</v>
      </c>
      <c r="F1289" s="10">
        <v>17.457910256410258</v>
      </c>
      <c r="G1289" s="8" t="s">
        <v>25</v>
      </c>
      <c r="H1289" s="8">
        <v>0.99</v>
      </c>
      <c r="I1289" s="8" t="s">
        <v>26</v>
      </c>
      <c r="J1289" s="8" t="s">
        <v>42</v>
      </c>
      <c r="K1289" s="8" t="s">
        <v>30</v>
      </c>
      <c r="L1289" s="8" t="s">
        <v>47</v>
      </c>
      <c r="M1289" s="8" t="s">
        <v>37</v>
      </c>
      <c r="N1289" s="8" t="s">
        <v>233</v>
      </c>
    </row>
    <row r="1290" spans="1:14" x14ac:dyDescent="0.35">
      <c r="A1290" s="8">
        <v>5153</v>
      </c>
      <c r="B1290" s="9">
        <v>40780</v>
      </c>
      <c r="C1290" s="8" t="s">
        <v>20</v>
      </c>
      <c r="D1290" s="8">
        <v>37</v>
      </c>
      <c r="E1290" s="8">
        <v>4896.93</v>
      </c>
      <c r="F1290" s="10">
        <v>132.34945945945947</v>
      </c>
      <c r="G1290" s="8" t="s">
        <v>14</v>
      </c>
      <c r="H1290" s="8">
        <v>12.65</v>
      </c>
      <c r="I1290" s="8" t="s">
        <v>96</v>
      </c>
      <c r="J1290" s="8" t="s">
        <v>29</v>
      </c>
      <c r="K1290" s="8" t="s">
        <v>17</v>
      </c>
      <c r="L1290" s="8" t="s">
        <v>23</v>
      </c>
      <c r="M1290" s="8" t="s">
        <v>45</v>
      </c>
      <c r="N1290" s="8" t="s">
        <v>175</v>
      </c>
    </row>
    <row r="1291" spans="1:14" x14ac:dyDescent="0.35">
      <c r="A1291" s="8">
        <v>15622</v>
      </c>
      <c r="B1291" s="9">
        <v>40780</v>
      </c>
      <c r="C1291" s="8" t="s">
        <v>34</v>
      </c>
      <c r="D1291" s="8">
        <v>34</v>
      </c>
      <c r="E1291" s="8">
        <v>8581.25</v>
      </c>
      <c r="F1291" s="10">
        <v>252.38970588235293</v>
      </c>
      <c r="G1291" s="8" t="s">
        <v>21</v>
      </c>
      <c r="H1291" s="8">
        <v>60.2</v>
      </c>
      <c r="I1291" s="8" t="s">
        <v>15</v>
      </c>
      <c r="J1291" s="8" t="s">
        <v>16</v>
      </c>
      <c r="K1291" s="8" t="s">
        <v>17</v>
      </c>
      <c r="L1291" s="8" t="s">
        <v>115</v>
      </c>
      <c r="M1291" s="8" t="s">
        <v>56</v>
      </c>
      <c r="N1291" s="8" t="s">
        <v>116</v>
      </c>
    </row>
    <row r="1292" spans="1:14" x14ac:dyDescent="0.35">
      <c r="A1292" s="8">
        <v>36676</v>
      </c>
      <c r="B1292" s="9">
        <v>40780</v>
      </c>
      <c r="C1292" s="8" t="s">
        <v>49</v>
      </c>
      <c r="D1292" s="8">
        <v>32</v>
      </c>
      <c r="E1292" s="8">
        <v>3046.01</v>
      </c>
      <c r="F1292" s="10">
        <v>95.187812500000007</v>
      </c>
      <c r="G1292" s="8" t="s">
        <v>21</v>
      </c>
      <c r="H1292" s="8">
        <v>14</v>
      </c>
      <c r="I1292" s="8" t="s">
        <v>85</v>
      </c>
      <c r="J1292" s="8" t="s">
        <v>22</v>
      </c>
      <c r="K1292" s="8" t="s">
        <v>30</v>
      </c>
      <c r="L1292" s="8" t="s">
        <v>44</v>
      </c>
      <c r="M1292" s="8" t="s">
        <v>24</v>
      </c>
      <c r="N1292" s="8" t="s">
        <v>175</v>
      </c>
    </row>
    <row r="1293" spans="1:14" x14ac:dyDescent="0.35">
      <c r="A1293" s="8">
        <v>15622</v>
      </c>
      <c r="B1293" s="9">
        <v>40780</v>
      </c>
      <c r="C1293" s="8" t="s">
        <v>34</v>
      </c>
      <c r="D1293" s="8">
        <v>21</v>
      </c>
      <c r="E1293" s="8">
        <v>135.99</v>
      </c>
      <c r="F1293" s="10">
        <v>6.475714285714286</v>
      </c>
      <c r="G1293" s="8" t="s">
        <v>25</v>
      </c>
      <c r="H1293" s="8">
        <v>9.68</v>
      </c>
      <c r="I1293" s="8" t="s">
        <v>15</v>
      </c>
      <c r="J1293" s="8" t="s">
        <v>16</v>
      </c>
      <c r="K1293" s="8" t="s">
        <v>27</v>
      </c>
      <c r="L1293" s="8" t="s">
        <v>28</v>
      </c>
      <c r="M1293" s="8" t="s">
        <v>19</v>
      </c>
      <c r="N1293" s="8" t="s">
        <v>116</v>
      </c>
    </row>
    <row r="1294" spans="1:14" x14ac:dyDescent="0.35">
      <c r="A1294" s="8">
        <v>36676</v>
      </c>
      <c r="B1294" s="9">
        <v>40780</v>
      </c>
      <c r="C1294" s="8" t="s">
        <v>49</v>
      </c>
      <c r="D1294" s="8">
        <v>15</v>
      </c>
      <c r="E1294" s="8">
        <v>353.52</v>
      </c>
      <c r="F1294" s="10">
        <v>23.567999999999998</v>
      </c>
      <c r="G1294" s="8" t="s">
        <v>25</v>
      </c>
      <c r="H1294" s="8">
        <v>8.18</v>
      </c>
      <c r="I1294" s="8" t="s">
        <v>85</v>
      </c>
      <c r="J1294" s="8" t="s">
        <v>22</v>
      </c>
      <c r="K1294" s="8" t="s">
        <v>27</v>
      </c>
      <c r="L1294" s="8" t="s">
        <v>28</v>
      </c>
      <c r="M1294" s="8" t="s">
        <v>19</v>
      </c>
      <c r="N1294" s="8" t="s">
        <v>116</v>
      </c>
    </row>
    <row r="1295" spans="1:14" x14ac:dyDescent="0.35">
      <c r="A1295" s="8">
        <v>49319</v>
      </c>
      <c r="B1295" s="9">
        <v>40780</v>
      </c>
      <c r="C1295" s="8" t="s">
        <v>13</v>
      </c>
      <c r="D1295" s="8">
        <v>13</v>
      </c>
      <c r="E1295" s="8">
        <v>98.82</v>
      </c>
      <c r="F1295" s="10">
        <v>7.6015384615384614</v>
      </c>
      <c r="G1295" s="8" t="s">
        <v>25</v>
      </c>
      <c r="H1295" s="8">
        <v>5.53</v>
      </c>
      <c r="I1295" s="8" t="s">
        <v>85</v>
      </c>
      <c r="J1295" s="8" t="s">
        <v>22</v>
      </c>
      <c r="K1295" s="8" t="s">
        <v>30</v>
      </c>
      <c r="L1295" s="8" t="s">
        <v>31</v>
      </c>
      <c r="M1295" s="8" t="s">
        <v>32</v>
      </c>
      <c r="N1295" s="8" t="s">
        <v>175</v>
      </c>
    </row>
    <row r="1296" spans="1:14" x14ac:dyDescent="0.35">
      <c r="A1296" s="8">
        <v>56640</v>
      </c>
      <c r="B1296" s="9">
        <v>40780</v>
      </c>
      <c r="C1296" s="8" t="s">
        <v>34</v>
      </c>
      <c r="D1296" s="8">
        <v>11</v>
      </c>
      <c r="E1296" s="8">
        <v>80.260000000000005</v>
      </c>
      <c r="F1296" s="10">
        <v>7.2963636363636368</v>
      </c>
      <c r="G1296" s="8" t="s">
        <v>25</v>
      </c>
      <c r="H1296" s="8">
        <v>5.66</v>
      </c>
      <c r="I1296" s="8" t="s">
        <v>15</v>
      </c>
      <c r="J1296" s="8" t="s">
        <v>22</v>
      </c>
      <c r="K1296" s="8" t="s">
        <v>27</v>
      </c>
      <c r="L1296" s="8" t="s">
        <v>28</v>
      </c>
      <c r="M1296" s="8" t="s">
        <v>19</v>
      </c>
      <c r="N1296" s="8" t="s">
        <v>116</v>
      </c>
    </row>
    <row r="1297" spans="1:14" x14ac:dyDescent="0.35">
      <c r="A1297" s="8">
        <v>56640</v>
      </c>
      <c r="B1297" s="9">
        <v>40780</v>
      </c>
      <c r="C1297" s="8" t="s">
        <v>34</v>
      </c>
      <c r="D1297" s="8">
        <v>2</v>
      </c>
      <c r="E1297" s="8">
        <v>29.31</v>
      </c>
      <c r="F1297" s="10">
        <v>14.654999999999999</v>
      </c>
      <c r="G1297" s="8" t="s">
        <v>25</v>
      </c>
      <c r="H1297" s="8">
        <v>5.43</v>
      </c>
      <c r="I1297" s="8" t="s">
        <v>15</v>
      </c>
      <c r="J1297" s="8" t="s">
        <v>22</v>
      </c>
      <c r="K1297" s="8" t="s">
        <v>27</v>
      </c>
      <c r="L1297" s="8" t="s">
        <v>28</v>
      </c>
      <c r="M1297" s="8" t="s">
        <v>19</v>
      </c>
      <c r="N1297" s="8" t="s">
        <v>116</v>
      </c>
    </row>
    <row r="1298" spans="1:14" x14ac:dyDescent="0.35">
      <c r="A1298" s="8">
        <v>30276</v>
      </c>
      <c r="B1298" s="9">
        <v>40781</v>
      </c>
      <c r="C1298" s="8" t="s">
        <v>13</v>
      </c>
      <c r="D1298" s="8">
        <v>44</v>
      </c>
      <c r="E1298" s="8">
        <v>1453.704</v>
      </c>
      <c r="F1298" s="10">
        <v>33.038727272727272</v>
      </c>
      <c r="G1298" s="8" t="s">
        <v>25</v>
      </c>
      <c r="H1298" s="8">
        <v>1.1000000000000001</v>
      </c>
      <c r="I1298" s="8" t="s">
        <v>35</v>
      </c>
      <c r="J1298" s="8" t="s">
        <v>22</v>
      </c>
      <c r="K1298" s="8" t="s">
        <v>30</v>
      </c>
      <c r="L1298" s="8" t="s">
        <v>47</v>
      </c>
      <c r="M1298" s="8" t="s">
        <v>19</v>
      </c>
      <c r="N1298" s="8" t="s">
        <v>212</v>
      </c>
    </row>
    <row r="1299" spans="1:14" x14ac:dyDescent="0.35">
      <c r="A1299" s="8">
        <v>17924</v>
      </c>
      <c r="B1299" s="9">
        <v>40781</v>
      </c>
      <c r="C1299" s="8" t="s">
        <v>20</v>
      </c>
      <c r="D1299" s="8">
        <v>42</v>
      </c>
      <c r="E1299" s="8">
        <v>2507.48</v>
      </c>
      <c r="F1299" s="10">
        <v>59.701904761904764</v>
      </c>
      <c r="G1299" s="8" t="s">
        <v>25</v>
      </c>
      <c r="H1299" s="8">
        <v>4.5</v>
      </c>
      <c r="I1299" s="8" t="s">
        <v>85</v>
      </c>
      <c r="J1299" s="8" t="s">
        <v>16</v>
      </c>
      <c r="K1299" s="8" t="s">
        <v>27</v>
      </c>
      <c r="L1299" s="8" t="s">
        <v>66</v>
      </c>
      <c r="M1299" s="8" t="s">
        <v>19</v>
      </c>
      <c r="N1299" s="8" t="s">
        <v>116</v>
      </c>
    </row>
    <row r="1300" spans="1:14" x14ac:dyDescent="0.35">
      <c r="A1300" s="8">
        <v>53767</v>
      </c>
      <c r="B1300" s="9">
        <v>40781</v>
      </c>
      <c r="C1300" s="8" t="s">
        <v>49</v>
      </c>
      <c r="D1300" s="8">
        <v>35</v>
      </c>
      <c r="E1300" s="8">
        <v>1131.1500000000001</v>
      </c>
      <c r="F1300" s="10">
        <v>32.318571428571431</v>
      </c>
      <c r="G1300" s="8" t="s">
        <v>25</v>
      </c>
      <c r="H1300" s="8">
        <v>5.76</v>
      </c>
      <c r="I1300" s="8" t="s">
        <v>54</v>
      </c>
      <c r="J1300" s="8" t="s">
        <v>42</v>
      </c>
      <c r="K1300" s="8" t="s">
        <v>27</v>
      </c>
      <c r="L1300" s="8" t="s">
        <v>28</v>
      </c>
      <c r="M1300" s="8" t="s">
        <v>19</v>
      </c>
      <c r="N1300" s="8" t="s">
        <v>175</v>
      </c>
    </row>
    <row r="1301" spans="1:14" x14ac:dyDescent="0.35">
      <c r="A1301" s="8">
        <v>30276</v>
      </c>
      <c r="B1301" s="9">
        <v>40781</v>
      </c>
      <c r="C1301" s="8" t="s">
        <v>13</v>
      </c>
      <c r="D1301" s="8">
        <v>34</v>
      </c>
      <c r="E1301" s="8">
        <v>7656.3040000000001</v>
      </c>
      <c r="F1301" s="10">
        <v>225.18541176470589</v>
      </c>
      <c r="G1301" s="8" t="s">
        <v>21</v>
      </c>
      <c r="H1301" s="8">
        <v>54.12</v>
      </c>
      <c r="I1301" s="8" t="s">
        <v>35</v>
      </c>
      <c r="J1301" s="8" t="s">
        <v>22</v>
      </c>
      <c r="K1301" s="8" t="s">
        <v>17</v>
      </c>
      <c r="L1301" s="8" t="s">
        <v>52</v>
      </c>
      <c r="M1301" s="8" t="s">
        <v>56</v>
      </c>
      <c r="N1301" s="8" t="s">
        <v>212</v>
      </c>
    </row>
    <row r="1302" spans="1:14" x14ac:dyDescent="0.35">
      <c r="A1302" s="8">
        <v>39169</v>
      </c>
      <c r="B1302" s="9">
        <v>40781</v>
      </c>
      <c r="C1302" s="8" t="s">
        <v>55</v>
      </c>
      <c r="D1302" s="8">
        <v>5</v>
      </c>
      <c r="E1302" s="8">
        <v>24.91</v>
      </c>
      <c r="F1302" s="10">
        <v>4.9820000000000002</v>
      </c>
      <c r="G1302" s="8" t="s">
        <v>25</v>
      </c>
      <c r="H1302" s="8">
        <v>0.71</v>
      </c>
      <c r="I1302" s="8" t="s">
        <v>35</v>
      </c>
      <c r="J1302" s="8" t="s">
        <v>29</v>
      </c>
      <c r="K1302" s="8" t="s">
        <v>27</v>
      </c>
      <c r="L1302" s="8" t="s">
        <v>40</v>
      </c>
      <c r="M1302" s="8" t="s">
        <v>37</v>
      </c>
      <c r="N1302" s="8" t="s">
        <v>175</v>
      </c>
    </row>
    <row r="1303" spans="1:14" x14ac:dyDescent="0.35">
      <c r="A1303" s="8">
        <v>6336</v>
      </c>
      <c r="B1303" s="9">
        <v>40783</v>
      </c>
      <c r="C1303" s="8" t="s">
        <v>34</v>
      </c>
      <c r="D1303" s="8">
        <v>43</v>
      </c>
      <c r="E1303" s="8">
        <v>320.26</v>
      </c>
      <c r="F1303" s="10">
        <v>7.4479069767441857</v>
      </c>
      <c r="G1303" s="8" t="s">
        <v>14</v>
      </c>
      <c r="H1303" s="8">
        <v>6.05</v>
      </c>
      <c r="I1303" s="8" t="s">
        <v>85</v>
      </c>
      <c r="J1303" s="8" t="s">
        <v>29</v>
      </c>
      <c r="K1303" s="8" t="s">
        <v>27</v>
      </c>
      <c r="L1303" s="8" t="s">
        <v>68</v>
      </c>
      <c r="M1303" s="8" t="s">
        <v>19</v>
      </c>
      <c r="N1303" s="8" t="s">
        <v>212</v>
      </c>
    </row>
    <row r="1304" spans="1:14" x14ac:dyDescent="0.35">
      <c r="A1304" s="8">
        <v>54914</v>
      </c>
      <c r="B1304" s="9">
        <v>40783</v>
      </c>
      <c r="C1304" s="8" t="s">
        <v>20</v>
      </c>
      <c r="D1304" s="8">
        <v>32</v>
      </c>
      <c r="E1304" s="8">
        <v>197.93</v>
      </c>
      <c r="F1304" s="10">
        <v>6.1853125000000002</v>
      </c>
      <c r="G1304" s="8" t="s">
        <v>25</v>
      </c>
      <c r="H1304" s="8">
        <v>5.46</v>
      </c>
      <c r="I1304" s="8" t="s">
        <v>51</v>
      </c>
      <c r="J1304" s="8" t="s">
        <v>42</v>
      </c>
      <c r="K1304" s="8" t="s">
        <v>27</v>
      </c>
      <c r="L1304" s="8" t="s">
        <v>28</v>
      </c>
      <c r="M1304" s="8" t="s">
        <v>19</v>
      </c>
      <c r="N1304" s="8" t="s">
        <v>263</v>
      </c>
    </row>
    <row r="1305" spans="1:14" x14ac:dyDescent="0.35">
      <c r="A1305" s="8">
        <v>48709</v>
      </c>
      <c r="B1305" s="9">
        <v>40783</v>
      </c>
      <c r="C1305" s="8" t="s">
        <v>34</v>
      </c>
      <c r="D1305" s="8">
        <v>17</v>
      </c>
      <c r="E1305" s="8">
        <v>47.12</v>
      </c>
      <c r="F1305" s="10">
        <v>2.7717647058823527</v>
      </c>
      <c r="G1305" s="8" t="s">
        <v>25</v>
      </c>
      <c r="H1305" s="8">
        <v>4.28</v>
      </c>
      <c r="I1305" s="8" t="s">
        <v>15</v>
      </c>
      <c r="J1305" s="8" t="s">
        <v>22</v>
      </c>
      <c r="K1305" s="8" t="s">
        <v>27</v>
      </c>
      <c r="L1305" s="8" t="s">
        <v>40</v>
      </c>
      <c r="M1305" s="8" t="s">
        <v>37</v>
      </c>
      <c r="N1305" s="8" t="s">
        <v>212</v>
      </c>
    </row>
    <row r="1306" spans="1:14" x14ac:dyDescent="0.35">
      <c r="A1306" s="8">
        <v>54914</v>
      </c>
      <c r="B1306" s="9">
        <v>40783</v>
      </c>
      <c r="C1306" s="8" t="s">
        <v>20</v>
      </c>
      <c r="D1306" s="8">
        <v>7</v>
      </c>
      <c r="E1306" s="8">
        <v>90.58</v>
      </c>
      <c r="F1306" s="10">
        <v>12.94</v>
      </c>
      <c r="G1306" s="8" t="s">
        <v>25</v>
      </c>
      <c r="H1306" s="8">
        <v>6.27</v>
      </c>
      <c r="I1306" s="8" t="s">
        <v>51</v>
      </c>
      <c r="J1306" s="8" t="s">
        <v>42</v>
      </c>
      <c r="K1306" s="8" t="s">
        <v>27</v>
      </c>
      <c r="L1306" s="8" t="s">
        <v>58</v>
      </c>
      <c r="M1306" s="8" t="s">
        <v>45</v>
      </c>
      <c r="N1306" s="8" t="s">
        <v>212</v>
      </c>
    </row>
    <row r="1307" spans="1:14" x14ac:dyDescent="0.35">
      <c r="A1307" s="8">
        <v>8391</v>
      </c>
      <c r="B1307" s="9">
        <v>40783</v>
      </c>
      <c r="C1307" s="8" t="s">
        <v>34</v>
      </c>
      <c r="D1307" s="8">
        <v>4</v>
      </c>
      <c r="E1307" s="8">
        <v>1266.72</v>
      </c>
      <c r="F1307" s="10">
        <v>316.68</v>
      </c>
      <c r="G1307" s="8" t="s">
        <v>21</v>
      </c>
      <c r="H1307" s="8">
        <v>64.73</v>
      </c>
      <c r="I1307" s="8" t="s">
        <v>62</v>
      </c>
      <c r="J1307" s="8" t="s">
        <v>22</v>
      </c>
      <c r="K1307" s="8" t="s">
        <v>17</v>
      </c>
      <c r="L1307" s="8" t="s">
        <v>23</v>
      </c>
      <c r="M1307" s="8" t="s">
        <v>24</v>
      </c>
      <c r="N1307" s="8" t="s">
        <v>263</v>
      </c>
    </row>
    <row r="1308" spans="1:14" x14ac:dyDescent="0.35">
      <c r="A1308" s="8">
        <v>49828</v>
      </c>
      <c r="B1308" s="9">
        <v>40785</v>
      </c>
      <c r="C1308" s="8" t="s">
        <v>55</v>
      </c>
      <c r="D1308" s="8">
        <v>39</v>
      </c>
      <c r="E1308" s="8">
        <v>272.39</v>
      </c>
      <c r="F1308" s="10">
        <v>6.9843589743589742</v>
      </c>
      <c r="G1308" s="8" t="s">
        <v>14</v>
      </c>
      <c r="H1308" s="8">
        <v>6.6</v>
      </c>
      <c r="I1308" s="8" t="s">
        <v>39</v>
      </c>
      <c r="J1308" s="8" t="s">
        <v>16</v>
      </c>
      <c r="K1308" s="8" t="s">
        <v>27</v>
      </c>
      <c r="L1308" s="8" t="s">
        <v>28</v>
      </c>
      <c r="M1308" s="8" t="s">
        <v>19</v>
      </c>
      <c r="N1308" s="8" t="s">
        <v>223</v>
      </c>
    </row>
    <row r="1309" spans="1:14" x14ac:dyDescent="0.35">
      <c r="A1309" s="8">
        <v>36679</v>
      </c>
      <c r="B1309" s="9">
        <v>40785</v>
      </c>
      <c r="C1309" s="8" t="s">
        <v>20</v>
      </c>
      <c r="D1309" s="8">
        <v>28</v>
      </c>
      <c r="E1309" s="8">
        <v>1491.8264999999999</v>
      </c>
      <c r="F1309" s="10">
        <v>53.279517857142856</v>
      </c>
      <c r="G1309" s="8" t="s">
        <v>25</v>
      </c>
      <c r="H1309" s="8">
        <v>8.99</v>
      </c>
      <c r="I1309" s="8" t="s">
        <v>51</v>
      </c>
      <c r="J1309" s="8" t="s">
        <v>22</v>
      </c>
      <c r="K1309" s="8" t="s">
        <v>30</v>
      </c>
      <c r="L1309" s="8" t="s">
        <v>47</v>
      </c>
      <c r="M1309" s="8" t="s">
        <v>19</v>
      </c>
      <c r="N1309" s="9">
        <v>40583</v>
      </c>
    </row>
    <row r="1310" spans="1:14" x14ac:dyDescent="0.35">
      <c r="A1310" s="8">
        <v>11233</v>
      </c>
      <c r="B1310" s="9">
        <v>40785</v>
      </c>
      <c r="C1310" s="8" t="s">
        <v>49</v>
      </c>
      <c r="D1310" s="8">
        <v>25</v>
      </c>
      <c r="E1310" s="8">
        <v>276.5</v>
      </c>
      <c r="F1310" s="10">
        <v>11.06</v>
      </c>
      <c r="G1310" s="8" t="s">
        <v>25</v>
      </c>
      <c r="H1310" s="8">
        <v>4.8</v>
      </c>
      <c r="I1310" s="8" t="s">
        <v>51</v>
      </c>
      <c r="J1310" s="8" t="s">
        <v>22</v>
      </c>
      <c r="K1310" s="8" t="s">
        <v>27</v>
      </c>
      <c r="L1310" s="8" t="s">
        <v>127</v>
      </c>
      <c r="M1310" s="8" t="s">
        <v>19</v>
      </c>
      <c r="N1310" s="9">
        <v>40552</v>
      </c>
    </row>
    <row r="1311" spans="1:14" x14ac:dyDescent="0.35">
      <c r="A1311" s="8">
        <v>38561</v>
      </c>
      <c r="B1311" s="9">
        <v>40785</v>
      </c>
      <c r="C1311" s="8" t="s">
        <v>20</v>
      </c>
      <c r="D1311" s="8">
        <v>19</v>
      </c>
      <c r="E1311" s="8">
        <v>169.4</v>
      </c>
      <c r="F1311" s="10">
        <v>8.9157894736842103</v>
      </c>
      <c r="G1311" s="8" t="s">
        <v>25</v>
      </c>
      <c r="H1311" s="8">
        <v>7.29</v>
      </c>
      <c r="I1311" s="8" t="s">
        <v>85</v>
      </c>
      <c r="J1311" s="8" t="s">
        <v>29</v>
      </c>
      <c r="K1311" s="8" t="s">
        <v>17</v>
      </c>
      <c r="L1311" s="8" t="s">
        <v>18</v>
      </c>
      <c r="M1311" s="8" t="s">
        <v>32</v>
      </c>
      <c r="N1311" s="9">
        <v>40552</v>
      </c>
    </row>
    <row r="1312" spans="1:14" x14ac:dyDescent="0.35">
      <c r="A1312" s="8">
        <v>4676</v>
      </c>
      <c r="B1312" s="9">
        <v>40786</v>
      </c>
      <c r="C1312" s="8" t="s">
        <v>34</v>
      </c>
      <c r="D1312" s="8">
        <v>50</v>
      </c>
      <c r="E1312" s="8">
        <v>187.83</v>
      </c>
      <c r="F1312" s="10">
        <v>3.7566000000000002</v>
      </c>
      <c r="G1312" s="8" t="s">
        <v>25</v>
      </c>
      <c r="H1312" s="8">
        <v>0.5</v>
      </c>
      <c r="I1312" s="8" t="s">
        <v>62</v>
      </c>
      <c r="J1312" s="8" t="s">
        <v>29</v>
      </c>
      <c r="K1312" s="8" t="s">
        <v>27</v>
      </c>
      <c r="L1312" s="8" t="s">
        <v>71</v>
      </c>
      <c r="M1312" s="8" t="s">
        <v>19</v>
      </c>
      <c r="N1312" s="9">
        <v>40583</v>
      </c>
    </row>
    <row r="1313" spans="1:14" x14ac:dyDescent="0.35">
      <c r="A1313" s="8">
        <v>6337</v>
      </c>
      <c r="B1313" s="9">
        <v>40786</v>
      </c>
      <c r="C1313" s="8" t="s">
        <v>49</v>
      </c>
      <c r="D1313" s="8">
        <v>48</v>
      </c>
      <c r="E1313" s="8">
        <v>3397.72</v>
      </c>
      <c r="F1313" s="10">
        <v>70.785833333333329</v>
      </c>
      <c r="G1313" s="8" t="s">
        <v>25</v>
      </c>
      <c r="H1313" s="8">
        <v>37.58</v>
      </c>
      <c r="I1313" s="8" t="s">
        <v>15</v>
      </c>
      <c r="J1313" s="8" t="s">
        <v>22</v>
      </c>
      <c r="K1313" s="8" t="s">
        <v>17</v>
      </c>
      <c r="L1313" s="8" t="s">
        <v>18</v>
      </c>
      <c r="M1313" s="8" t="s">
        <v>37</v>
      </c>
      <c r="N1313" s="9">
        <v>40583</v>
      </c>
    </row>
    <row r="1314" spans="1:14" x14ac:dyDescent="0.35">
      <c r="A1314" s="8">
        <v>34596</v>
      </c>
      <c r="B1314" s="9">
        <v>40786</v>
      </c>
      <c r="C1314" s="8" t="s">
        <v>20</v>
      </c>
      <c r="D1314" s="8">
        <v>39</v>
      </c>
      <c r="E1314" s="8">
        <v>302.08999999999997</v>
      </c>
      <c r="F1314" s="10">
        <v>7.7458974358974348</v>
      </c>
      <c r="G1314" s="8" t="s">
        <v>25</v>
      </c>
      <c r="H1314" s="8">
        <v>6.16</v>
      </c>
      <c r="I1314" s="8" t="s">
        <v>63</v>
      </c>
      <c r="J1314" s="8" t="s">
        <v>16</v>
      </c>
      <c r="K1314" s="8" t="s">
        <v>27</v>
      </c>
      <c r="L1314" s="8" t="s">
        <v>68</v>
      </c>
      <c r="M1314" s="8" t="s">
        <v>19</v>
      </c>
      <c r="N1314" s="9">
        <v>40552</v>
      </c>
    </row>
    <row r="1315" spans="1:14" x14ac:dyDescent="0.35">
      <c r="A1315" s="8">
        <v>4676</v>
      </c>
      <c r="B1315" s="9">
        <v>40786</v>
      </c>
      <c r="C1315" s="8" t="s">
        <v>34</v>
      </c>
      <c r="D1315" s="8">
        <v>30</v>
      </c>
      <c r="E1315" s="8">
        <v>4253.009</v>
      </c>
      <c r="F1315" s="10">
        <v>141.76696666666666</v>
      </c>
      <c r="G1315" s="8" t="s">
        <v>25</v>
      </c>
      <c r="H1315" s="8">
        <v>8.99</v>
      </c>
      <c r="I1315" s="8" t="s">
        <v>62</v>
      </c>
      <c r="J1315" s="8" t="s">
        <v>29</v>
      </c>
      <c r="K1315" s="8" t="s">
        <v>30</v>
      </c>
      <c r="L1315" s="8" t="s">
        <v>47</v>
      </c>
      <c r="M1315" s="8" t="s">
        <v>19</v>
      </c>
      <c r="N1315" s="9">
        <v>40552</v>
      </c>
    </row>
    <row r="1316" spans="1:14" x14ac:dyDescent="0.35">
      <c r="A1316" s="8">
        <v>57799</v>
      </c>
      <c r="B1316" s="9">
        <v>40786</v>
      </c>
      <c r="C1316" s="8" t="s">
        <v>34</v>
      </c>
      <c r="D1316" s="8">
        <v>25</v>
      </c>
      <c r="E1316" s="8">
        <v>12343.07</v>
      </c>
      <c r="F1316" s="10">
        <v>493.72280000000001</v>
      </c>
      <c r="G1316" s="8" t="s">
        <v>21</v>
      </c>
      <c r="H1316" s="8">
        <v>69.3</v>
      </c>
      <c r="I1316" s="8" t="s">
        <v>85</v>
      </c>
      <c r="J1316" s="8" t="s">
        <v>16</v>
      </c>
      <c r="K1316" s="8" t="s">
        <v>30</v>
      </c>
      <c r="L1316" s="8" t="s">
        <v>44</v>
      </c>
      <c r="M1316" s="8" t="s">
        <v>24</v>
      </c>
      <c r="N1316" s="9">
        <v>40583</v>
      </c>
    </row>
    <row r="1317" spans="1:14" x14ac:dyDescent="0.35">
      <c r="A1317" s="8">
        <v>4676</v>
      </c>
      <c r="B1317" s="9">
        <v>40786</v>
      </c>
      <c r="C1317" s="8" t="s">
        <v>34</v>
      </c>
      <c r="D1317" s="8">
        <v>11</v>
      </c>
      <c r="E1317" s="8">
        <v>1210.0515</v>
      </c>
      <c r="F1317" s="10">
        <v>110.00468181818182</v>
      </c>
      <c r="G1317" s="8" t="s">
        <v>25</v>
      </c>
      <c r="H1317" s="8">
        <v>7.69</v>
      </c>
      <c r="I1317" s="8" t="s">
        <v>62</v>
      </c>
      <c r="J1317" s="8" t="s">
        <v>29</v>
      </c>
      <c r="K1317" s="8" t="s">
        <v>30</v>
      </c>
      <c r="L1317" s="8" t="s">
        <v>47</v>
      </c>
      <c r="M1317" s="8" t="s">
        <v>19</v>
      </c>
      <c r="N1317" s="9">
        <v>40552</v>
      </c>
    </row>
    <row r="1318" spans="1:14" x14ac:dyDescent="0.35">
      <c r="A1318" s="8">
        <v>4676</v>
      </c>
      <c r="B1318" s="9">
        <v>40786</v>
      </c>
      <c r="C1318" s="8" t="s">
        <v>34</v>
      </c>
      <c r="D1318" s="8">
        <v>3</v>
      </c>
      <c r="E1318" s="8">
        <v>49.59</v>
      </c>
      <c r="F1318" s="10">
        <v>16.53</v>
      </c>
      <c r="G1318" s="8" t="s">
        <v>14</v>
      </c>
      <c r="H1318" s="8">
        <v>6.47</v>
      </c>
      <c r="I1318" s="8" t="s">
        <v>62</v>
      </c>
      <c r="J1318" s="8" t="s">
        <v>29</v>
      </c>
      <c r="K1318" s="8" t="s">
        <v>27</v>
      </c>
      <c r="L1318" s="8" t="s">
        <v>28</v>
      </c>
      <c r="M1318" s="8" t="s">
        <v>19</v>
      </c>
      <c r="N1318" s="9">
        <v>40583</v>
      </c>
    </row>
    <row r="1319" spans="1:14" x14ac:dyDescent="0.35">
      <c r="A1319" s="8">
        <v>6337</v>
      </c>
      <c r="B1319" s="9">
        <v>40786</v>
      </c>
      <c r="C1319" s="8" t="s">
        <v>49</v>
      </c>
      <c r="D1319" s="8">
        <v>1</v>
      </c>
      <c r="E1319" s="8">
        <v>449.42</v>
      </c>
      <c r="F1319" s="10">
        <v>449.42</v>
      </c>
      <c r="G1319" s="8" t="s">
        <v>21</v>
      </c>
      <c r="H1319" s="8">
        <v>85.63</v>
      </c>
      <c r="I1319" s="8" t="s">
        <v>15</v>
      </c>
      <c r="J1319" s="8" t="s">
        <v>22</v>
      </c>
      <c r="K1319" s="8" t="s">
        <v>17</v>
      </c>
      <c r="L1319" s="8" t="s">
        <v>52</v>
      </c>
      <c r="M1319" s="8" t="s">
        <v>56</v>
      </c>
      <c r="N1319" s="9">
        <v>40552</v>
      </c>
    </row>
    <row r="1320" spans="1:14" x14ac:dyDescent="0.35">
      <c r="A1320" s="8">
        <v>51906</v>
      </c>
      <c r="B1320" s="9">
        <v>40787</v>
      </c>
      <c r="C1320" s="8" t="s">
        <v>34</v>
      </c>
      <c r="D1320" s="8">
        <v>24</v>
      </c>
      <c r="E1320" s="8">
        <v>206.34</v>
      </c>
      <c r="F1320" s="10">
        <v>8.5975000000000001</v>
      </c>
      <c r="G1320" s="8" t="s">
        <v>25</v>
      </c>
      <c r="H1320" s="8">
        <v>3.62</v>
      </c>
      <c r="I1320" s="8" t="s">
        <v>15</v>
      </c>
      <c r="J1320" s="8" t="s">
        <v>29</v>
      </c>
      <c r="K1320" s="8" t="s">
        <v>30</v>
      </c>
      <c r="L1320" s="8" t="s">
        <v>31</v>
      </c>
      <c r="M1320" s="8" t="s">
        <v>32</v>
      </c>
      <c r="N1320" s="9">
        <v>40583</v>
      </c>
    </row>
    <row r="1321" spans="1:14" x14ac:dyDescent="0.35">
      <c r="A1321" s="8">
        <v>34112</v>
      </c>
      <c r="B1321" s="9">
        <v>40787</v>
      </c>
      <c r="C1321" s="8" t="s">
        <v>20</v>
      </c>
      <c r="D1321" s="8">
        <v>13</v>
      </c>
      <c r="E1321" s="8">
        <v>315.79199999999997</v>
      </c>
      <c r="F1321" s="10">
        <v>24.291692307692305</v>
      </c>
      <c r="G1321" s="8" t="s">
        <v>25</v>
      </c>
      <c r="H1321" s="8">
        <v>8.59</v>
      </c>
      <c r="I1321" s="8" t="s">
        <v>85</v>
      </c>
      <c r="J1321" s="8" t="s">
        <v>42</v>
      </c>
      <c r="K1321" s="8" t="s">
        <v>30</v>
      </c>
      <c r="L1321" s="8" t="s">
        <v>47</v>
      </c>
      <c r="M1321" s="8" t="s">
        <v>45</v>
      </c>
      <c r="N1321" s="9">
        <v>40611</v>
      </c>
    </row>
    <row r="1322" spans="1:14" x14ac:dyDescent="0.35">
      <c r="A1322" s="8">
        <v>8578</v>
      </c>
      <c r="B1322" s="9">
        <v>40788</v>
      </c>
      <c r="C1322" s="8" t="s">
        <v>34</v>
      </c>
      <c r="D1322" s="8">
        <v>40</v>
      </c>
      <c r="E1322" s="8">
        <v>366.87</v>
      </c>
      <c r="F1322" s="10">
        <v>9.1717499999999994</v>
      </c>
      <c r="G1322" s="8" t="s">
        <v>25</v>
      </c>
      <c r="H1322" s="8">
        <v>5.71</v>
      </c>
      <c r="I1322" s="8" t="s">
        <v>63</v>
      </c>
      <c r="J1322" s="8" t="s">
        <v>22</v>
      </c>
      <c r="K1322" s="8" t="s">
        <v>17</v>
      </c>
      <c r="L1322" s="8" t="s">
        <v>18</v>
      </c>
      <c r="M1322" s="8" t="s">
        <v>19</v>
      </c>
      <c r="N1322" s="9">
        <v>40611</v>
      </c>
    </row>
    <row r="1323" spans="1:14" x14ac:dyDescent="0.35">
      <c r="A1323" s="8">
        <v>27778</v>
      </c>
      <c r="B1323" s="9">
        <v>40788</v>
      </c>
      <c r="C1323" s="8" t="s">
        <v>20</v>
      </c>
      <c r="D1323" s="8">
        <v>34</v>
      </c>
      <c r="E1323" s="8">
        <v>4805.92</v>
      </c>
      <c r="F1323" s="10">
        <v>141.35058823529411</v>
      </c>
      <c r="G1323" s="8" t="s">
        <v>21</v>
      </c>
      <c r="H1323" s="8">
        <v>36.090000000000003</v>
      </c>
      <c r="I1323" s="8" t="s">
        <v>26</v>
      </c>
      <c r="J1323" s="8" t="s">
        <v>22</v>
      </c>
      <c r="K1323" s="8" t="s">
        <v>17</v>
      </c>
      <c r="L1323" s="8" t="s">
        <v>115</v>
      </c>
      <c r="M1323" s="8" t="s">
        <v>56</v>
      </c>
      <c r="N1323" s="9">
        <v>40642</v>
      </c>
    </row>
    <row r="1324" spans="1:14" x14ac:dyDescent="0.35">
      <c r="A1324" s="8">
        <v>9027</v>
      </c>
      <c r="B1324" s="9">
        <v>40788</v>
      </c>
      <c r="C1324" s="8" t="s">
        <v>13</v>
      </c>
      <c r="D1324" s="8">
        <v>30</v>
      </c>
      <c r="E1324" s="8">
        <v>932.89200000000005</v>
      </c>
      <c r="F1324" s="10">
        <v>31.096400000000003</v>
      </c>
      <c r="G1324" s="8" t="s">
        <v>25</v>
      </c>
      <c r="H1324" s="8">
        <v>0.99</v>
      </c>
      <c r="I1324" s="8" t="s">
        <v>96</v>
      </c>
      <c r="J1324" s="8" t="s">
        <v>16</v>
      </c>
      <c r="K1324" s="8" t="s">
        <v>30</v>
      </c>
      <c r="L1324" s="8" t="s">
        <v>47</v>
      </c>
      <c r="M1324" s="8" t="s">
        <v>32</v>
      </c>
      <c r="N1324" s="9">
        <v>40856</v>
      </c>
    </row>
    <row r="1325" spans="1:14" x14ac:dyDescent="0.35">
      <c r="A1325" s="8">
        <v>40896</v>
      </c>
      <c r="B1325" s="9">
        <v>40788</v>
      </c>
      <c r="C1325" s="8" t="s">
        <v>49</v>
      </c>
      <c r="D1325" s="8">
        <v>21</v>
      </c>
      <c r="E1325" s="8">
        <v>155.72999999999999</v>
      </c>
      <c r="F1325" s="10">
        <v>7.4157142857142855</v>
      </c>
      <c r="G1325" s="8" t="s">
        <v>14</v>
      </c>
      <c r="H1325" s="8">
        <v>1.71</v>
      </c>
      <c r="I1325" s="8" t="s">
        <v>232</v>
      </c>
      <c r="J1325" s="8" t="s">
        <v>22</v>
      </c>
      <c r="K1325" s="8" t="s">
        <v>27</v>
      </c>
      <c r="L1325" s="8" t="s">
        <v>28</v>
      </c>
      <c r="M1325" s="8" t="s">
        <v>37</v>
      </c>
      <c r="N1325" s="9">
        <v>40611</v>
      </c>
    </row>
    <row r="1326" spans="1:14" x14ac:dyDescent="0.35">
      <c r="A1326" s="8">
        <v>27778</v>
      </c>
      <c r="B1326" s="9">
        <v>40788</v>
      </c>
      <c r="C1326" s="8" t="s">
        <v>20</v>
      </c>
      <c r="D1326" s="8">
        <v>10</v>
      </c>
      <c r="E1326" s="8">
        <v>6350.29</v>
      </c>
      <c r="F1326" s="10">
        <v>635.029</v>
      </c>
      <c r="G1326" s="8" t="s">
        <v>25</v>
      </c>
      <c r="H1326" s="8">
        <v>24.49</v>
      </c>
      <c r="I1326" s="8" t="s">
        <v>39</v>
      </c>
      <c r="J1326" s="8" t="s">
        <v>22</v>
      </c>
      <c r="K1326" s="8" t="s">
        <v>30</v>
      </c>
      <c r="L1326" s="8" t="s">
        <v>165</v>
      </c>
      <c r="M1326" s="8" t="s">
        <v>76</v>
      </c>
      <c r="N1326" s="9">
        <v>40642</v>
      </c>
    </row>
    <row r="1327" spans="1:14" x14ac:dyDescent="0.35">
      <c r="A1327" s="8">
        <v>27778</v>
      </c>
      <c r="B1327" s="9">
        <v>40788</v>
      </c>
      <c r="C1327" s="8" t="s">
        <v>20</v>
      </c>
      <c r="D1327" s="8">
        <v>1</v>
      </c>
      <c r="E1327" s="8">
        <v>232.67</v>
      </c>
      <c r="F1327" s="10">
        <v>232.67</v>
      </c>
      <c r="G1327" s="8" t="s">
        <v>25</v>
      </c>
      <c r="H1327" s="8">
        <v>15.01</v>
      </c>
      <c r="I1327" s="8" t="s">
        <v>26</v>
      </c>
      <c r="J1327" s="8" t="s">
        <v>22</v>
      </c>
      <c r="K1327" s="8" t="s">
        <v>27</v>
      </c>
      <c r="L1327" s="8" t="s">
        <v>68</v>
      </c>
      <c r="M1327" s="8" t="s">
        <v>19</v>
      </c>
      <c r="N1327" s="9">
        <v>40642</v>
      </c>
    </row>
    <row r="1328" spans="1:14" x14ac:dyDescent="0.35">
      <c r="A1328" s="8">
        <v>41152</v>
      </c>
      <c r="B1328" s="9">
        <v>40789</v>
      </c>
      <c r="C1328" s="8" t="s">
        <v>34</v>
      </c>
      <c r="D1328" s="8">
        <v>49</v>
      </c>
      <c r="E1328" s="8">
        <v>3702.92</v>
      </c>
      <c r="F1328" s="10">
        <v>75.569795918367348</v>
      </c>
      <c r="G1328" s="8" t="s">
        <v>25</v>
      </c>
      <c r="H1328" s="8">
        <v>19.95</v>
      </c>
      <c r="I1328" s="8" t="s">
        <v>15</v>
      </c>
      <c r="J1328" s="8" t="s">
        <v>22</v>
      </c>
      <c r="K1328" s="8" t="s">
        <v>27</v>
      </c>
      <c r="L1328" s="8" t="s">
        <v>66</v>
      </c>
      <c r="M1328" s="8" t="s">
        <v>76</v>
      </c>
      <c r="N1328" s="9">
        <v>40642</v>
      </c>
    </row>
    <row r="1329" spans="1:14" x14ac:dyDescent="0.35">
      <c r="A1329" s="8">
        <v>42274</v>
      </c>
      <c r="B1329" s="9">
        <v>40789</v>
      </c>
      <c r="C1329" s="8" t="s">
        <v>34</v>
      </c>
      <c r="D1329" s="8">
        <v>45</v>
      </c>
      <c r="E1329" s="8">
        <v>508.49</v>
      </c>
      <c r="F1329" s="10">
        <v>11.299777777777779</v>
      </c>
      <c r="G1329" s="8" t="s">
        <v>14</v>
      </c>
      <c r="H1329" s="8">
        <v>6.2</v>
      </c>
      <c r="I1329" s="8" t="s">
        <v>51</v>
      </c>
      <c r="J1329" s="8" t="s">
        <v>29</v>
      </c>
      <c r="K1329" s="8" t="s">
        <v>17</v>
      </c>
      <c r="L1329" s="8" t="s">
        <v>18</v>
      </c>
      <c r="M1329" s="8" t="s">
        <v>37</v>
      </c>
      <c r="N1329" s="9">
        <v>40672</v>
      </c>
    </row>
    <row r="1330" spans="1:14" x14ac:dyDescent="0.35">
      <c r="A1330" s="8">
        <v>34660</v>
      </c>
      <c r="B1330" s="9">
        <v>40789</v>
      </c>
      <c r="C1330" s="8" t="s">
        <v>49</v>
      </c>
      <c r="D1330" s="8">
        <v>36</v>
      </c>
      <c r="E1330" s="8">
        <v>3832.37</v>
      </c>
      <c r="F1330" s="10">
        <v>106.45472222222222</v>
      </c>
      <c r="G1330" s="8" t="s">
        <v>25</v>
      </c>
      <c r="H1330" s="8">
        <v>5.81</v>
      </c>
      <c r="I1330" s="8" t="s">
        <v>85</v>
      </c>
      <c r="J1330" s="8" t="s">
        <v>29</v>
      </c>
      <c r="K1330" s="8" t="s">
        <v>17</v>
      </c>
      <c r="L1330" s="8" t="s">
        <v>18</v>
      </c>
      <c r="M1330" s="8" t="s">
        <v>45</v>
      </c>
      <c r="N1330" s="9">
        <v>40672</v>
      </c>
    </row>
    <row r="1331" spans="1:14" x14ac:dyDescent="0.35">
      <c r="A1331" s="8">
        <v>41152</v>
      </c>
      <c r="B1331" s="9">
        <v>40789</v>
      </c>
      <c r="C1331" s="8" t="s">
        <v>34</v>
      </c>
      <c r="D1331" s="8">
        <v>29</v>
      </c>
      <c r="E1331" s="8">
        <v>53.99</v>
      </c>
      <c r="F1331" s="10">
        <v>1.8617241379310345</v>
      </c>
      <c r="G1331" s="8" t="s">
        <v>25</v>
      </c>
      <c r="H1331" s="8">
        <v>1.49</v>
      </c>
      <c r="I1331" s="8" t="s">
        <v>15</v>
      </c>
      <c r="J1331" s="8" t="s">
        <v>22</v>
      </c>
      <c r="K1331" s="8" t="s">
        <v>27</v>
      </c>
      <c r="L1331" s="8" t="s">
        <v>68</v>
      </c>
      <c r="M1331" s="8" t="s">
        <v>19</v>
      </c>
      <c r="N1331" s="9">
        <v>40672</v>
      </c>
    </row>
    <row r="1332" spans="1:14" x14ac:dyDescent="0.35">
      <c r="A1332" s="8">
        <v>42274</v>
      </c>
      <c r="B1332" s="9">
        <v>40789</v>
      </c>
      <c r="C1332" s="8" t="s">
        <v>34</v>
      </c>
      <c r="D1332" s="8">
        <v>23</v>
      </c>
      <c r="E1332" s="8">
        <v>2296.7600000000002</v>
      </c>
      <c r="F1332" s="10">
        <v>99.859130434782614</v>
      </c>
      <c r="G1332" s="8" t="s">
        <v>25</v>
      </c>
      <c r="H1332" s="8">
        <v>19.989999999999998</v>
      </c>
      <c r="I1332" s="8" t="s">
        <v>51</v>
      </c>
      <c r="J1332" s="8" t="s">
        <v>29</v>
      </c>
      <c r="K1332" s="8" t="s">
        <v>30</v>
      </c>
      <c r="L1332" s="8" t="s">
        <v>31</v>
      </c>
      <c r="M1332" s="8" t="s">
        <v>19</v>
      </c>
      <c r="N1332" s="9">
        <v>40672</v>
      </c>
    </row>
    <row r="1333" spans="1:14" x14ac:dyDescent="0.35">
      <c r="A1333" s="8">
        <v>27904</v>
      </c>
      <c r="B1333" s="9">
        <v>40789</v>
      </c>
      <c r="C1333" s="8" t="s">
        <v>34</v>
      </c>
      <c r="D1333" s="8">
        <v>8</v>
      </c>
      <c r="E1333" s="8">
        <v>460.58949999999999</v>
      </c>
      <c r="F1333" s="10">
        <v>57.573687499999998</v>
      </c>
      <c r="G1333" s="8" t="s">
        <v>25</v>
      </c>
      <c r="H1333" s="8">
        <v>8.99</v>
      </c>
      <c r="I1333" s="8" t="s">
        <v>15</v>
      </c>
      <c r="J1333" s="8" t="s">
        <v>16</v>
      </c>
      <c r="K1333" s="8" t="s">
        <v>30</v>
      </c>
      <c r="L1333" s="8" t="s">
        <v>47</v>
      </c>
      <c r="M1333" s="8" t="s">
        <v>19</v>
      </c>
      <c r="N1333" s="9">
        <v>40642</v>
      </c>
    </row>
    <row r="1334" spans="1:14" x14ac:dyDescent="0.35">
      <c r="A1334" s="8">
        <v>2309</v>
      </c>
      <c r="B1334" s="9">
        <v>40789</v>
      </c>
      <c r="C1334" s="8" t="s">
        <v>13</v>
      </c>
      <c r="D1334" s="8">
        <v>7</v>
      </c>
      <c r="E1334" s="8">
        <v>27.01</v>
      </c>
      <c r="F1334" s="10">
        <v>3.858571428571429</v>
      </c>
      <c r="G1334" s="8" t="s">
        <v>25</v>
      </c>
      <c r="H1334" s="8">
        <v>1.49</v>
      </c>
      <c r="I1334" s="8" t="s">
        <v>46</v>
      </c>
      <c r="J1334" s="8" t="s">
        <v>16</v>
      </c>
      <c r="K1334" s="8" t="s">
        <v>27</v>
      </c>
      <c r="L1334" s="8" t="s">
        <v>68</v>
      </c>
      <c r="M1334" s="8" t="s">
        <v>19</v>
      </c>
      <c r="N1334" s="9">
        <v>40672</v>
      </c>
    </row>
    <row r="1335" spans="1:14" x14ac:dyDescent="0.35">
      <c r="A1335" s="8">
        <v>34660</v>
      </c>
      <c r="B1335" s="9">
        <v>40789</v>
      </c>
      <c r="C1335" s="8" t="s">
        <v>49</v>
      </c>
      <c r="D1335" s="8">
        <v>4</v>
      </c>
      <c r="E1335" s="8">
        <v>24.77</v>
      </c>
      <c r="F1335" s="10">
        <v>6.1924999999999999</v>
      </c>
      <c r="G1335" s="8" t="s">
        <v>25</v>
      </c>
      <c r="H1335" s="8">
        <v>5.68</v>
      </c>
      <c r="I1335" s="8" t="s">
        <v>85</v>
      </c>
      <c r="J1335" s="8" t="s">
        <v>29</v>
      </c>
      <c r="K1335" s="8" t="s">
        <v>27</v>
      </c>
      <c r="L1335" s="8" t="s">
        <v>68</v>
      </c>
      <c r="M1335" s="8" t="s">
        <v>19</v>
      </c>
      <c r="N1335" s="9">
        <v>40642</v>
      </c>
    </row>
    <row r="1336" spans="1:14" x14ac:dyDescent="0.35">
      <c r="A1336" s="8">
        <v>34180</v>
      </c>
      <c r="B1336" s="9">
        <v>40789</v>
      </c>
      <c r="C1336" s="8" t="s">
        <v>34</v>
      </c>
      <c r="D1336" s="8">
        <v>2</v>
      </c>
      <c r="E1336" s="8">
        <v>27</v>
      </c>
      <c r="F1336" s="10">
        <v>13.5</v>
      </c>
      <c r="G1336" s="8" t="s">
        <v>14</v>
      </c>
      <c r="H1336" s="8">
        <v>8.09</v>
      </c>
      <c r="I1336" s="8" t="s">
        <v>39</v>
      </c>
      <c r="J1336" s="8" t="s">
        <v>22</v>
      </c>
      <c r="K1336" s="8" t="s">
        <v>27</v>
      </c>
      <c r="L1336" s="8" t="s">
        <v>28</v>
      </c>
      <c r="M1336" s="8" t="s">
        <v>19</v>
      </c>
      <c r="N1336" s="9">
        <v>40611</v>
      </c>
    </row>
    <row r="1337" spans="1:14" x14ac:dyDescent="0.35">
      <c r="A1337" s="8">
        <v>13889</v>
      </c>
      <c r="B1337" s="9">
        <v>40790</v>
      </c>
      <c r="C1337" s="8" t="s">
        <v>55</v>
      </c>
      <c r="D1337" s="8">
        <v>49</v>
      </c>
      <c r="E1337" s="8">
        <v>12979.1</v>
      </c>
      <c r="F1337" s="10">
        <v>264.87959183673468</v>
      </c>
      <c r="G1337" s="8" t="s">
        <v>21</v>
      </c>
      <c r="H1337" s="8">
        <v>54.31</v>
      </c>
      <c r="I1337" s="8" t="s">
        <v>15</v>
      </c>
      <c r="J1337" s="8" t="s">
        <v>42</v>
      </c>
      <c r="K1337" s="8" t="s">
        <v>17</v>
      </c>
      <c r="L1337" s="8" t="s">
        <v>23</v>
      </c>
      <c r="M1337" s="8" t="s">
        <v>24</v>
      </c>
      <c r="N1337" s="9">
        <v>40672</v>
      </c>
    </row>
    <row r="1338" spans="1:14" x14ac:dyDescent="0.35">
      <c r="A1338" s="8">
        <v>17573</v>
      </c>
      <c r="B1338" s="9">
        <v>40790</v>
      </c>
      <c r="C1338" s="8" t="s">
        <v>13</v>
      </c>
      <c r="D1338" s="8">
        <v>47</v>
      </c>
      <c r="E1338" s="8">
        <v>21555.599999999999</v>
      </c>
      <c r="F1338" s="10">
        <v>458.62978723404251</v>
      </c>
      <c r="G1338" s="8" t="s">
        <v>21</v>
      </c>
      <c r="H1338" s="8">
        <v>49</v>
      </c>
      <c r="I1338" s="8" t="s">
        <v>54</v>
      </c>
      <c r="J1338" s="8" t="s">
        <v>42</v>
      </c>
      <c r="K1338" s="8" t="s">
        <v>30</v>
      </c>
      <c r="L1338" s="8" t="s">
        <v>165</v>
      </c>
      <c r="M1338" s="8" t="s">
        <v>24</v>
      </c>
      <c r="N1338" s="9">
        <v>40703</v>
      </c>
    </row>
    <row r="1339" spans="1:14" x14ac:dyDescent="0.35">
      <c r="A1339" s="8">
        <v>9955</v>
      </c>
      <c r="B1339" s="9">
        <v>40790</v>
      </c>
      <c r="C1339" s="8" t="s">
        <v>20</v>
      </c>
      <c r="D1339" s="8">
        <v>37</v>
      </c>
      <c r="E1339" s="8">
        <v>2912.0149999999999</v>
      </c>
      <c r="F1339" s="10">
        <v>78.703108108108111</v>
      </c>
      <c r="G1339" s="8" t="s">
        <v>25</v>
      </c>
      <c r="H1339" s="8">
        <v>4.9000000000000004</v>
      </c>
      <c r="I1339" s="8" t="s">
        <v>54</v>
      </c>
      <c r="J1339" s="8" t="s">
        <v>22</v>
      </c>
      <c r="K1339" s="8" t="s">
        <v>30</v>
      </c>
      <c r="L1339" s="8" t="s">
        <v>47</v>
      </c>
      <c r="M1339" s="8" t="s">
        <v>19</v>
      </c>
      <c r="N1339" s="9">
        <v>40703</v>
      </c>
    </row>
    <row r="1340" spans="1:14" x14ac:dyDescent="0.35">
      <c r="A1340" s="8">
        <v>51969</v>
      </c>
      <c r="B1340" s="9">
        <v>40790</v>
      </c>
      <c r="C1340" s="8" t="s">
        <v>34</v>
      </c>
      <c r="D1340" s="8">
        <v>33</v>
      </c>
      <c r="E1340" s="8">
        <v>1756.6949999999999</v>
      </c>
      <c r="F1340" s="10">
        <v>53.233181818181819</v>
      </c>
      <c r="G1340" s="8" t="s">
        <v>25</v>
      </c>
      <c r="H1340" s="8">
        <v>8.8000000000000007</v>
      </c>
      <c r="I1340" s="8" t="s">
        <v>15</v>
      </c>
      <c r="J1340" s="8" t="s">
        <v>16</v>
      </c>
      <c r="K1340" s="8" t="s">
        <v>30</v>
      </c>
      <c r="L1340" s="8" t="s">
        <v>47</v>
      </c>
      <c r="M1340" s="8" t="s">
        <v>19</v>
      </c>
      <c r="N1340" s="9">
        <v>40733</v>
      </c>
    </row>
    <row r="1341" spans="1:14" x14ac:dyDescent="0.35">
      <c r="A1341" s="8">
        <v>17573</v>
      </c>
      <c r="B1341" s="9">
        <v>40790</v>
      </c>
      <c r="C1341" s="8" t="s">
        <v>13</v>
      </c>
      <c r="D1341" s="8">
        <v>23</v>
      </c>
      <c r="E1341" s="8">
        <v>220.97</v>
      </c>
      <c r="F1341" s="10">
        <v>9.6073913043478267</v>
      </c>
      <c r="G1341" s="8" t="s">
        <v>25</v>
      </c>
      <c r="H1341" s="8">
        <v>7.29</v>
      </c>
      <c r="I1341" s="8" t="s">
        <v>51</v>
      </c>
      <c r="J1341" s="8" t="s">
        <v>42</v>
      </c>
      <c r="K1341" s="8" t="s">
        <v>17</v>
      </c>
      <c r="L1341" s="8" t="s">
        <v>18</v>
      </c>
      <c r="M1341" s="8" t="s">
        <v>32</v>
      </c>
      <c r="N1341" s="9">
        <v>40764</v>
      </c>
    </row>
    <row r="1342" spans="1:14" x14ac:dyDescent="0.35">
      <c r="A1342" s="8">
        <v>53895</v>
      </c>
      <c r="B1342" s="9">
        <v>40790</v>
      </c>
      <c r="C1342" s="8" t="s">
        <v>49</v>
      </c>
      <c r="D1342" s="8">
        <v>21</v>
      </c>
      <c r="E1342" s="8">
        <v>7922.69</v>
      </c>
      <c r="F1342" s="10">
        <v>377.27095238095234</v>
      </c>
      <c r="G1342" s="8" t="s">
        <v>25</v>
      </c>
      <c r="H1342" s="8">
        <v>19.989999999999998</v>
      </c>
      <c r="I1342" s="8" t="s">
        <v>85</v>
      </c>
      <c r="J1342" s="8" t="s">
        <v>42</v>
      </c>
      <c r="K1342" s="8" t="s">
        <v>27</v>
      </c>
      <c r="L1342" s="8" t="s">
        <v>58</v>
      </c>
      <c r="M1342" s="8" t="s">
        <v>19</v>
      </c>
      <c r="N1342" s="9">
        <v>40703</v>
      </c>
    </row>
    <row r="1343" spans="1:14" x14ac:dyDescent="0.35">
      <c r="A1343" s="8">
        <v>9863</v>
      </c>
      <c r="B1343" s="9">
        <v>40790</v>
      </c>
      <c r="C1343" s="8" t="s">
        <v>20</v>
      </c>
      <c r="D1343" s="8">
        <v>18</v>
      </c>
      <c r="E1343" s="8">
        <v>33.96</v>
      </c>
      <c r="F1343" s="10">
        <v>1.8866666666666667</v>
      </c>
      <c r="G1343" s="8" t="s">
        <v>25</v>
      </c>
      <c r="H1343" s="8">
        <v>0.7</v>
      </c>
      <c r="I1343" s="8" t="s">
        <v>51</v>
      </c>
      <c r="J1343" s="8" t="s">
        <v>29</v>
      </c>
      <c r="K1343" s="8" t="s">
        <v>27</v>
      </c>
      <c r="L1343" s="8" t="s">
        <v>40</v>
      </c>
      <c r="M1343" s="8" t="s">
        <v>37</v>
      </c>
      <c r="N1343" s="9">
        <v>40703</v>
      </c>
    </row>
    <row r="1344" spans="1:14" x14ac:dyDescent="0.35">
      <c r="A1344" s="8">
        <v>51969</v>
      </c>
      <c r="B1344" s="9">
        <v>40790</v>
      </c>
      <c r="C1344" s="8" t="s">
        <v>34</v>
      </c>
      <c r="D1344" s="8">
        <v>16</v>
      </c>
      <c r="E1344" s="8">
        <v>196.98</v>
      </c>
      <c r="F1344" s="10">
        <v>12.311249999999999</v>
      </c>
      <c r="G1344" s="8" t="s">
        <v>25</v>
      </c>
      <c r="H1344" s="8">
        <v>6.47</v>
      </c>
      <c r="I1344" s="8" t="s">
        <v>15</v>
      </c>
      <c r="J1344" s="8" t="s">
        <v>16</v>
      </c>
      <c r="K1344" s="8" t="s">
        <v>27</v>
      </c>
      <c r="L1344" s="8" t="s">
        <v>28</v>
      </c>
      <c r="M1344" s="8" t="s">
        <v>19</v>
      </c>
      <c r="N1344" s="9">
        <v>40642</v>
      </c>
    </row>
    <row r="1345" spans="1:14" x14ac:dyDescent="0.35">
      <c r="A1345" s="8">
        <v>43363</v>
      </c>
      <c r="B1345" s="9">
        <v>40791</v>
      </c>
      <c r="C1345" s="8" t="s">
        <v>20</v>
      </c>
      <c r="D1345" s="8">
        <v>35</v>
      </c>
      <c r="E1345" s="8">
        <v>12908.4</v>
      </c>
      <c r="F1345" s="10">
        <v>368.81142857142856</v>
      </c>
      <c r="G1345" s="8" t="s">
        <v>21</v>
      </c>
      <c r="H1345" s="8">
        <v>59</v>
      </c>
      <c r="I1345" s="8" t="s">
        <v>85</v>
      </c>
      <c r="J1345" s="8" t="s">
        <v>29</v>
      </c>
      <c r="K1345" s="8" t="s">
        <v>17</v>
      </c>
      <c r="L1345" s="8" t="s">
        <v>23</v>
      </c>
      <c r="M1345" s="8" t="s">
        <v>24</v>
      </c>
      <c r="N1345" s="9">
        <v>40733</v>
      </c>
    </row>
    <row r="1346" spans="1:14" x14ac:dyDescent="0.35">
      <c r="A1346" s="8">
        <v>19138</v>
      </c>
      <c r="B1346" s="9">
        <v>40791</v>
      </c>
      <c r="C1346" s="8" t="s">
        <v>13</v>
      </c>
      <c r="D1346" s="8">
        <v>30</v>
      </c>
      <c r="E1346" s="8">
        <v>387</v>
      </c>
      <c r="F1346" s="10">
        <v>12.9</v>
      </c>
      <c r="G1346" s="8" t="s">
        <v>14</v>
      </c>
      <c r="H1346" s="8">
        <v>6.13</v>
      </c>
      <c r="I1346" s="8" t="s">
        <v>26</v>
      </c>
      <c r="J1346" s="8" t="s">
        <v>29</v>
      </c>
      <c r="K1346" s="8" t="s">
        <v>27</v>
      </c>
      <c r="L1346" s="8" t="s">
        <v>58</v>
      </c>
      <c r="M1346" s="8" t="s">
        <v>19</v>
      </c>
      <c r="N1346" s="9">
        <v>40825</v>
      </c>
    </row>
    <row r="1347" spans="1:14" x14ac:dyDescent="0.35">
      <c r="A1347" s="8">
        <v>58179</v>
      </c>
      <c r="B1347" s="9">
        <v>40791</v>
      </c>
      <c r="C1347" s="8" t="s">
        <v>55</v>
      </c>
      <c r="D1347" s="8">
        <v>3</v>
      </c>
      <c r="E1347" s="8">
        <v>39.49</v>
      </c>
      <c r="F1347" s="10">
        <v>13.163333333333334</v>
      </c>
      <c r="G1347" s="8" t="s">
        <v>25</v>
      </c>
      <c r="H1347" s="8">
        <v>5.72</v>
      </c>
      <c r="I1347" s="8" t="s">
        <v>15</v>
      </c>
      <c r="J1347" s="8" t="s">
        <v>42</v>
      </c>
      <c r="K1347" s="8" t="s">
        <v>27</v>
      </c>
      <c r="L1347" s="8" t="s">
        <v>127</v>
      </c>
      <c r="M1347" s="8" t="s">
        <v>19</v>
      </c>
      <c r="N1347" s="9">
        <v>40703</v>
      </c>
    </row>
    <row r="1348" spans="1:14" x14ac:dyDescent="0.35">
      <c r="A1348" s="8">
        <v>27684</v>
      </c>
      <c r="B1348" s="9">
        <v>40791</v>
      </c>
      <c r="C1348" s="8" t="s">
        <v>13</v>
      </c>
      <c r="D1348" s="8">
        <v>1</v>
      </c>
      <c r="E1348" s="8">
        <v>13.04</v>
      </c>
      <c r="F1348" s="10">
        <v>13.04</v>
      </c>
      <c r="G1348" s="8" t="s">
        <v>25</v>
      </c>
      <c r="H1348" s="8">
        <v>2.89</v>
      </c>
      <c r="I1348" s="8" t="s">
        <v>51</v>
      </c>
      <c r="J1348" s="8" t="s">
        <v>22</v>
      </c>
      <c r="K1348" s="8" t="s">
        <v>27</v>
      </c>
      <c r="L1348" s="8" t="s">
        <v>40</v>
      </c>
      <c r="M1348" s="8" t="s">
        <v>32</v>
      </c>
      <c r="N1348" s="9">
        <v>40733</v>
      </c>
    </row>
    <row r="1349" spans="1:14" x14ac:dyDescent="0.35">
      <c r="A1349" s="8">
        <v>50500</v>
      </c>
      <c r="B1349" s="9">
        <v>40792</v>
      </c>
      <c r="C1349" s="8" t="s">
        <v>13</v>
      </c>
      <c r="D1349" s="8">
        <v>45</v>
      </c>
      <c r="E1349" s="8">
        <v>109.39</v>
      </c>
      <c r="F1349" s="10">
        <v>2.4308888888888891</v>
      </c>
      <c r="G1349" s="8" t="s">
        <v>14</v>
      </c>
      <c r="H1349" s="8">
        <v>1.02</v>
      </c>
      <c r="I1349" s="8" t="s">
        <v>63</v>
      </c>
      <c r="J1349" s="8" t="s">
        <v>16</v>
      </c>
      <c r="K1349" s="8" t="s">
        <v>27</v>
      </c>
      <c r="L1349" s="8" t="s">
        <v>82</v>
      </c>
      <c r="M1349" s="8" t="s">
        <v>37</v>
      </c>
      <c r="N1349" s="9">
        <v>40703</v>
      </c>
    </row>
    <row r="1350" spans="1:14" x14ac:dyDescent="0.35">
      <c r="A1350" s="8">
        <v>8323</v>
      </c>
      <c r="B1350" s="9">
        <v>40792</v>
      </c>
      <c r="C1350" s="8" t="s">
        <v>34</v>
      </c>
      <c r="D1350" s="8">
        <v>45</v>
      </c>
      <c r="E1350" s="8">
        <v>766.96349999999995</v>
      </c>
      <c r="F1350" s="10">
        <v>17.043633333333332</v>
      </c>
      <c r="G1350" s="8" t="s">
        <v>14</v>
      </c>
      <c r="H1350" s="8">
        <v>2.5</v>
      </c>
      <c r="I1350" s="8" t="s">
        <v>51</v>
      </c>
      <c r="J1350" s="8" t="s">
        <v>29</v>
      </c>
      <c r="K1350" s="8" t="s">
        <v>30</v>
      </c>
      <c r="L1350" s="8" t="s">
        <v>47</v>
      </c>
      <c r="M1350" s="8" t="s">
        <v>37</v>
      </c>
      <c r="N1350" s="9">
        <v>40733</v>
      </c>
    </row>
    <row r="1351" spans="1:14" x14ac:dyDescent="0.35">
      <c r="A1351" s="8">
        <v>50500</v>
      </c>
      <c r="B1351" s="9">
        <v>40792</v>
      </c>
      <c r="C1351" s="8" t="s">
        <v>13</v>
      </c>
      <c r="D1351" s="8">
        <v>11</v>
      </c>
      <c r="E1351" s="8">
        <v>64.86</v>
      </c>
      <c r="F1351" s="10">
        <v>5.8963636363636365</v>
      </c>
      <c r="G1351" s="8" t="s">
        <v>25</v>
      </c>
      <c r="H1351" s="8">
        <v>0.95</v>
      </c>
      <c r="I1351" s="8" t="s">
        <v>63</v>
      </c>
      <c r="J1351" s="8" t="s">
        <v>16</v>
      </c>
      <c r="K1351" s="8" t="s">
        <v>27</v>
      </c>
      <c r="L1351" s="8" t="s">
        <v>28</v>
      </c>
      <c r="M1351" s="8" t="s">
        <v>37</v>
      </c>
      <c r="N1351" s="9">
        <v>40825</v>
      </c>
    </row>
    <row r="1352" spans="1:14" x14ac:dyDescent="0.35">
      <c r="A1352" s="8">
        <v>40806</v>
      </c>
      <c r="B1352" s="9">
        <v>40792</v>
      </c>
      <c r="C1352" s="8" t="s">
        <v>20</v>
      </c>
      <c r="D1352" s="8">
        <v>8</v>
      </c>
      <c r="E1352" s="8">
        <v>53.14</v>
      </c>
      <c r="F1352" s="10">
        <v>6.6425000000000001</v>
      </c>
      <c r="G1352" s="8" t="s">
        <v>25</v>
      </c>
      <c r="H1352" s="8">
        <v>7.78</v>
      </c>
      <c r="I1352" s="8" t="s">
        <v>15</v>
      </c>
      <c r="J1352" s="8" t="s">
        <v>42</v>
      </c>
      <c r="K1352" s="8" t="s">
        <v>27</v>
      </c>
      <c r="L1352" s="8" t="s">
        <v>68</v>
      </c>
      <c r="M1352" s="8" t="s">
        <v>19</v>
      </c>
      <c r="N1352" s="9">
        <v>40733</v>
      </c>
    </row>
    <row r="1353" spans="1:14" x14ac:dyDescent="0.35">
      <c r="A1353" s="8">
        <v>50566</v>
      </c>
      <c r="B1353" s="9">
        <v>40793</v>
      </c>
      <c r="C1353" s="8" t="s">
        <v>49</v>
      </c>
      <c r="D1353" s="8">
        <v>48</v>
      </c>
      <c r="E1353" s="8">
        <v>389.28</v>
      </c>
      <c r="F1353" s="10">
        <v>8.11</v>
      </c>
      <c r="G1353" s="8" t="s">
        <v>25</v>
      </c>
      <c r="H1353" s="8">
        <v>3.5</v>
      </c>
      <c r="I1353" s="8" t="s">
        <v>51</v>
      </c>
      <c r="J1353" s="8" t="s">
        <v>22</v>
      </c>
      <c r="K1353" s="8" t="s">
        <v>27</v>
      </c>
      <c r="L1353" s="8" t="s">
        <v>66</v>
      </c>
      <c r="M1353" s="8" t="s">
        <v>19</v>
      </c>
      <c r="N1353" s="9">
        <v>40795</v>
      </c>
    </row>
    <row r="1354" spans="1:14" x14ac:dyDescent="0.35">
      <c r="A1354" s="8">
        <v>39079</v>
      </c>
      <c r="B1354" s="9">
        <v>40793</v>
      </c>
      <c r="C1354" s="8" t="s">
        <v>34</v>
      </c>
      <c r="D1354" s="8">
        <v>46</v>
      </c>
      <c r="E1354" s="8">
        <v>75.599999999999994</v>
      </c>
      <c r="F1354" s="10">
        <v>1.6434782608695651</v>
      </c>
      <c r="G1354" s="8" t="s">
        <v>25</v>
      </c>
      <c r="H1354" s="8">
        <v>5.28</v>
      </c>
      <c r="I1354" s="8" t="s">
        <v>35</v>
      </c>
      <c r="J1354" s="8" t="s">
        <v>42</v>
      </c>
      <c r="K1354" s="8" t="s">
        <v>27</v>
      </c>
      <c r="L1354" s="8" t="s">
        <v>68</v>
      </c>
      <c r="M1354" s="8" t="s">
        <v>19</v>
      </c>
      <c r="N1354" s="9">
        <v>40733</v>
      </c>
    </row>
    <row r="1355" spans="1:14" x14ac:dyDescent="0.35">
      <c r="A1355" s="8">
        <v>19621</v>
      </c>
      <c r="B1355" s="9">
        <v>40793</v>
      </c>
      <c r="C1355" s="8" t="s">
        <v>20</v>
      </c>
      <c r="D1355" s="8">
        <v>20</v>
      </c>
      <c r="E1355" s="8">
        <v>67.03</v>
      </c>
      <c r="F1355" s="10">
        <v>3.3515000000000001</v>
      </c>
      <c r="G1355" s="8" t="s">
        <v>25</v>
      </c>
      <c r="H1355" s="8">
        <v>1.92</v>
      </c>
      <c r="I1355" s="8" t="s">
        <v>39</v>
      </c>
      <c r="J1355" s="8" t="s">
        <v>22</v>
      </c>
      <c r="K1355" s="8" t="s">
        <v>27</v>
      </c>
      <c r="L1355" s="8" t="s">
        <v>36</v>
      </c>
      <c r="M1355" s="8" t="s">
        <v>37</v>
      </c>
      <c r="N1355" s="9">
        <v>40764</v>
      </c>
    </row>
    <row r="1356" spans="1:14" x14ac:dyDescent="0.35">
      <c r="A1356" s="8">
        <v>2626</v>
      </c>
      <c r="B1356" s="9">
        <v>40793</v>
      </c>
      <c r="C1356" s="8" t="s">
        <v>49</v>
      </c>
      <c r="D1356" s="8">
        <v>16</v>
      </c>
      <c r="E1356" s="8">
        <v>48.37</v>
      </c>
      <c r="F1356" s="10">
        <v>3.0231249999999998</v>
      </c>
      <c r="G1356" s="8" t="s">
        <v>25</v>
      </c>
      <c r="H1356" s="8">
        <v>0.5</v>
      </c>
      <c r="I1356" s="8" t="s">
        <v>51</v>
      </c>
      <c r="J1356" s="8" t="s">
        <v>42</v>
      </c>
      <c r="K1356" s="8" t="s">
        <v>27</v>
      </c>
      <c r="L1356" s="8" t="s">
        <v>71</v>
      </c>
      <c r="M1356" s="8" t="s">
        <v>19</v>
      </c>
      <c r="N1356" s="9">
        <v>40795</v>
      </c>
    </row>
    <row r="1357" spans="1:14" x14ac:dyDescent="0.35">
      <c r="A1357" s="8">
        <v>47333</v>
      </c>
      <c r="B1357" s="9">
        <v>40793</v>
      </c>
      <c r="C1357" s="8" t="s">
        <v>20</v>
      </c>
      <c r="D1357" s="8">
        <v>16</v>
      </c>
      <c r="E1357" s="8">
        <v>760.24850000000004</v>
      </c>
      <c r="F1357" s="10">
        <v>47.515531250000002</v>
      </c>
      <c r="G1357" s="8" t="s">
        <v>25</v>
      </c>
      <c r="H1357" s="8">
        <v>3.3</v>
      </c>
      <c r="I1357" s="8" t="s">
        <v>39</v>
      </c>
      <c r="J1357" s="8" t="s">
        <v>29</v>
      </c>
      <c r="K1357" s="8" t="s">
        <v>30</v>
      </c>
      <c r="L1357" s="8" t="s">
        <v>47</v>
      </c>
      <c r="M1357" s="8" t="s">
        <v>32</v>
      </c>
      <c r="N1357" s="9">
        <v>40733</v>
      </c>
    </row>
    <row r="1358" spans="1:14" x14ac:dyDescent="0.35">
      <c r="A1358" s="8">
        <v>19621</v>
      </c>
      <c r="B1358" s="9">
        <v>40793</v>
      </c>
      <c r="C1358" s="8" t="s">
        <v>20</v>
      </c>
      <c r="D1358" s="8">
        <v>15</v>
      </c>
      <c r="E1358" s="8">
        <v>140.82</v>
      </c>
      <c r="F1358" s="10">
        <v>9.3879999999999999</v>
      </c>
      <c r="G1358" s="8" t="s">
        <v>14</v>
      </c>
      <c r="H1358" s="8">
        <v>6.5</v>
      </c>
      <c r="I1358" s="8" t="s">
        <v>39</v>
      </c>
      <c r="J1358" s="8" t="s">
        <v>22</v>
      </c>
      <c r="K1358" s="8" t="s">
        <v>27</v>
      </c>
      <c r="L1358" s="8" t="s">
        <v>58</v>
      </c>
      <c r="M1358" s="8" t="s">
        <v>45</v>
      </c>
      <c r="N1358" s="9">
        <v>40764</v>
      </c>
    </row>
    <row r="1359" spans="1:14" x14ac:dyDescent="0.35">
      <c r="A1359" s="8">
        <v>6054</v>
      </c>
      <c r="B1359" s="9">
        <v>40794</v>
      </c>
      <c r="C1359" s="8" t="s">
        <v>13</v>
      </c>
      <c r="D1359" s="8">
        <v>43</v>
      </c>
      <c r="E1359" s="8">
        <v>643.30999999999995</v>
      </c>
      <c r="F1359" s="10">
        <v>14.960697674418604</v>
      </c>
      <c r="G1359" s="8" t="s">
        <v>14</v>
      </c>
      <c r="H1359" s="8">
        <v>10.68</v>
      </c>
      <c r="I1359" s="8" t="s">
        <v>46</v>
      </c>
      <c r="J1359" s="8" t="s">
        <v>22</v>
      </c>
      <c r="K1359" s="8" t="s">
        <v>27</v>
      </c>
      <c r="L1359" s="8" t="s">
        <v>58</v>
      </c>
      <c r="M1359" s="8" t="s">
        <v>19</v>
      </c>
      <c r="N1359" s="8" t="s">
        <v>105</v>
      </c>
    </row>
    <row r="1360" spans="1:14" x14ac:dyDescent="0.35">
      <c r="A1360" s="8">
        <v>706</v>
      </c>
      <c r="B1360" s="9">
        <v>40794</v>
      </c>
      <c r="C1360" s="8" t="s">
        <v>20</v>
      </c>
      <c r="D1360" s="8">
        <v>42</v>
      </c>
      <c r="E1360" s="8">
        <v>75.14</v>
      </c>
      <c r="F1360" s="10">
        <v>1.789047619047619</v>
      </c>
      <c r="G1360" s="8" t="s">
        <v>25</v>
      </c>
      <c r="H1360" s="8">
        <v>0.7</v>
      </c>
      <c r="I1360" s="8" t="s">
        <v>41</v>
      </c>
      <c r="J1360" s="8" t="s">
        <v>16</v>
      </c>
      <c r="K1360" s="8" t="s">
        <v>27</v>
      </c>
      <c r="L1360" s="8" t="s">
        <v>40</v>
      </c>
      <c r="M1360" s="8" t="s">
        <v>37</v>
      </c>
      <c r="N1360" s="9">
        <v>40825</v>
      </c>
    </row>
    <row r="1361" spans="1:14" x14ac:dyDescent="0.35">
      <c r="A1361" s="8">
        <v>58593</v>
      </c>
      <c r="B1361" s="9">
        <v>40794</v>
      </c>
      <c r="C1361" s="8" t="s">
        <v>20</v>
      </c>
      <c r="D1361" s="8">
        <v>29</v>
      </c>
      <c r="E1361" s="8">
        <v>2018.45</v>
      </c>
      <c r="F1361" s="10">
        <v>69.601724137931029</v>
      </c>
      <c r="G1361" s="8" t="s">
        <v>25</v>
      </c>
      <c r="H1361" s="8">
        <v>37.58</v>
      </c>
      <c r="I1361" s="8" t="s">
        <v>41</v>
      </c>
      <c r="J1361" s="8" t="s">
        <v>22</v>
      </c>
      <c r="K1361" s="8" t="s">
        <v>17</v>
      </c>
      <c r="L1361" s="8" t="s">
        <v>18</v>
      </c>
      <c r="M1361" s="8" t="s">
        <v>37</v>
      </c>
      <c r="N1361" s="9">
        <v>40795</v>
      </c>
    </row>
    <row r="1362" spans="1:14" x14ac:dyDescent="0.35">
      <c r="A1362" s="8">
        <v>2823</v>
      </c>
      <c r="B1362" s="9">
        <v>40794</v>
      </c>
      <c r="C1362" s="8" t="s">
        <v>34</v>
      </c>
      <c r="D1362" s="8">
        <v>21</v>
      </c>
      <c r="E1362" s="8">
        <v>4754.08</v>
      </c>
      <c r="F1362" s="10">
        <v>226.38476190476189</v>
      </c>
      <c r="G1362" s="8" t="s">
        <v>21</v>
      </c>
      <c r="H1362" s="8">
        <v>28.66</v>
      </c>
      <c r="I1362" s="8" t="s">
        <v>39</v>
      </c>
      <c r="J1362" s="8" t="s">
        <v>29</v>
      </c>
      <c r="K1362" s="8" t="s">
        <v>27</v>
      </c>
      <c r="L1362" s="8" t="s">
        <v>58</v>
      </c>
      <c r="M1362" s="8" t="s">
        <v>24</v>
      </c>
      <c r="N1362" s="9">
        <v>40795</v>
      </c>
    </row>
    <row r="1363" spans="1:14" x14ac:dyDescent="0.35">
      <c r="A1363" s="8">
        <v>2823</v>
      </c>
      <c r="B1363" s="9">
        <v>40794</v>
      </c>
      <c r="C1363" s="8" t="s">
        <v>34</v>
      </c>
      <c r="D1363" s="8">
        <v>17</v>
      </c>
      <c r="E1363" s="8">
        <v>357.43</v>
      </c>
      <c r="F1363" s="10">
        <v>21.025294117647061</v>
      </c>
      <c r="G1363" s="8" t="s">
        <v>25</v>
      </c>
      <c r="H1363" s="8">
        <v>6.5</v>
      </c>
      <c r="I1363" s="8" t="s">
        <v>39</v>
      </c>
      <c r="J1363" s="8" t="s">
        <v>29</v>
      </c>
      <c r="K1363" s="8" t="s">
        <v>30</v>
      </c>
      <c r="L1363" s="8" t="s">
        <v>31</v>
      </c>
      <c r="M1363" s="8" t="s">
        <v>19</v>
      </c>
      <c r="N1363" s="9">
        <v>40795</v>
      </c>
    </row>
    <row r="1364" spans="1:14" x14ac:dyDescent="0.35">
      <c r="A1364" s="8">
        <v>27266</v>
      </c>
      <c r="B1364" s="9">
        <v>40794</v>
      </c>
      <c r="C1364" s="8" t="s">
        <v>20</v>
      </c>
      <c r="D1364" s="8">
        <v>9</v>
      </c>
      <c r="E1364" s="8">
        <v>1031.06</v>
      </c>
      <c r="F1364" s="10">
        <v>114.56222222222222</v>
      </c>
      <c r="G1364" s="8" t="s">
        <v>25</v>
      </c>
      <c r="H1364" s="8">
        <v>1.99</v>
      </c>
      <c r="I1364" s="8" t="s">
        <v>41</v>
      </c>
      <c r="J1364" s="8" t="s">
        <v>22</v>
      </c>
      <c r="K1364" s="8" t="s">
        <v>30</v>
      </c>
      <c r="L1364" s="8" t="s">
        <v>31</v>
      </c>
      <c r="M1364" s="8" t="s">
        <v>32</v>
      </c>
      <c r="N1364" s="9">
        <v>40856</v>
      </c>
    </row>
    <row r="1365" spans="1:14" x14ac:dyDescent="0.35">
      <c r="A1365" s="8">
        <v>6054</v>
      </c>
      <c r="B1365" s="9">
        <v>40794</v>
      </c>
      <c r="C1365" s="8" t="s">
        <v>13</v>
      </c>
      <c r="D1365" s="8">
        <v>6</v>
      </c>
      <c r="E1365" s="8">
        <v>27.32</v>
      </c>
      <c r="F1365" s="10">
        <v>4.5533333333333337</v>
      </c>
      <c r="G1365" s="8" t="s">
        <v>14</v>
      </c>
      <c r="H1365" s="8">
        <v>5.33</v>
      </c>
      <c r="I1365" s="8" t="s">
        <v>46</v>
      </c>
      <c r="J1365" s="8" t="s">
        <v>22</v>
      </c>
      <c r="K1365" s="8" t="s">
        <v>17</v>
      </c>
      <c r="L1365" s="8" t="s">
        <v>18</v>
      </c>
      <c r="M1365" s="8" t="s">
        <v>19</v>
      </c>
      <c r="N1365" s="9">
        <v>40825</v>
      </c>
    </row>
    <row r="1366" spans="1:14" x14ac:dyDescent="0.35">
      <c r="A1366" s="8">
        <v>56257</v>
      </c>
      <c r="B1366" s="9">
        <v>40795</v>
      </c>
      <c r="C1366" s="8" t="s">
        <v>55</v>
      </c>
      <c r="D1366" s="8">
        <v>49</v>
      </c>
      <c r="E1366" s="8">
        <v>266.3</v>
      </c>
      <c r="F1366" s="10">
        <v>5.4346938775510205</v>
      </c>
      <c r="G1366" s="8" t="s">
        <v>14</v>
      </c>
      <c r="H1366" s="8">
        <v>5.71</v>
      </c>
      <c r="I1366" s="8" t="s">
        <v>35</v>
      </c>
      <c r="J1366" s="8" t="s">
        <v>29</v>
      </c>
      <c r="K1366" s="8" t="s">
        <v>17</v>
      </c>
      <c r="L1366" s="8" t="s">
        <v>18</v>
      </c>
      <c r="M1366" s="8" t="s">
        <v>45</v>
      </c>
      <c r="N1366" s="9">
        <v>40825</v>
      </c>
    </row>
    <row r="1367" spans="1:14" x14ac:dyDescent="0.35">
      <c r="A1367" s="8">
        <v>37414</v>
      </c>
      <c r="B1367" s="9">
        <v>40795</v>
      </c>
      <c r="C1367" s="8" t="s">
        <v>13</v>
      </c>
      <c r="D1367" s="8">
        <v>39</v>
      </c>
      <c r="E1367" s="8">
        <v>20596.580000000002</v>
      </c>
      <c r="F1367" s="10">
        <v>528.11743589743594</v>
      </c>
      <c r="G1367" s="8" t="s">
        <v>21</v>
      </c>
      <c r="H1367" s="8">
        <v>64.59</v>
      </c>
      <c r="I1367" s="8" t="s">
        <v>35</v>
      </c>
      <c r="J1367" s="8" t="s">
        <v>29</v>
      </c>
      <c r="K1367" s="8" t="s">
        <v>17</v>
      </c>
      <c r="L1367" s="8" t="s">
        <v>52</v>
      </c>
      <c r="M1367" s="8" t="s">
        <v>56</v>
      </c>
      <c r="N1367" s="9">
        <v>40856</v>
      </c>
    </row>
    <row r="1368" spans="1:14" x14ac:dyDescent="0.35">
      <c r="A1368" s="8">
        <v>34151</v>
      </c>
      <c r="B1368" s="9">
        <v>40795</v>
      </c>
      <c r="C1368" s="8" t="s">
        <v>49</v>
      </c>
      <c r="D1368" s="8">
        <v>26</v>
      </c>
      <c r="E1368" s="8">
        <v>4097.1445000000003</v>
      </c>
      <c r="F1368" s="10">
        <v>157.58248076923078</v>
      </c>
      <c r="G1368" s="8" t="s">
        <v>25</v>
      </c>
      <c r="H1368" s="8">
        <v>8.99</v>
      </c>
      <c r="I1368" s="8" t="s">
        <v>46</v>
      </c>
      <c r="J1368" s="8" t="s">
        <v>22</v>
      </c>
      <c r="K1368" s="8" t="s">
        <v>30</v>
      </c>
      <c r="L1368" s="8" t="s">
        <v>47</v>
      </c>
      <c r="M1368" s="8" t="s">
        <v>19</v>
      </c>
      <c r="N1368" s="9">
        <v>40825</v>
      </c>
    </row>
    <row r="1369" spans="1:14" x14ac:dyDescent="0.35">
      <c r="A1369" s="8">
        <v>14368</v>
      </c>
      <c r="B1369" s="9">
        <v>40796</v>
      </c>
      <c r="C1369" s="8" t="s">
        <v>34</v>
      </c>
      <c r="D1369" s="8">
        <v>37</v>
      </c>
      <c r="E1369" s="8">
        <v>1218.08</v>
      </c>
      <c r="F1369" s="10">
        <v>32.921081081081077</v>
      </c>
      <c r="G1369" s="8" t="s">
        <v>25</v>
      </c>
      <c r="H1369" s="8">
        <v>8.99</v>
      </c>
      <c r="I1369" s="8" t="s">
        <v>51</v>
      </c>
      <c r="J1369" s="8" t="s">
        <v>16</v>
      </c>
      <c r="K1369" s="8" t="s">
        <v>27</v>
      </c>
      <c r="L1369" s="8" t="s">
        <v>40</v>
      </c>
      <c r="M1369" s="8" t="s">
        <v>32</v>
      </c>
      <c r="N1369" s="9">
        <v>40886</v>
      </c>
    </row>
    <row r="1370" spans="1:14" x14ac:dyDescent="0.35">
      <c r="A1370" s="8">
        <v>2436</v>
      </c>
      <c r="B1370" s="9">
        <v>40796</v>
      </c>
      <c r="C1370" s="8" t="s">
        <v>49</v>
      </c>
      <c r="D1370" s="8">
        <v>14</v>
      </c>
      <c r="E1370" s="8">
        <v>330.21</v>
      </c>
      <c r="F1370" s="10">
        <v>23.58642857142857</v>
      </c>
      <c r="G1370" s="8" t="s">
        <v>14</v>
      </c>
      <c r="H1370" s="8">
        <v>5.47</v>
      </c>
      <c r="I1370" s="8" t="s">
        <v>46</v>
      </c>
      <c r="J1370" s="8" t="s">
        <v>22</v>
      </c>
      <c r="K1370" s="8" t="s">
        <v>27</v>
      </c>
      <c r="L1370" s="8" t="s">
        <v>28</v>
      </c>
      <c r="M1370" s="8" t="s">
        <v>19</v>
      </c>
      <c r="N1370" s="8" t="s">
        <v>105</v>
      </c>
    </row>
    <row r="1371" spans="1:14" x14ac:dyDescent="0.35">
      <c r="A1371" s="8">
        <v>13702</v>
      </c>
      <c r="B1371" s="9">
        <v>40796</v>
      </c>
      <c r="C1371" s="8" t="s">
        <v>13</v>
      </c>
      <c r="D1371" s="8">
        <v>6</v>
      </c>
      <c r="E1371" s="8">
        <v>209</v>
      </c>
      <c r="F1371" s="10">
        <v>34.833333333333336</v>
      </c>
      <c r="G1371" s="8" t="s">
        <v>25</v>
      </c>
      <c r="H1371" s="8">
        <v>7.5</v>
      </c>
      <c r="I1371" s="8" t="s">
        <v>26</v>
      </c>
      <c r="J1371" s="8" t="s">
        <v>42</v>
      </c>
      <c r="K1371" s="8" t="s">
        <v>27</v>
      </c>
      <c r="L1371" s="8" t="s">
        <v>28</v>
      </c>
      <c r="M1371" s="8" t="s">
        <v>19</v>
      </c>
      <c r="N1371" s="8" t="s">
        <v>238</v>
      </c>
    </row>
    <row r="1372" spans="1:14" x14ac:dyDescent="0.35">
      <c r="A1372" s="8">
        <v>10752</v>
      </c>
      <c r="B1372" s="9">
        <v>40796</v>
      </c>
      <c r="C1372" s="8" t="s">
        <v>20</v>
      </c>
      <c r="D1372" s="8">
        <v>5</v>
      </c>
      <c r="E1372" s="8">
        <v>95.38</v>
      </c>
      <c r="F1372" s="10">
        <v>19.076000000000001</v>
      </c>
      <c r="G1372" s="8" t="s">
        <v>25</v>
      </c>
      <c r="H1372" s="8">
        <v>13.18</v>
      </c>
      <c r="I1372" s="8" t="s">
        <v>35</v>
      </c>
      <c r="J1372" s="8" t="s">
        <v>42</v>
      </c>
      <c r="K1372" s="8" t="s">
        <v>27</v>
      </c>
      <c r="L1372" s="8" t="s">
        <v>68</v>
      </c>
      <c r="M1372" s="8" t="s">
        <v>19</v>
      </c>
      <c r="N1372" s="9">
        <v>40856</v>
      </c>
    </row>
    <row r="1373" spans="1:14" x14ac:dyDescent="0.35">
      <c r="A1373" s="8">
        <v>14368</v>
      </c>
      <c r="B1373" s="9">
        <v>40796</v>
      </c>
      <c r="C1373" s="8" t="s">
        <v>34</v>
      </c>
      <c r="D1373" s="8">
        <v>5</v>
      </c>
      <c r="E1373" s="8">
        <v>522.05999999999995</v>
      </c>
      <c r="F1373" s="10">
        <v>104.41199999999999</v>
      </c>
      <c r="G1373" s="8" t="s">
        <v>25</v>
      </c>
      <c r="H1373" s="8">
        <v>13.99</v>
      </c>
      <c r="I1373" s="8" t="s">
        <v>51</v>
      </c>
      <c r="J1373" s="8" t="s">
        <v>16</v>
      </c>
      <c r="K1373" s="8" t="s">
        <v>17</v>
      </c>
      <c r="L1373" s="8" t="s">
        <v>18</v>
      </c>
      <c r="M1373" s="8" t="s">
        <v>45</v>
      </c>
      <c r="N1373" s="9">
        <v>40856</v>
      </c>
    </row>
    <row r="1374" spans="1:14" x14ac:dyDescent="0.35">
      <c r="A1374" s="8">
        <v>54084</v>
      </c>
      <c r="B1374" s="9">
        <v>40796</v>
      </c>
      <c r="C1374" s="8" t="s">
        <v>20</v>
      </c>
      <c r="D1374" s="8">
        <v>3</v>
      </c>
      <c r="E1374" s="8">
        <v>160.52000000000001</v>
      </c>
      <c r="F1374" s="10">
        <v>53.506666666666668</v>
      </c>
      <c r="G1374" s="8" t="s">
        <v>21</v>
      </c>
      <c r="H1374" s="8">
        <v>14.19</v>
      </c>
      <c r="I1374" s="8" t="s">
        <v>54</v>
      </c>
      <c r="J1374" s="8" t="s">
        <v>22</v>
      </c>
      <c r="K1374" s="8" t="s">
        <v>17</v>
      </c>
      <c r="L1374" s="8" t="s">
        <v>23</v>
      </c>
      <c r="M1374" s="8" t="s">
        <v>24</v>
      </c>
      <c r="N1374" s="9">
        <v>40886</v>
      </c>
    </row>
    <row r="1375" spans="1:14" x14ac:dyDescent="0.35">
      <c r="A1375" s="8">
        <v>55809</v>
      </c>
      <c r="B1375" s="9">
        <v>40796</v>
      </c>
      <c r="C1375" s="8" t="s">
        <v>20</v>
      </c>
      <c r="D1375" s="8">
        <v>2</v>
      </c>
      <c r="E1375" s="8">
        <v>250.7</v>
      </c>
      <c r="F1375" s="10">
        <v>125.35</v>
      </c>
      <c r="G1375" s="8" t="s">
        <v>21</v>
      </c>
      <c r="H1375" s="8">
        <v>45</v>
      </c>
      <c r="I1375" s="8" t="s">
        <v>51</v>
      </c>
      <c r="J1375" s="8" t="s">
        <v>16</v>
      </c>
      <c r="K1375" s="8" t="s">
        <v>17</v>
      </c>
      <c r="L1375" s="8" t="s">
        <v>23</v>
      </c>
      <c r="M1375" s="8" t="s">
        <v>24</v>
      </c>
      <c r="N1375" s="9">
        <v>40886</v>
      </c>
    </row>
    <row r="1376" spans="1:14" x14ac:dyDescent="0.35">
      <c r="A1376" s="8">
        <v>47109</v>
      </c>
      <c r="B1376" s="9">
        <v>40797</v>
      </c>
      <c r="C1376" s="8" t="s">
        <v>34</v>
      </c>
      <c r="D1376" s="8">
        <v>47</v>
      </c>
      <c r="E1376" s="8">
        <v>6131.54</v>
      </c>
      <c r="F1376" s="10">
        <v>130.45829787234044</v>
      </c>
      <c r="G1376" s="8" t="s">
        <v>25</v>
      </c>
      <c r="H1376" s="8">
        <v>12.65</v>
      </c>
      <c r="I1376" s="8" t="s">
        <v>35</v>
      </c>
      <c r="J1376" s="8" t="s">
        <v>42</v>
      </c>
      <c r="K1376" s="8" t="s">
        <v>17</v>
      </c>
      <c r="L1376" s="8" t="s">
        <v>23</v>
      </c>
      <c r="M1376" s="8" t="s">
        <v>45</v>
      </c>
      <c r="N1376" s="8" t="s">
        <v>105</v>
      </c>
    </row>
    <row r="1377" spans="1:14" x14ac:dyDescent="0.35">
      <c r="A1377" s="8">
        <v>51687</v>
      </c>
      <c r="B1377" s="9">
        <v>40797</v>
      </c>
      <c r="C1377" s="8" t="s">
        <v>13</v>
      </c>
      <c r="D1377" s="8">
        <v>42</v>
      </c>
      <c r="E1377" s="8">
        <v>248.92</v>
      </c>
      <c r="F1377" s="10">
        <v>5.9266666666666667</v>
      </c>
      <c r="G1377" s="8" t="s">
        <v>25</v>
      </c>
      <c r="H1377" s="8">
        <v>5.3</v>
      </c>
      <c r="I1377" s="8" t="s">
        <v>85</v>
      </c>
      <c r="J1377" s="8" t="s">
        <v>42</v>
      </c>
      <c r="K1377" s="8" t="s">
        <v>27</v>
      </c>
      <c r="L1377" s="8" t="s">
        <v>127</v>
      </c>
      <c r="M1377" s="8" t="s">
        <v>19</v>
      </c>
      <c r="N1377" s="8" t="s">
        <v>105</v>
      </c>
    </row>
    <row r="1378" spans="1:14" x14ac:dyDescent="0.35">
      <c r="A1378" s="8">
        <v>27169</v>
      </c>
      <c r="B1378" s="9">
        <v>40797</v>
      </c>
      <c r="C1378" s="8" t="s">
        <v>49</v>
      </c>
      <c r="D1378" s="8">
        <v>16</v>
      </c>
      <c r="E1378" s="8">
        <v>109.9</v>
      </c>
      <c r="F1378" s="10">
        <v>6.8687500000000004</v>
      </c>
      <c r="G1378" s="8" t="s">
        <v>25</v>
      </c>
      <c r="H1378" s="8">
        <v>5.27</v>
      </c>
      <c r="I1378" s="8" t="s">
        <v>46</v>
      </c>
      <c r="J1378" s="8" t="s">
        <v>22</v>
      </c>
      <c r="K1378" s="8" t="s">
        <v>27</v>
      </c>
      <c r="L1378" s="8" t="s">
        <v>68</v>
      </c>
      <c r="M1378" s="8" t="s">
        <v>19</v>
      </c>
      <c r="N1378" s="9">
        <v>40886</v>
      </c>
    </row>
    <row r="1379" spans="1:14" x14ac:dyDescent="0.35">
      <c r="A1379" s="8">
        <v>166</v>
      </c>
      <c r="B1379" s="9">
        <v>40797</v>
      </c>
      <c r="C1379" s="8" t="s">
        <v>34</v>
      </c>
      <c r="D1379" s="8">
        <v>10</v>
      </c>
      <c r="E1379" s="8">
        <v>567.93600000000004</v>
      </c>
      <c r="F1379" s="10">
        <v>56.793600000000005</v>
      </c>
      <c r="G1379" s="8" t="s">
        <v>14</v>
      </c>
      <c r="H1379" s="8">
        <v>8.99</v>
      </c>
      <c r="I1379" s="8" t="s">
        <v>39</v>
      </c>
      <c r="J1379" s="8" t="s">
        <v>16</v>
      </c>
      <c r="K1379" s="8" t="s">
        <v>30</v>
      </c>
      <c r="L1379" s="8" t="s">
        <v>47</v>
      </c>
      <c r="M1379" s="8" t="s">
        <v>19</v>
      </c>
      <c r="N1379" s="8" t="s">
        <v>105</v>
      </c>
    </row>
    <row r="1380" spans="1:14" x14ac:dyDescent="0.35">
      <c r="A1380" s="8">
        <v>44451</v>
      </c>
      <c r="B1380" s="9">
        <v>40797</v>
      </c>
      <c r="C1380" s="8" t="s">
        <v>20</v>
      </c>
      <c r="D1380" s="8">
        <v>4</v>
      </c>
      <c r="E1380" s="8">
        <v>103.9</v>
      </c>
      <c r="F1380" s="10">
        <v>25.975000000000001</v>
      </c>
      <c r="G1380" s="8" t="s">
        <v>14</v>
      </c>
      <c r="H1380" s="8">
        <v>7.58</v>
      </c>
      <c r="I1380" s="8" t="s">
        <v>41</v>
      </c>
      <c r="J1380" s="8" t="s">
        <v>29</v>
      </c>
      <c r="K1380" s="8" t="s">
        <v>17</v>
      </c>
      <c r="L1380" s="8" t="s">
        <v>18</v>
      </c>
      <c r="M1380" s="8" t="s">
        <v>19</v>
      </c>
      <c r="N1380" s="8" t="s">
        <v>105</v>
      </c>
    </row>
    <row r="1381" spans="1:14" x14ac:dyDescent="0.35">
      <c r="A1381" s="8">
        <v>44451</v>
      </c>
      <c r="B1381" s="9">
        <v>40797</v>
      </c>
      <c r="C1381" s="8" t="s">
        <v>13</v>
      </c>
      <c r="D1381" s="8">
        <v>4</v>
      </c>
      <c r="E1381" s="8">
        <v>12.49</v>
      </c>
      <c r="F1381" s="10">
        <v>3.1225000000000001</v>
      </c>
      <c r="G1381" s="8" t="s">
        <v>25</v>
      </c>
      <c r="H1381" s="8">
        <v>4.7699999999999996</v>
      </c>
      <c r="I1381" s="8" t="s">
        <v>15</v>
      </c>
      <c r="J1381" s="8" t="s">
        <v>29</v>
      </c>
      <c r="K1381" s="8" t="s">
        <v>27</v>
      </c>
      <c r="L1381" s="8" t="s">
        <v>68</v>
      </c>
      <c r="M1381" s="8" t="s">
        <v>19</v>
      </c>
      <c r="N1381" s="8" t="s">
        <v>50</v>
      </c>
    </row>
    <row r="1382" spans="1:14" x14ac:dyDescent="0.35">
      <c r="A1382" s="8">
        <v>2181</v>
      </c>
      <c r="B1382" s="9">
        <v>40798</v>
      </c>
      <c r="C1382" s="8" t="s">
        <v>55</v>
      </c>
      <c r="D1382" s="8">
        <v>40</v>
      </c>
      <c r="E1382" s="8">
        <v>102.56</v>
      </c>
      <c r="F1382" s="10">
        <v>2.5640000000000001</v>
      </c>
      <c r="G1382" s="8" t="s">
        <v>25</v>
      </c>
      <c r="H1382" s="8">
        <v>0.5</v>
      </c>
      <c r="I1382" s="8" t="s">
        <v>51</v>
      </c>
      <c r="J1382" s="8" t="s">
        <v>29</v>
      </c>
      <c r="K1382" s="8" t="s">
        <v>27</v>
      </c>
      <c r="L1382" s="8" t="s">
        <v>71</v>
      </c>
      <c r="M1382" s="8" t="s">
        <v>19</v>
      </c>
      <c r="N1382" s="9">
        <v>40886</v>
      </c>
    </row>
    <row r="1383" spans="1:14" x14ac:dyDescent="0.35">
      <c r="A1383" s="8">
        <v>59171</v>
      </c>
      <c r="B1383" s="9">
        <v>40798</v>
      </c>
      <c r="C1383" s="8" t="s">
        <v>55</v>
      </c>
      <c r="D1383" s="8">
        <v>39</v>
      </c>
      <c r="E1383" s="8">
        <v>105.07</v>
      </c>
      <c r="F1383" s="10">
        <v>2.6941025641025638</v>
      </c>
      <c r="G1383" s="8" t="s">
        <v>25</v>
      </c>
      <c r="H1383" s="8">
        <v>0.7</v>
      </c>
      <c r="I1383" s="8" t="s">
        <v>63</v>
      </c>
      <c r="J1383" s="8" t="s">
        <v>22</v>
      </c>
      <c r="K1383" s="8" t="s">
        <v>27</v>
      </c>
      <c r="L1383" s="8" t="s">
        <v>40</v>
      </c>
      <c r="M1383" s="8" t="s">
        <v>37</v>
      </c>
      <c r="N1383" s="8" t="s">
        <v>105</v>
      </c>
    </row>
    <row r="1384" spans="1:14" x14ac:dyDescent="0.35">
      <c r="A1384" s="8">
        <v>43111</v>
      </c>
      <c r="B1384" s="9">
        <v>40798</v>
      </c>
      <c r="C1384" s="8" t="s">
        <v>34</v>
      </c>
      <c r="D1384" s="8">
        <v>27</v>
      </c>
      <c r="E1384" s="8">
        <v>4722.83</v>
      </c>
      <c r="F1384" s="10">
        <v>174.91962962962964</v>
      </c>
      <c r="G1384" s="8" t="s">
        <v>25</v>
      </c>
      <c r="H1384" s="8">
        <v>19.989999999999998</v>
      </c>
      <c r="I1384" s="8" t="s">
        <v>15</v>
      </c>
      <c r="J1384" s="8" t="s">
        <v>16</v>
      </c>
      <c r="K1384" s="8" t="s">
        <v>27</v>
      </c>
      <c r="L1384" s="8" t="s">
        <v>68</v>
      </c>
      <c r="M1384" s="8" t="s">
        <v>19</v>
      </c>
      <c r="N1384" s="8" t="s">
        <v>105</v>
      </c>
    </row>
    <row r="1385" spans="1:14" x14ac:dyDescent="0.35">
      <c r="A1385" s="8">
        <v>1575</v>
      </c>
      <c r="B1385" s="9">
        <v>40798</v>
      </c>
      <c r="C1385" s="8" t="s">
        <v>55</v>
      </c>
      <c r="D1385" s="8">
        <v>26</v>
      </c>
      <c r="E1385" s="8">
        <v>133.65</v>
      </c>
      <c r="F1385" s="10">
        <v>5.1403846153846153</v>
      </c>
      <c r="G1385" s="8" t="s">
        <v>25</v>
      </c>
      <c r="H1385" s="8">
        <v>0.8</v>
      </c>
      <c r="I1385" s="8" t="s">
        <v>46</v>
      </c>
      <c r="J1385" s="8" t="s">
        <v>42</v>
      </c>
      <c r="K1385" s="8" t="s">
        <v>27</v>
      </c>
      <c r="L1385" s="8" t="s">
        <v>28</v>
      </c>
      <c r="M1385" s="8" t="s">
        <v>37</v>
      </c>
      <c r="N1385" s="8" t="s">
        <v>238</v>
      </c>
    </row>
    <row r="1386" spans="1:14" x14ac:dyDescent="0.35">
      <c r="A1386" s="8">
        <v>10278</v>
      </c>
      <c r="B1386" s="9">
        <v>40798</v>
      </c>
      <c r="C1386" s="8" t="s">
        <v>13</v>
      </c>
      <c r="D1386" s="8">
        <v>25</v>
      </c>
      <c r="E1386" s="8">
        <v>1907.71</v>
      </c>
      <c r="F1386" s="10">
        <v>76.308400000000006</v>
      </c>
      <c r="G1386" s="8" t="s">
        <v>21</v>
      </c>
      <c r="H1386" s="8">
        <v>26.74</v>
      </c>
      <c r="I1386" s="8" t="s">
        <v>85</v>
      </c>
      <c r="J1386" s="8" t="s">
        <v>29</v>
      </c>
      <c r="K1386" s="8" t="s">
        <v>17</v>
      </c>
      <c r="L1386" s="8" t="s">
        <v>115</v>
      </c>
      <c r="M1386" s="8" t="s">
        <v>56</v>
      </c>
      <c r="N1386" s="8" t="s">
        <v>118</v>
      </c>
    </row>
    <row r="1387" spans="1:14" x14ac:dyDescent="0.35">
      <c r="A1387" s="8">
        <v>11815</v>
      </c>
      <c r="B1387" s="9">
        <v>40798</v>
      </c>
      <c r="C1387" s="8" t="s">
        <v>13</v>
      </c>
      <c r="D1387" s="8">
        <v>22</v>
      </c>
      <c r="E1387" s="8">
        <v>351.27</v>
      </c>
      <c r="F1387" s="10">
        <v>15.966818181818182</v>
      </c>
      <c r="G1387" s="8" t="s">
        <v>25</v>
      </c>
      <c r="H1387" s="8">
        <v>7.42</v>
      </c>
      <c r="I1387" s="8" t="s">
        <v>39</v>
      </c>
      <c r="J1387" s="8" t="s">
        <v>16</v>
      </c>
      <c r="K1387" s="8" t="s">
        <v>27</v>
      </c>
      <c r="L1387" s="8" t="s">
        <v>36</v>
      </c>
      <c r="M1387" s="8" t="s">
        <v>32</v>
      </c>
      <c r="N1387" s="8" t="s">
        <v>238</v>
      </c>
    </row>
    <row r="1388" spans="1:14" x14ac:dyDescent="0.35">
      <c r="A1388" s="8">
        <v>1575</v>
      </c>
      <c r="B1388" s="9">
        <v>40798</v>
      </c>
      <c r="C1388" s="8" t="s">
        <v>55</v>
      </c>
      <c r="D1388" s="8">
        <v>10</v>
      </c>
      <c r="E1388" s="8">
        <v>525.67399999999998</v>
      </c>
      <c r="F1388" s="10">
        <v>52.567399999999999</v>
      </c>
      <c r="G1388" s="8" t="s">
        <v>25</v>
      </c>
      <c r="H1388" s="8">
        <v>5.26</v>
      </c>
      <c r="I1388" s="8" t="s">
        <v>46</v>
      </c>
      <c r="J1388" s="8" t="s">
        <v>42</v>
      </c>
      <c r="K1388" s="8" t="s">
        <v>30</v>
      </c>
      <c r="L1388" s="8" t="s">
        <v>47</v>
      </c>
      <c r="M1388" s="8" t="s">
        <v>19</v>
      </c>
      <c r="N1388" s="8" t="s">
        <v>238</v>
      </c>
    </row>
    <row r="1389" spans="1:14" x14ac:dyDescent="0.35">
      <c r="A1389" s="8">
        <v>9671</v>
      </c>
      <c r="B1389" s="9">
        <v>40798</v>
      </c>
      <c r="C1389" s="8" t="s">
        <v>34</v>
      </c>
      <c r="D1389" s="8">
        <v>6</v>
      </c>
      <c r="E1389" s="8">
        <v>12.61</v>
      </c>
      <c r="F1389" s="10">
        <v>2.1016666666666666</v>
      </c>
      <c r="G1389" s="8" t="s">
        <v>25</v>
      </c>
      <c r="H1389" s="8">
        <v>1.49</v>
      </c>
      <c r="I1389" s="8" t="s">
        <v>85</v>
      </c>
      <c r="J1389" s="8" t="s">
        <v>22</v>
      </c>
      <c r="K1389" s="8" t="s">
        <v>27</v>
      </c>
      <c r="L1389" s="8" t="s">
        <v>68</v>
      </c>
      <c r="M1389" s="8" t="s">
        <v>19</v>
      </c>
      <c r="N1389" s="8" t="s">
        <v>238</v>
      </c>
    </row>
    <row r="1390" spans="1:14" x14ac:dyDescent="0.35">
      <c r="A1390" s="8">
        <v>48101</v>
      </c>
      <c r="B1390" s="9">
        <v>40798</v>
      </c>
      <c r="C1390" s="8" t="s">
        <v>34</v>
      </c>
      <c r="D1390" s="8">
        <v>4</v>
      </c>
      <c r="E1390" s="8">
        <v>108.87</v>
      </c>
      <c r="F1390" s="10">
        <v>27.217500000000001</v>
      </c>
      <c r="G1390" s="8" t="s">
        <v>25</v>
      </c>
      <c r="H1390" s="8">
        <v>16.87</v>
      </c>
      <c r="I1390" s="8" t="s">
        <v>26</v>
      </c>
      <c r="J1390" s="8" t="s">
        <v>29</v>
      </c>
      <c r="K1390" s="8" t="s">
        <v>27</v>
      </c>
      <c r="L1390" s="8" t="s">
        <v>28</v>
      </c>
      <c r="M1390" s="8" t="s">
        <v>19</v>
      </c>
      <c r="N1390" s="8" t="s">
        <v>238</v>
      </c>
    </row>
    <row r="1391" spans="1:14" x14ac:dyDescent="0.35">
      <c r="A1391" s="8">
        <v>2181</v>
      </c>
      <c r="B1391" s="9">
        <v>40798</v>
      </c>
      <c r="C1391" s="8" t="s">
        <v>55</v>
      </c>
      <c r="D1391" s="8">
        <v>3</v>
      </c>
      <c r="E1391" s="8">
        <v>15.87</v>
      </c>
      <c r="F1391" s="10">
        <v>5.29</v>
      </c>
      <c r="G1391" s="8" t="s">
        <v>14</v>
      </c>
      <c r="H1391" s="8">
        <v>0.76</v>
      </c>
      <c r="I1391" s="8" t="s">
        <v>51</v>
      </c>
      <c r="J1391" s="8" t="s">
        <v>29</v>
      </c>
      <c r="K1391" s="8" t="s">
        <v>27</v>
      </c>
      <c r="L1391" s="8" t="s">
        <v>82</v>
      </c>
      <c r="M1391" s="8" t="s">
        <v>37</v>
      </c>
      <c r="N1391" s="8" t="s">
        <v>238</v>
      </c>
    </row>
    <row r="1392" spans="1:14" x14ac:dyDescent="0.35">
      <c r="A1392" s="8">
        <v>30659</v>
      </c>
      <c r="B1392" s="9">
        <v>40799</v>
      </c>
      <c r="C1392" s="8" t="s">
        <v>20</v>
      </c>
      <c r="D1392" s="8">
        <v>45</v>
      </c>
      <c r="E1392" s="8">
        <v>3116.7714999999998</v>
      </c>
      <c r="F1392" s="10">
        <v>69.26158888888888</v>
      </c>
      <c r="G1392" s="8" t="s">
        <v>25</v>
      </c>
      <c r="H1392" s="8">
        <v>0.99</v>
      </c>
      <c r="I1392" s="8" t="s">
        <v>15</v>
      </c>
      <c r="J1392" s="8" t="s">
        <v>22</v>
      </c>
      <c r="K1392" s="8" t="s">
        <v>30</v>
      </c>
      <c r="L1392" s="8" t="s">
        <v>47</v>
      </c>
      <c r="M1392" s="8" t="s">
        <v>37</v>
      </c>
      <c r="N1392" s="8" t="s">
        <v>50</v>
      </c>
    </row>
    <row r="1393" spans="1:14" x14ac:dyDescent="0.35">
      <c r="A1393" s="8">
        <v>40871</v>
      </c>
      <c r="B1393" s="9">
        <v>40799</v>
      </c>
      <c r="C1393" s="8" t="s">
        <v>49</v>
      </c>
      <c r="D1393" s="8">
        <v>32</v>
      </c>
      <c r="E1393" s="8">
        <v>294.04000000000002</v>
      </c>
      <c r="F1393" s="10">
        <v>9.1887500000000006</v>
      </c>
      <c r="G1393" s="8" t="s">
        <v>25</v>
      </c>
      <c r="H1393" s="8">
        <v>5.6</v>
      </c>
      <c r="I1393" s="8" t="s">
        <v>96</v>
      </c>
      <c r="J1393" s="8" t="s">
        <v>22</v>
      </c>
      <c r="K1393" s="8" t="s">
        <v>27</v>
      </c>
      <c r="L1393" s="8" t="s">
        <v>68</v>
      </c>
      <c r="M1393" s="8" t="s">
        <v>19</v>
      </c>
      <c r="N1393" s="8" t="s">
        <v>50</v>
      </c>
    </row>
    <row r="1394" spans="1:14" x14ac:dyDescent="0.35">
      <c r="A1394" s="8">
        <v>39331</v>
      </c>
      <c r="B1394" s="9">
        <v>40799</v>
      </c>
      <c r="C1394" s="8" t="s">
        <v>34</v>
      </c>
      <c r="D1394" s="8">
        <v>23</v>
      </c>
      <c r="E1394" s="8">
        <v>149.4</v>
      </c>
      <c r="F1394" s="10">
        <v>6.4956521739130437</v>
      </c>
      <c r="G1394" s="8" t="s">
        <v>14</v>
      </c>
      <c r="H1394" s="8">
        <v>8.49</v>
      </c>
      <c r="I1394" s="8" t="s">
        <v>39</v>
      </c>
      <c r="J1394" s="8" t="s">
        <v>29</v>
      </c>
      <c r="K1394" s="8" t="s">
        <v>27</v>
      </c>
      <c r="L1394" s="8" t="s">
        <v>68</v>
      </c>
      <c r="M1394" s="8" t="s">
        <v>19</v>
      </c>
      <c r="N1394" s="8" t="s">
        <v>238</v>
      </c>
    </row>
    <row r="1395" spans="1:14" x14ac:dyDescent="0.35">
      <c r="A1395" s="8">
        <v>40871</v>
      </c>
      <c r="B1395" s="9">
        <v>40799</v>
      </c>
      <c r="C1395" s="8" t="s">
        <v>49</v>
      </c>
      <c r="D1395" s="8">
        <v>18</v>
      </c>
      <c r="E1395" s="8">
        <v>2022.65</v>
      </c>
      <c r="F1395" s="10">
        <v>112.36944444444445</v>
      </c>
      <c r="G1395" s="8" t="s">
        <v>21</v>
      </c>
      <c r="H1395" s="8">
        <v>30</v>
      </c>
      <c r="I1395" s="8" t="s">
        <v>96</v>
      </c>
      <c r="J1395" s="8" t="s">
        <v>22</v>
      </c>
      <c r="K1395" s="8" t="s">
        <v>17</v>
      </c>
      <c r="L1395" s="8" t="s">
        <v>23</v>
      </c>
      <c r="M1395" s="8" t="s">
        <v>24</v>
      </c>
      <c r="N1395" s="8" t="s">
        <v>50</v>
      </c>
    </row>
    <row r="1396" spans="1:14" x14ac:dyDescent="0.35">
      <c r="A1396" s="8">
        <v>27271</v>
      </c>
      <c r="B1396" s="9">
        <v>40800</v>
      </c>
      <c r="C1396" s="8" t="s">
        <v>49</v>
      </c>
      <c r="D1396" s="8">
        <v>8</v>
      </c>
      <c r="E1396" s="8">
        <v>301.57</v>
      </c>
      <c r="F1396" s="10">
        <v>37.696249999999999</v>
      </c>
      <c r="G1396" s="8" t="s">
        <v>21</v>
      </c>
      <c r="H1396" s="8">
        <v>19.190000000000001</v>
      </c>
      <c r="I1396" s="8" t="s">
        <v>35</v>
      </c>
      <c r="J1396" s="8" t="s">
        <v>22</v>
      </c>
      <c r="K1396" s="8" t="s">
        <v>17</v>
      </c>
      <c r="L1396" s="8" t="s">
        <v>23</v>
      </c>
      <c r="M1396" s="8" t="s">
        <v>24</v>
      </c>
      <c r="N1396" s="8" t="s">
        <v>50</v>
      </c>
    </row>
    <row r="1397" spans="1:14" x14ac:dyDescent="0.35">
      <c r="A1397" s="8">
        <v>17283</v>
      </c>
      <c r="B1397" s="9">
        <v>40800</v>
      </c>
      <c r="C1397" s="8" t="s">
        <v>49</v>
      </c>
      <c r="D1397" s="8">
        <v>4</v>
      </c>
      <c r="E1397" s="8">
        <v>5472.12</v>
      </c>
      <c r="F1397" s="10">
        <v>1368.03</v>
      </c>
      <c r="G1397" s="8" t="s">
        <v>21</v>
      </c>
      <c r="H1397" s="8">
        <v>14.7</v>
      </c>
      <c r="I1397" s="8" t="s">
        <v>26</v>
      </c>
      <c r="J1397" s="8" t="s">
        <v>29</v>
      </c>
      <c r="K1397" s="8" t="s">
        <v>30</v>
      </c>
      <c r="L1397" s="8" t="s">
        <v>44</v>
      </c>
      <c r="M1397" s="8" t="s">
        <v>24</v>
      </c>
      <c r="N1397" s="8" t="s">
        <v>50</v>
      </c>
    </row>
    <row r="1398" spans="1:14" x14ac:dyDescent="0.35">
      <c r="A1398" s="8">
        <v>27781</v>
      </c>
      <c r="B1398" s="9">
        <v>40801</v>
      </c>
      <c r="C1398" s="8" t="s">
        <v>34</v>
      </c>
      <c r="D1398" s="8">
        <v>47</v>
      </c>
      <c r="E1398" s="8">
        <v>181.13</v>
      </c>
      <c r="F1398" s="10">
        <v>3.8538297872340426</v>
      </c>
      <c r="G1398" s="8" t="s">
        <v>25</v>
      </c>
      <c r="H1398" s="8">
        <v>2.5</v>
      </c>
      <c r="I1398" s="8" t="s">
        <v>15</v>
      </c>
      <c r="J1398" s="8" t="s">
        <v>42</v>
      </c>
      <c r="K1398" s="8" t="s">
        <v>27</v>
      </c>
      <c r="L1398" s="8" t="s">
        <v>127</v>
      </c>
      <c r="M1398" s="8" t="s">
        <v>19</v>
      </c>
      <c r="N1398" s="8" t="s">
        <v>133</v>
      </c>
    </row>
    <row r="1399" spans="1:14" x14ac:dyDescent="0.35">
      <c r="A1399" s="8">
        <v>23078</v>
      </c>
      <c r="B1399" s="9">
        <v>40801</v>
      </c>
      <c r="C1399" s="8" t="s">
        <v>55</v>
      </c>
      <c r="D1399" s="8">
        <v>39</v>
      </c>
      <c r="E1399" s="8">
        <v>577.95000000000005</v>
      </c>
      <c r="F1399" s="10">
        <v>14.819230769230771</v>
      </c>
      <c r="G1399" s="8" t="s">
        <v>25</v>
      </c>
      <c r="H1399" s="8">
        <v>7.42</v>
      </c>
      <c r="I1399" s="8" t="s">
        <v>41</v>
      </c>
      <c r="J1399" s="8" t="s">
        <v>16</v>
      </c>
      <c r="K1399" s="8" t="s">
        <v>27</v>
      </c>
      <c r="L1399" s="8" t="s">
        <v>36</v>
      </c>
      <c r="M1399" s="8" t="s">
        <v>32</v>
      </c>
      <c r="N1399" s="8" t="s">
        <v>133</v>
      </c>
    </row>
    <row r="1400" spans="1:14" x14ac:dyDescent="0.35">
      <c r="A1400" s="8">
        <v>26439</v>
      </c>
      <c r="B1400" s="9">
        <v>40801</v>
      </c>
      <c r="C1400" s="8" t="s">
        <v>55</v>
      </c>
      <c r="D1400" s="8">
        <v>38</v>
      </c>
      <c r="E1400" s="8">
        <v>1230.83</v>
      </c>
      <c r="F1400" s="10">
        <v>32.390263157894736</v>
      </c>
      <c r="G1400" s="8" t="s">
        <v>25</v>
      </c>
      <c r="H1400" s="8">
        <v>6.5</v>
      </c>
      <c r="I1400" s="8" t="s">
        <v>85</v>
      </c>
      <c r="J1400" s="8" t="s">
        <v>22</v>
      </c>
      <c r="K1400" s="8" t="s">
        <v>30</v>
      </c>
      <c r="L1400" s="8" t="s">
        <v>31</v>
      </c>
      <c r="M1400" s="8" t="s">
        <v>19</v>
      </c>
      <c r="N1400" s="8" t="s">
        <v>149</v>
      </c>
    </row>
    <row r="1401" spans="1:14" x14ac:dyDescent="0.35">
      <c r="A1401" s="8">
        <v>32580</v>
      </c>
      <c r="B1401" s="9">
        <v>40801</v>
      </c>
      <c r="C1401" s="8" t="s">
        <v>34</v>
      </c>
      <c r="D1401" s="8">
        <v>38</v>
      </c>
      <c r="E1401" s="8">
        <v>261.38</v>
      </c>
      <c r="F1401" s="10">
        <v>6.8784210526315785</v>
      </c>
      <c r="G1401" s="8" t="s">
        <v>25</v>
      </c>
      <c r="H1401" s="8">
        <v>8.74</v>
      </c>
      <c r="I1401" s="8" t="s">
        <v>51</v>
      </c>
      <c r="J1401" s="8" t="s">
        <v>22</v>
      </c>
      <c r="K1401" s="8" t="s">
        <v>27</v>
      </c>
      <c r="L1401" s="8" t="s">
        <v>28</v>
      </c>
      <c r="M1401" s="8" t="s">
        <v>19</v>
      </c>
      <c r="N1401" s="8" t="s">
        <v>133</v>
      </c>
    </row>
    <row r="1402" spans="1:14" x14ac:dyDescent="0.35">
      <c r="A1402" s="8">
        <v>26439</v>
      </c>
      <c r="B1402" s="9">
        <v>40801</v>
      </c>
      <c r="C1402" s="8" t="s">
        <v>55</v>
      </c>
      <c r="D1402" s="8">
        <v>37</v>
      </c>
      <c r="E1402" s="8">
        <v>169.93</v>
      </c>
      <c r="F1402" s="10">
        <v>4.5927027027027032</v>
      </c>
      <c r="G1402" s="8" t="s">
        <v>25</v>
      </c>
      <c r="H1402" s="8">
        <v>5.74</v>
      </c>
      <c r="I1402" s="8" t="s">
        <v>85</v>
      </c>
      <c r="J1402" s="8" t="s">
        <v>22</v>
      </c>
      <c r="K1402" s="8" t="s">
        <v>27</v>
      </c>
      <c r="L1402" s="8" t="s">
        <v>28</v>
      </c>
      <c r="M1402" s="8" t="s">
        <v>19</v>
      </c>
      <c r="N1402" s="8" t="s">
        <v>50</v>
      </c>
    </row>
    <row r="1403" spans="1:14" x14ac:dyDescent="0.35">
      <c r="A1403" s="8">
        <v>27589</v>
      </c>
      <c r="B1403" s="9">
        <v>40801</v>
      </c>
      <c r="C1403" s="8" t="s">
        <v>55</v>
      </c>
      <c r="D1403" s="8">
        <v>36</v>
      </c>
      <c r="E1403" s="8">
        <v>64.430000000000007</v>
      </c>
      <c r="F1403" s="10">
        <v>1.7897222222222224</v>
      </c>
      <c r="G1403" s="8" t="s">
        <v>25</v>
      </c>
      <c r="H1403" s="8">
        <v>1.49</v>
      </c>
      <c r="I1403" s="8" t="s">
        <v>51</v>
      </c>
      <c r="J1403" s="8" t="s">
        <v>22</v>
      </c>
      <c r="K1403" s="8" t="s">
        <v>17</v>
      </c>
      <c r="L1403" s="8" t="s">
        <v>52</v>
      </c>
      <c r="M1403" s="8" t="s">
        <v>56</v>
      </c>
      <c r="N1403" s="8" t="s">
        <v>149</v>
      </c>
    </row>
    <row r="1404" spans="1:14" x14ac:dyDescent="0.35">
      <c r="A1404" s="8">
        <v>17765</v>
      </c>
      <c r="B1404" s="9">
        <v>40801</v>
      </c>
      <c r="C1404" s="8" t="s">
        <v>49</v>
      </c>
      <c r="D1404" s="8">
        <v>36</v>
      </c>
      <c r="E1404" s="8">
        <v>79.02</v>
      </c>
      <c r="F1404" s="10">
        <v>2.1949999999999998</v>
      </c>
      <c r="G1404" s="8" t="s">
        <v>25</v>
      </c>
      <c r="H1404" s="8">
        <v>6.05</v>
      </c>
      <c r="I1404" s="8" t="s">
        <v>35</v>
      </c>
      <c r="J1404" s="8" t="s">
        <v>42</v>
      </c>
      <c r="K1404" s="8" t="s">
        <v>27</v>
      </c>
      <c r="L1404" s="8" t="s">
        <v>68</v>
      </c>
      <c r="M1404" s="8" t="s">
        <v>19</v>
      </c>
      <c r="N1404" s="8" t="s">
        <v>50</v>
      </c>
    </row>
    <row r="1405" spans="1:14" x14ac:dyDescent="0.35">
      <c r="A1405" s="8">
        <v>24705</v>
      </c>
      <c r="B1405" s="9">
        <v>40801</v>
      </c>
      <c r="C1405" s="8" t="s">
        <v>20</v>
      </c>
      <c r="D1405" s="8">
        <v>34</v>
      </c>
      <c r="E1405" s="8">
        <v>260.51</v>
      </c>
      <c r="F1405" s="10">
        <v>7.6620588235294118</v>
      </c>
      <c r="G1405" s="8" t="s">
        <v>25</v>
      </c>
      <c r="H1405" s="8">
        <v>7.72</v>
      </c>
      <c r="I1405" s="8" t="s">
        <v>54</v>
      </c>
      <c r="J1405" s="8" t="s">
        <v>16</v>
      </c>
      <c r="K1405" s="8" t="s">
        <v>27</v>
      </c>
      <c r="L1405" s="8" t="s">
        <v>68</v>
      </c>
      <c r="M1405" s="8" t="s">
        <v>19</v>
      </c>
      <c r="N1405" s="8" t="s">
        <v>133</v>
      </c>
    </row>
    <row r="1406" spans="1:14" x14ac:dyDescent="0.35">
      <c r="A1406" s="8">
        <v>17539</v>
      </c>
      <c r="B1406" s="9">
        <v>40801</v>
      </c>
      <c r="C1406" s="8" t="s">
        <v>49</v>
      </c>
      <c r="D1406" s="8">
        <v>28</v>
      </c>
      <c r="E1406" s="8">
        <v>381.79</v>
      </c>
      <c r="F1406" s="10">
        <v>13.635357142857144</v>
      </c>
      <c r="G1406" s="8" t="s">
        <v>25</v>
      </c>
      <c r="H1406" s="8">
        <v>5</v>
      </c>
      <c r="I1406" s="8" t="s">
        <v>54</v>
      </c>
      <c r="J1406" s="8" t="s">
        <v>16</v>
      </c>
      <c r="K1406" s="8" t="s">
        <v>17</v>
      </c>
      <c r="L1406" s="8" t="s">
        <v>18</v>
      </c>
      <c r="M1406" s="8" t="s">
        <v>32</v>
      </c>
      <c r="N1406" s="8" t="s">
        <v>149</v>
      </c>
    </row>
    <row r="1407" spans="1:14" x14ac:dyDescent="0.35">
      <c r="A1407" s="8">
        <v>27589</v>
      </c>
      <c r="B1407" s="9">
        <v>40801</v>
      </c>
      <c r="C1407" s="8" t="s">
        <v>55</v>
      </c>
      <c r="D1407" s="8">
        <v>25</v>
      </c>
      <c r="E1407" s="8">
        <v>467</v>
      </c>
      <c r="F1407" s="10">
        <v>18.68</v>
      </c>
      <c r="G1407" s="8" t="s">
        <v>25</v>
      </c>
      <c r="H1407" s="8">
        <v>8.99</v>
      </c>
      <c r="I1407" s="8" t="s">
        <v>51</v>
      </c>
      <c r="J1407" s="8" t="s">
        <v>22</v>
      </c>
      <c r="K1407" s="8" t="s">
        <v>17</v>
      </c>
      <c r="L1407" s="8" t="s">
        <v>18</v>
      </c>
      <c r="M1407" s="8" t="s">
        <v>32</v>
      </c>
      <c r="N1407" s="8" t="s">
        <v>149</v>
      </c>
    </row>
    <row r="1408" spans="1:14" x14ac:dyDescent="0.35">
      <c r="A1408" s="8">
        <v>26439</v>
      </c>
      <c r="B1408" s="9">
        <v>40801</v>
      </c>
      <c r="C1408" s="8" t="s">
        <v>55</v>
      </c>
      <c r="D1408" s="8">
        <v>23</v>
      </c>
      <c r="E1408" s="8">
        <v>1176.944</v>
      </c>
      <c r="F1408" s="10">
        <v>51.171478260869563</v>
      </c>
      <c r="G1408" s="8" t="s">
        <v>25</v>
      </c>
      <c r="H1408" s="8">
        <v>4.99</v>
      </c>
      <c r="I1408" s="8" t="s">
        <v>85</v>
      </c>
      <c r="J1408" s="8" t="s">
        <v>22</v>
      </c>
      <c r="K1408" s="8" t="s">
        <v>30</v>
      </c>
      <c r="L1408" s="8" t="s">
        <v>47</v>
      </c>
      <c r="M1408" s="8" t="s">
        <v>19</v>
      </c>
      <c r="N1408" s="8" t="s">
        <v>133</v>
      </c>
    </row>
    <row r="1409" spans="1:14" x14ac:dyDescent="0.35">
      <c r="A1409" s="8">
        <v>32580</v>
      </c>
      <c r="B1409" s="9">
        <v>40801</v>
      </c>
      <c r="C1409" s="8" t="s">
        <v>34</v>
      </c>
      <c r="D1409" s="8">
        <v>23</v>
      </c>
      <c r="E1409" s="8">
        <v>166.8</v>
      </c>
      <c r="F1409" s="10">
        <v>7.252173913043479</v>
      </c>
      <c r="G1409" s="8" t="s">
        <v>25</v>
      </c>
      <c r="H1409" s="8">
        <v>1.71</v>
      </c>
      <c r="I1409" s="8" t="s">
        <v>51</v>
      </c>
      <c r="J1409" s="8" t="s">
        <v>22</v>
      </c>
      <c r="K1409" s="8" t="s">
        <v>27</v>
      </c>
      <c r="L1409" s="8" t="s">
        <v>28</v>
      </c>
      <c r="M1409" s="8" t="s">
        <v>37</v>
      </c>
      <c r="N1409" s="8" t="s">
        <v>50</v>
      </c>
    </row>
    <row r="1410" spans="1:14" x14ac:dyDescent="0.35">
      <c r="A1410" s="8">
        <v>5958</v>
      </c>
      <c r="B1410" s="9">
        <v>40801</v>
      </c>
      <c r="C1410" s="8" t="s">
        <v>55</v>
      </c>
      <c r="D1410" s="8">
        <v>21</v>
      </c>
      <c r="E1410" s="8">
        <v>2629.6640000000002</v>
      </c>
      <c r="F1410" s="10">
        <v>125.22209523809525</v>
      </c>
      <c r="G1410" s="8" t="s">
        <v>21</v>
      </c>
      <c r="H1410" s="8">
        <v>60</v>
      </c>
      <c r="I1410" s="8" t="s">
        <v>46</v>
      </c>
      <c r="J1410" s="8" t="s">
        <v>42</v>
      </c>
      <c r="K1410" s="8" t="s">
        <v>17</v>
      </c>
      <c r="L1410" s="8" t="s">
        <v>52</v>
      </c>
      <c r="M1410" s="8" t="s">
        <v>24</v>
      </c>
      <c r="N1410" s="8" t="s">
        <v>50</v>
      </c>
    </row>
    <row r="1411" spans="1:14" x14ac:dyDescent="0.35">
      <c r="A1411" s="8">
        <v>27589</v>
      </c>
      <c r="B1411" s="9">
        <v>40801</v>
      </c>
      <c r="C1411" s="8" t="s">
        <v>55</v>
      </c>
      <c r="D1411" s="8">
        <v>20</v>
      </c>
      <c r="E1411" s="8">
        <v>845.7</v>
      </c>
      <c r="F1411" s="10">
        <v>42.285000000000004</v>
      </c>
      <c r="G1411" s="8" t="s">
        <v>14</v>
      </c>
      <c r="H1411" s="8">
        <v>1.99</v>
      </c>
      <c r="I1411" s="8" t="s">
        <v>51</v>
      </c>
      <c r="J1411" s="8" t="s">
        <v>22</v>
      </c>
      <c r="K1411" s="8" t="s">
        <v>30</v>
      </c>
      <c r="L1411" s="8" t="s">
        <v>31</v>
      </c>
      <c r="M1411" s="8" t="s">
        <v>32</v>
      </c>
      <c r="N1411" s="8" t="s">
        <v>133</v>
      </c>
    </row>
    <row r="1412" spans="1:14" x14ac:dyDescent="0.35">
      <c r="A1412" s="8">
        <v>23078</v>
      </c>
      <c r="B1412" s="9">
        <v>40801</v>
      </c>
      <c r="C1412" s="8" t="s">
        <v>55</v>
      </c>
      <c r="D1412" s="8">
        <v>18</v>
      </c>
      <c r="E1412" s="8">
        <v>168.95</v>
      </c>
      <c r="F1412" s="10">
        <v>9.3861111111111111</v>
      </c>
      <c r="G1412" s="8" t="s">
        <v>25</v>
      </c>
      <c r="H1412" s="8">
        <v>5.76</v>
      </c>
      <c r="I1412" s="8" t="s">
        <v>232</v>
      </c>
      <c r="J1412" s="8" t="s">
        <v>16</v>
      </c>
      <c r="K1412" s="8" t="s">
        <v>27</v>
      </c>
      <c r="L1412" s="8" t="s">
        <v>127</v>
      </c>
      <c r="M1412" s="8" t="s">
        <v>19</v>
      </c>
      <c r="N1412" s="8" t="s">
        <v>50</v>
      </c>
    </row>
    <row r="1413" spans="1:14" x14ac:dyDescent="0.35">
      <c r="A1413" s="8">
        <v>18273</v>
      </c>
      <c r="B1413" s="9">
        <v>40801</v>
      </c>
      <c r="C1413" s="8" t="s">
        <v>13</v>
      </c>
      <c r="D1413" s="8">
        <v>18</v>
      </c>
      <c r="E1413" s="8">
        <v>925.03</v>
      </c>
      <c r="F1413" s="10">
        <v>51.390555555555551</v>
      </c>
      <c r="G1413" s="8" t="s">
        <v>25</v>
      </c>
      <c r="H1413" s="8">
        <v>19.989999999999998</v>
      </c>
      <c r="I1413" s="8" t="s">
        <v>96</v>
      </c>
      <c r="J1413" s="8" t="s">
        <v>22</v>
      </c>
      <c r="K1413" s="8" t="s">
        <v>30</v>
      </c>
      <c r="L1413" s="8" t="s">
        <v>31</v>
      </c>
      <c r="M1413" s="8" t="s">
        <v>19</v>
      </c>
      <c r="N1413" s="8" t="s">
        <v>133</v>
      </c>
    </row>
    <row r="1414" spans="1:14" x14ac:dyDescent="0.35">
      <c r="A1414" s="8">
        <v>24705</v>
      </c>
      <c r="B1414" s="9">
        <v>40801</v>
      </c>
      <c r="C1414" s="8" t="s">
        <v>20</v>
      </c>
      <c r="D1414" s="8">
        <v>15</v>
      </c>
      <c r="E1414" s="8">
        <v>466.28</v>
      </c>
      <c r="F1414" s="10">
        <v>31.085333333333331</v>
      </c>
      <c r="G1414" s="8" t="s">
        <v>25</v>
      </c>
      <c r="H1414" s="8">
        <v>1.99</v>
      </c>
      <c r="I1414" s="8" t="s">
        <v>54</v>
      </c>
      <c r="J1414" s="8" t="s">
        <v>16</v>
      </c>
      <c r="K1414" s="8" t="s">
        <v>30</v>
      </c>
      <c r="L1414" s="8" t="s">
        <v>31</v>
      </c>
      <c r="M1414" s="8" t="s">
        <v>32</v>
      </c>
      <c r="N1414" s="8" t="s">
        <v>133</v>
      </c>
    </row>
    <row r="1415" spans="1:14" x14ac:dyDescent="0.35">
      <c r="A1415" s="8">
        <v>17539</v>
      </c>
      <c r="B1415" s="9">
        <v>40801</v>
      </c>
      <c r="C1415" s="8" t="s">
        <v>49</v>
      </c>
      <c r="D1415" s="8">
        <v>10</v>
      </c>
      <c r="E1415" s="8">
        <v>1529.3115</v>
      </c>
      <c r="F1415" s="10">
        <v>152.93115</v>
      </c>
      <c r="G1415" s="8" t="s">
        <v>25</v>
      </c>
      <c r="H1415" s="8">
        <v>8.99</v>
      </c>
      <c r="I1415" s="8" t="s">
        <v>54</v>
      </c>
      <c r="J1415" s="8" t="s">
        <v>16</v>
      </c>
      <c r="K1415" s="8" t="s">
        <v>30</v>
      </c>
      <c r="L1415" s="8" t="s">
        <v>47</v>
      </c>
      <c r="M1415" s="8" t="s">
        <v>19</v>
      </c>
      <c r="N1415" s="8" t="s">
        <v>149</v>
      </c>
    </row>
    <row r="1416" spans="1:14" x14ac:dyDescent="0.35">
      <c r="A1416" s="8">
        <v>23078</v>
      </c>
      <c r="B1416" s="9">
        <v>40801</v>
      </c>
      <c r="C1416" s="8" t="s">
        <v>55</v>
      </c>
      <c r="D1416" s="8">
        <v>8</v>
      </c>
      <c r="E1416" s="8">
        <v>342.27</v>
      </c>
      <c r="F1416" s="10">
        <v>42.783749999999998</v>
      </c>
      <c r="G1416" s="8" t="s">
        <v>25</v>
      </c>
      <c r="H1416" s="8">
        <v>19.989999999999998</v>
      </c>
      <c r="I1416" s="8" t="s">
        <v>41</v>
      </c>
      <c r="J1416" s="8" t="s">
        <v>16</v>
      </c>
      <c r="K1416" s="8" t="s">
        <v>27</v>
      </c>
      <c r="L1416" s="8" t="s">
        <v>28</v>
      </c>
      <c r="M1416" s="8" t="s">
        <v>19</v>
      </c>
      <c r="N1416" s="8" t="s">
        <v>133</v>
      </c>
    </row>
    <row r="1417" spans="1:14" x14ac:dyDescent="0.35">
      <c r="A1417" s="8">
        <v>5958</v>
      </c>
      <c r="B1417" s="9">
        <v>40801</v>
      </c>
      <c r="C1417" s="8" t="s">
        <v>55</v>
      </c>
      <c r="D1417" s="8">
        <v>3</v>
      </c>
      <c r="E1417" s="8">
        <v>2036.97</v>
      </c>
      <c r="F1417" s="10">
        <v>678.99</v>
      </c>
      <c r="G1417" s="8" t="s">
        <v>25</v>
      </c>
      <c r="H1417" s="8">
        <v>24.49</v>
      </c>
      <c r="I1417" s="8" t="s">
        <v>46</v>
      </c>
      <c r="J1417" s="8" t="s">
        <v>42</v>
      </c>
      <c r="K1417" s="8" t="s">
        <v>30</v>
      </c>
      <c r="L1417" s="8" t="s">
        <v>165</v>
      </c>
      <c r="M1417" s="8" t="s">
        <v>76</v>
      </c>
      <c r="N1417" s="8" t="s">
        <v>133</v>
      </c>
    </row>
    <row r="1418" spans="1:14" x14ac:dyDescent="0.35">
      <c r="A1418" s="8">
        <v>47174</v>
      </c>
      <c r="B1418" s="9">
        <v>40802</v>
      </c>
      <c r="C1418" s="8" t="s">
        <v>20</v>
      </c>
      <c r="D1418" s="8">
        <v>42</v>
      </c>
      <c r="E1418" s="8">
        <v>642.1</v>
      </c>
      <c r="F1418" s="10">
        <v>15.288095238095238</v>
      </c>
      <c r="G1418" s="8" t="s">
        <v>25</v>
      </c>
      <c r="H1418" s="8">
        <v>7.51</v>
      </c>
      <c r="I1418" s="8" t="s">
        <v>51</v>
      </c>
      <c r="J1418" s="8" t="s">
        <v>22</v>
      </c>
      <c r="K1418" s="8" t="s">
        <v>30</v>
      </c>
      <c r="L1418" s="8" t="s">
        <v>44</v>
      </c>
      <c r="M1418" s="8" t="s">
        <v>45</v>
      </c>
      <c r="N1418" s="8" t="s">
        <v>149</v>
      </c>
    </row>
    <row r="1419" spans="1:14" x14ac:dyDescent="0.35">
      <c r="A1419" s="8">
        <v>20071</v>
      </c>
      <c r="B1419" s="9">
        <v>40803</v>
      </c>
      <c r="C1419" s="8" t="s">
        <v>55</v>
      </c>
      <c r="D1419" s="8">
        <v>31</v>
      </c>
      <c r="E1419" s="8">
        <v>789.94</v>
      </c>
      <c r="F1419" s="10">
        <v>25.48193548387097</v>
      </c>
      <c r="G1419" s="8" t="s">
        <v>21</v>
      </c>
      <c r="H1419" s="8">
        <v>14.36</v>
      </c>
      <c r="I1419" s="8" t="s">
        <v>26</v>
      </c>
      <c r="J1419" s="8" t="s">
        <v>29</v>
      </c>
      <c r="K1419" s="8" t="s">
        <v>17</v>
      </c>
      <c r="L1419" s="8" t="s">
        <v>23</v>
      </c>
      <c r="M1419" s="8" t="s">
        <v>24</v>
      </c>
      <c r="N1419" s="8" t="s">
        <v>118</v>
      </c>
    </row>
    <row r="1420" spans="1:14" x14ac:dyDescent="0.35">
      <c r="A1420" s="8">
        <v>1127</v>
      </c>
      <c r="B1420" s="9">
        <v>40804</v>
      </c>
      <c r="C1420" s="8" t="s">
        <v>49</v>
      </c>
      <c r="D1420" s="8">
        <v>48</v>
      </c>
      <c r="E1420" s="8">
        <v>5340.5</v>
      </c>
      <c r="F1420" s="10">
        <v>111.26041666666667</v>
      </c>
      <c r="G1420" s="8" t="s">
        <v>25</v>
      </c>
      <c r="H1420" s="8">
        <v>13.99</v>
      </c>
      <c r="I1420" s="8" t="s">
        <v>51</v>
      </c>
      <c r="J1420" s="8" t="s">
        <v>16</v>
      </c>
      <c r="K1420" s="8" t="s">
        <v>17</v>
      </c>
      <c r="L1420" s="8" t="s">
        <v>18</v>
      </c>
      <c r="M1420" s="8" t="s">
        <v>45</v>
      </c>
      <c r="N1420" s="8" t="s">
        <v>118</v>
      </c>
    </row>
    <row r="1421" spans="1:14" x14ac:dyDescent="0.35">
      <c r="A1421" s="8">
        <v>36708</v>
      </c>
      <c r="B1421" s="9">
        <v>40805</v>
      </c>
      <c r="C1421" s="8" t="s">
        <v>49</v>
      </c>
      <c r="D1421" s="8">
        <v>46</v>
      </c>
      <c r="E1421" s="8">
        <v>636.5</v>
      </c>
      <c r="F1421" s="10">
        <v>13.836956521739131</v>
      </c>
      <c r="G1421" s="8" t="s">
        <v>25</v>
      </c>
      <c r="H1421" s="8">
        <v>9.44</v>
      </c>
      <c r="I1421" s="8" t="s">
        <v>85</v>
      </c>
      <c r="J1421" s="8" t="s">
        <v>22</v>
      </c>
      <c r="K1421" s="8" t="s">
        <v>30</v>
      </c>
      <c r="L1421" s="8" t="s">
        <v>44</v>
      </c>
      <c r="M1421" s="8" t="s">
        <v>45</v>
      </c>
      <c r="N1421" s="8" t="s">
        <v>177</v>
      </c>
    </row>
    <row r="1422" spans="1:14" x14ac:dyDescent="0.35">
      <c r="A1422" s="8">
        <v>28992</v>
      </c>
      <c r="B1422" s="9">
        <v>40805</v>
      </c>
      <c r="C1422" s="8" t="s">
        <v>20</v>
      </c>
      <c r="D1422" s="8">
        <v>41</v>
      </c>
      <c r="E1422" s="8">
        <v>6863.95</v>
      </c>
      <c r="F1422" s="10">
        <v>167.41341463414633</v>
      </c>
      <c r="G1422" s="8" t="s">
        <v>14</v>
      </c>
      <c r="H1422" s="8">
        <v>19.989999999999998</v>
      </c>
      <c r="I1422" s="8" t="s">
        <v>35</v>
      </c>
      <c r="J1422" s="8" t="s">
        <v>16</v>
      </c>
      <c r="K1422" s="8" t="s">
        <v>27</v>
      </c>
      <c r="L1422" s="8" t="s">
        <v>58</v>
      </c>
      <c r="M1422" s="8" t="s">
        <v>19</v>
      </c>
      <c r="N1422" s="8" t="s">
        <v>251</v>
      </c>
    </row>
    <row r="1423" spans="1:14" x14ac:dyDescent="0.35">
      <c r="A1423" s="8">
        <v>22210</v>
      </c>
      <c r="B1423" s="9">
        <v>40805</v>
      </c>
      <c r="C1423" s="8" t="s">
        <v>20</v>
      </c>
      <c r="D1423" s="8">
        <v>37</v>
      </c>
      <c r="E1423" s="8">
        <v>1033.44</v>
      </c>
      <c r="F1423" s="10">
        <v>27.930810810810812</v>
      </c>
      <c r="G1423" s="8" t="s">
        <v>25</v>
      </c>
      <c r="H1423" s="8">
        <v>4.8600000000000003</v>
      </c>
      <c r="I1423" s="8" t="s">
        <v>63</v>
      </c>
      <c r="J1423" s="8" t="s">
        <v>22</v>
      </c>
      <c r="K1423" s="8" t="s">
        <v>27</v>
      </c>
      <c r="L1423" s="8" t="s">
        <v>28</v>
      </c>
      <c r="M1423" s="8" t="s">
        <v>37</v>
      </c>
      <c r="N1423" s="8" t="s">
        <v>177</v>
      </c>
    </row>
    <row r="1424" spans="1:14" x14ac:dyDescent="0.35">
      <c r="A1424" s="8">
        <v>36708</v>
      </c>
      <c r="B1424" s="9">
        <v>40805</v>
      </c>
      <c r="C1424" s="8" t="s">
        <v>49</v>
      </c>
      <c r="D1424" s="8">
        <v>25</v>
      </c>
      <c r="E1424" s="8">
        <v>2614.3705</v>
      </c>
      <c r="F1424" s="10">
        <v>104.57482</v>
      </c>
      <c r="G1424" s="8" t="s">
        <v>25</v>
      </c>
      <c r="H1424" s="8">
        <v>7.69</v>
      </c>
      <c r="I1424" s="8" t="s">
        <v>85</v>
      </c>
      <c r="J1424" s="8" t="s">
        <v>22</v>
      </c>
      <c r="K1424" s="8" t="s">
        <v>30</v>
      </c>
      <c r="L1424" s="8" t="s">
        <v>47</v>
      </c>
      <c r="M1424" s="8" t="s">
        <v>19</v>
      </c>
      <c r="N1424" s="8" t="s">
        <v>177</v>
      </c>
    </row>
    <row r="1425" spans="1:14" x14ac:dyDescent="0.35">
      <c r="A1425" s="8">
        <v>26787</v>
      </c>
      <c r="B1425" s="9">
        <v>40805</v>
      </c>
      <c r="C1425" s="8" t="s">
        <v>34</v>
      </c>
      <c r="D1425" s="8">
        <v>25</v>
      </c>
      <c r="E1425" s="8">
        <v>1119.9100000000001</v>
      </c>
      <c r="F1425" s="10">
        <v>44.796400000000006</v>
      </c>
      <c r="G1425" s="8" t="s">
        <v>14</v>
      </c>
      <c r="H1425" s="8">
        <v>5.79</v>
      </c>
      <c r="I1425" s="8" t="s">
        <v>39</v>
      </c>
      <c r="J1425" s="8" t="s">
        <v>42</v>
      </c>
      <c r="K1425" s="8" t="s">
        <v>27</v>
      </c>
      <c r="L1425" s="8" t="s">
        <v>28</v>
      </c>
      <c r="M1425" s="8" t="s">
        <v>19</v>
      </c>
      <c r="N1425" s="8" t="s">
        <v>177</v>
      </c>
    </row>
    <row r="1426" spans="1:14" x14ac:dyDescent="0.35">
      <c r="A1426" s="8">
        <v>18852</v>
      </c>
      <c r="B1426" s="9">
        <v>40805</v>
      </c>
      <c r="C1426" s="8" t="s">
        <v>34</v>
      </c>
      <c r="D1426" s="8">
        <v>17</v>
      </c>
      <c r="E1426" s="8">
        <v>351.25</v>
      </c>
      <c r="F1426" s="10">
        <v>20.661764705882351</v>
      </c>
      <c r="G1426" s="8" t="s">
        <v>14</v>
      </c>
      <c r="H1426" s="8">
        <v>5.97</v>
      </c>
      <c r="I1426" s="8" t="s">
        <v>35</v>
      </c>
      <c r="J1426" s="8" t="s">
        <v>42</v>
      </c>
      <c r="K1426" s="8" t="s">
        <v>27</v>
      </c>
      <c r="L1426" s="8" t="s">
        <v>28</v>
      </c>
      <c r="M1426" s="8" t="s">
        <v>19</v>
      </c>
      <c r="N1426" s="8" t="s">
        <v>177</v>
      </c>
    </row>
    <row r="1427" spans="1:14" x14ac:dyDescent="0.35">
      <c r="A1427" s="8">
        <v>27715</v>
      </c>
      <c r="B1427" s="9">
        <v>40805</v>
      </c>
      <c r="C1427" s="8" t="s">
        <v>34</v>
      </c>
      <c r="D1427" s="8">
        <v>12</v>
      </c>
      <c r="E1427" s="8">
        <v>94.52</v>
      </c>
      <c r="F1427" s="10">
        <v>7.876666666666666</v>
      </c>
      <c r="G1427" s="8" t="s">
        <v>25</v>
      </c>
      <c r="H1427" s="8">
        <v>6.28</v>
      </c>
      <c r="I1427" s="8" t="s">
        <v>46</v>
      </c>
      <c r="J1427" s="8" t="s">
        <v>16</v>
      </c>
      <c r="K1427" s="8" t="s">
        <v>27</v>
      </c>
      <c r="L1427" s="8" t="s">
        <v>68</v>
      </c>
      <c r="M1427" s="8" t="s">
        <v>19</v>
      </c>
      <c r="N1427" s="8" t="s">
        <v>177</v>
      </c>
    </row>
    <row r="1428" spans="1:14" x14ac:dyDescent="0.35">
      <c r="A1428" s="8">
        <v>55492</v>
      </c>
      <c r="B1428" s="9">
        <v>40805</v>
      </c>
      <c r="C1428" s="8" t="s">
        <v>20</v>
      </c>
      <c r="D1428" s="8">
        <v>10</v>
      </c>
      <c r="E1428" s="8">
        <v>1124.2439999999999</v>
      </c>
      <c r="F1428" s="10">
        <v>112.42439999999999</v>
      </c>
      <c r="G1428" s="8" t="s">
        <v>14</v>
      </c>
      <c r="H1428" s="8">
        <v>7.69</v>
      </c>
      <c r="I1428" s="8" t="s">
        <v>35</v>
      </c>
      <c r="J1428" s="8" t="s">
        <v>22</v>
      </c>
      <c r="K1428" s="8" t="s">
        <v>30</v>
      </c>
      <c r="L1428" s="8" t="s">
        <v>47</v>
      </c>
      <c r="M1428" s="8" t="s">
        <v>19</v>
      </c>
      <c r="N1428" s="8" t="s">
        <v>177</v>
      </c>
    </row>
    <row r="1429" spans="1:14" x14ac:dyDescent="0.35">
      <c r="A1429" s="8">
        <v>19462</v>
      </c>
      <c r="B1429" s="9">
        <v>40806</v>
      </c>
      <c r="C1429" s="8" t="s">
        <v>55</v>
      </c>
      <c r="D1429" s="8">
        <v>2</v>
      </c>
      <c r="E1429" s="8">
        <v>206.68</v>
      </c>
      <c r="F1429" s="10">
        <v>103.34</v>
      </c>
      <c r="G1429" s="8" t="s">
        <v>25</v>
      </c>
      <c r="H1429" s="8">
        <v>35</v>
      </c>
      <c r="I1429" s="8" t="s">
        <v>15</v>
      </c>
      <c r="J1429" s="8" t="s">
        <v>29</v>
      </c>
      <c r="K1429" s="8" t="s">
        <v>27</v>
      </c>
      <c r="L1429" s="8" t="s">
        <v>58</v>
      </c>
      <c r="M1429" s="8" t="s">
        <v>76</v>
      </c>
      <c r="N1429" s="8" t="s">
        <v>177</v>
      </c>
    </row>
    <row r="1430" spans="1:14" x14ac:dyDescent="0.35">
      <c r="A1430" s="8">
        <v>21188</v>
      </c>
      <c r="B1430" s="9">
        <v>40807</v>
      </c>
      <c r="C1430" s="8" t="s">
        <v>20</v>
      </c>
      <c r="D1430" s="8">
        <v>29</v>
      </c>
      <c r="E1430" s="8">
        <v>21046.74</v>
      </c>
      <c r="F1430" s="10">
        <v>725.7496551724139</v>
      </c>
      <c r="G1430" s="8" t="s">
        <v>25</v>
      </c>
      <c r="H1430" s="8">
        <v>24.49</v>
      </c>
      <c r="I1430" s="8" t="s">
        <v>54</v>
      </c>
      <c r="J1430" s="8" t="s">
        <v>42</v>
      </c>
      <c r="K1430" s="8" t="s">
        <v>30</v>
      </c>
      <c r="L1430" s="8" t="s">
        <v>165</v>
      </c>
      <c r="M1430" s="8" t="s">
        <v>76</v>
      </c>
      <c r="N1430" s="8" t="s">
        <v>159</v>
      </c>
    </row>
    <row r="1431" spans="1:14" x14ac:dyDescent="0.35">
      <c r="A1431" s="8">
        <v>6086</v>
      </c>
      <c r="B1431" s="9">
        <v>40808</v>
      </c>
      <c r="C1431" s="8" t="s">
        <v>20</v>
      </c>
      <c r="D1431" s="8">
        <v>48</v>
      </c>
      <c r="E1431" s="8">
        <v>1734.72</v>
      </c>
      <c r="F1431" s="10">
        <v>36.14</v>
      </c>
      <c r="G1431" s="8" t="s">
        <v>25</v>
      </c>
      <c r="H1431" s="8">
        <v>19.989999999999998</v>
      </c>
      <c r="I1431" s="8" t="s">
        <v>35</v>
      </c>
      <c r="J1431" s="8" t="s">
        <v>22</v>
      </c>
      <c r="K1431" s="8" t="s">
        <v>27</v>
      </c>
      <c r="L1431" s="8" t="s">
        <v>28</v>
      </c>
      <c r="M1431" s="8" t="s">
        <v>19</v>
      </c>
      <c r="N1431" s="8" t="s">
        <v>142</v>
      </c>
    </row>
    <row r="1432" spans="1:14" x14ac:dyDescent="0.35">
      <c r="A1432" s="8">
        <v>45606</v>
      </c>
      <c r="B1432" s="9">
        <v>40808</v>
      </c>
      <c r="C1432" s="8" t="s">
        <v>55</v>
      </c>
      <c r="D1432" s="8">
        <v>38</v>
      </c>
      <c r="E1432" s="8">
        <v>325.75</v>
      </c>
      <c r="F1432" s="10">
        <v>8.5723684210526319</v>
      </c>
      <c r="G1432" s="8" t="s">
        <v>25</v>
      </c>
      <c r="H1432" s="8">
        <v>8.5399999999999991</v>
      </c>
      <c r="I1432" s="8" t="s">
        <v>96</v>
      </c>
      <c r="J1432" s="8" t="s">
        <v>22</v>
      </c>
      <c r="K1432" s="8" t="s">
        <v>17</v>
      </c>
      <c r="L1432" s="8" t="s">
        <v>18</v>
      </c>
      <c r="M1432" s="8" t="s">
        <v>32</v>
      </c>
      <c r="N1432" s="8" t="s">
        <v>142</v>
      </c>
    </row>
    <row r="1433" spans="1:14" x14ac:dyDescent="0.35">
      <c r="A1433" s="8">
        <v>2658</v>
      </c>
      <c r="B1433" s="9">
        <v>40808</v>
      </c>
      <c r="C1433" s="8" t="s">
        <v>55</v>
      </c>
      <c r="D1433" s="8">
        <v>34</v>
      </c>
      <c r="E1433" s="8">
        <v>229.51</v>
      </c>
      <c r="F1433" s="10">
        <v>6.7502941176470586</v>
      </c>
      <c r="G1433" s="8" t="s">
        <v>25</v>
      </c>
      <c r="H1433" s="8">
        <v>9.5399999999999991</v>
      </c>
      <c r="I1433" s="8" t="s">
        <v>46</v>
      </c>
      <c r="J1433" s="8" t="s">
        <v>42</v>
      </c>
      <c r="K1433" s="8" t="s">
        <v>27</v>
      </c>
      <c r="L1433" s="8" t="s">
        <v>28</v>
      </c>
      <c r="M1433" s="8" t="s">
        <v>19</v>
      </c>
      <c r="N1433" s="8" t="s">
        <v>159</v>
      </c>
    </row>
    <row r="1434" spans="1:14" x14ac:dyDescent="0.35">
      <c r="A1434" s="8">
        <v>2658</v>
      </c>
      <c r="B1434" s="9">
        <v>40808</v>
      </c>
      <c r="C1434" s="8" t="s">
        <v>55</v>
      </c>
      <c r="D1434" s="8">
        <v>32</v>
      </c>
      <c r="E1434" s="8">
        <v>473</v>
      </c>
      <c r="F1434" s="10">
        <v>14.78125</v>
      </c>
      <c r="G1434" s="8" t="s">
        <v>14</v>
      </c>
      <c r="H1434" s="8">
        <v>10.68</v>
      </c>
      <c r="I1434" s="8" t="s">
        <v>46</v>
      </c>
      <c r="J1434" s="8" t="s">
        <v>42</v>
      </c>
      <c r="K1434" s="8" t="s">
        <v>27</v>
      </c>
      <c r="L1434" s="8" t="s">
        <v>58</v>
      </c>
      <c r="M1434" s="8" t="s">
        <v>19</v>
      </c>
      <c r="N1434" s="8" t="s">
        <v>247</v>
      </c>
    </row>
    <row r="1435" spans="1:14" x14ac:dyDescent="0.35">
      <c r="A1435" s="8">
        <v>45606</v>
      </c>
      <c r="B1435" s="9">
        <v>40808</v>
      </c>
      <c r="C1435" s="8" t="s">
        <v>55</v>
      </c>
      <c r="D1435" s="8">
        <v>24</v>
      </c>
      <c r="E1435" s="8">
        <v>136.41999999999999</v>
      </c>
      <c r="F1435" s="10">
        <v>5.6841666666666661</v>
      </c>
      <c r="G1435" s="8" t="s">
        <v>25</v>
      </c>
      <c r="H1435" s="8">
        <v>2.27</v>
      </c>
      <c r="I1435" s="8" t="s">
        <v>96</v>
      </c>
      <c r="J1435" s="8" t="s">
        <v>22</v>
      </c>
      <c r="K1435" s="8" t="s">
        <v>27</v>
      </c>
      <c r="L1435" s="8" t="s">
        <v>40</v>
      </c>
      <c r="M1435" s="8" t="s">
        <v>37</v>
      </c>
      <c r="N1435" s="8" t="s">
        <v>159</v>
      </c>
    </row>
    <row r="1436" spans="1:14" x14ac:dyDescent="0.35">
      <c r="A1436" s="8">
        <v>18593</v>
      </c>
      <c r="B1436" s="9">
        <v>40808</v>
      </c>
      <c r="C1436" s="8" t="s">
        <v>34</v>
      </c>
      <c r="D1436" s="8">
        <v>23</v>
      </c>
      <c r="E1436" s="8">
        <v>6572.04</v>
      </c>
      <c r="F1436" s="10">
        <v>285.74086956521739</v>
      </c>
      <c r="G1436" s="8" t="s">
        <v>25</v>
      </c>
      <c r="H1436" s="8">
        <v>7.18</v>
      </c>
      <c r="I1436" s="8" t="s">
        <v>54</v>
      </c>
      <c r="J1436" s="8" t="s">
        <v>22</v>
      </c>
      <c r="K1436" s="8" t="s">
        <v>30</v>
      </c>
      <c r="L1436" s="8" t="s">
        <v>31</v>
      </c>
      <c r="M1436" s="8" t="s">
        <v>19</v>
      </c>
      <c r="N1436" s="8" t="s">
        <v>159</v>
      </c>
    </row>
    <row r="1437" spans="1:14" x14ac:dyDescent="0.35">
      <c r="A1437" s="8">
        <v>3363</v>
      </c>
      <c r="B1437" s="9">
        <v>40808</v>
      </c>
      <c r="C1437" s="8" t="s">
        <v>34</v>
      </c>
      <c r="D1437" s="8">
        <v>21</v>
      </c>
      <c r="E1437" s="8">
        <v>8185.89</v>
      </c>
      <c r="F1437" s="10">
        <v>389.80428571428575</v>
      </c>
      <c r="G1437" s="8" t="s">
        <v>25</v>
      </c>
      <c r="H1437" s="8">
        <v>11.37</v>
      </c>
      <c r="I1437" s="8" t="s">
        <v>51</v>
      </c>
      <c r="J1437" s="8" t="s">
        <v>29</v>
      </c>
      <c r="K1437" s="8" t="s">
        <v>27</v>
      </c>
      <c r="L1437" s="8" t="s">
        <v>58</v>
      </c>
      <c r="M1437" s="8" t="s">
        <v>19</v>
      </c>
      <c r="N1437" s="8" t="s">
        <v>247</v>
      </c>
    </row>
    <row r="1438" spans="1:14" x14ac:dyDescent="0.35">
      <c r="A1438" s="8">
        <v>18375</v>
      </c>
      <c r="B1438" s="9">
        <v>40808</v>
      </c>
      <c r="C1438" s="8" t="s">
        <v>13</v>
      </c>
      <c r="D1438" s="8">
        <v>20</v>
      </c>
      <c r="E1438" s="8">
        <v>76.89</v>
      </c>
      <c r="F1438" s="10">
        <v>3.8445</v>
      </c>
      <c r="G1438" s="8" t="s">
        <v>25</v>
      </c>
      <c r="H1438" s="8">
        <v>0.5</v>
      </c>
      <c r="I1438" s="8" t="s">
        <v>35</v>
      </c>
      <c r="J1438" s="8" t="s">
        <v>42</v>
      </c>
      <c r="K1438" s="8" t="s">
        <v>27</v>
      </c>
      <c r="L1438" s="8" t="s">
        <v>71</v>
      </c>
      <c r="M1438" s="8" t="s">
        <v>19</v>
      </c>
      <c r="N1438" s="8" t="s">
        <v>203</v>
      </c>
    </row>
    <row r="1439" spans="1:14" x14ac:dyDescent="0.35">
      <c r="A1439" s="8">
        <v>18593</v>
      </c>
      <c r="B1439" s="9">
        <v>40808</v>
      </c>
      <c r="C1439" s="8" t="s">
        <v>34</v>
      </c>
      <c r="D1439" s="8">
        <v>19</v>
      </c>
      <c r="E1439" s="8">
        <v>1051.992</v>
      </c>
      <c r="F1439" s="10">
        <v>55.367999999999995</v>
      </c>
      <c r="G1439" s="8" t="s">
        <v>21</v>
      </c>
      <c r="H1439" s="8">
        <v>89.3</v>
      </c>
      <c r="I1439" s="8" t="s">
        <v>54</v>
      </c>
      <c r="J1439" s="8" t="s">
        <v>22</v>
      </c>
      <c r="K1439" s="8" t="s">
        <v>17</v>
      </c>
      <c r="L1439" s="8" t="s">
        <v>52</v>
      </c>
      <c r="M1439" s="8" t="s">
        <v>56</v>
      </c>
      <c r="N1439" s="8" t="s">
        <v>142</v>
      </c>
    </row>
    <row r="1440" spans="1:14" x14ac:dyDescent="0.35">
      <c r="A1440" s="8">
        <v>41184</v>
      </c>
      <c r="B1440" s="9">
        <v>40808</v>
      </c>
      <c r="C1440" s="8" t="s">
        <v>34</v>
      </c>
      <c r="D1440" s="8">
        <v>7</v>
      </c>
      <c r="E1440" s="8">
        <v>120.03</v>
      </c>
      <c r="F1440" s="10">
        <v>17.147142857142857</v>
      </c>
      <c r="G1440" s="8" t="s">
        <v>25</v>
      </c>
      <c r="H1440" s="8">
        <v>11.25</v>
      </c>
      <c r="I1440" s="8" t="s">
        <v>26</v>
      </c>
      <c r="J1440" s="8" t="s">
        <v>29</v>
      </c>
      <c r="K1440" s="8" t="s">
        <v>27</v>
      </c>
      <c r="L1440" s="8" t="s">
        <v>58</v>
      </c>
      <c r="M1440" s="8" t="s">
        <v>19</v>
      </c>
      <c r="N1440" s="8" t="s">
        <v>142</v>
      </c>
    </row>
    <row r="1441" spans="1:14" x14ac:dyDescent="0.35">
      <c r="A1441" s="8">
        <v>22149</v>
      </c>
      <c r="B1441" s="9">
        <v>40809</v>
      </c>
      <c r="C1441" s="8" t="s">
        <v>13</v>
      </c>
      <c r="D1441" s="8">
        <v>47</v>
      </c>
      <c r="E1441" s="8">
        <v>191.13</v>
      </c>
      <c r="F1441" s="10">
        <v>4.0665957446808507</v>
      </c>
      <c r="G1441" s="8" t="s">
        <v>25</v>
      </c>
      <c r="H1441" s="8">
        <v>1.2</v>
      </c>
      <c r="I1441" s="8" t="s">
        <v>232</v>
      </c>
      <c r="J1441" s="8" t="s">
        <v>42</v>
      </c>
      <c r="K1441" s="8" t="s">
        <v>27</v>
      </c>
      <c r="L1441" s="8" t="s">
        <v>40</v>
      </c>
      <c r="M1441" s="8" t="s">
        <v>37</v>
      </c>
      <c r="N1441" s="8" t="s">
        <v>192</v>
      </c>
    </row>
    <row r="1442" spans="1:14" x14ac:dyDescent="0.35">
      <c r="A1442" s="8">
        <v>52711</v>
      </c>
      <c r="B1442" s="9">
        <v>40809</v>
      </c>
      <c r="C1442" s="8" t="s">
        <v>49</v>
      </c>
      <c r="D1442" s="8">
        <v>41</v>
      </c>
      <c r="E1442" s="8">
        <v>755.19</v>
      </c>
      <c r="F1442" s="10">
        <v>18.419268292682929</v>
      </c>
      <c r="G1442" s="8" t="s">
        <v>25</v>
      </c>
      <c r="H1442" s="8">
        <v>8.99</v>
      </c>
      <c r="I1442" s="8" t="s">
        <v>63</v>
      </c>
      <c r="J1442" s="8" t="s">
        <v>29</v>
      </c>
      <c r="K1442" s="8" t="s">
        <v>17</v>
      </c>
      <c r="L1442" s="8" t="s">
        <v>18</v>
      </c>
      <c r="M1442" s="8" t="s">
        <v>32</v>
      </c>
      <c r="N1442" s="8" t="s">
        <v>192</v>
      </c>
    </row>
    <row r="1443" spans="1:14" x14ac:dyDescent="0.35">
      <c r="A1443" s="8">
        <v>52711</v>
      </c>
      <c r="B1443" s="9">
        <v>40809</v>
      </c>
      <c r="C1443" s="8" t="s">
        <v>49</v>
      </c>
      <c r="D1443" s="8">
        <v>37</v>
      </c>
      <c r="E1443" s="8">
        <v>201.14</v>
      </c>
      <c r="F1443" s="10">
        <v>5.4362162162162155</v>
      </c>
      <c r="G1443" s="8" t="s">
        <v>25</v>
      </c>
      <c r="H1443" s="8">
        <v>3.37</v>
      </c>
      <c r="I1443" s="8" t="s">
        <v>51</v>
      </c>
      <c r="J1443" s="8" t="s">
        <v>29</v>
      </c>
      <c r="K1443" s="8" t="s">
        <v>27</v>
      </c>
      <c r="L1443" s="8" t="s">
        <v>82</v>
      </c>
      <c r="M1443" s="8" t="s">
        <v>37</v>
      </c>
      <c r="N1443" s="8" t="s">
        <v>159</v>
      </c>
    </row>
    <row r="1444" spans="1:14" x14ac:dyDescent="0.35">
      <c r="A1444" s="8">
        <v>22149</v>
      </c>
      <c r="B1444" s="9">
        <v>40809</v>
      </c>
      <c r="C1444" s="8" t="s">
        <v>13</v>
      </c>
      <c r="D1444" s="8">
        <v>17</v>
      </c>
      <c r="E1444" s="8">
        <v>48.24</v>
      </c>
      <c r="F1444" s="10">
        <v>2.8376470588235296</v>
      </c>
      <c r="G1444" s="8" t="s">
        <v>25</v>
      </c>
      <c r="H1444" s="8">
        <v>1.01</v>
      </c>
      <c r="I1444" s="8" t="s">
        <v>41</v>
      </c>
      <c r="J1444" s="8" t="s">
        <v>42</v>
      </c>
      <c r="K1444" s="8" t="s">
        <v>27</v>
      </c>
      <c r="L1444" s="8" t="s">
        <v>40</v>
      </c>
      <c r="M1444" s="8" t="s">
        <v>37</v>
      </c>
      <c r="N1444" s="8" t="s">
        <v>110</v>
      </c>
    </row>
    <row r="1445" spans="1:14" x14ac:dyDescent="0.35">
      <c r="A1445" s="8">
        <v>58247</v>
      </c>
      <c r="B1445" s="9">
        <v>40809</v>
      </c>
      <c r="C1445" s="8" t="s">
        <v>49</v>
      </c>
      <c r="D1445" s="8">
        <v>14</v>
      </c>
      <c r="E1445" s="8">
        <v>92.07</v>
      </c>
      <c r="F1445" s="10">
        <v>6.5764285714285711</v>
      </c>
      <c r="G1445" s="8" t="s">
        <v>25</v>
      </c>
      <c r="H1445" s="8">
        <v>7.86</v>
      </c>
      <c r="I1445" s="8" t="s">
        <v>15</v>
      </c>
      <c r="J1445" s="8" t="s">
        <v>29</v>
      </c>
      <c r="K1445" s="8" t="s">
        <v>27</v>
      </c>
      <c r="L1445" s="8" t="s">
        <v>28</v>
      </c>
      <c r="M1445" s="8" t="s">
        <v>19</v>
      </c>
      <c r="N1445" s="8" t="s">
        <v>192</v>
      </c>
    </row>
    <row r="1446" spans="1:14" x14ac:dyDescent="0.35">
      <c r="A1446" s="8">
        <v>58247</v>
      </c>
      <c r="B1446" s="9">
        <v>40809</v>
      </c>
      <c r="C1446" s="8" t="s">
        <v>49</v>
      </c>
      <c r="D1446" s="8">
        <v>8</v>
      </c>
      <c r="E1446" s="8">
        <v>1058.82</v>
      </c>
      <c r="F1446" s="10">
        <v>132.35249999999999</v>
      </c>
      <c r="G1446" s="8" t="s">
        <v>25</v>
      </c>
      <c r="H1446" s="8">
        <v>0.99</v>
      </c>
      <c r="I1446" s="8" t="s">
        <v>15</v>
      </c>
      <c r="J1446" s="8" t="s">
        <v>29</v>
      </c>
      <c r="K1446" s="8" t="s">
        <v>27</v>
      </c>
      <c r="L1446" s="8" t="s">
        <v>66</v>
      </c>
      <c r="M1446" s="8" t="s">
        <v>19</v>
      </c>
      <c r="N1446" s="8" t="s">
        <v>159</v>
      </c>
    </row>
    <row r="1447" spans="1:14" x14ac:dyDescent="0.35">
      <c r="A1447" s="8">
        <v>52711</v>
      </c>
      <c r="B1447" s="9">
        <v>40809</v>
      </c>
      <c r="C1447" s="8" t="s">
        <v>49</v>
      </c>
      <c r="D1447" s="8">
        <v>7</v>
      </c>
      <c r="E1447" s="8">
        <v>220.79</v>
      </c>
      <c r="F1447" s="10">
        <v>31.541428571428572</v>
      </c>
      <c r="G1447" s="8" t="s">
        <v>25</v>
      </c>
      <c r="H1447" s="8">
        <v>4</v>
      </c>
      <c r="I1447" s="8" t="s">
        <v>63</v>
      </c>
      <c r="J1447" s="8" t="s">
        <v>29</v>
      </c>
      <c r="K1447" s="8" t="s">
        <v>30</v>
      </c>
      <c r="L1447" s="8" t="s">
        <v>31</v>
      </c>
      <c r="M1447" s="8" t="s">
        <v>19</v>
      </c>
      <c r="N1447" s="8" t="s">
        <v>192</v>
      </c>
    </row>
    <row r="1448" spans="1:14" x14ac:dyDescent="0.35">
      <c r="A1448" s="8">
        <v>31233</v>
      </c>
      <c r="B1448" s="9">
        <v>40810</v>
      </c>
      <c r="C1448" s="8" t="s">
        <v>13</v>
      </c>
      <c r="D1448" s="8">
        <v>41</v>
      </c>
      <c r="E1448" s="8">
        <v>1298.29</v>
      </c>
      <c r="F1448" s="10">
        <v>31.66560975609756</v>
      </c>
      <c r="G1448" s="8" t="s">
        <v>25</v>
      </c>
      <c r="H1448" s="8">
        <v>1.99</v>
      </c>
      <c r="I1448" s="8" t="s">
        <v>46</v>
      </c>
      <c r="J1448" s="8" t="s">
        <v>29</v>
      </c>
      <c r="K1448" s="8" t="s">
        <v>30</v>
      </c>
      <c r="L1448" s="8" t="s">
        <v>31</v>
      </c>
      <c r="M1448" s="8" t="s">
        <v>32</v>
      </c>
      <c r="N1448" s="8" t="s">
        <v>110</v>
      </c>
    </row>
    <row r="1449" spans="1:14" x14ac:dyDescent="0.35">
      <c r="A1449" s="8">
        <v>15621</v>
      </c>
      <c r="B1449" s="9">
        <v>40810</v>
      </c>
      <c r="C1449" s="8" t="s">
        <v>20</v>
      </c>
      <c r="D1449" s="8">
        <v>39</v>
      </c>
      <c r="E1449" s="8">
        <v>1105.6600000000001</v>
      </c>
      <c r="F1449" s="10">
        <v>28.350256410256414</v>
      </c>
      <c r="G1449" s="8" t="s">
        <v>25</v>
      </c>
      <c r="H1449" s="8">
        <v>13.99</v>
      </c>
      <c r="I1449" s="8" t="s">
        <v>15</v>
      </c>
      <c r="J1449" s="8" t="s">
        <v>16</v>
      </c>
      <c r="K1449" s="8" t="s">
        <v>27</v>
      </c>
      <c r="L1449" s="8" t="s">
        <v>58</v>
      </c>
      <c r="M1449" s="8" t="s">
        <v>45</v>
      </c>
      <c r="N1449" s="8" t="s">
        <v>142</v>
      </c>
    </row>
    <row r="1450" spans="1:14" x14ac:dyDescent="0.35">
      <c r="A1450" s="8">
        <v>31233</v>
      </c>
      <c r="B1450" s="9">
        <v>40810</v>
      </c>
      <c r="C1450" s="8" t="s">
        <v>13</v>
      </c>
      <c r="D1450" s="8">
        <v>35</v>
      </c>
      <c r="E1450" s="8">
        <v>590.32000000000005</v>
      </c>
      <c r="F1450" s="10">
        <v>16.866285714285716</v>
      </c>
      <c r="G1450" s="8" t="s">
        <v>25</v>
      </c>
      <c r="H1450" s="8">
        <v>8.99</v>
      </c>
      <c r="I1450" s="8" t="s">
        <v>46</v>
      </c>
      <c r="J1450" s="8" t="s">
        <v>29</v>
      </c>
      <c r="K1450" s="8" t="s">
        <v>27</v>
      </c>
      <c r="L1450" s="8" t="s">
        <v>40</v>
      </c>
      <c r="M1450" s="8" t="s">
        <v>32</v>
      </c>
      <c r="N1450" s="8" t="s">
        <v>110</v>
      </c>
    </row>
    <row r="1451" spans="1:14" x14ac:dyDescent="0.35">
      <c r="A1451" s="8">
        <v>45794</v>
      </c>
      <c r="B1451" s="9">
        <v>40810</v>
      </c>
      <c r="C1451" s="8" t="s">
        <v>20</v>
      </c>
      <c r="D1451" s="8">
        <v>28</v>
      </c>
      <c r="E1451" s="8">
        <v>1208.3499999999999</v>
      </c>
      <c r="F1451" s="10">
        <v>43.155357142857142</v>
      </c>
      <c r="G1451" s="8" t="s">
        <v>25</v>
      </c>
      <c r="H1451" s="8">
        <v>10.25</v>
      </c>
      <c r="I1451" s="8" t="s">
        <v>39</v>
      </c>
      <c r="J1451" s="8" t="s">
        <v>16</v>
      </c>
      <c r="K1451" s="8" t="s">
        <v>30</v>
      </c>
      <c r="L1451" s="8" t="s">
        <v>31</v>
      </c>
      <c r="M1451" s="8" t="s">
        <v>19</v>
      </c>
      <c r="N1451" s="8" t="s">
        <v>203</v>
      </c>
    </row>
    <row r="1452" spans="1:14" x14ac:dyDescent="0.35">
      <c r="A1452" s="8">
        <v>31233</v>
      </c>
      <c r="B1452" s="9">
        <v>40810</v>
      </c>
      <c r="C1452" s="8" t="s">
        <v>13</v>
      </c>
      <c r="D1452" s="8">
        <v>19</v>
      </c>
      <c r="E1452" s="8">
        <v>4245.93</v>
      </c>
      <c r="F1452" s="10">
        <v>223.47000000000003</v>
      </c>
      <c r="G1452" s="8" t="s">
        <v>25</v>
      </c>
      <c r="H1452" s="8">
        <v>69</v>
      </c>
      <c r="I1452" s="8" t="s">
        <v>46</v>
      </c>
      <c r="J1452" s="8" t="s">
        <v>29</v>
      </c>
      <c r="K1452" s="8" t="s">
        <v>17</v>
      </c>
      <c r="L1452" s="8" t="s">
        <v>52</v>
      </c>
      <c r="M1452" s="8" t="s">
        <v>76</v>
      </c>
      <c r="N1452" s="9">
        <v>40612</v>
      </c>
    </row>
    <row r="1453" spans="1:14" x14ac:dyDescent="0.35">
      <c r="A1453" s="8">
        <v>15621</v>
      </c>
      <c r="B1453" s="9">
        <v>40810</v>
      </c>
      <c r="C1453" s="8" t="s">
        <v>20</v>
      </c>
      <c r="D1453" s="8">
        <v>18</v>
      </c>
      <c r="E1453" s="8">
        <v>35.51</v>
      </c>
      <c r="F1453" s="10">
        <v>1.9727777777777777</v>
      </c>
      <c r="G1453" s="8" t="s">
        <v>14</v>
      </c>
      <c r="H1453" s="8">
        <v>1.57</v>
      </c>
      <c r="I1453" s="8" t="s">
        <v>15</v>
      </c>
      <c r="J1453" s="8" t="s">
        <v>16</v>
      </c>
      <c r="K1453" s="8" t="s">
        <v>27</v>
      </c>
      <c r="L1453" s="8" t="s">
        <v>40</v>
      </c>
      <c r="M1453" s="8" t="s">
        <v>37</v>
      </c>
      <c r="N1453" s="8" t="s">
        <v>192</v>
      </c>
    </row>
    <row r="1454" spans="1:14" x14ac:dyDescent="0.35">
      <c r="A1454" s="8">
        <v>38758</v>
      </c>
      <c r="B1454" s="9">
        <v>40810</v>
      </c>
      <c r="C1454" s="8" t="s">
        <v>49</v>
      </c>
      <c r="D1454" s="8">
        <v>7</v>
      </c>
      <c r="E1454" s="8">
        <v>497.2</v>
      </c>
      <c r="F1454" s="10">
        <v>71.028571428571425</v>
      </c>
      <c r="G1454" s="8" t="s">
        <v>25</v>
      </c>
      <c r="H1454" s="8">
        <v>49</v>
      </c>
      <c r="I1454" s="8" t="s">
        <v>15</v>
      </c>
      <c r="J1454" s="8" t="s">
        <v>16</v>
      </c>
      <c r="K1454" s="8" t="s">
        <v>27</v>
      </c>
      <c r="L1454" s="8" t="s">
        <v>66</v>
      </c>
      <c r="M1454" s="8" t="s">
        <v>76</v>
      </c>
      <c r="N1454" s="8" t="s">
        <v>203</v>
      </c>
    </row>
    <row r="1455" spans="1:14" x14ac:dyDescent="0.35">
      <c r="A1455" s="8">
        <v>31233</v>
      </c>
      <c r="B1455" s="9">
        <v>40810</v>
      </c>
      <c r="C1455" s="8" t="s">
        <v>13</v>
      </c>
      <c r="D1455" s="8">
        <v>3</v>
      </c>
      <c r="E1455" s="8">
        <v>19.34</v>
      </c>
      <c r="F1455" s="10">
        <v>6.4466666666666663</v>
      </c>
      <c r="G1455" s="8" t="s">
        <v>25</v>
      </c>
      <c r="H1455" s="8">
        <v>5.0199999999999996</v>
      </c>
      <c r="I1455" s="8" t="s">
        <v>46</v>
      </c>
      <c r="J1455" s="8" t="s">
        <v>29</v>
      </c>
      <c r="K1455" s="8" t="s">
        <v>27</v>
      </c>
      <c r="L1455" s="8" t="s">
        <v>28</v>
      </c>
      <c r="M1455" s="8" t="s">
        <v>19</v>
      </c>
      <c r="N1455" s="8" t="s">
        <v>203</v>
      </c>
    </row>
    <row r="1456" spans="1:14" x14ac:dyDescent="0.35">
      <c r="A1456" s="8">
        <v>24996</v>
      </c>
      <c r="B1456" s="9">
        <v>40811</v>
      </c>
      <c r="C1456" s="8" t="s">
        <v>20</v>
      </c>
      <c r="D1456" s="8">
        <v>36</v>
      </c>
      <c r="E1456" s="8">
        <v>1793.24</v>
      </c>
      <c r="F1456" s="10">
        <v>49.812222222222225</v>
      </c>
      <c r="G1456" s="8" t="s">
        <v>25</v>
      </c>
      <c r="H1456" s="8">
        <v>5.0999999999999996</v>
      </c>
      <c r="I1456" s="8" t="s">
        <v>54</v>
      </c>
      <c r="J1456" s="8" t="s">
        <v>16</v>
      </c>
      <c r="K1456" s="8" t="s">
        <v>27</v>
      </c>
      <c r="L1456" s="8" t="s">
        <v>66</v>
      </c>
      <c r="M1456" s="8" t="s">
        <v>45</v>
      </c>
      <c r="N1456" s="8" t="s">
        <v>203</v>
      </c>
    </row>
    <row r="1457" spans="1:14" x14ac:dyDescent="0.35">
      <c r="A1457" s="8">
        <v>18085</v>
      </c>
      <c r="B1457" s="9">
        <v>40811</v>
      </c>
      <c r="C1457" s="8" t="s">
        <v>34</v>
      </c>
      <c r="D1457" s="8">
        <v>33</v>
      </c>
      <c r="E1457" s="8">
        <v>5352.9345000000003</v>
      </c>
      <c r="F1457" s="10">
        <v>162.21013636363637</v>
      </c>
      <c r="G1457" s="8" t="s">
        <v>25</v>
      </c>
      <c r="H1457" s="8">
        <v>4.2</v>
      </c>
      <c r="I1457" s="8" t="s">
        <v>51</v>
      </c>
      <c r="J1457" s="8" t="s">
        <v>22</v>
      </c>
      <c r="K1457" s="8" t="s">
        <v>30</v>
      </c>
      <c r="L1457" s="8" t="s">
        <v>47</v>
      </c>
      <c r="M1457" s="8" t="s">
        <v>19</v>
      </c>
      <c r="N1457" s="8" t="s">
        <v>203</v>
      </c>
    </row>
    <row r="1458" spans="1:14" x14ac:dyDescent="0.35">
      <c r="A1458" s="8">
        <v>18085</v>
      </c>
      <c r="B1458" s="9">
        <v>40811</v>
      </c>
      <c r="C1458" s="8" t="s">
        <v>34</v>
      </c>
      <c r="D1458" s="8">
        <v>23</v>
      </c>
      <c r="E1458" s="8">
        <v>8127.51</v>
      </c>
      <c r="F1458" s="10">
        <v>353.37</v>
      </c>
      <c r="G1458" s="8" t="s">
        <v>21</v>
      </c>
      <c r="H1458" s="8">
        <v>40.19</v>
      </c>
      <c r="I1458" s="8" t="s">
        <v>51</v>
      </c>
      <c r="J1458" s="8" t="s">
        <v>22</v>
      </c>
      <c r="K1458" s="8" t="s">
        <v>17</v>
      </c>
      <c r="L1458" s="8" t="s">
        <v>52</v>
      </c>
      <c r="M1458" s="8" t="s">
        <v>56</v>
      </c>
      <c r="N1458" s="8" t="s">
        <v>185</v>
      </c>
    </row>
    <row r="1459" spans="1:14" x14ac:dyDescent="0.35">
      <c r="A1459" s="8">
        <v>24996</v>
      </c>
      <c r="B1459" s="9">
        <v>40811</v>
      </c>
      <c r="C1459" s="8" t="s">
        <v>20</v>
      </c>
      <c r="D1459" s="8">
        <v>2</v>
      </c>
      <c r="E1459" s="8">
        <v>143.667</v>
      </c>
      <c r="F1459" s="10">
        <v>71.833500000000001</v>
      </c>
      <c r="G1459" s="8" t="s">
        <v>25</v>
      </c>
      <c r="H1459" s="8">
        <v>1.25</v>
      </c>
      <c r="I1459" s="8" t="s">
        <v>54</v>
      </c>
      <c r="J1459" s="8" t="s">
        <v>16</v>
      </c>
      <c r="K1459" s="8" t="s">
        <v>30</v>
      </c>
      <c r="L1459" s="8" t="s">
        <v>47</v>
      </c>
      <c r="M1459" s="8" t="s">
        <v>32</v>
      </c>
      <c r="N1459" s="8" t="s">
        <v>185</v>
      </c>
    </row>
    <row r="1460" spans="1:14" x14ac:dyDescent="0.35">
      <c r="A1460" s="8">
        <v>58947</v>
      </c>
      <c r="B1460" s="9">
        <v>40812</v>
      </c>
      <c r="C1460" s="8" t="s">
        <v>49</v>
      </c>
      <c r="D1460" s="8">
        <v>48</v>
      </c>
      <c r="E1460" s="8">
        <v>410.15</v>
      </c>
      <c r="F1460" s="10">
        <v>8.5447916666666668</v>
      </c>
      <c r="G1460" s="8" t="s">
        <v>25</v>
      </c>
      <c r="H1460" s="8">
        <v>2.87</v>
      </c>
      <c r="I1460" s="8" t="s">
        <v>39</v>
      </c>
      <c r="J1460" s="8" t="s">
        <v>29</v>
      </c>
      <c r="K1460" s="8" t="s">
        <v>27</v>
      </c>
      <c r="L1460" s="8" t="s">
        <v>28</v>
      </c>
      <c r="M1460" s="8" t="s">
        <v>37</v>
      </c>
      <c r="N1460" s="8" t="s">
        <v>203</v>
      </c>
    </row>
    <row r="1461" spans="1:14" x14ac:dyDescent="0.35">
      <c r="A1461" s="8">
        <v>45601</v>
      </c>
      <c r="B1461" s="9">
        <v>40812</v>
      </c>
      <c r="C1461" s="8" t="s">
        <v>34</v>
      </c>
      <c r="D1461" s="8">
        <v>47</v>
      </c>
      <c r="E1461" s="8">
        <v>945.03</v>
      </c>
      <c r="F1461" s="10">
        <v>20.107021276595745</v>
      </c>
      <c r="G1461" s="8" t="s">
        <v>25</v>
      </c>
      <c r="H1461" s="8">
        <v>5.97</v>
      </c>
      <c r="I1461" s="8" t="s">
        <v>96</v>
      </c>
      <c r="J1461" s="8" t="s">
        <v>22</v>
      </c>
      <c r="K1461" s="8" t="s">
        <v>27</v>
      </c>
      <c r="L1461" s="8" t="s">
        <v>28</v>
      </c>
      <c r="M1461" s="8" t="s">
        <v>19</v>
      </c>
      <c r="N1461" s="8" t="s">
        <v>110</v>
      </c>
    </row>
    <row r="1462" spans="1:14" x14ac:dyDescent="0.35">
      <c r="A1462" s="8">
        <v>58947</v>
      </c>
      <c r="B1462" s="9">
        <v>40812</v>
      </c>
      <c r="C1462" s="8" t="s">
        <v>49</v>
      </c>
      <c r="D1462" s="8">
        <v>28</v>
      </c>
      <c r="E1462" s="8">
        <v>135.72</v>
      </c>
      <c r="F1462" s="10">
        <v>4.847142857142857</v>
      </c>
      <c r="G1462" s="8" t="s">
        <v>25</v>
      </c>
      <c r="H1462" s="8">
        <v>5.0199999999999996</v>
      </c>
      <c r="I1462" s="8" t="s">
        <v>39</v>
      </c>
      <c r="J1462" s="8" t="s">
        <v>29</v>
      </c>
      <c r="K1462" s="8" t="s">
        <v>27</v>
      </c>
      <c r="L1462" s="8" t="s">
        <v>28</v>
      </c>
      <c r="M1462" s="8" t="s">
        <v>19</v>
      </c>
      <c r="N1462" s="8" t="s">
        <v>185</v>
      </c>
    </row>
    <row r="1463" spans="1:14" x14ac:dyDescent="0.35">
      <c r="A1463" s="8">
        <v>56929</v>
      </c>
      <c r="B1463" s="9">
        <v>40812</v>
      </c>
      <c r="C1463" s="8" t="s">
        <v>34</v>
      </c>
      <c r="D1463" s="8">
        <v>22</v>
      </c>
      <c r="E1463" s="8">
        <v>205.88</v>
      </c>
      <c r="F1463" s="10">
        <v>9.3581818181818175</v>
      </c>
      <c r="G1463" s="8" t="s">
        <v>25</v>
      </c>
      <c r="H1463" s="8">
        <v>1.99</v>
      </c>
      <c r="I1463" s="8" t="s">
        <v>54</v>
      </c>
      <c r="J1463" s="8" t="s">
        <v>29</v>
      </c>
      <c r="K1463" s="8" t="s">
        <v>30</v>
      </c>
      <c r="L1463" s="8" t="s">
        <v>31</v>
      </c>
      <c r="M1463" s="8" t="s">
        <v>32</v>
      </c>
      <c r="N1463" s="8" t="s">
        <v>110</v>
      </c>
    </row>
    <row r="1464" spans="1:14" x14ac:dyDescent="0.35">
      <c r="A1464" s="8">
        <v>30787</v>
      </c>
      <c r="B1464" s="9">
        <v>40813</v>
      </c>
      <c r="C1464" s="8" t="s">
        <v>34</v>
      </c>
      <c r="D1464" s="8">
        <v>43</v>
      </c>
      <c r="E1464" s="8">
        <v>6477.4589999999998</v>
      </c>
      <c r="F1464" s="10">
        <v>150.63858139534884</v>
      </c>
      <c r="G1464" s="8" t="s">
        <v>25</v>
      </c>
      <c r="H1464" s="8">
        <v>8.99</v>
      </c>
      <c r="I1464" s="8" t="s">
        <v>51</v>
      </c>
      <c r="J1464" s="8" t="s">
        <v>29</v>
      </c>
      <c r="K1464" s="8" t="s">
        <v>30</v>
      </c>
      <c r="L1464" s="8" t="s">
        <v>47</v>
      </c>
      <c r="M1464" s="8" t="s">
        <v>19</v>
      </c>
      <c r="N1464" s="8" t="s">
        <v>110</v>
      </c>
    </row>
    <row r="1465" spans="1:14" x14ac:dyDescent="0.35">
      <c r="A1465" s="8">
        <v>50464</v>
      </c>
      <c r="B1465" s="9">
        <v>40813</v>
      </c>
      <c r="C1465" s="8" t="s">
        <v>20</v>
      </c>
      <c r="D1465" s="8">
        <v>7</v>
      </c>
      <c r="E1465" s="8">
        <v>105.94</v>
      </c>
      <c r="F1465" s="10">
        <v>15.134285714285713</v>
      </c>
      <c r="G1465" s="8" t="s">
        <v>25</v>
      </c>
      <c r="H1465" s="8">
        <v>7.17</v>
      </c>
      <c r="I1465" s="8" t="s">
        <v>39</v>
      </c>
      <c r="J1465" s="8" t="s">
        <v>22</v>
      </c>
      <c r="K1465" s="8" t="s">
        <v>27</v>
      </c>
      <c r="L1465" s="8" t="s">
        <v>68</v>
      </c>
      <c r="M1465" s="8" t="s">
        <v>19</v>
      </c>
      <c r="N1465" s="8" t="s">
        <v>265</v>
      </c>
    </row>
    <row r="1466" spans="1:14" x14ac:dyDescent="0.35">
      <c r="A1466" s="8">
        <v>14884</v>
      </c>
      <c r="B1466" s="9">
        <v>40813</v>
      </c>
      <c r="C1466" s="8" t="s">
        <v>34</v>
      </c>
      <c r="D1466" s="8">
        <v>6</v>
      </c>
      <c r="E1466" s="8">
        <v>473.9855</v>
      </c>
      <c r="F1466" s="10">
        <v>78.997583333333338</v>
      </c>
      <c r="G1466" s="8" t="s">
        <v>25</v>
      </c>
      <c r="H1466" s="8">
        <v>4.9000000000000004</v>
      </c>
      <c r="I1466" s="8" t="s">
        <v>39</v>
      </c>
      <c r="J1466" s="8" t="s">
        <v>22</v>
      </c>
      <c r="K1466" s="8" t="s">
        <v>30</v>
      </c>
      <c r="L1466" s="8" t="s">
        <v>47</v>
      </c>
      <c r="M1466" s="8" t="s">
        <v>19</v>
      </c>
      <c r="N1466" s="8" t="s">
        <v>231</v>
      </c>
    </row>
    <row r="1467" spans="1:14" x14ac:dyDescent="0.35">
      <c r="A1467" s="8">
        <v>36608</v>
      </c>
      <c r="B1467" s="9">
        <v>40814</v>
      </c>
      <c r="C1467" s="8" t="s">
        <v>13</v>
      </c>
      <c r="D1467" s="8">
        <v>49</v>
      </c>
      <c r="E1467" s="8">
        <v>4273.95</v>
      </c>
      <c r="F1467" s="10">
        <v>87.223469387755102</v>
      </c>
      <c r="G1467" s="8" t="s">
        <v>25</v>
      </c>
      <c r="H1467" s="8">
        <v>19.989999999999998</v>
      </c>
      <c r="I1467" s="8" t="s">
        <v>54</v>
      </c>
      <c r="J1467" s="8" t="s">
        <v>42</v>
      </c>
      <c r="K1467" s="8" t="s">
        <v>27</v>
      </c>
      <c r="L1467" s="8" t="s">
        <v>127</v>
      </c>
      <c r="M1467" s="8" t="s">
        <v>19</v>
      </c>
      <c r="N1467" s="9">
        <v>40673</v>
      </c>
    </row>
    <row r="1468" spans="1:14" x14ac:dyDescent="0.35">
      <c r="A1468" s="8">
        <v>44997</v>
      </c>
      <c r="B1468" s="9">
        <v>40814</v>
      </c>
      <c r="C1468" s="8" t="s">
        <v>13</v>
      </c>
      <c r="D1468" s="8">
        <v>46</v>
      </c>
      <c r="E1468" s="8">
        <v>88.1</v>
      </c>
      <c r="F1468" s="10">
        <v>1.9152173913043478</v>
      </c>
      <c r="G1468" s="8" t="s">
        <v>25</v>
      </c>
      <c r="H1468" s="8">
        <v>4.8600000000000003</v>
      </c>
      <c r="I1468" s="8" t="s">
        <v>63</v>
      </c>
      <c r="J1468" s="8" t="s">
        <v>16</v>
      </c>
      <c r="K1468" s="8" t="s">
        <v>17</v>
      </c>
      <c r="L1468" s="8" t="s">
        <v>18</v>
      </c>
      <c r="M1468" s="8" t="s">
        <v>19</v>
      </c>
      <c r="N1468" s="9">
        <v>40584</v>
      </c>
    </row>
    <row r="1469" spans="1:14" x14ac:dyDescent="0.35">
      <c r="A1469" s="8">
        <v>36608</v>
      </c>
      <c r="B1469" s="9">
        <v>40814</v>
      </c>
      <c r="C1469" s="8" t="s">
        <v>13</v>
      </c>
      <c r="D1469" s="8">
        <v>40</v>
      </c>
      <c r="E1469" s="8">
        <v>825.8</v>
      </c>
      <c r="F1469" s="10">
        <v>20.645</v>
      </c>
      <c r="G1469" s="8" t="s">
        <v>25</v>
      </c>
      <c r="H1469" s="8">
        <v>2.87</v>
      </c>
      <c r="I1469" s="8" t="s">
        <v>54</v>
      </c>
      <c r="J1469" s="8" t="s">
        <v>42</v>
      </c>
      <c r="K1469" s="8" t="s">
        <v>27</v>
      </c>
      <c r="L1469" s="8" t="s">
        <v>40</v>
      </c>
      <c r="M1469" s="8" t="s">
        <v>32</v>
      </c>
      <c r="N1469" s="9">
        <v>40584</v>
      </c>
    </row>
    <row r="1470" spans="1:14" x14ac:dyDescent="0.35">
      <c r="A1470" s="8">
        <v>36930</v>
      </c>
      <c r="B1470" s="9">
        <v>40814</v>
      </c>
      <c r="C1470" s="8" t="s">
        <v>55</v>
      </c>
      <c r="D1470" s="8">
        <v>34</v>
      </c>
      <c r="E1470" s="8">
        <v>2632.4755</v>
      </c>
      <c r="F1470" s="10">
        <v>77.425749999999994</v>
      </c>
      <c r="G1470" s="8" t="s">
        <v>25</v>
      </c>
      <c r="H1470" s="8">
        <v>3.3</v>
      </c>
      <c r="I1470" s="8" t="s">
        <v>15</v>
      </c>
      <c r="J1470" s="8" t="s">
        <v>29</v>
      </c>
      <c r="K1470" s="8" t="s">
        <v>30</v>
      </c>
      <c r="L1470" s="8" t="s">
        <v>47</v>
      </c>
      <c r="M1470" s="8" t="s">
        <v>32</v>
      </c>
      <c r="N1470" s="8" t="s">
        <v>265</v>
      </c>
    </row>
    <row r="1471" spans="1:14" x14ac:dyDescent="0.35">
      <c r="A1471" s="8">
        <v>52805</v>
      </c>
      <c r="B1471" s="9">
        <v>40814</v>
      </c>
      <c r="C1471" s="8" t="s">
        <v>34</v>
      </c>
      <c r="D1471" s="8">
        <v>20</v>
      </c>
      <c r="E1471" s="8">
        <v>596.55999999999995</v>
      </c>
      <c r="F1471" s="10">
        <v>29.827999999999996</v>
      </c>
      <c r="G1471" s="8" t="s">
        <v>14</v>
      </c>
      <c r="H1471" s="8">
        <v>5.5</v>
      </c>
      <c r="I1471" s="8" t="s">
        <v>51</v>
      </c>
      <c r="J1471" s="8" t="s">
        <v>22</v>
      </c>
      <c r="K1471" s="8" t="s">
        <v>30</v>
      </c>
      <c r="L1471" s="8" t="s">
        <v>31</v>
      </c>
      <c r="M1471" s="8" t="s">
        <v>19</v>
      </c>
      <c r="N1471" s="8" t="s">
        <v>110</v>
      </c>
    </row>
    <row r="1472" spans="1:14" x14ac:dyDescent="0.35">
      <c r="A1472" s="8">
        <v>34853</v>
      </c>
      <c r="B1472" s="9">
        <v>40815</v>
      </c>
      <c r="C1472" s="8" t="s">
        <v>20</v>
      </c>
      <c r="D1472" s="8">
        <v>49</v>
      </c>
      <c r="E1472" s="8">
        <v>651.9</v>
      </c>
      <c r="F1472" s="10">
        <v>13.304081632653061</v>
      </c>
      <c r="G1472" s="8" t="s">
        <v>25</v>
      </c>
      <c r="H1472" s="8">
        <v>6.85</v>
      </c>
      <c r="I1472" s="8" t="s">
        <v>15</v>
      </c>
      <c r="J1472" s="8" t="s">
        <v>42</v>
      </c>
      <c r="K1472" s="8" t="s">
        <v>17</v>
      </c>
      <c r="L1472" s="8" t="s">
        <v>18</v>
      </c>
      <c r="M1472" s="8" t="s">
        <v>37</v>
      </c>
      <c r="N1472" s="9">
        <v>40584</v>
      </c>
    </row>
    <row r="1473" spans="1:14" x14ac:dyDescent="0.35">
      <c r="A1473" s="8">
        <v>19264</v>
      </c>
      <c r="B1473" s="9">
        <v>40815</v>
      </c>
      <c r="C1473" s="8" t="s">
        <v>34</v>
      </c>
      <c r="D1473" s="8">
        <v>40</v>
      </c>
      <c r="E1473" s="8">
        <v>161.72</v>
      </c>
      <c r="F1473" s="10">
        <v>4.0430000000000001</v>
      </c>
      <c r="G1473" s="8" t="s">
        <v>25</v>
      </c>
      <c r="H1473" s="8">
        <v>5.26</v>
      </c>
      <c r="I1473" s="8" t="s">
        <v>46</v>
      </c>
      <c r="J1473" s="8" t="s">
        <v>16</v>
      </c>
      <c r="K1473" s="8" t="s">
        <v>27</v>
      </c>
      <c r="L1473" s="8" t="s">
        <v>68</v>
      </c>
      <c r="M1473" s="8" t="s">
        <v>19</v>
      </c>
      <c r="N1473" s="9">
        <v>40553</v>
      </c>
    </row>
    <row r="1474" spans="1:14" x14ac:dyDescent="0.35">
      <c r="A1474" s="8">
        <v>24326</v>
      </c>
      <c r="B1474" s="9">
        <v>40815</v>
      </c>
      <c r="C1474" s="8" t="s">
        <v>20</v>
      </c>
      <c r="D1474" s="8">
        <v>37</v>
      </c>
      <c r="E1474" s="8">
        <v>1596.86</v>
      </c>
      <c r="F1474" s="10">
        <v>43.158378378378373</v>
      </c>
      <c r="G1474" s="8" t="s">
        <v>25</v>
      </c>
      <c r="H1474" s="8">
        <v>3.5</v>
      </c>
      <c r="I1474" s="8" t="s">
        <v>85</v>
      </c>
      <c r="J1474" s="8" t="s">
        <v>22</v>
      </c>
      <c r="K1474" s="8" t="s">
        <v>27</v>
      </c>
      <c r="L1474" s="8" t="s">
        <v>66</v>
      </c>
      <c r="M1474" s="8" t="s">
        <v>19</v>
      </c>
      <c r="N1474" s="9">
        <v>40553</v>
      </c>
    </row>
    <row r="1475" spans="1:14" x14ac:dyDescent="0.35">
      <c r="A1475" s="8">
        <v>8419</v>
      </c>
      <c r="B1475" s="9">
        <v>40815</v>
      </c>
      <c r="C1475" s="8" t="s">
        <v>20</v>
      </c>
      <c r="D1475" s="8">
        <v>24</v>
      </c>
      <c r="E1475" s="8">
        <v>152.6</v>
      </c>
      <c r="F1475" s="10">
        <v>6.3583333333333334</v>
      </c>
      <c r="G1475" s="8" t="s">
        <v>25</v>
      </c>
      <c r="H1475" s="8">
        <v>7.03</v>
      </c>
      <c r="I1475" s="8" t="s">
        <v>62</v>
      </c>
      <c r="J1475" s="8" t="s">
        <v>42</v>
      </c>
      <c r="K1475" s="8" t="s">
        <v>27</v>
      </c>
      <c r="L1475" s="8" t="s">
        <v>28</v>
      </c>
      <c r="M1475" s="8" t="s">
        <v>19</v>
      </c>
      <c r="N1475" s="8" t="s">
        <v>265</v>
      </c>
    </row>
    <row r="1476" spans="1:14" x14ac:dyDescent="0.35">
      <c r="A1476" s="8">
        <v>19264</v>
      </c>
      <c r="B1476" s="9">
        <v>40815</v>
      </c>
      <c r="C1476" s="8" t="s">
        <v>34</v>
      </c>
      <c r="D1476" s="8">
        <v>23</v>
      </c>
      <c r="E1476" s="8">
        <v>107.75</v>
      </c>
      <c r="F1476" s="10">
        <v>4.6847826086956523</v>
      </c>
      <c r="G1476" s="8" t="s">
        <v>25</v>
      </c>
      <c r="H1476" s="8">
        <v>1.52</v>
      </c>
      <c r="I1476" s="8" t="s">
        <v>46</v>
      </c>
      <c r="J1476" s="8" t="s">
        <v>16</v>
      </c>
      <c r="K1476" s="8" t="s">
        <v>27</v>
      </c>
      <c r="L1476" s="8" t="s">
        <v>28</v>
      </c>
      <c r="M1476" s="8" t="s">
        <v>37</v>
      </c>
      <c r="N1476" s="8" t="s">
        <v>265</v>
      </c>
    </row>
    <row r="1477" spans="1:14" x14ac:dyDescent="0.35">
      <c r="A1477" s="8">
        <v>8419</v>
      </c>
      <c r="B1477" s="9">
        <v>40815</v>
      </c>
      <c r="C1477" s="8" t="s">
        <v>20</v>
      </c>
      <c r="D1477" s="8">
        <v>19</v>
      </c>
      <c r="E1477" s="8">
        <v>368.04</v>
      </c>
      <c r="F1477" s="10">
        <v>19.370526315789476</v>
      </c>
      <c r="G1477" s="8" t="s">
        <v>14</v>
      </c>
      <c r="H1477" s="8">
        <v>5.97</v>
      </c>
      <c r="I1477" s="8" t="s">
        <v>62</v>
      </c>
      <c r="J1477" s="8" t="s">
        <v>42</v>
      </c>
      <c r="K1477" s="8" t="s">
        <v>27</v>
      </c>
      <c r="L1477" s="8" t="s">
        <v>28</v>
      </c>
      <c r="M1477" s="8" t="s">
        <v>19</v>
      </c>
      <c r="N1477" s="9">
        <v>40553</v>
      </c>
    </row>
    <row r="1478" spans="1:14" x14ac:dyDescent="0.35">
      <c r="A1478" s="8">
        <v>24326</v>
      </c>
      <c r="B1478" s="9">
        <v>40815</v>
      </c>
      <c r="C1478" s="8" t="s">
        <v>20</v>
      </c>
      <c r="D1478" s="8">
        <v>12</v>
      </c>
      <c r="E1478" s="8">
        <v>78.36</v>
      </c>
      <c r="F1478" s="10">
        <v>6.53</v>
      </c>
      <c r="G1478" s="8" t="s">
        <v>25</v>
      </c>
      <c r="H1478" s="8">
        <v>1.5</v>
      </c>
      <c r="I1478" s="8" t="s">
        <v>85</v>
      </c>
      <c r="J1478" s="8" t="s">
        <v>22</v>
      </c>
      <c r="K1478" s="8" t="s">
        <v>27</v>
      </c>
      <c r="L1478" s="8" t="s">
        <v>40</v>
      </c>
      <c r="M1478" s="8" t="s">
        <v>37</v>
      </c>
      <c r="N1478" s="8" t="s">
        <v>265</v>
      </c>
    </row>
    <row r="1479" spans="1:14" x14ac:dyDescent="0.35">
      <c r="A1479" s="8">
        <v>13638</v>
      </c>
      <c r="B1479" s="9">
        <v>40816</v>
      </c>
      <c r="C1479" s="8" t="s">
        <v>34</v>
      </c>
      <c r="D1479" s="8">
        <v>49</v>
      </c>
      <c r="E1479" s="8">
        <v>682.77</v>
      </c>
      <c r="F1479" s="10">
        <v>13.934081632653061</v>
      </c>
      <c r="G1479" s="8" t="s">
        <v>25</v>
      </c>
      <c r="H1479" s="8">
        <v>1.99</v>
      </c>
      <c r="I1479" s="8" t="s">
        <v>51</v>
      </c>
      <c r="J1479" s="8" t="s">
        <v>16</v>
      </c>
      <c r="K1479" s="8" t="s">
        <v>30</v>
      </c>
      <c r="L1479" s="8" t="s">
        <v>31</v>
      </c>
      <c r="M1479" s="8" t="s">
        <v>32</v>
      </c>
      <c r="N1479" s="9">
        <v>40584</v>
      </c>
    </row>
    <row r="1480" spans="1:14" x14ac:dyDescent="0.35">
      <c r="A1480" s="8">
        <v>56322</v>
      </c>
      <c r="B1480" s="9">
        <v>40816</v>
      </c>
      <c r="C1480" s="8" t="s">
        <v>55</v>
      </c>
      <c r="D1480" s="8">
        <v>26</v>
      </c>
      <c r="E1480" s="8">
        <v>799.84</v>
      </c>
      <c r="F1480" s="10">
        <v>30.763076923076923</v>
      </c>
      <c r="G1480" s="8" t="s">
        <v>25</v>
      </c>
      <c r="H1480" s="8">
        <v>3.6</v>
      </c>
      <c r="I1480" s="8" t="s">
        <v>39</v>
      </c>
      <c r="J1480" s="8" t="s">
        <v>42</v>
      </c>
      <c r="K1480" s="8" t="s">
        <v>30</v>
      </c>
      <c r="L1480" s="8" t="s">
        <v>31</v>
      </c>
      <c r="M1480" s="8" t="s">
        <v>32</v>
      </c>
      <c r="N1480" s="9">
        <v>40584</v>
      </c>
    </row>
    <row r="1481" spans="1:14" x14ac:dyDescent="0.35">
      <c r="A1481" s="8">
        <v>56322</v>
      </c>
      <c r="B1481" s="9">
        <v>40816</v>
      </c>
      <c r="C1481" s="8" t="s">
        <v>55</v>
      </c>
      <c r="D1481" s="8">
        <v>16</v>
      </c>
      <c r="E1481" s="8">
        <v>1689.1369999999999</v>
      </c>
      <c r="F1481" s="10">
        <v>105.5710625</v>
      </c>
      <c r="G1481" s="8" t="s">
        <v>25</v>
      </c>
      <c r="H1481" s="8">
        <v>8.08</v>
      </c>
      <c r="I1481" s="8" t="s">
        <v>39</v>
      </c>
      <c r="J1481" s="8" t="s">
        <v>42</v>
      </c>
      <c r="K1481" s="8" t="s">
        <v>30</v>
      </c>
      <c r="L1481" s="8" t="s">
        <v>47</v>
      </c>
      <c r="M1481" s="8" t="s">
        <v>19</v>
      </c>
      <c r="N1481" s="9">
        <v>40584</v>
      </c>
    </row>
    <row r="1482" spans="1:14" x14ac:dyDescent="0.35">
      <c r="A1482" s="8">
        <v>49760</v>
      </c>
      <c r="B1482" s="9">
        <v>40817</v>
      </c>
      <c r="C1482" s="8" t="s">
        <v>55</v>
      </c>
      <c r="D1482" s="8">
        <v>38</v>
      </c>
      <c r="E1482" s="8">
        <v>710.33</v>
      </c>
      <c r="F1482" s="10">
        <v>18.692894736842106</v>
      </c>
      <c r="G1482" s="8" t="s">
        <v>14</v>
      </c>
      <c r="H1482" s="8">
        <v>9.0299999999999994</v>
      </c>
      <c r="I1482" s="8" t="s">
        <v>85</v>
      </c>
      <c r="J1482" s="8" t="s">
        <v>29</v>
      </c>
      <c r="K1482" s="8" t="s">
        <v>27</v>
      </c>
      <c r="L1482" s="8" t="s">
        <v>28</v>
      </c>
      <c r="M1482" s="8" t="s">
        <v>19</v>
      </c>
      <c r="N1482" s="9">
        <v>40612</v>
      </c>
    </row>
    <row r="1483" spans="1:14" x14ac:dyDescent="0.35">
      <c r="A1483" s="8">
        <v>16582</v>
      </c>
      <c r="B1483" s="9">
        <v>40817</v>
      </c>
      <c r="C1483" s="8" t="s">
        <v>20</v>
      </c>
      <c r="D1483" s="8">
        <v>26</v>
      </c>
      <c r="E1483" s="8">
        <v>6766.8559999999998</v>
      </c>
      <c r="F1483" s="10">
        <v>260.26369230769228</v>
      </c>
      <c r="G1483" s="8" t="s">
        <v>21</v>
      </c>
      <c r="H1483" s="8">
        <v>43.57</v>
      </c>
      <c r="I1483" s="8" t="s">
        <v>35</v>
      </c>
      <c r="J1483" s="8" t="s">
        <v>29</v>
      </c>
      <c r="K1483" s="8" t="s">
        <v>17</v>
      </c>
      <c r="L1483" s="8" t="s">
        <v>52</v>
      </c>
      <c r="M1483" s="8" t="s">
        <v>56</v>
      </c>
      <c r="N1483" s="9">
        <v>40612</v>
      </c>
    </row>
    <row r="1484" spans="1:14" x14ac:dyDescent="0.35">
      <c r="A1484" s="8">
        <v>56006</v>
      </c>
      <c r="B1484" s="9">
        <v>40817</v>
      </c>
      <c r="C1484" s="8" t="s">
        <v>20</v>
      </c>
      <c r="D1484" s="8">
        <v>20</v>
      </c>
      <c r="E1484" s="8">
        <v>1429.088</v>
      </c>
      <c r="F1484" s="10">
        <v>71.454399999999993</v>
      </c>
      <c r="G1484" s="8" t="s">
        <v>25</v>
      </c>
      <c r="H1484" s="8">
        <v>1.25</v>
      </c>
      <c r="I1484" s="8" t="s">
        <v>15</v>
      </c>
      <c r="J1484" s="8" t="s">
        <v>42</v>
      </c>
      <c r="K1484" s="8" t="s">
        <v>30</v>
      </c>
      <c r="L1484" s="8" t="s">
        <v>47</v>
      </c>
      <c r="M1484" s="8" t="s">
        <v>32</v>
      </c>
      <c r="N1484" s="9">
        <v>40612</v>
      </c>
    </row>
    <row r="1485" spans="1:14" x14ac:dyDescent="0.35">
      <c r="A1485" s="8">
        <v>56006</v>
      </c>
      <c r="B1485" s="9">
        <v>40817</v>
      </c>
      <c r="C1485" s="8" t="s">
        <v>20</v>
      </c>
      <c r="D1485" s="8">
        <v>16</v>
      </c>
      <c r="E1485" s="8">
        <v>102.99</v>
      </c>
      <c r="F1485" s="10">
        <v>6.4368749999999997</v>
      </c>
      <c r="G1485" s="8" t="s">
        <v>25</v>
      </c>
      <c r="H1485" s="8">
        <v>9.68</v>
      </c>
      <c r="I1485" s="8" t="s">
        <v>15</v>
      </c>
      <c r="J1485" s="8" t="s">
        <v>42</v>
      </c>
      <c r="K1485" s="8" t="s">
        <v>27</v>
      </c>
      <c r="L1485" s="8" t="s">
        <v>28</v>
      </c>
      <c r="M1485" s="8" t="s">
        <v>19</v>
      </c>
      <c r="N1485" s="9">
        <v>40553</v>
      </c>
    </row>
    <row r="1486" spans="1:14" x14ac:dyDescent="0.35">
      <c r="A1486" s="8">
        <v>49760</v>
      </c>
      <c r="B1486" s="9">
        <v>40817</v>
      </c>
      <c r="C1486" s="8" t="s">
        <v>55</v>
      </c>
      <c r="D1486" s="8">
        <v>13</v>
      </c>
      <c r="E1486" s="8">
        <v>1281.1795</v>
      </c>
      <c r="F1486" s="10">
        <v>98.552269230769227</v>
      </c>
      <c r="G1486" s="8" t="s">
        <v>25</v>
      </c>
      <c r="H1486" s="8">
        <v>5.92</v>
      </c>
      <c r="I1486" s="8" t="s">
        <v>85</v>
      </c>
      <c r="J1486" s="8" t="s">
        <v>29</v>
      </c>
      <c r="K1486" s="8" t="s">
        <v>30</v>
      </c>
      <c r="L1486" s="8" t="s">
        <v>47</v>
      </c>
      <c r="M1486" s="8" t="s">
        <v>19</v>
      </c>
      <c r="N1486" s="9">
        <v>40612</v>
      </c>
    </row>
    <row r="1487" spans="1:14" x14ac:dyDescent="0.35">
      <c r="A1487" s="8">
        <v>49760</v>
      </c>
      <c r="B1487" s="9">
        <v>40817</v>
      </c>
      <c r="C1487" s="8" t="s">
        <v>55</v>
      </c>
      <c r="D1487" s="8">
        <v>3</v>
      </c>
      <c r="E1487" s="8">
        <v>44.84</v>
      </c>
      <c r="F1487" s="10">
        <v>14.946666666666667</v>
      </c>
      <c r="G1487" s="8" t="s">
        <v>25</v>
      </c>
      <c r="H1487" s="8">
        <v>5.3</v>
      </c>
      <c r="I1487" s="8" t="s">
        <v>85</v>
      </c>
      <c r="J1487" s="8" t="s">
        <v>29</v>
      </c>
      <c r="K1487" s="8" t="s">
        <v>17</v>
      </c>
      <c r="L1487" s="8" t="s">
        <v>18</v>
      </c>
      <c r="M1487" s="8" t="s">
        <v>37</v>
      </c>
      <c r="N1487" s="9">
        <v>40584</v>
      </c>
    </row>
    <row r="1488" spans="1:14" x14ac:dyDescent="0.35">
      <c r="A1488" s="8">
        <v>44965</v>
      </c>
      <c r="B1488" s="9">
        <v>40818</v>
      </c>
      <c r="C1488" s="8" t="s">
        <v>13</v>
      </c>
      <c r="D1488" s="8">
        <v>45</v>
      </c>
      <c r="E1488" s="8">
        <v>75.39</v>
      </c>
      <c r="F1488" s="10">
        <v>1.6753333333333333</v>
      </c>
      <c r="G1488" s="8" t="s">
        <v>25</v>
      </c>
      <c r="H1488" s="8">
        <v>0.7</v>
      </c>
      <c r="I1488" s="8" t="s">
        <v>85</v>
      </c>
      <c r="J1488" s="8" t="s">
        <v>22</v>
      </c>
      <c r="K1488" s="8" t="s">
        <v>27</v>
      </c>
      <c r="L1488" s="8" t="s">
        <v>40</v>
      </c>
      <c r="M1488" s="8" t="s">
        <v>37</v>
      </c>
      <c r="N1488" s="9">
        <v>40704</v>
      </c>
    </row>
    <row r="1489" spans="1:14" x14ac:dyDescent="0.35">
      <c r="A1489" s="8">
        <v>29317</v>
      </c>
      <c r="B1489" s="9">
        <v>40818</v>
      </c>
      <c r="C1489" s="8" t="s">
        <v>49</v>
      </c>
      <c r="D1489" s="8">
        <v>40</v>
      </c>
      <c r="E1489" s="8">
        <v>7789.63</v>
      </c>
      <c r="F1489" s="10">
        <v>194.74074999999999</v>
      </c>
      <c r="G1489" s="8" t="s">
        <v>21</v>
      </c>
      <c r="H1489" s="8">
        <v>23.76</v>
      </c>
      <c r="I1489" s="8" t="s">
        <v>54</v>
      </c>
      <c r="J1489" s="8" t="s">
        <v>22</v>
      </c>
      <c r="K1489" s="8" t="s">
        <v>17</v>
      </c>
      <c r="L1489" s="8" t="s">
        <v>23</v>
      </c>
      <c r="M1489" s="8" t="s">
        <v>24</v>
      </c>
      <c r="N1489" s="9">
        <v>40643</v>
      </c>
    </row>
    <row r="1490" spans="1:14" x14ac:dyDescent="0.35">
      <c r="A1490" s="8">
        <v>29317</v>
      </c>
      <c r="B1490" s="9">
        <v>40818</v>
      </c>
      <c r="C1490" s="8" t="s">
        <v>49</v>
      </c>
      <c r="D1490" s="8">
        <v>31</v>
      </c>
      <c r="E1490" s="8">
        <v>140.69</v>
      </c>
      <c r="F1490" s="10">
        <v>4.5383870967741933</v>
      </c>
      <c r="G1490" s="8" t="s">
        <v>25</v>
      </c>
      <c r="H1490" s="8">
        <v>0.7</v>
      </c>
      <c r="I1490" s="8" t="s">
        <v>54</v>
      </c>
      <c r="J1490" s="8" t="s">
        <v>22</v>
      </c>
      <c r="K1490" s="8" t="s">
        <v>27</v>
      </c>
      <c r="L1490" s="8" t="s">
        <v>82</v>
      </c>
      <c r="M1490" s="8" t="s">
        <v>37</v>
      </c>
      <c r="N1490" s="9">
        <v>40584</v>
      </c>
    </row>
    <row r="1491" spans="1:14" x14ac:dyDescent="0.35">
      <c r="A1491" s="8">
        <v>3460</v>
      </c>
      <c r="B1491" s="9">
        <v>40818</v>
      </c>
      <c r="C1491" s="8" t="s">
        <v>34</v>
      </c>
      <c r="D1491" s="8">
        <v>27</v>
      </c>
      <c r="E1491" s="8">
        <v>153.22999999999999</v>
      </c>
      <c r="F1491" s="10">
        <v>5.6751851851851844</v>
      </c>
      <c r="G1491" s="8" t="s">
        <v>25</v>
      </c>
      <c r="H1491" s="8">
        <v>4.6900000000000004</v>
      </c>
      <c r="I1491" s="8" t="s">
        <v>51</v>
      </c>
      <c r="J1491" s="8" t="s">
        <v>16</v>
      </c>
      <c r="K1491" s="8" t="s">
        <v>27</v>
      </c>
      <c r="L1491" s="8" t="s">
        <v>58</v>
      </c>
      <c r="M1491" s="8" t="s">
        <v>19</v>
      </c>
      <c r="N1491" s="9">
        <v>40643</v>
      </c>
    </row>
    <row r="1492" spans="1:14" x14ac:dyDescent="0.35">
      <c r="A1492" s="8">
        <v>49223</v>
      </c>
      <c r="B1492" s="9">
        <v>40818</v>
      </c>
      <c r="C1492" s="8" t="s">
        <v>55</v>
      </c>
      <c r="D1492" s="8">
        <v>24</v>
      </c>
      <c r="E1492" s="8">
        <v>238.25</v>
      </c>
      <c r="F1492" s="10">
        <v>9.9270833333333339</v>
      </c>
      <c r="G1492" s="8" t="s">
        <v>25</v>
      </c>
      <c r="H1492" s="8">
        <v>7.28</v>
      </c>
      <c r="I1492" s="8" t="s">
        <v>41</v>
      </c>
      <c r="J1492" s="8" t="s">
        <v>22</v>
      </c>
      <c r="K1492" s="8" t="s">
        <v>27</v>
      </c>
      <c r="L1492" s="8" t="s">
        <v>58</v>
      </c>
      <c r="M1492" s="8" t="s">
        <v>19</v>
      </c>
      <c r="N1492" s="9">
        <v>40584</v>
      </c>
    </row>
    <row r="1493" spans="1:14" x14ac:dyDescent="0.35">
      <c r="A1493" s="8">
        <v>29317</v>
      </c>
      <c r="B1493" s="9">
        <v>40818</v>
      </c>
      <c r="C1493" s="8" t="s">
        <v>49</v>
      </c>
      <c r="D1493" s="8">
        <v>20</v>
      </c>
      <c r="E1493" s="8">
        <v>15703.82</v>
      </c>
      <c r="F1493" s="10">
        <v>785.19100000000003</v>
      </c>
      <c r="G1493" s="8" t="s">
        <v>21</v>
      </c>
      <c r="H1493" s="8">
        <v>16.059999999999999</v>
      </c>
      <c r="I1493" s="8" t="s">
        <v>54</v>
      </c>
      <c r="J1493" s="8" t="s">
        <v>22</v>
      </c>
      <c r="K1493" s="8" t="s">
        <v>30</v>
      </c>
      <c r="L1493" s="8" t="s">
        <v>44</v>
      </c>
      <c r="M1493" s="8" t="s">
        <v>24</v>
      </c>
      <c r="N1493" s="9">
        <v>40612</v>
      </c>
    </row>
    <row r="1494" spans="1:14" x14ac:dyDescent="0.35">
      <c r="A1494" s="8">
        <v>44965</v>
      </c>
      <c r="B1494" s="9">
        <v>40818</v>
      </c>
      <c r="C1494" s="8" t="s">
        <v>13</v>
      </c>
      <c r="D1494" s="8">
        <v>19</v>
      </c>
      <c r="E1494" s="8">
        <v>28.82</v>
      </c>
      <c r="F1494" s="10">
        <v>1.516842105263158</v>
      </c>
      <c r="G1494" s="8" t="s">
        <v>25</v>
      </c>
      <c r="H1494" s="8">
        <v>0.7</v>
      </c>
      <c r="I1494" s="8" t="s">
        <v>85</v>
      </c>
      <c r="J1494" s="8" t="s">
        <v>22</v>
      </c>
      <c r="K1494" s="8" t="s">
        <v>27</v>
      </c>
      <c r="L1494" s="8" t="s">
        <v>82</v>
      </c>
      <c r="M1494" s="8" t="s">
        <v>37</v>
      </c>
      <c r="N1494" s="9">
        <v>40704</v>
      </c>
    </row>
    <row r="1495" spans="1:14" x14ac:dyDescent="0.35">
      <c r="A1495" s="8">
        <v>47236</v>
      </c>
      <c r="B1495" s="9">
        <v>40818</v>
      </c>
      <c r="C1495" s="8" t="s">
        <v>34</v>
      </c>
      <c r="D1495" s="8">
        <v>1</v>
      </c>
      <c r="E1495" s="8">
        <v>70.91</v>
      </c>
      <c r="F1495" s="10">
        <v>70.91</v>
      </c>
      <c r="G1495" s="8" t="s">
        <v>25</v>
      </c>
      <c r="H1495" s="8">
        <v>3.5</v>
      </c>
      <c r="I1495" s="8" t="s">
        <v>51</v>
      </c>
      <c r="J1495" s="8" t="s">
        <v>29</v>
      </c>
      <c r="K1495" s="8" t="s">
        <v>27</v>
      </c>
      <c r="L1495" s="8" t="s">
        <v>66</v>
      </c>
      <c r="M1495" s="8" t="s">
        <v>19</v>
      </c>
      <c r="N1495" s="9">
        <v>40643</v>
      </c>
    </row>
    <row r="1496" spans="1:14" x14ac:dyDescent="0.35">
      <c r="A1496" s="8">
        <v>28737</v>
      </c>
      <c r="B1496" s="9">
        <v>40819</v>
      </c>
      <c r="C1496" s="8" t="s">
        <v>20</v>
      </c>
      <c r="D1496" s="8">
        <v>50</v>
      </c>
      <c r="E1496" s="8">
        <v>413.37</v>
      </c>
      <c r="F1496" s="10">
        <v>8.2674000000000003</v>
      </c>
      <c r="G1496" s="8" t="s">
        <v>25</v>
      </c>
      <c r="H1496" s="8">
        <v>7.77</v>
      </c>
      <c r="I1496" s="8" t="s">
        <v>46</v>
      </c>
      <c r="J1496" s="8" t="s">
        <v>29</v>
      </c>
      <c r="K1496" s="8" t="s">
        <v>27</v>
      </c>
      <c r="L1496" s="8" t="s">
        <v>36</v>
      </c>
      <c r="M1496" s="8" t="s">
        <v>32</v>
      </c>
      <c r="N1496" s="9">
        <v>40673</v>
      </c>
    </row>
    <row r="1497" spans="1:14" x14ac:dyDescent="0.35">
      <c r="A1497" s="8">
        <v>42657</v>
      </c>
      <c r="B1497" s="9">
        <v>40819</v>
      </c>
      <c r="C1497" s="8" t="s">
        <v>13</v>
      </c>
      <c r="D1497" s="8">
        <v>48</v>
      </c>
      <c r="E1497" s="8">
        <v>945.54</v>
      </c>
      <c r="F1497" s="10">
        <v>19.69875</v>
      </c>
      <c r="G1497" s="8" t="s">
        <v>25</v>
      </c>
      <c r="H1497" s="8">
        <v>5.97</v>
      </c>
      <c r="I1497" s="8" t="s">
        <v>51</v>
      </c>
      <c r="J1497" s="8" t="s">
        <v>16</v>
      </c>
      <c r="K1497" s="8" t="s">
        <v>27</v>
      </c>
      <c r="L1497" s="8" t="s">
        <v>28</v>
      </c>
      <c r="M1497" s="8" t="s">
        <v>19</v>
      </c>
      <c r="N1497" s="9">
        <v>40673</v>
      </c>
    </row>
    <row r="1498" spans="1:14" x14ac:dyDescent="0.35">
      <c r="A1498" s="8">
        <v>22211</v>
      </c>
      <c r="B1498" s="9">
        <v>40819</v>
      </c>
      <c r="C1498" s="8" t="s">
        <v>49</v>
      </c>
      <c r="D1498" s="8">
        <v>47</v>
      </c>
      <c r="E1498" s="8">
        <v>14493.84</v>
      </c>
      <c r="F1498" s="10">
        <v>308.37957446808508</v>
      </c>
      <c r="G1498" s="8" t="s">
        <v>21</v>
      </c>
      <c r="H1498" s="8">
        <v>85.63</v>
      </c>
      <c r="I1498" s="8" t="s">
        <v>85</v>
      </c>
      <c r="J1498" s="8" t="s">
        <v>16</v>
      </c>
      <c r="K1498" s="8" t="s">
        <v>17</v>
      </c>
      <c r="L1498" s="8" t="s">
        <v>52</v>
      </c>
      <c r="M1498" s="8" t="s">
        <v>56</v>
      </c>
      <c r="N1498" s="9">
        <v>40643</v>
      </c>
    </row>
    <row r="1499" spans="1:14" x14ac:dyDescent="0.35">
      <c r="A1499" s="8">
        <v>46916</v>
      </c>
      <c r="B1499" s="9">
        <v>40819</v>
      </c>
      <c r="C1499" s="8" t="s">
        <v>34</v>
      </c>
      <c r="D1499" s="8">
        <v>40</v>
      </c>
      <c r="E1499" s="8">
        <v>2108.21</v>
      </c>
      <c r="F1499" s="10">
        <v>52.705249999999999</v>
      </c>
      <c r="G1499" s="8" t="s">
        <v>25</v>
      </c>
      <c r="H1499" s="8">
        <v>19.989999999999998</v>
      </c>
      <c r="I1499" s="8" t="s">
        <v>63</v>
      </c>
      <c r="J1499" s="8" t="s">
        <v>29</v>
      </c>
      <c r="K1499" s="8" t="s">
        <v>17</v>
      </c>
      <c r="L1499" s="8" t="s">
        <v>18</v>
      </c>
      <c r="M1499" s="8" t="s">
        <v>19</v>
      </c>
      <c r="N1499" s="9">
        <v>40673</v>
      </c>
    </row>
    <row r="1500" spans="1:14" x14ac:dyDescent="0.35">
      <c r="A1500" s="8">
        <v>46916</v>
      </c>
      <c r="B1500" s="9">
        <v>40819</v>
      </c>
      <c r="C1500" s="8" t="s">
        <v>34</v>
      </c>
      <c r="D1500" s="8">
        <v>40</v>
      </c>
      <c r="E1500" s="8">
        <v>115.51</v>
      </c>
      <c r="F1500" s="10">
        <v>2.88775</v>
      </c>
      <c r="G1500" s="8" t="s">
        <v>25</v>
      </c>
      <c r="H1500" s="8">
        <v>0.97</v>
      </c>
      <c r="I1500" s="8" t="s">
        <v>35</v>
      </c>
      <c r="J1500" s="8" t="s">
        <v>29</v>
      </c>
      <c r="K1500" s="8" t="s">
        <v>27</v>
      </c>
      <c r="L1500" s="8" t="s">
        <v>40</v>
      </c>
      <c r="M1500" s="8" t="s">
        <v>37</v>
      </c>
      <c r="N1500" s="9">
        <v>40673</v>
      </c>
    </row>
    <row r="1501" spans="1:14" x14ac:dyDescent="0.35">
      <c r="A1501" s="8">
        <v>46916</v>
      </c>
      <c r="B1501" s="9">
        <v>40819</v>
      </c>
      <c r="C1501" s="8" t="s">
        <v>34</v>
      </c>
      <c r="D1501" s="8">
        <v>40</v>
      </c>
      <c r="E1501" s="8">
        <v>103.79</v>
      </c>
      <c r="F1501" s="10">
        <v>2.5947500000000003</v>
      </c>
      <c r="G1501" s="8" t="s">
        <v>25</v>
      </c>
      <c r="H1501" s="8">
        <v>0.5</v>
      </c>
      <c r="I1501" s="8" t="s">
        <v>63</v>
      </c>
      <c r="J1501" s="8" t="s">
        <v>29</v>
      </c>
      <c r="K1501" s="8" t="s">
        <v>27</v>
      </c>
      <c r="L1501" s="8" t="s">
        <v>71</v>
      </c>
      <c r="M1501" s="8" t="s">
        <v>19</v>
      </c>
      <c r="N1501" s="9">
        <v>40673</v>
      </c>
    </row>
    <row r="1502" spans="1:14" x14ac:dyDescent="0.35">
      <c r="A1502" s="8">
        <v>51971</v>
      </c>
      <c r="B1502" s="9">
        <v>40819</v>
      </c>
      <c r="C1502" s="8" t="s">
        <v>49</v>
      </c>
      <c r="D1502" s="8">
        <v>39</v>
      </c>
      <c r="E1502" s="8">
        <v>1326.04</v>
      </c>
      <c r="F1502" s="10">
        <v>34.001025641025642</v>
      </c>
      <c r="G1502" s="8" t="s">
        <v>25</v>
      </c>
      <c r="H1502" s="8">
        <v>35</v>
      </c>
      <c r="I1502" s="8" t="s">
        <v>26</v>
      </c>
      <c r="J1502" s="8" t="s">
        <v>29</v>
      </c>
      <c r="K1502" s="8" t="s">
        <v>27</v>
      </c>
      <c r="L1502" s="8" t="s">
        <v>58</v>
      </c>
      <c r="M1502" s="8" t="s">
        <v>76</v>
      </c>
      <c r="N1502" s="9">
        <v>40673</v>
      </c>
    </row>
    <row r="1503" spans="1:14" x14ac:dyDescent="0.35">
      <c r="A1503" s="8">
        <v>22211</v>
      </c>
      <c r="B1503" s="9">
        <v>40819</v>
      </c>
      <c r="C1503" s="8" t="s">
        <v>49</v>
      </c>
      <c r="D1503" s="8">
        <v>30</v>
      </c>
      <c r="E1503" s="8">
        <v>943.44</v>
      </c>
      <c r="F1503" s="10">
        <v>31.448</v>
      </c>
      <c r="G1503" s="8" t="s">
        <v>25</v>
      </c>
      <c r="H1503" s="8">
        <v>19.989999999999998</v>
      </c>
      <c r="I1503" s="8" t="s">
        <v>85</v>
      </c>
      <c r="J1503" s="8" t="s">
        <v>16</v>
      </c>
      <c r="K1503" s="8" t="s">
        <v>27</v>
      </c>
      <c r="L1503" s="8" t="s">
        <v>28</v>
      </c>
      <c r="M1503" s="8" t="s">
        <v>19</v>
      </c>
      <c r="N1503" s="9">
        <v>40673</v>
      </c>
    </row>
    <row r="1504" spans="1:14" x14ac:dyDescent="0.35">
      <c r="A1504" s="8">
        <v>51971</v>
      </c>
      <c r="B1504" s="9">
        <v>40819</v>
      </c>
      <c r="C1504" s="8" t="s">
        <v>49</v>
      </c>
      <c r="D1504" s="8">
        <v>22</v>
      </c>
      <c r="E1504" s="8">
        <v>3881.89</v>
      </c>
      <c r="F1504" s="10">
        <v>176.44954545454544</v>
      </c>
      <c r="G1504" s="8" t="s">
        <v>25</v>
      </c>
      <c r="H1504" s="8">
        <v>69</v>
      </c>
      <c r="I1504" s="8" t="s">
        <v>26</v>
      </c>
      <c r="J1504" s="8" t="s">
        <v>29</v>
      </c>
      <c r="K1504" s="8" t="s">
        <v>17</v>
      </c>
      <c r="L1504" s="8" t="s">
        <v>52</v>
      </c>
      <c r="M1504" s="8" t="s">
        <v>76</v>
      </c>
      <c r="N1504" s="9">
        <v>40673</v>
      </c>
    </row>
    <row r="1505" spans="1:14" x14ac:dyDescent="0.35">
      <c r="A1505" s="8">
        <v>29351</v>
      </c>
      <c r="B1505" s="9">
        <v>40819</v>
      </c>
      <c r="C1505" s="8" t="s">
        <v>55</v>
      </c>
      <c r="D1505" s="8">
        <v>17</v>
      </c>
      <c r="E1505" s="8">
        <v>5122.6099999999997</v>
      </c>
      <c r="F1505" s="10">
        <v>301.33</v>
      </c>
      <c r="G1505" s="8" t="s">
        <v>25</v>
      </c>
      <c r="H1505" s="8">
        <v>19.989999999999998</v>
      </c>
      <c r="I1505" s="8" t="s">
        <v>35</v>
      </c>
      <c r="J1505" s="8" t="s">
        <v>16</v>
      </c>
      <c r="K1505" s="8" t="s">
        <v>27</v>
      </c>
      <c r="L1505" s="8" t="s">
        <v>68</v>
      </c>
      <c r="M1505" s="8" t="s">
        <v>19</v>
      </c>
      <c r="N1505" s="9">
        <v>40673</v>
      </c>
    </row>
    <row r="1506" spans="1:14" x14ac:dyDescent="0.35">
      <c r="A1506" s="8">
        <v>28737</v>
      </c>
      <c r="B1506" s="9">
        <v>40819</v>
      </c>
      <c r="C1506" s="8" t="s">
        <v>20</v>
      </c>
      <c r="D1506" s="8">
        <v>17</v>
      </c>
      <c r="E1506" s="8">
        <v>1721.6410000000001</v>
      </c>
      <c r="F1506" s="10">
        <v>101.27300000000001</v>
      </c>
      <c r="G1506" s="8" t="s">
        <v>25</v>
      </c>
      <c r="H1506" s="8">
        <v>4.2300000000000004</v>
      </c>
      <c r="I1506" s="8" t="s">
        <v>46</v>
      </c>
      <c r="J1506" s="8" t="s">
        <v>29</v>
      </c>
      <c r="K1506" s="8" t="s">
        <v>30</v>
      </c>
      <c r="L1506" s="8" t="s">
        <v>47</v>
      </c>
      <c r="M1506" s="8" t="s">
        <v>19</v>
      </c>
      <c r="N1506" s="9">
        <v>40673</v>
      </c>
    </row>
    <row r="1507" spans="1:14" x14ac:dyDescent="0.35">
      <c r="A1507" s="8">
        <v>47010</v>
      </c>
      <c r="B1507" s="9">
        <v>40819</v>
      </c>
      <c r="C1507" s="8" t="s">
        <v>20</v>
      </c>
      <c r="D1507" s="8">
        <v>11</v>
      </c>
      <c r="E1507" s="8">
        <v>1479.14</v>
      </c>
      <c r="F1507" s="10">
        <v>134.46727272727273</v>
      </c>
      <c r="G1507" s="8" t="s">
        <v>21</v>
      </c>
      <c r="H1507" s="8">
        <v>30</v>
      </c>
      <c r="I1507" s="8" t="s">
        <v>85</v>
      </c>
      <c r="J1507" s="8" t="s">
        <v>22</v>
      </c>
      <c r="K1507" s="8" t="s">
        <v>17</v>
      </c>
      <c r="L1507" s="8" t="s">
        <v>23</v>
      </c>
      <c r="M1507" s="8" t="s">
        <v>24</v>
      </c>
      <c r="N1507" s="9">
        <v>40612</v>
      </c>
    </row>
    <row r="1508" spans="1:14" x14ac:dyDescent="0.35">
      <c r="A1508" s="8">
        <v>12871</v>
      </c>
      <c r="B1508" s="9">
        <v>40820</v>
      </c>
      <c r="C1508" s="8" t="s">
        <v>49</v>
      </c>
      <c r="D1508" s="8">
        <v>46</v>
      </c>
      <c r="E1508" s="8">
        <v>459.26</v>
      </c>
      <c r="F1508" s="10">
        <v>9.9839130434782604</v>
      </c>
      <c r="G1508" s="8" t="s">
        <v>25</v>
      </c>
      <c r="H1508" s="8">
        <v>4.68</v>
      </c>
      <c r="I1508" s="8" t="s">
        <v>85</v>
      </c>
      <c r="J1508" s="8" t="s">
        <v>42</v>
      </c>
      <c r="K1508" s="8" t="s">
        <v>27</v>
      </c>
      <c r="L1508" s="8" t="s">
        <v>36</v>
      </c>
      <c r="M1508" s="8" t="s">
        <v>32</v>
      </c>
      <c r="N1508" s="9">
        <v>40704</v>
      </c>
    </row>
    <row r="1509" spans="1:14" x14ac:dyDescent="0.35">
      <c r="A1509" s="8">
        <v>10979</v>
      </c>
      <c r="B1509" s="9">
        <v>40820</v>
      </c>
      <c r="C1509" s="8" t="s">
        <v>55</v>
      </c>
      <c r="D1509" s="8">
        <v>15</v>
      </c>
      <c r="E1509" s="8">
        <v>486.43</v>
      </c>
      <c r="F1509" s="10">
        <v>32.428666666666665</v>
      </c>
      <c r="G1509" s="8" t="s">
        <v>25</v>
      </c>
      <c r="H1509" s="8">
        <v>3.92</v>
      </c>
      <c r="I1509" s="8" t="s">
        <v>85</v>
      </c>
      <c r="J1509" s="8" t="s">
        <v>42</v>
      </c>
      <c r="K1509" s="8" t="s">
        <v>17</v>
      </c>
      <c r="L1509" s="8" t="s">
        <v>18</v>
      </c>
      <c r="M1509" s="8" t="s">
        <v>32</v>
      </c>
      <c r="N1509" s="9">
        <v>40704</v>
      </c>
    </row>
    <row r="1510" spans="1:14" x14ac:dyDescent="0.35">
      <c r="A1510" s="8">
        <v>10979</v>
      </c>
      <c r="B1510" s="9">
        <v>40820</v>
      </c>
      <c r="C1510" s="8" t="s">
        <v>55</v>
      </c>
      <c r="D1510" s="8">
        <v>7</v>
      </c>
      <c r="E1510" s="8">
        <v>144.94999999999999</v>
      </c>
      <c r="F1510" s="10">
        <v>20.707142857142856</v>
      </c>
      <c r="G1510" s="8" t="s">
        <v>14</v>
      </c>
      <c r="H1510" s="8">
        <v>5.86</v>
      </c>
      <c r="I1510" s="8" t="s">
        <v>85</v>
      </c>
      <c r="J1510" s="8" t="s">
        <v>42</v>
      </c>
      <c r="K1510" s="8" t="s">
        <v>27</v>
      </c>
      <c r="L1510" s="8" t="s">
        <v>28</v>
      </c>
      <c r="M1510" s="8" t="s">
        <v>19</v>
      </c>
      <c r="N1510" s="9">
        <v>40704</v>
      </c>
    </row>
    <row r="1511" spans="1:14" x14ac:dyDescent="0.35">
      <c r="A1511" s="8">
        <v>55077</v>
      </c>
      <c r="B1511" s="9">
        <v>40820</v>
      </c>
      <c r="C1511" s="8" t="s">
        <v>20</v>
      </c>
      <c r="D1511" s="8">
        <v>3</v>
      </c>
      <c r="E1511" s="8">
        <v>143.98150000000001</v>
      </c>
      <c r="F1511" s="10">
        <v>47.993833333333335</v>
      </c>
      <c r="G1511" s="8" t="s">
        <v>25</v>
      </c>
      <c r="H1511" s="8">
        <v>2.5</v>
      </c>
      <c r="I1511" s="8" t="s">
        <v>35</v>
      </c>
      <c r="J1511" s="8" t="s">
        <v>22</v>
      </c>
      <c r="K1511" s="8" t="s">
        <v>30</v>
      </c>
      <c r="L1511" s="8" t="s">
        <v>47</v>
      </c>
      <c r="M1511" s="8" t="s">
        <v>32</v>
      </c>
      <c r="N1511" s="9">
        <v>40704</v>
      </c>
    </row>
    <row r="1512" spans="1:14" x14ac:dyDescent="0.35">
      <c r="A1512" s="8">
        <v>55077</v>
      </c>
      <c r="B1512" s="9">
        <v>40820</v>
      </c>
      <c r="C1512" s="8" t="s">
        <v>20</v>
      </c>
      <c r="D1512" s="8">
        <v>2</v>
      </c>
      <c r="E1512" s="8">
        <v>31.7</v>
      </c>
      <c r="F1512" s="10">
        <v>15.85</v>
      </c>
      <c r="G1512" s="8" t="s">
        <v>25</v>
      </c>
      <c r="H1512" s="8">
        <v>1.99</v>
      </c>
      <c r="I1512" s="8" t="s">
        <v>35</v>
      </c>
      <c r="J1512" s="8" t="s">
        <v>22</v>
      </c>
      <c r="K1512" s="8" t="s">
        <v>30</v>
      </c>
      <c r="L1512" s="8" t="s">
        <v>31</v>
      </c>
      <c r="M1512" s="8" t="s">
        <v>32</v>
      </c>
      <c r="N1512" s="9">
        <v>40704</v>
      </c>
    </row>
    <row r="1513" spans="1:14" x14ac:dyDescent="0.35">
      <c r="A1513" s="8">
        <v>32036</v>
      </c>
      <c r="B1513" s="9">
        <v>40821</v>
      </c>
      <c r="C1513" s="8" t="s">
        <v>55</v>
      </c>
      <c r="D1513" s="8">
        <v>25</v>
      </c>
      <c r="E1513" s="8">
        <v>362.52</v>
      </c>
      <c r="F1513" s="10">
        <v>14.5008</v>
      </c>
      <c r="G1513" s="8" t="s">
        <v>25</v>
      </c>
      <c r="H1513" s="8">
        <v>7.51</v>
      </c>
      <c r="I1513" s="8" t="s">
        <v>51</v>
      </c>
      <c r="J1513" s="8" t="s">
        <v>22</v>
      </c>
      <c r="K1513" s="8" t="s">
        <v>27</v>
      </c>
      <c r="L1513" s="8" t="s">
        <v>58</v>
      </c>
      <c r="M1513" s="8" t="s">
        <v>19</v>
      </c>
      <c r="N1513" s="9">
        <v>40704</v>
      </c>
    </row>
    <row r="1514" spans="1:14" x14ac:dyDescent="0.35">
      <c r="A1514" s="8">
        <v>13156</v>
      </c>
      <c r="B1514" s="9">
        <v>40821</v>
      </c>
      <c r="C1514" s="8" t="s">
        <v>13</v>
      </c>
      <c r="D1514" s="8">
        <v>12</v>
      </c>
      <c r="E1514" s="8">
        <v>502.01</v>
      </c>
      <c r="F1514" s="10">
        <v>41.834166666666668</v>
      </c>
      <c r="G1514" s="8" t="s">
        <v>25</v>
      </c>
      <c r="H1514" s="8">
        <v>9.1999999999999993</v>
      </c>
      <c r="I1514" s="8" t="s">
        <v>35</v>
      </c>
      <c r="J1514" s="8" t="s">
        <v>22</v>
      </c>
      <c r="K1514" s="8" t="s">
        <v>17</v>
      </c>
      <c r="L1514" s="8" t="s">
        <v>18</v>
      </c>
      <c r="M1514" s="8" t="s">
        <v>37</v>
      </c>
      <c r="N1514" s="9">
        <v>40826</v>
      </c>
    </row>
    <row r="1515" spans="1:14" x14ac:dyDescent="0.35">
      <c r="A1515" s="8">
        <v>1988</v>
      </c>
      <c r="B1515" s="9">
        <v>40821</v>
      </c>
      <c r="C1515" s="8" t="s">
        <v>49</v>
      </c>
      <c r="D1515" s="8">
        <v>9</v>
      </c>
      <c r="E1515" s="8">
        <v>122.14</v>
      </c>
      <c r="F1515" s="10">
        <v>13.571111111111112</v>
      </c>
      <c r="G1515" s="8" t="s">
        <v>25</v>
      </c>
      <c r="H1515" s="8">
        <v>4.51</v>
      </c>
      <c r="I1515" s="8" t="s">
        <v>35</v>
      </c>
      <c r="J1515" s="8" t="s">
        <v>22</v>
      </c>
      <c r="K1515" s="8" t="s">
        <v>27</v>
      </c>
      <c r="L1515" s="8" t="s">
        <v>58</v>
      </c>
      <c r="M1515" s="8" t="s">
        <v>19</v>
      </c>
      <c r="N1515" s="9">
        <v>40734</v>
      </c>
    </row>
    <row r="1516" spans="1:14" x14ac:dyDescent="0.35">
      <c r="A1516" s="8">
        <v>32036</v>
      </c>
      <c r="B1516" s="9">
        <v>40821</v>
      </c>
      <c r="C1516" s="8" t="s">
        <v>55</v>
      </c>
      <c r="D1516" s="8">
        <v>6</v>
      </c>
      <c r="E1516" s="8">
        <v>338.89</v>
      </c>
      <c r="F1516" s="10">
        <v>56.481666666666662</v>
      </c>
      <c r="G1516" s="8" t="s">
        <v>25</v>
      </c>
      <c r="H1516" s="8">
        <v>10.75</v>
      </c>
      <c r="I1516" s="8" t="s">
        <v>51</v>
      </c>
      <c r="J1516" s="8" t="s">
        <v>22</v>
      </c>
      <c r="K1516" s="8" t="s">
        <v>27</v>
      </c>
      <c r="L1516" s="8" t="s">
        <v>28</v>
      </c>
      <c r="M1516" s="8" t="s">
        <v>19</v>
      </c>
      <c r="N1516" s="9">
        <v>40734</v>
      </c>
    </row>
    <row r="1517" spans="1:14" x14ac:dyDescent="0.35">
      <c r="A1517" s="8">
        <v>19911</v>
      </c>
      <c r="B1517" s="9">
        <v>40822</v>
      </c>
      <c r="C1517" s="8" t="s">
        <v>34</v>
      </c>
      <c r="D1517" s="8">
        <v>43</v>
      </c>
      <c r="E1517" s="8">
        <v>1054.7</v>
      </c>
      <c r="F1517" s="10">
        <v>24.527906976744188</v>
      </c>
      <c r="G1517" s="8" t="s">
        <v>25</v>
      </c>
      <c r="H1517" s="8">
        <v>5.37</v>
      </c>
      <c r="I1517" s="8" t="s">
        <v>85</v>
      </c>
      <c r="J1517" s="8" t="s">
        <v>16</v>
      </c>
      <c r="K1517" s="8" t="s">
        <v>27</v>
      </c>
      <c r="L1517" s="8" t="s">
        <v>66</v>
      </c>
      <c r="M1517" s="8" t="s">
        <v>45</v>
      </c>
      <c r="N1517" s="9">
        <v>40734</v>
      </c>
    </row>
    <row r="1518" spans="1:14" x14ac:dyDescent="0.35">
      <c r="A1518" s="8">
        <v>19911</v>
      </c>
      <c r="B1518" s="9">
        <v>40822</v>
      </c>
      <c r="C1518" s="8" t="s">
        <v>34</v>
      </c>
      <c r="D1518" s="8">
        <v>39</v>
      </c>
      <c r="E1518" s="8">
        <v>4859.37</v>
      </c>
      <c r="F1518" s="10">
        <v>124.59923076923077</v>
      </c>
      <c r="G1518" s="8" t="s">
        <v>25</v>
      </c>
      <c r="H1518" s="8">
        <v>13.99</v>
      </c>
      <c r="I1518" s="8" t="s">
        <v>85</v>
      </c>
      <c r="J1518" s="8" t="s">
        <v>16</v>
      </c>
      <c r="K1518" s="8" t="s">
        <v>30</v>
      </c>
      <c r="L1518" s="8" t="s">
        <v>44</v>
      </c>
      <c r="M1518" s="8" t="s">
        <v>45</v>
      </c>
      <c r="N1518" s="9">
        <v>40704</v>
      </c>
    </row>
    <row r="1519" spans="1:14" x14ac:dyDescent="0.35">
      <c r="A1519" s="8">
        <v>4128</v>
      </c>
      <c r="B1519" s="9">
        <v>40822</v>
      </c>
      <c r="C1519" s="8" t="s">
        <v>49</v>
      </c>
      <c r="D1519" s="8">
        <v>38</v>
      </c>
      <c r="E1519" s="8">
        <v>391.42</v>
      </c>
      <c r="F1519" s="10">
        <v>10.300526315789474</v>
      </c>
      <c r="G1519" s="8" t="s">
        <v>25</v>
      </c>
      <c r="H1519" s="8">
        <v>5.12</v>
      </c>
      <c r="I1519" s="8" t="s">
        <v>51</v>
      </c>
      <c r="J1519" s="8" t="s">
        <v>16</v>
      </c>
      <c r="K1519" s="8" t="s">
        <v>27</v>
      </c>
      <c r="L1519" s="8" t="s">
        <v>28</v>
      </c>
      <c r="M1519" s="8" t="s">
        <v>19</v>
      </c>
      <c r="N1519" s="9">
        <v>40765</v>
      </c>
    </row>
    <row r="1520" spans="1:14" x14ac:dyDescent="0.35">
      <c r="A1520" s="8">
        <v>19911</v>
      </c>
      <c r="B1520" s="9">
        <v>40822</v>
      </c>
      <c r="C1520" s="8" t="s">
        <v>34</v>
      </c>
      <c r="D1520" s="8">
        <v>38</v>
      </c>
      <c r="E1520" s="8">
        <v>5349.21</v>
      </c>
      <c r="F1520" s="10">
        <v>140.76868421052632</v>
      </c>
      <c r="G1520" s="8" t="s">
        <v>21</v>
      </c>
      <c r="H1520" s="8">
        <v>28.63</v>
      </c>
      <c r="I1520" s="8" t="s">
        <v>85</v>
      </c>
      <c r="J1520" s="8" t="s">
        <v>16</v>
      </c>
      <c r="K1520" s="8" t="s">
        <v>17</v>
      </c>
      <c r="L1520" s="8" t="s">
        <v>23</v>
      </c>
      <c r="M1520" s="8" t="s">
        <v>24</v>
      </c>
      <c r="N1520" s="9">
        <v>40765</v>
      </c>
    </row>
    <row r="1521" spans="1:14" x14ac:dyDescent="0.35">
      <c r="A1521" s="8">
        <v>42919</v>
      </c>
      <c r="B1521" s="9">
        <v>40822</v>
      </c>
      <c r="C1521" s="8" t="s">
        <v>55</v>
      </c>
      <c r="D1521" s="8">
        <v>7</v>
      </c>
      <c r="E1521" s="8">
        <v>1143.4285</v>
      </c>
      <c r="F1521" s="10">
        <v>163.34692857142858</v>
      </c>
      <c r="G1521" s="8" t="s">
        <v>14</v>
      </c>
      <c r="H1521" s="8">
        <v>4.2</v>
      </c>
      <c r="I1521" s="8" t="s">
        <v>15</v>
      </c>
      <c r="J1521" s="8" t="s">
        <v>22</v>
      </c>
      <c r="K1521" s="8" t="s">
        <v>30</v>
      </c>
      <c r="L1521" s="8" t="s">
        <v>47</v>
      </c>
      <c r="M1521" s="8" t="s">
        <v>19</v>
      </c>
      <c r="N1521" s="9">
        <v>40734</v>
      </c>
    </row>
    <row r="1522" spans="1:14" x14ac:dyDescent="0.35">
      <c r="A1522" s="8">
        <v>22181</v>
      </c>
      <c r="B1522" s="9">
        <v>40823</v>
      </c>
      <c r="C1522" s="8" t="s">
        <v>13</v>
      </c>
      <c r="D1522" s="8">
        <v>41</v>
      </c>
      <c r="E1522" s="8">
        <v>258.13</v>
      </c>
      <c r="F1522" s="10">
        <v>6.2958536585365854</v>
      </c>
      <c r="G1522" s="8" t="s">
        <v>25</v>
      </c>
      <c r="H1522" s="8">
        <v>1.82</v>
      </c>
      <c r="I1522" s="8" t="s">
        <v>51</v>
      </c>
      <c r="J1522" s="8" t="s">
        <v>22</v>
      </c>
      <c r="K1522" s="8" t="s">
        <v>27</v>
      </c>
      <c r="L1522" s="8" t="s">
        <v>82</v>
      </c>
      <c r="M1522" s="8" t="s">
        <v>37</v>
      </c>
      <c r="N1522" s="8" t="s">
        <v>74</v>
      </c>
    </row>
    <row r="1523" spans="1:14" x14ac:dyDescent="0.35">
      <c r="A1523" s="8">
        <v>59108</v>
      </c>
      <c r="B1523" s="9">
        <v>40823</v>
      </c>
      <c r="C1523" s="8" t="s">
        <v>13</v>
      </c>
      <c r="D1523" s="8">
        <v>39</v>
      </c>
      <c r="E1523" s="8">
        <v>4215.83</v>
      </c>
      <c r="F1523" s="10">
        <v>108.09820512820512</v>
      </c>
      <c r="G1523" s="8" t="s">
        <v>25</v>
      </c>
      <c r="H1523" s="8">
        <v>8.99</v>
      </c>
      <c r="I1523" s="8" t="s">
        <v>51</v>
      </c>
      <c r="J1523" s="8" t="s">
        <v>22</v>
      </c>
      <c r="K1523" s="8" t="s">
        <v>30</v>
      </c>
      <c r="L1523" s="8" t="s">
        <v>47</v>
      </c>
      <c r="M1523" s="8" t="s">
        <v>19</v>
      </c>
      <c r="N1523" s="8" t="s">
        <v>74</v>
      </c>
    </row>
    <row r="1524" spans="1:14" x14ac:dyDescent="0.35">
      <c r="A1524" s="8">
        <v>35077</v>
      </c>
      <c r="B1524" s="9">
        <v>40823</v>
      </c>
      <c r="C1524" s="8" t="s">
        <v>34</v>
      </c>
      <c r="D1524" s="8">
        <v>29</v>
      </c>
      <c r="E1524" s="8">
        <v>81.099999999999994</v>
      </c>
      <c r="F1524" s="10">
        <v>2.796551724137931</v>
      </c>
      <c r="G1524" s="8" t="s">
        <v>25</v>
      </c>
      <c r="H1524" s="8">
        <v>0.96</v>
      </c>
      <c r="I1524" s="8" t="s">
        <v>51</v>
      </c>
      <c r="J1524" s="8" t="s">
        <v>29</v>
      </c>
      <c r="K1524" s="8" t="s">
        <v>27</v>
      </c>
      <c r="L1524" s="8" t="s">
        <v>40</v>
      </c>
      <c r="M1524" s="8" t="s">
        <v>37</v>
      </c>
      <c r="N1524" s="9">
        <v>40765</v>
      </c>
    </row>
    <row r="1525" spans="1:14" x14ac:dyDescent="0.35">
      <c r="A1525" s="8">
        <v>59108</v>
      </c>
      <c r="B1525" s="9">
        <v>40823</v>
      </c>
      <c r="C1525" s="8" t="s">
        <v>13</v>
      </c>
      <c r="D1525" s="8">
        <v>21</v>
      </c>
      <c r="E1525" s="8">
        <v>68.53</v>
      </c>
      <c r="F1525" s="10">
        <v>3.2633333333333332</v>
      </c>
      <c r="G1525" s="8" t="s">
        <v>25</v>
      </c>
      <c r="H1525" s="8">
        <v>3.97</v>
      </c>
      <c r="I1525" s="8" t="s">
        <v>51</v>
      </c>
      <c r="J1525" s="8" t="s">
        <v>22</v>
      </c>
      <c r="K1525" s="8" t="s">
        <v>27</v>
      </c>
      <c r="L1525" s="8" t="s">
        <v>40</v>
      </c>
      <c r="M1525" s="8" t="s">
        <v>37</v>
      </c>
      <c r="N1525" s="9">
        <v>40887</v>
      </c>
    </row>
    <row r="1526" spans="1:14" x14ac:dyDescent="0.35">
      <c r="A1526" s="8">
        <v>835</v>
      </c>
      <c r="B1526" s="9">
        <v>40823</v>
      </c>
      <c r="C1526" s="8" t="s">
        <v>49</v>
      </c>
      <c r="D1526" s="8">
        <v>18</v>
      </c>
      <c r="E1526" s="8">
        <v>125.16</v>
      </c>
      <c r="F1526" s="10">
        <v>6.9533333333333331</v>
      </c>
      <c r="G1526" s="8" t="s">
        <v>25</v>
      </c>
      <c r="H1526" s="8">
        <v>5.14</v>
      </c>
      <c r="I1526" s="8" t="s">
        <v>51</v>
      </c>
      <c r="J1526" s="8" t="s">
        <v>42</v>
      </c>
      <c r="K1526" s="8" t="s">
        <v>27</v>
      </c>
      <c r="L1526" s="8" t="s">
        <v>28</v>
      </c>
      <c r="M1526" s="8" t="s">
        <v>19</v>
      </c>
      <c r="N1526" s="9">
        <v>40765</v>
      </c>
    </row>
    <row r="1527" spans="1:14" x14ac:dyDescent="0.35">
      <c r="A1527" s="8">
        <v>53443</v>
      </c>
      <c r="B1527" s="9">
        <v>40824</v>
      </c>
      <c r="C1527" s="8" t="s">
        <v>20</v>
      </c>
      <c r="D1527" s="8">
        <v>35</v>
      </c>
      <c r="E1527" s="8">
        <v>1477.63</v>
      </c>
      <c r="F1527" s="10">
        <v>42.218000000000004</v>
      </c>
      <c r="G1527" s="8" t="s">
        <v>25</v>
      </c>
      <c r="H1527" s="8">
        <v>4.62</v>
      </c>
      <c r="I1527" s="8" t="s">
        <v>54</v>
      </c>
      <c r="J1527" s="8" t="s">
        <v>16</v>
      </c>
      <c r="K1527" s="8" t="s">
        <v>27</v>
      </c>
      <c r="L1527" s="8" t="s">
        <v>66</v>
      </c>
      <c r="M1527" s="8" t="s">
        <v>19</v>
      </c>
      <c r="N1527" s="9">
        <v>40796</v>
      </c>
    </row>
    <row r="1528" spans="1:14" x14ac:dyDescent="0.35">
      <c r="A1528" s="8">
        <v>53443</v>
      </c>
      <c r="B1528" s="9">
        <v>40824</v>
      </c>
      <c r="C1528" s="8" t="s">
        <v>20</v>
      </c>
      <c r="D1528" s="8">
        <v>22</v>
      </c>
      <c r="E1528" s="8">
        <v>148.80000000000001</v>
      </c>
      <c r="F1528" s="10">
        <v>6.7636363636363646</v>
      </c>
      <c r="G1528" s="8" t="s">
        <v>25</v>
      </c>
      <c r="H1528" s="8">
        <v>1.22</v>
      </c>
      <c r="I1528" s="8" t="s">
        <v>54</v>
      </c>
      <c r="J1528" s="8" t="s">
        <v>16</v>
      </c>
      <c r="K1528" s="8" t="s">
        <v>27</v>
      </c>
      <c r="L1528" s="8" t="s">
        <v>40</v>
      </c>
      <c r="M1528" s="8" t="s">
        <v>37</v>
      </c>
      <c r="N1528" s="9">
        <v>40796</v>
      </c>
    </row>
    <row r="1529" spans="1:14" x14ac:dyDescent="0.35">
      <c r="A1529" s="8">
        <v>27174</v>
      </c>
      <c r="B1529" s="9">
        <v>40824</v>
      </c>
      <c r="C1529" s="8" t="s">
        <v>20</v>
      </c>
      <c r="D1529" s="8">
        <v>17</v>
      </c>
      <c r="E1529" s="8">
        <v>477.50450000000001</v>
      </c>
      <c r="F1529" s="10">
        <v>28.0885</v>
      </c>
      <c r="G1529" s="8" t="s">
        <v>25</v>
      </c>
      <c r="H1529" s="8">
        <v>5</v>
      </c>
      <c r="I1529" s="8" t="s">
        <v>15</v>
      </c>
      <c r="J1529" s="8" t="s">
        <v>22</v>
      </c>
      <c r="K1529" s="8" t="s">
        <v>30</v>
      </c>
      <c r="L1529" s="8" t="s">
        <v>47</v>
      </c>
      <c r="M1529" s="8" t="s">
        <v>19</v>
      </c>
      <c r="N1529" s="9">
        <v>40826</v>
      </c>
    </row>
    <row r="1530" spans="1:14" x14ac:dyDescent="0.35">
      <c r="A1530" s="8">
        <v>53443</v>
      </c>
      <c r="B1530" s="9">
        <v>40824</v>
      </c>
      <c r="C1530" s="8" t="s">
        <v>20</v>
      </c>
      <c r="D1530" s="8">
        <v>3</v>
      </c>
      <c r="E1530" s="8">
        <v>19.46</v>
      </c>
      <c r="F1530" s="10">
        <v>6.4866666666666672</v>
      </c>
      <c r="G1530" s="8" t="s">
        <v>25</v>
      </c>
      <c r="H1530" s="8">
        <v>0.5</v>
      </c>
      <c r="I1530" s="8" t="s">
        <v>54</v>
      </c>
      <c r="J1530" s="8" t="s">
        <v>16</v>
      </c>
      <c r="K1530" s="8" t="s">
        <v>27</v>
      </c>
      <c r="L1530" s="8" t="s">
        <v>71</v>
      </c>
      <c r="M1530" s="8" t="s">
        <v>19</v>
      </c>
      <c r="N1530" s="9">
        <v>40826</v>
      </c>
    </row>
    <row r="1531" spans="1:14" x14ac:dyDescent="0.35">
      <c r="A1531" s="8">
        <v>40134</v>
      </c>
      <c r="B1531" s="9">
        <v>40825</v>
      </c>
      <c r="C1531" s="8" t="s">
        <v>13</v>
      </c>
      <c r="D1531" s="8">
        <v>43</v>
      </c>
      <c r="E1531" s="8">
        <v>1461.1</v>
      </c>
      <c r="F1531" s="10">
        <v>33.979069767441857</v>
      </c>
      <c r="G1531" s="8" t="s">
        <v>25</v>
      </c>
      <c r="H1531" s="8">
        <v>1.99</v>
      </c>
      <c r="I1531" s="8" t="s">
        <v>15</v>
      </c>
      <c r="J1531" s="8" t="s">
        <v>42</v>
      </c>
      <c r="K1531" s="8" t="s">
        <v>30</v>
      </c>
      <c r="L1531" s="8" t="s">
        <v>31</v>
      </c>
      <c r="M1531" s="8" t="s">
        <v>32</v>
      </c>
      <c r="N1531" s="8" t="s">
        <v>176</v>
      </c>
    </row>
    <row r="1532" spans="1:14" x14ac:dyDescent="0.35">
      <c r="A1532" s="8">
        <v>14116</v>
      </c>
      <c r="B1532" s="9">
        <v>40825</v>
      </c>
      <c r="C1532" s="8" t="s">
        <v>34</v>
      </c>
      <c r="D1532" s="8">
        <v>42</v>
      </c>
      <c r="E1532" s="8">
        <v>1414.05</v>
      </c>
      <c r="F1532" s="10">
        <v>33.667857142857144</v>
      </c>
      <c r="G1532" s="8" t="s">
        <v>25</v>
      </c>
      <c r="H1532" s="8">
        <v>14.72</v>
      </c>
      <c r="I1532" s="8" t="s">
        <v>26</v>
      </c>
      <c r="J1532" s="8" t="s">
        <v>42</v>
      </c>
      <c r="K1532" s="8" t="s">
        <v>27</v>
      </c>
      <c r="L1532" s="8" t="s">
        <v>68</v>
      </c>
      <c r="M1532" s="8" t="s">
        <v>19</v>
      </c>
      <c r="N1532" s="9">
        <v>40826</v>
      </c>
    </row>
    <row r="1533" spans="1:14" x14ac:dyDescent="0.35">
      <c r="A1533" s="8">
        <v>16422</v>
      </c>
      <c r="B1533" s="9">
        <v>40825</v>
      </c>
      <c r="C1533" s="8" t="s">
        <v>20</v>
      </c>
      <c r="D1533" s="8">
        <v>40</v>
      </c>
      <c r="E1533" s="8">
        <v>272.01</v>
      </c>
      <c r="F1533" s="10">
        <v>6.8002500000000001</v>
      </c>
      <c r="G1533" s="8" t="s">
        <v>25</v>
      </c>
      <c r="H1533" s="8">
        <v>5.14</v>
      </c>
      <c r="I1533" s="8" t="s">
        <v>85</v>
      </c>
      <c r="J1533" s="8" t="s">
        <v>42</v>
      </c>
      <c r="K1533" s="8" t="s">
        <v>27</v>
      </c>
      <c r="L1533" s="8" t="s">
        <v>28</v>
      </c>
      <c r="M1533" s="8" t="s">
        <v>19</v>
      </c>
      <c r="N1533" s="9">
        <v>40826</v>
      </c>
    </row>
    <row r="1534" spans="1:14" x14ac:dyDescent="0.35">
      <c r="A1534" s="8">
        <v>22689</v>
      </c>
      <c r="B1534" s="9">
        <v>40825</v>
      </c>
      <c r="C1534" s="8" t="s">
        <v>13</v>
      </c>
      <c r="D1534" s="8">
        <v>39</v>
      </c>
      <c r="E1534" s="8">
        <v>2405</v>
      </c>
      <c r="F1534" s="10">
        <v>61.666666666666664</v>
      </c>
      <c r="G1534" s="8" t="s">
        <v>25</v>
      </c>
      <c r="H1534" s="8">
        <v>0.99</v>
      </c>
      <c r="I1534" s="8" t="s">
        <v>46</v>
      </c>
      <c r="J1534" s="8" t="s">
        <v>29</v>
      </c>
      <c r="K1534" s="8" t="s">
        <v>27</v>
      </c>
      <c r="L1534" s="8" t="s">
        <v>66</v>
      </c>
      <c r="M1534" s="8" t="s">
        <v>19</v>
      </c>
      <c r="N1534" s="9">
        <v>40857</v>
      </c>
    </row>
    <row r="1535" spans="1:14" x14ac:dyDescent="0.35">
      <c r="A1535" s="8">
        <v>35649</v>
      </c>
      <c r="B1535" s="9">
        <v>40825</v>
      </c>
      <c r="C1535" s="8" t="s">
        <v>55</v>
      </c>
      <c r="D1535" s="8">
        <v>25</v>
      </c>
      <c r="E1535" s="8">
        <v>174.03</v>
      </c>
      <c r="F1535" s="10">
        <v>6.9611999999999998</v>
      </c>
      <c r="G1535" s="8" t="s">
        <v>25</v>
      </c>
      <c r="H1535" s="8">
        <v>5.74</v>
      </c>
      <c r="I1535" s="8" t="s">
        <v>15</v>
      </c>
      <c r="J1535" s="8" t="s">
        <v>16</v>
      </c>
      <c r="K1535" s="8" t="s">
        <v>27</v>
      </c>
      <c r="L1535" s="8" t="s">
        <v>28</v>
      </c>
      <c r="M1535" s="8" t="s">
        <v>19</v>
      </c>
      <c r="N1535" s="9">
        <v>40857</v>
      </c>
    </row>
    <row r="1536" spans="1:14" x14ac:dyDescent="0.35">
      <c r="A1536" s="8">
        <v>41318</v>
      </c>
      <c r="B1536" s="9">
        <v>40825</v>
      </c>
      <c r="C1536" s="8" t="s">
        <v>13</v>
      </c>
      <c r="D1536" s="8">
        <v>21</v>
      </c>
      <c r="E1536" s="8">
        <v>1223.1099999999999</v>
      </c>
      <c r="F1536" s="10">
        <v>58.243333333333325</v>
      </c>
      <c r="G1536" s="8" t="s">
        <v>14</v>
      </c>
      <c r="H1536" s="8">
        <v>13.22</v>
      </c>
      <c r="I1536" s="8" t="s">
        <v>51</v>
      </c>
      <c r="J1536" s="8" t="s">
        <v>16</v>
      </c>
      <c r="K1536" s="8" t="s">
        <v>27</v>
      </c>
      <c r="L1536" s="8" t="s">
        <v>66</v>
      </c>
      <c r="M1536" s="8" t="s">
        <v>19</v>
      </c>
      <c r="N1536" s="8" t="s">
        <v>205</v>
      </c>
    </row>
    <row r="1537" spans="1:14" x14ac:dyDescent="0.35">
      <c r="A1537" s="8">
        <v>16422</v>
      </c>
      <c r="B1537" s="9">
        <v>40825</v>
      </c>
      <c r="C1537" s="8" t="s">
        <v>20</v>
      </c>
      <c r="D1537" s="8">
        <v>16</v>
      </c>
      <c r="E1537" s="8">
        <v>171.5</v>
      </c>
      <c r="F1537" s="10">
        <v>10.71875</v>
      </c>
      <c r="G1537" s="8" t="s">
        <v>25</v>
      </c>
      <c r="H1537" s="8">
        <v>4.68</v>
      </c>
      <c r="I1537" s="8" t="s">
        <v>85</v>
      </c>
      <c r="J1537" s="8" t="s">
        <v>42</v>
      </c>
      <c r="K1537" s="8" t="s">
        <v>27</v>
      </c>
      <c r="L1537" s="8" t="s">
        <v>36</v>
      </c>
      <c r="M1537" s="8" t="s">
        <v>32</v>
      </c>
      <c r="N1537" s="9">
        <v>40857</v>
      </c>
    </row>
    <row r="1538" spans="1:14" x14ac:dyDescent="0.35">
      <c r="A1538" s="8">
        <v>40134</v>
      </c>
      <c r="B1538" s="9">
        <v>40825</v>
      </c>
      <c r="C1538" s="8" t="s">
        <v>13</v>
      </c>
      <c r="D1538" s="8">
        <v>10</v>
      </c>
      <c r="E1538" s="8">
        <v>109.37</v>
      </c>
      <c r="F1538" s="10">
        <v>10.937000000000001</v>
      </c>
      <c r="G1538" s="8" t="s">
        <v>25</v>
      </c>
      <c r="H1538" s="8">
        <v>4.5</v>
      </c>
      <c r="I1538" s="8" t="s">
        <v>15</v>
      </c>
      <c r="J1538" s="8" t="s">
        <v>42</v>
      </c>
      <c r="K1538" s="8" t="s">
        <v>27</v>
      </c>
      <c r="L1538" s="8" t="s">
        <v>66</v>
      </c>
      <c r="M1538" s="8" t="s">
        <v>19</v>
      </c>
      <c r="N1538" s="8" t="s">
        <v>74</v>
      </c>
    </row>
    <row r="1539" spans="1:14" x14ac:dyDescent="0.35">
      <c r="A1539" s="8">
        <v>35649</v>
      </c>
      <c r="B1539" s="9">
        <v>40825</v>
      </c>
      <c r="C1539" s="8" t="s">
        <v>55</v>
      </c>
      <c r="D1539" s="8">
        <v>9</v>
      </c>
      <c r="E1539" s="8">
        <v>43.26</v>
      </c>
      <c r="F1539" s="10">
        <v>4.8066666666666666</v>
      </c>
      <c r="G1539" s="8" t="s">
        <v>25</v>
      </c>
      <c r="H1539" s="8">
        <v>1.49</v>
      </c>
      <c r="I1539" s="8" t="s">
        <v>15</v>
      </c>
      <c r="J1539" s="8" t="s">
        <v>16</v>
      </c>
      <c r="K1539" s="8" t="s">
        <v>27</v>
      </c>
      <c r="L1539" s="8" t="s">
        <v>68</v>
      </c>
      <c r="M1539" s="8" t="s">
        <v>19</v>
      </c>
      <c r="N1539" s="9">
        <v>40857</v>
      </c>
    </row>
    <row r="1540" spans="1:14" x14ac:dyDescent="0.35">
      <c r="A1540" s="8">
        <v>39332</v>
      </c>
      <c r="B1540" s="9">
        <v>40825</v>
      </c>
      <c r="C1540" s="8" t="s">
        <v>20</v>
      </c>
      <c r="D1540" s="8">
        <v>4</v>
      </c>
      <c r="E1540" s="8">
        <v>198.72</v>
      </c>
      <c r="F1540" s="10">
        <v>49.68</v>
      </c>
      <c r="G1540" s="8" t="s">
        <v>14</v>
      </c>
      <c r="H1540" s="8">
        <v>14.45</v>
      </c>
      <c r="I1540" s="8" t="s">
        <v>15</v>
      </c>
      <c r="J1540" s="8" t="s">
        <v>16</v>
      </c>
      <c r="K1540" s="8" t="s">
        <v>17</v>
      </c>
      <c r="L1540" s="8" t="s">
        <v>18</v>
      </c>
      <c r="M1540" s="8" t="s">
        <v>76</v>
      </c>
      <c r="N1540" s="9">
        <v>40826</v>
      </c>
    </row>
    <row r="1541" spans="1:14" x14ac:dyDescent="0.35">
      <c r="A1541" s="8">
        <v>14116</v>
      </c>
      <c r="B1541" s="9">
        <v>40825</v>
      </c>
      <c r="C1541" s="8" t="s">
        <v>34</v>
      </c>
      <c r="D1541" s="8">
        <v>1</v>
      </c>
      <c r="E1541" s="8">
        <v>40.1</v>
      </c>
      <c r="F1541" s="10">
        <v>40.1</v>
      </c>
      <c r="G1541" s="8" t="s">
        <v>25</v>
      </c>
      <c r="H1541" s="8">
        <v>11.63</v>
      </c>
      <c r="I1541" s="8" t="s">
        <v>26</v>
      </c>
      <c r="J1541" s="8" t="s">
        <v>42</v>
      </c>
      <c r="K1541" s="8" t="s">
        <v>27</v>
      </c>
      <c r="L1541" s="8" t="s">
        <v>68</v>
      </c>
      <c r="M1541" s="8" t="s">
        <v>19</v>
      </c>
      <c r="N1541" s="9">
        <v>40857</v>
      </c>
    </row>
    <row r="1542" spans="1:14" x14ac:dyDescent="0.35">
      <c r="A1542" s="8">
        <v>40134</v>
      </c>
      <c r="B1542" s="9">
        <v>40825</v>
      </c>
      <c r="C1542" s="8" t="s">
        <v>13</v>
      </c>
      <c r="D1542" s="8">
        <v>1</v>
      </c>
      <c r="E1542" s="8">
        <v>9.75</v>
      </c>
      <c r="F1542" s="10">
        <v>9.75</v>
      </c>
      <c r="G1542" s="8" t="s">
        <v>25</v>
      </c>
      <c r="H1542" s="8">
        <v>4.72</v>
      </c>
      <c r="I1542" s="8" t="s">
        <v>15</v>
      </c>
      <c r="J1542" s="8" t="s">
        <v>42</v>
      </c>
      <c r="K1542" s="8" t="s">
        <v>27</v>
      </c>
      <c r="L1542" s="8" t="s">
        <v>28</v>
      </c>
      <c r="M1542" s="8" t="s">
        <v>19</v>
      </c>
      <c r="N1542" s="8" t="s">
        <v>153</v>
      </c>
    </row>
    <row r="1543" spans="1:14" x14ac:dyDescent="0.35">
      <c r="A1543" s="8">
        <v>7075</v>
      </c>
      <c r="B1543" s="9">
        <v>40826</v>
      </c>
      <c r="C1543" s="8" t="s">
        <v>13</v>
      </c>
      <c r="D1543" s="8">
        <v>43</v>
      </c>
      <c r="E1543" s="8">
        <v>83.34</v>
      </c>
      <c r="F1543" s="10">
        <v>1.9381395348837209</v>
      </c>
      <c r="G1543" s="8" t="s">
        <v>25</v>
      </c>
      <c r="H1543" s="8">
        <v>2.58</v>
      </c>
      <c r="I1543" s="8" t="s">
        <v>35</v>
      </c>
      <c r="J1543" s="8" t="s">
        <v>22</v>
      </c>
      <c r="K1543" s="8" t="s">
        <v>27</v>
      </c>
      <c r="L1543" s="8" t="s">
        <v>82</v>
      </c>
      <c r="M1543" s="8" t="s">
        <v>37</v>
      </c>
      <c r="N1543" s="8" t="s">
        <v>153</v>
      </c>
    </row>
    <row r="1544" spans="1:14" x14ac:dyDescent="0.35">
      <c r="A1544" s="8">
        <v>2532</v>
      </c>
      <c r="B1544" s="9">
        <v>40826</v>
      </c>
      <c r="C1544" s="8" t="s">
        <v>34</v>
      </c>
      <c r="D1544" s="8">
        <v>39</v>
      </c>
      <c r="E1544" s="8">
        <v>282.07</v>
      </c>
      <c r="F1544" s="10">
        <v>7.2325641025641021</v>
      </c>
      <c r="G1544" s="8" t="s">
        <v>25</v>
      </c>
      <c r="H1544" s="8">
        <v>0.49</v>
      </c>
      <c r="I1544" s="8" t="s">
        <v>62</v>
      </c>
      <c r="J1544" s="8" t="s">
        <v>22</v>
      </c>
      <c r="K1544" s="8" t="s">
        <v>27</v>
      </c>
      <c r="L1544" s="8" t="s">
        <v>71</v>
      </c>
      <c r="M1544" s="8" t="s">
        <v>19</v>
      </c>
      <c r="N1544" s="9">
        <v>40857</v>
      </c>
    </row>
    <row r="1545" spans="1:14" x14ac:dyDescent="0.35">
      <c r="A1545" s="8">
        <v>2532</v>
      </c>
      <c r="B1545" s="9">
        <v>40826</v>
      </c>
      <c r="C1545" s="8" t="s">
        <v>34</v>
      </c>
      <c r="D1545" s="8">
        <v>24</v>
      </c>
      <c r="E1545" s="8">
        <v>426.03699999999998</v>
      </c>
      <c r="F1545" s="10">
        <v>17.751541666666665</v>
      </c>
      <c r="G1545" s="8" t="s">
        <v>25</v>
      </c>
      <c r="H1545" s="8">
        <v>2.5</v>
      </c>
      <c r="I1545" s="8" t="s">
        <v>62</v>
      </c>
      <c r="J1545" s="8" t="s">
        <v>22</v>
      </c>
      <c r="K1545" s="8" t="s">
        <v>30</v>
      </c>
      <c r="L1545" s="8" t="s">
        <v>47</v>
      </c>
      <c r="M1545" s="8" t="s">
        <v>37</v>
      </c>
      <c r="N1545" s="9">
        <v>40857</v>
      </c>
    </row>
    <row r="1546" spans="1:14" x14ac:dyDescent="0.35">
      <c r="A1546" s="8">
        <v>52675</v>
      </c>
      <c r="B1546" s="9">
        <v>40826</v>
      </c>
      <c r="C1546" s="8" t="s">
        <v>55</v>
      </c>
      <c r="D1546" s="8">
        <v>22</v>
      </c>
      <c r="E1546" s="8">
        <v>52.62</v>
      </c>
      <c r="F1546" s="10">
        <v>2.3918181818181816</v>
      </c>
      <c r="G1546" s="8" t="s">
        <v>25</v>
      </c>
      <c r="H1546" s="8">
        <v>1.1200000000000001</v>
      </c>
      <c r="I1546" s="8" t="s">
        <v>15</v>
      </c>
      <c r="J1546" s="8" t="s">
        <v>42</v>
      </c>
      <c r="K1546" s="8" t="s">
        <v>27</v>
      </c>
      <c r="L1546" s="8" t="s">
        <v>40</v>
      </c>
      <c r="M1546" s="8" t="s">
        <v>37</v>
      </c>
      <c r="N1546" s="9">
        <v>40887</v>
      </c>
    </row>
    <row r="1547" spans="1:14" x14ac:dyDescent="0.35">
      <c r="A1547" s="8">
        <v>7075</v>
      </c>
      <c r="B1547" s="9">
        <v>40826</v>
      </c>
      <c r="C1547" s="8" t="s">
        <v>13</v>
      </c>
      <c r="D1547" s="8">
        <v>15</v>
      </c>
      <c r="E1547" s="8">
        <v>241.89</v>
      </c>
      <c r="F1547" s="10">
        <v>16.125999999999998</v>
      </c>
      <c r="G1547" s="8" t="s">
        <v>25</v>
      </c>
      <c r="H1547" s="8">
        <v>10.68</v>
      </c>
      <c r="I1547" s="8" t="s">
        <v>35</v>
      </c>
      <c r="J1547" s="8" t="s">
        <v>22</v>
      </c>
      <c r="K1547" s="8" t="s">
        <v>27</v>
      </c>
      <c r="L1547" s="8" t="s">
        <v>58</v>
      </c>
      <c r="M1547" s="8" t="s">
        <v>19</v>
      </c>
      <c r="N1547" s="9">
        <v>40887</v>
      </c>
    </row>
    <row r="1548" spans="1:14" x14ac:dyDescent="0.35">
      <c r="A1548" s="8">
        <v>9127</v>
      </c>
      <c r="B1548" s="9">
        <v>40826</v>
      </c>
      <c r="C1548" s="8" t="s">
        <v>49</v>
      </c>
      <c r="D1548" s="8">
        <v>7</v>
      </c>
      <c r="E1548" s="8">
        <v>2039.56</v>
      </c>
      <c r="F1548" s="10">
        <v>291.36571428571426</v>
      </c>
      <c r="G1548" s="8" t="s">
        <v>14</v>
      </c>
      <c r="H1548" s="8">
        <v>35</v>
      </c>
      <c r="I1548" s="8" t="s">
        <v>26</v>
      </c>
      <c r="J1548" s="8" t="s">
        <v>22</v>
      </c>
      <c r="K1548" s="8" t="s">
        <v>27</v>
      </c>
      <c r="L1548" s="8" t="s">
        <v>58</v>
      </c>
      <c r="M1548" s="8" t="s">
        <v>76</v>
      </c>
      <c r="N1548" s="9">
        <v>40887</v>
      </c>
    </row>
    <row r="1549" spans="1:14" x14ac:dyDescent="0.35">
      <c r="A1549" s="8">
        <v>52675</v>
      </c>
      <c r="B1549" s="9">
        <v>40826</v>
      </c>
      <c r="C1549" s="8" t="s">
        <v>55</v>
      </c>
      <c r="D1549" s="8">
        <v>4</v>
      </c>
      <c r="E1549" s="8">
        <v>20.25</v>
      </c>
      <c r="F1549" s="10">
        <v>5.0625</v>
      </c>
      <c r="G1549" s="8" t="s">
        <v>25</v>
      </c>
      <c r="H1549" s="8">
        <v>2.39</v>
      </c>
      <c r="I1549" s="8" t="s">
        <v>15</v>
      </c>
      <c r="J1549" s="8" t="s">
        <v>42</v>
      </c>
      <c r="K1549" s="8" t="s">
        <v>30</v>
      </c>
      <c r="L1549" s="8" t="s">
        <v>31</v>
      </c>
      <c r="M1549" s="8" t="s">
        <v>32</v>
      </c>
      <c r="N1549" s="9">
        <v>40887</v>
      </c>
    </row>
    <row r="1550" spans="1:14" x14ac:dyDescent="0.35">
      <c r="A1550" s="8">
        <v>10339</v>
      </c>
      <c r="B1550" s="9">
        <v>40827</v>
      </c>
      <c r="C1550" s="8" t="s">
        <v>13</v>
      </c>
      <c r="D1550" s="8">
        <v>49</v>
      </c>
      <c r="E1550" s="8">
        <v>9752.25</v>
      </c>
      <c r="F1550" s="10">
        <v>199.02551020408163</v>
      </c>
      <c r="G1550" s="8" t="s">
        <v>25</v>
      </c>
      <c r="H1550" s="8">
        <v>21.21</v>
      </c>
      <c r="I1550" s="8" t="s">
        <v>46</v>
      </c>
      <c r="J1550" s="8" t="s">
        <v>42</v>
      </c>
      <c r="K1550" s="8" t="s">
        <v>17</v>
      </c>
      <c r="L1550" s="8" t="s">
        <v>18</v>
      </c>
      <c r="M1550" s="8" t="s">
        <v>76</v>
      </c>
      <c r="N1550" s="8" t="s">
        <v>174</v>
      </c>
    </row>
    <row r="1551" spans="1:14" x14ac:dyDescent="0.35">
      <c r="A1551" s="8">
        <v>13986</v>
      </c>
      <c r="B1551" s="9">
        <v>40827</v>
      </c>
      <c r="C1551" s="8" t="s">
        <v>34</v>
      </c>
      <c r="D1551" s="8">
        <v>46</v>
      </c>
      <c r="E1551" s="8">
        <v>1905.79</v>
      </c>
      <c r="F1551" s="10">
        <v>41.430217391304346</v>
      </c>
      <c r="G1551" s="8" t="s">
        <v>25</v>
      </c>
      <c r="H1551" s="8">
        <v>1.99</v>
      </c>
      <c r="I1551" s="8" t="s">
        <v>15</v>
      </c>
      <c r="J1551" s="8" t="s">
        <v>16</v>
      </c>
      <c r="K1551" s="8" t="s">
        <v>30</v>
      </c>
      <c r="L1551" s="8" t="s">
        <v>31</v>
      </c>
      <c r="M1551" s="8" t="s">
        <v>32</v>
      </c>
      <c r="N1551" s="8" t="s">
        <v>153</v>
      </c>
    </row>
    <row r="1552" spans="1:14" x14ac:dyDescent="0.35">
      <c r="A1552" s="8">
        <v>33571</v>
      </c>
      <c r="B1552" s="9">
        <v>40827</v>
      </c>
      <c r="C1552" s="8" t="s">
        <v>55</v>
      </c>
      <c r="D1552" s="8">
        <v>1</v>
      </c>
      <c r="E1552" s="8">
        <v>7.15</v>
      </c>
      <c r="F1552" s="10">
        <v>7.15</v>
      </c>
      <c r="G1552" s="8" t="s">
        <v>25</v>
      </c>
      <c r="H1552" s="8">
        <v>2.0299999999999998</v>
      </c>
      <c r="I1552" s="8" t="s">
        <v>39</v>
      </c>
      <c r="J1552" s="8" t="s">
        <v>16</v>
      </c>
      <c r="K1552" s="8" t="s">
        <v>17</v>
      </c>
      <c r="L1552" s="8" t="s">
        <v>18</v>
      </c>
      <c r="M1552" s="8" t="s">
        <v>37</v>
      </c>
      <c r="N1552" s="8" t="s">
        <v>153</v>
      </c>
    </row>
    <row r="1553" spans="1:14" x14ac:dyDescent="0.35">
      <c r="A1553" s="8">
        <v>28641</v>
      </c>
      <c r="B1553" s="9">
        <v>40828</v>
      </c>
      <c r="C1553" s="8" t="s">
        <v>49</v>
      </c>
      <c r="D1553" s="8">
        <v>33</v>
      </c>
      <c r="E1553" s="8">
        <v>278.64999999999998</v>
      </c>
      <c r="F1553" s="10">
        <v>8.4439393939393934</v>
      </c>
      <c r="G1553" s="8" t="s">
        <v>14</v>
      </c>
      <c r="H1553" s="8">
        <v>2.38</v>
      </c>
      <c r="I1553" s="8" t="s">
        <v>85</v>
      </c>
      <c r="J1553" s="8" t="s">
        <v>29</v>
      </c>
      <c r="K1553" s="8" t="s">
        <v>30</v>
      </c>
      <c r="L1553" s="8" t="s">
        <v>31</v>
      </c>
      <c r="M1553" s="8" t="s">
        <v>32</v>
      </c>
      <c r="N1553" s="8" t="s">
        <v>176</v>
      </c>
    </row>
    <row r="1554" spans="1:14" x14ac:dyDescent="0.35">
      <c r="A1554" s="8">
        <v>50499</v>
      </c>
      <c r="B1554" s="9">
        <v>40828</v>
      </c>
      <c r="C1554" s="8" t="s">
        <v>49</v>
      </c>
      <c r="D1554" s="8">
        <v>18</v>
      </c>
      <c r="E1554" s="8">
        <v>1758.41</v>
      </c>
      <c r="F1554" s="10">
        <v>97.689444444444447</v>
      </c>
      <c r="G1554" s="8" t="s">
        <v>21</v>
      </c>
      <c r="H1554" s="8">
        <v>15.66</v>
      </c>
      <c r="I1554" s="8" t="s">
        <v>39</v>
      </c>
      <c r="J1554" s="8" t="s">
        <v>42</v>
      </c>
      <c r="K1554" s="8" t="s">
        <v>27</v>
      </c>
      <c r="L1554" s="8" t="s">
        <v>66</v>
      </c>
      <c r="M1554" s="8" t="s">
        <v>24</v>
      </c>
      <c r="N1554" s="8" t="s">
        <v>176</v>
      </c>
    </row>
    <row r="1555" spans="1:14" x14ac:dyDescent="0.35">
      <c r="A1555" s="8">
        <v>44322</v>
      </c>
      <c r="B1555" s="9">
        <v>40828</v>
      </c>
      <c r="C1555" s="8" t="s">
        <v>49</v>
      </c>
      <c r="D1555" s="8">
        <v>15</v>
      </c>
      <c r="E1555" s="8">
        <v>600.79999999999995</v>
      </c>
      <c r="F1555" s="10">
        <v>40.053333333333327</v>
      </c>
      <c r="G1555" s="8" t="s">
        <v>25</v>
      </c>
      <c r="H1555" s="8">
        <v>6.22</v>
      </c>
      <c r="I1555" s="8" t="s">
        <v>51</v>
      </c>
      <c r="J1555" s="8" t="s">
        <v>29</v>
      </c>
      <c r="K1555" s="8" t="s">
        <v>27</v>
      </c>
      <c r="L1555" s="8" t="s">
        <v>58</v>
      </c>
      <c r="M1555" s="8" t="s">
        <v>19</v>
      </c>
      <c r="N1555" s="8" t="s">
        <v>153</v>
      </c>
    </row>
    <row r="1556" spans="1:14" x14ac:dyDescent="0.35">
      <c r="A1556" s="8">
        <v>5217</v>
      </c>
      <c r="B1556" s="9">
        <v>40828</v>
      </c>
      <c r="C1556" s="8" t="s">
        <v>34</v>
      </c>
      <c r="D1556" s="8">
        <v>11</v>
      </c>
      <c r="E1556" s="8">
        <v>33.67</v>
      </c>
      <c r="F1556" s="10">
        <v>3.060909090909091</v>
      </c>
      <c r="G1556" s="8" t="s">
        <v>25</v>
      </c>
      <c r="H1556" s="8">
        <v>0.99</v>
      </c>
      <c r="I1556" s="8" t="s">
        <v>85</v>
      </c>
      <c r="J1556" s="8" t="s">
        <v>29</v>
      </c>
      <c r="K1556" s="8" t="s">
        <v>27</v>
      </c>
      <c r="L1556" s="8" t="s">
        <v>71</v>
      </c>
      <c r="M1556" s="8" t="s">
        <v>19</v>
      </c>
      <c r="N1556" s="8" t="s">
        <v>153</v>
      </c>
    </row>
    <row r="1557" spans="1:14" x14ac:dyDescent="0.35">
      <c r="A1557" s="8">
        <v>5217</v>
      </c>
      <c r="B1557" s="9">
        <v>40828</v>
      </c>
      <c r="C1557" s="8" t="s">
        <v>34</v>
      </c>
      <c r="D1557" s="8">
        <v>8</v>
      </c>
      <c r="E1557" s="8">
        <v>339.35</v>
      </c>
      <c r="F1557" s="10">
        <v>42.418750000000003</v>
      </c>
      <c r="G1557" s="8" t="s">
        <v>14</v>
      </c>
      <c r="H1557" s="8">
        <v>5.33</v>
      </c>
      <c r="I1557" s="8" t="s">
        <v>85</v>
      </c>
      <c r="J1557" s="8" t="s">
        <v>29</v>
      </c>
      <c r="K1557" s="8" t="s">
        <v>27</v>
      </c>
      <c r="L1557" s="8" t="s">
        <v>66</v>
      </c>
      <c r="M1557" s="8" t="s">
        <v>19</v>
      </c>
      <c r="N1557" s="9">
        <v>40887</v>
      </c>
    </row>
    <row r="1558" spans="1:14" x14ac:dyDescent="0.35">
      <c r="A1558" s="8">
        <v>42788</v>
      </c>
      <c r="B1558" s="9">
        <v>40829</v>
      </c>
      <c r="C1558" s="8" t="s">
        <v>20</v>
      </c>
      <c r="D1558" s="8">
        <v>26</v>
      </c>
      <c r="E1558" s="8">
        <v>241.92</v>
      </c>
      <c r="F1558" s="10">
        <v>9.304615384615385</v>
      </c>
      <c r="G1558" s="8" t="s">
        <v>25</v>
      </c>
      <c r="H1558" s="8">
        <v>2.27</v>
      </c>
      <c r="I1558" s="8" t="s">
        <v>85</v>
      </c>
      <c r="J1558" s="8" t="s">
        <v>42</v>
      </c>
      <c r="K1558" s="8" t="s">
        <v>27</v>
      </c>
      <c r="L1558" s="8" t="s">
        <v>28</v>
      </c>
      <c r="M1558" s="8" t="s">
        <v>37</v>
      </c>
      <c r="N1558" s="8" t="s">
        <v>174</v>
      </c>
    </row>
    <row r="1559" spans="1:14" x14ac:dyDescent="0.35">
      <c r="A1559" s="8">
        <v>27872</v>
      </c>
      <c r="B1559" s="9">
        <v>40829</v>
      </c>
      <c r="C1559" s="8" t="s">
        <v>49</v>
      </c>
      <c r="D1559" s="8">
        <v>25</v>
      </c>
      <c r="E1559" s="8">
        <v>388.71</v>
      </c>
      <c r="F1559" s="10">
        <v>15.548399999999999</v>
      </c>
      <c r="G1559" s="8" t="s">
        <v>25</v>
      </c>
      <c r="H1559" s="8">
        <v>7.27</v>
      </c>
      <c r="I1559" s="8" t="s">
        <v>54</v>
      </c>
      <c r="J1559" s="8" t="s">
        <v>22</v>
      </c>
      <c r="K1559" s="8" t="s">
        <v>27</v>
      </c>
      <c r="L1559" s="8" t="s">
        <v>68</v>
      </c>
      <c r="M1559" s="8" t="s">
        <v>19</v>
      </c>
      <c r="N1559" s="8" t="s">
        <v>174</v>
      </c>
    </row>
    <row r="1560" spans="1:14" x14ac:dyDescent="0.35">
      <c r="A1560" s="8">
        <v>5989</v>
      </c>
      <c r="B1560" s="9">
        <v>40830</v>
      </c>
      <c r="C1560" s="8" t="s">
        <v>55</v>
      </c>
      <c r="D1560" s="8">
        <v>21</v>
      </c>
      <c r="E1560" s="8">
        <v>56.77</v>
      </c>
      <c r="F1560" s="10">
        <v>2.7033333333333336</v>
      </c>
      <c r="G1560" s="8" t="s">
        <v>25</v>
      </c>
      <c r="H1560" s="8">
        <v>1.34</v>
      </c>
      <c r="I1560" s="8" t="s">
        <v>46</v>
      </c>
      <c r="J1560" s="8" t="s">
        <v>22</v>
      </c>
      <c r="K1560" s="8" t="s">
        <v>27</v>
      </c>
      <c r="L1560" s="8" t="s">
        <v>40</v>
      </c>
      <c r="M1560" s="8" t="s">
        <v>37</v>
      </c>
      <c r="N1560" s="8" t="s">
        <v>174</v>
      </c>
    </row>
    <row r="1561" spans="1:14" x14ac:dyDescent="0.35">
      <c r="A1561" s="8">
        <v>5989</v>
      </c>
      <c r="B1561" s="9">
        <v>40830</v>
      </c>
      <c r="C1561" s="8" t="s">
        <v>55</v>
      </c>
      <c r="D1561" s="8">
        <v>6</v>
      </c>
      <c r="E1561" s="8">
        <v>155.47999999999999</v>
      </c>
      <c r="F1561" s="10">
        <v>25.91333333333333</v>
      </c>
      <c r="G1561" s="8" t="s">
        <v>25</v>
      </c>
      <c r="H1561" s="8">
        <v>5.37</v>
      </c>
      <c r="I1561" s="8" t="s">
        <v>46</v>
      </c>
      <c r="J1561" s="8" t="s">
        <v>22</v>
      </c>
      <c r="K1561" s="8" t="s">
        <v>27</v>
      </c>
      <c r="L1561" s="8" t="s">
        <v>66</v>
      </c>
      <c r="M1561" s="8" t="s">
        <v>45</v>
      </c>
      <c r="N1561" s="8" t="s">
        <v>74</v>
      </c>
    </row>
    <row r="1562" spans="1:14" x14ac:dyDescent="0.35">
      <c r="A1562" s="8">
        <v>51300</v>
      </c>
      <c r="B1562" s="9">
        <v>40831</v>
      </c>
      <c r="C1562" s="8" t="s">
        <v>55</v>
      </c>
      <c r="D1562" s="8">
        <v>43</v>
      </c>
      <c r="E1562" s="8">
        <v>344.24</v>
      </c>
      <c r="F1562" s="10">
        <v>8.0055813953488375</v>
      </c>
      <c r="G1562" s="8" t="s">
        <v>25</v>
      </c>
      <c r="H1562" s="8">
        <v>1.99</v>
      </c>
      <c r="I1562" s="8" t="s">
        <v>85</v>
      </c>
      <c r="J1562" s="8" t="s">
        <v>29</v>
      </c>
      <c r="K1562" s="8" t="s">
        <v>30</v>
      </c>
      <c r="L1562" s="8" t="s">
        <v>31</v>
      </c>
      <c r="M1562" s="8" t="s">
        <v>32</v>
      </c>
      <c r="N1562" s="8" t="s">
        <v>151</v>
      </c>
    </row>
    <row r="1563" spans="1:14" x14ac:dyDescent="0.35">
      <c r="A1563" s="8">
        <v>12611</v>
      </c>
      <c r="B1563" s="9">
        <v>40831</v>
      </c>
      <c r="C1563" s="8" t="s">
        <v>55</v>
      </c>
      <c r="D1563" s="8">
        <v>13</v>
      </c>
      <c r="E1563" s="8">
        <v>189.99</v>
      </c>
      <c r="F1563" s="10">
        <v>14.614615384615385</v>
      </c>
      <c r="G1563" s="8" t="s">
        <v>14</v>
      </c>
      <c r="H1563" s="8">
        <v>1.49</v>
      </c>
      <c r="I1563" s="8" t="s">
        <v>85</v>
      </c>
      <c r="J1563" s="8" t="s">
        <v>29</v>
      </c>
      <c r="K1563" s="8" t="s">
        <v>27</v>
      </c>
      <c r="L1563" s="8" t="s">
        <v>68</v>
      </c>
      <c r="M1563" s="8" t="s">
        <v>19</v>
      </c>
      <c r="N1563" s="8" t="s">
        <v>151</v>
      </c>
    </row>
    <row r="1564" spans="1:14" x14ac:dyDescent="0.35">
      <c r="A1564" s="8">
        <v>12419</v>
      </c>
      <c r="B1564" s="9">
        <v>40831</v>
      </c>
      <c r="C1564" s="8" t="s">
        <v>20</v>
      </c>
      <c r="D1564" s="8">
        <v>12</v>
      </c>
      <c r="E1564" s="8">
        <v>22079.47</v>
      </c>
      <c r="F1564" s="10">
        <v>1839.9558333333334</v>
      </c>
      <c r="G1564" s="8" t="s">
        <v>25</v>
      </c>
      <c r="H1564" s="8">
        <v>13.99</v>
      </c>
      <c r="I1564" s="8" t="s">
        <v>26</v>
      </c>
      <c r="J1564" s="8" t="s">
        <v>22</v>
      </c>
      <c r="K1564" s="8" t="s">
        <v>30</v>
      </c>
      <c r="L1564" s="8" t="s">
        <v>44</v>
      </c>
      <c r="M1564" s="8" t="s">
        <v>45</v>
      </c>
      <c r="N1564" s="8" t="s">
        <v>151</v>
      </c>
    </row>
    <row r="1565" spans="1:14" x14ac:dyDescent="0.35">
      <c r="A1565" s="8">
        <v>2657</v>
      </c>
      <c r="B1565" s="9">
        <v>40832</v>
      </c>
      <c r="C1565" s="8" t="s">
        <v>34</v>
      </c>
      <c r="D1565" s="8">
        <v>37</v>
      </c>
      <c r="E1565" s="8">
        <v>2143.2154999999998</v>
      </c>
      <c r="F1565" s="10">
        <v>57.924743243243235</v>
      </c>
      <c r="G1565" s="8" t="s">
        <v>25</v>
      </c>
      <c r="H1565" s="8">
        <v>8.99</v>
      </c>
      <c r="I1565" s="8" t="s">
        <v>39</v>
      </c>
      <c r="J1565" s="8" t="s">
        <v>29</v>
      </c>
      <c r="K1565" s="8" t="s">
        <v>30</v>
      </c>
      <c r="L1565" s="8" t="s">
        <v>47</v>
      </c>
      <c r="M1565" s="8" t="s">
        <v>19</v>
      </c>
      <c r="N1565" s="8" t="s">
        <v>151</v>
      </c>
    </row>
    <row r="1566" spans="1:14" x14ac:dyDescent="0.35">
      <c r="A1566" s="8">
        <v>2657</v>
      </c>
      <c r="B1566" s="9">
        <v>40832</v>
      </c>
      <c r="C1566" s="8" t="s">
        <v>34</v>
      </c>
      <c r="D1566" s="8">
        <v>30</v>
      </c>
      <c r="E1566" s="8">
        <v>8316.76</v>
      </c>
      <c r="F1566" s="10">
        <v>277.22533333333337</v>
      </c>
      <c r="G1566" s="8" t="s">
        <v>21</v>
      </c>
      <c r="H1566" s="8">
        <v>23.19</v>
      </c>
      <c r="I1566" s="8" t="s">
        <v>39</v>
      </c>
      <c r="J1566" s="8" t="s">
        <v>29</v>
      </c>
      <c r="K1566" s="8" t="s">
        <v>27</v>
      </c>
      <c r="L1566" s="8" t="s">
        <v>66</v>
      </c>
      <c r="M1566" s="8" t="s">
        <v>24</v>
      </c>
      <c r="N1566" s="8" t="s">
        <v>205</v>
      </c>
    </row>
    <row r="1567" spans="1:14" x14ac:dyDescent="0.35">
      <c r="A1567" s="8">
        <v>9124</v>
      </c>
      <c r="B1567" s="9">
        <v>40832</v>
      </c>
      <c r="C1567" s="8" t="s">
        <v>13</v>
      </c>
      <c r="D1567" s="8">
        <v>29</v>
      </c>
      <c r="E1567" s="8">
        <v>157.4</v>
      </c>
      <c r="F1567" s="10">
        <v>5.4275862068965521</v>
      </c>
      <c r="G1567" s="8" t="s">
        <v>25</v>
      </c>
      <c r="H1567" s="8">
        <v>7.28</v>
      </c>
      <c r="I1567" s="8" t="s">
        <v>39</v>
      </c>
      <c r="J1567" s="8" t="s">
        <v>42</v>
      </c>
      <c r="K1567" s="8" t="s">
        <v>27</v>
      </c>
      <c r="L1567" s="8" t="s">
        <v>28</v>
      </c>
      <c r="M1567" s="8" t="s">
        <v>19</v>
      </c>
      <c r="N1567" s="8" t="s">
        <v>104</v>
      </c>
    </row>
    <row r="1568" spans="1:14" x14ac:dyDescent="0.35">
      <c r="A1568" s="8">
        <v>9124</v>
      </c>
      <c r="B1568" s="9">
        <v>40832</v>
      </c>
      <c r="C1568" s="8" t="s">
        <v>13</v>
      </c>
      <c r="D1568" s="8">
        <v>17</v>
      </c>
      <c r="E1568" s="8">
        <v>2637.78</v>
      </c>
      <c r="F1568" s="10">
        <v>155.16352941176473</v>
      </c>
      <c r="G1568" s="8" t="s">
        <v>25</v>
      </c>
      <c r="H1568" s="8">
        <v>6.5</v>
      </c>
      <c r="I1568" s="8" t="s">
        <v>39</v>
      </c>
      <c r="J1568" s="8" t="s">
        <v>42</v>
      </c>
      <c r="K1568" s="8" t="s">
        <v>30</v>
      </c>
      <c r="L1568" s="8" t="s">
        <v>31</v>
      </c>
      <c r="M1568" s="8" t="s">
        <v>19</v>
      </c>
      <c r="N1568" s="8" t="s">
        <v>74</v>
      </c>
    </row>
    <row r="1569" spans="1:14" x14ac:dyDescent="0.35">
      <c r="A1569" s="8">
        <v>47075</v>
      </c>
      <c r="B1569" s="9">
        <v>40833</v>
      </c>
      <c r="C1569" s="8" t="s">
        <v>55</v>
      </c>
      <c r="D1569" s="8">
        <v>42</v>
      </c>
      <c r="E1569" s="8">
        <v>4346.9799999999996</v>
      </c>
      <c r="F1569" s="10">
        <v>103.49952380952379</v>
      </c>
      <c r="G1569" s="8" t="s">
        <v>21</v>
      </c>
      <c r="H1569" s="8">
        <v>35.840000000000003</v>
      </c>
      <c r="I1569" s="8" t="s">
        <v>39</v>
      </c>
      <c r="J1569" s="8" t="s">
        <v>29</v>
      </c>
      <c r="K1569" s="8" t="s">
        <v>17</v>
      </c>
      <c r="L1569" s="8" t="s">
        <v>115</v>
      </c>
      <c r="M1569" s="8" t="s">
        <v>56</v>
      </c>
      <c r="N1569" s="8" t="s">
        <v>122</v>
      </c>
    </row>
    <row r="1570" spans="1:14" x14ac:dyDescent="0.35">
      <c r="A1570" s="8">
        <v>1666</v>
      </c>
      <c r="B1570" s="9">
        <v>40833</v>
      </c>
      <c r="C1570" s="8" t="s">
        <v>20</v>
      </c>
      <c r="D1570" s="8">
        <v>19</v>
      </c>
      <c r="E1570" s="8">
        <v>5642.18</v>
      </c>
      <c r="F1570" s="10">
        <v>296.95684210526315</v>
      </c>
      <c r="G1570" s="8" t="s">
        <v>14</v>
      </c>
      <c r="H1570" s="8">
        <v>19.989999999999998</v>
      </c>
      <c r="I1570" s="8" t="s">
        <v>85</v>
      </c>
      <c r="J1570" s="8" t="s">
        <v>22</v>
      </c>
      <c r="K1570" s="8" t="s">
        <v>27</v>
      </c>
      <c r="L1570" s="8" t="s">
        <v>68</v>
      </c>
      <c r="M1570" s="8" t="s">
        <v>19</v>
      </c>
      <c r="N1570" s="8" t="s">
        <v>122</v>
      </c>
    </row>
    <row r="1571" spans="1:14" x14ac:dyDescent="0.35">
      <c r="A1571" s="8">
        <v>33734</v>
      </c>
      <c r="B1571" s="9">
        <v>40833</v>
      </c>
      <c r="C1571" s="8" t="s">
        <v>49</v>
      </c>
      <c r="D1571" s="8">
        <v>13</v>
      </c>
      <c r="E1571" s="8">
        <v>371.94</v>
      </c>
      <c r="F1571" s="10">
        <v>28.610769230769229</v>
      </c>
      <c r="G1571" s="8" t="s">
        <v>25</v>
      </c>
      <c r="H1571" s="8">
        <v>4.8600000000000003</v>
      </c>
      <c r="I1571" s="8" t="s">
        <v>26</v>
      </c>
      <c r="J1571" s="8" t="s">
        <v>22</v>
      </c>
      <c r="K1571" s="8" t="s">
        <v>27</v>
      </c>
      <c r="L1571" s="8" t="s">
        <v>28</v>
      </c>
      <c r="M1571" s="8" t="s">
        <v>37</v>
      </c>
      <c r="N1571" s="8" t="s">
        <v>205</v>
      </c>
    </row>
    <row r="1572" spans="1:14" x14ac:dyDescent="0.35">
      <c r="A1572" s="8">
        <v>35110</v>
      </c>
      <c r="B1572" s="9">
        <v>40834</v>
      </c>
      <c r="C1572" s="8" t="s">
        <v>34</v>
      </c>
      <c r="D1572" s="8">
        <v>49</v>
      </c>
      <c r="E1572" s="8">
        <v>1435.32</v>
      </c>
      <c r="F1572" s="10">
        <v>29.292244897959183</v>
      </c>
      <c r="G1572" s="8" t="s">
        <v>25</v>
      </c>
      <c r="H1572" s="8">
        <v>1.99</v>
      </c>
      <c r="I1572" s="8" t="s">
        <v>51</v>
      </c>
      <c r="J1572" s="8" t="s">
        <v>22</v>
      </c>
      <c r="K1572" s="8" t="s">
        <v>30</v>
      </c>
      <c r="L1572" s="8" t="s">
        <v>31</v>
      </c>
      <c r="M1572" s="8" t="s">
        <v>32</v>
      </c>
      <c r="N1572" s="8" t="s">
        <v>57</v>
      </c>
    </row>
    <row r="1573" spans="1:14" x14ac:dyDescent="0.35">
      <c r="A1573" s="8">
        <v>11271</v>
      </c>
      <c r="B1573" s="9">
        <v>40834</v>
      </c>
      <c r="C1573" s="8" t="s">
        <v>34</v>
      </c>
      <c r="D1573" s="8">
        <v>46</v>
      </c>
      <c r="E1573" s="8">
        <v>157.87</v>
      </c>
      <c r="F1573" s="10">
        <v>3.4319565217391306</v>
      </c>
      <c r="G1573" s="8" t="s">
        <v>25</v>
      </c>
      <c r="H1573" s="8">
        <v>3.97</v>
      </c>
      <c r="I1573" s="8" t="s">
        <v>41</v>
      </c>
      <c r="J1573" s="8" t="s">
        <v>22</v>
      </c>
      <c r="K1573" s="8" t="s">
        <v>27</v>
      </c>
      <c r="L1573" s="8" t="s">
        <v>40</v>
      </c>
      <c r="M1573" s="8" t="s">
        <v>37</v>
      </c>
      <c r="N1573" s="8" t="s">
        <v>57</v>
      </c>
    </row>
    <row r="1574" spans="1:14" x14ac:dyDescent="0.35">
      <c r="A1574" s="8">
        <v>27363</v>
      </c>
      <c r="B1574" s="9">
        <v>40834</v>
      </c>
      <c r="C1574" s="8" t="s">
        <v>55</v>
      </c>
      <c r="D1574" s="8">
        <v>16</v>
      </c>
      <c r="E1574" s="8">
        <v>323.26</v>
      </c>
      <c r="F1574" s="10">
        <v>20.203749999999999</v>
      </c>
      <c r="G1574" s="8" t="s">
        <v>25</v>
      </c>
      <c r="H1574" s="8">
        <v>6.67</v>
      </c>
      <c r="I1574" s="8" t="s">
        <v>39</v>
      </c>
      <c r="J1574" s="8" t="s">
        <v>42</v>
      </c>
      <c r="K1574" s="8" t="s">
        <v>17</v>
      </c>
      <c r="L1574" s="8" t="s">
        <v>18</v>
      </c>
      <c r="M1574" s="8" t="s">
        <v>32</v>
      </c>
      <c r="N1574" s="8" t="s">
        <v>122</v>
      </c>
    </row>
    <row r="1575" spans="1:14" x14ac:dyDescent="0.35">
      <c r="A1575" s="8">
        <v>35110</v>
      </c>
      <c r="B1575" s="9">
        <v>40834</v>
      </c>
      <c r="C1575" s="8" t="s">
        <v>34</v>
      </c>
      <c r="D1575" s="8">
        <v>14</v>
      </c>
      <c r="E1575" s="8">
        <v>12805.25</v>
      </c>
      <c r="F1575" s="10">
        <v>914.66071428571433</v>
      </c>
      <c r="G1575" s="8" t="s">
        <v>25</v>
      </c>
      <c r="H1575" s="8">
        <v>19.989999999999998</v>
      </c>
      <c r="I1575" s="8" t="s">
        <v>51</v>
      </c>
      <c r="J1575" s="8" t="s">
        <v>22</v>
      </c>
      <c r="K1575" s="8" t="s">
        <v>27</v>
      </c>
      <c r="L1575" s="8" t="s">
        <v>68</v>
      </c>
      <c r="M1575" s="8" t="s">
        <v>19</v>
      </c>
      <c r="N1575" s="8" t="s">
        <v>122</v>
      </c>
    </row>
    <row r="1576" spans="1:14" x14ac:dyDescent="0.35">
      <c r="A1576" s="8">
        <v>27363</v>
      </c>
      <c r="B1576" s="9">
        <v>40834</v>
      </c>
      <c r="C1576" s="8" t="s">
        <v>55</v>
      </c>
      <c r="D1576" s="8">
        <v>6</v>
      </c>
      <c r="E1576" s="8">
        <v>646.14</v>
      </c>
      <c r="F1576" s="10">
        <v>107.69</v>
      </c>
      <c r="G1576" s="8" t="s">
        <v>25</v>
      </c>
      <c r="H1576" s="8">
        <v>35</v>
      </c>
      <c r="I1576" s="8" t="s">
        <v>46</v>
      </c>
      <c r="J1576" s="8" t="s">
        <v>42</v>
      </c>
      <c r="K1576" s="8" t="s">
        <v>27</v>
      </c>
      <c r="L1576" s="8" t="s">
        <v>58</v>
      </c>
      <c r="M1576" s="8" t="s">
        <v>76</v>
      </c>
      <c r="N1576" s="8" t="s">
        <v>57</v>
      </c>
    </row>
    <row r="1577" spans="1:14" x14ac:dyDescent="0.35">
      <c r="A1577" s="8">
        <v>13126</v>
      </c>
      <c r="B1577" s="9">
        <v>40835</v>
      </c>
      <c r="C1577" s="8" t="s">
        <v>49</v>
      </c>
      <c r="D1577" s="8">
        <v>45</v>
      </c>
      <c r="E1577" s="8">
        <v>6325.65</v>
      </c>
      <c r="F1577" s="10">
        <v>140.57</v>
      </c>
      <c r="G1577" s="8" t="s">
        <v>21</v>
      </c>
      <c r="H1577" s="8">
        <v>28.63</v>
      </c>
      <c r="I1577" s="8" t="s">
        <v>54</v>
      </c>
      <c r="J1577" s="8" t="s">
        <v>16</v>
      </c>
      <c r="K1577" s="8" t="s">
        <v>17</v>
      </c>
      <c r="L1577" s="8" t="s">
        <v>23</v>
      </c>
      <c r="M1577" s="8" t="s">
        <v>24</v>
      </c>
      <c r="N1577" s="8" t="s">
        <v>104</v>
      </c>
    </row>
    <row r="1578" spans="1:14" x14ac:dyDescent="0.35">
      <c r="A1578" s="8">
        <v>13126</v>
      </c>
      <c r="B1578" s="9">
        <v>40835</v>
      </c>
      <c r="C1578" s="8" t="s">
        <v>49</v>
      </c>
      <c r="D1578" s="8">
        <v>43</v>
      </c>
      <c r="E1578" s="8">
        <v>24233.54</v>
      </c>
      <c r="F1578" s="10">
        <v>563.57069767441862</v>
      </c>
      <c r="G1578" s="8" t="s">
        <v>25</v>
      </c>
      <c r="H1578" s="8">
        <v>24.49</v>
      </c>
      <c r="I1578" s="8" t="s">
        <v>54</v>
      </c>
      <c r="J1578" s="8" t="s">
        <v>16</v>
      </c>
      <c r="K1578" s="8" t="s">
        <v>30</v>
      </c>
      <c r="L1578" s="8" t="s">
        <v>165</v>
      </c>
      <c r="M1578" s="8" t="s">
        <v>76</v>
      </c>
      <c r="N1578" s="8" t="s">
        <v>57</v>
      </c>
    </row>
    <row r="1579" spans="1:14" x14ac:dyDescent="0.35">
      <c r="A1579" s="8">
        <v>31777</v>
      </c>
      <c r="B1579" s="9">
        <v>40835</v>
      </c>
      <c r="C1579" s="8" t="s">
        <v>49</v>
      </c>
      <c r="D1579" s="8">
        <v>32</v>
      </c>
      <c r="E1579" s="8">
        <v>6483.42</v>
      </c>
      <c r="F1579" s="10">
        <v>202.606875</v>
      </c>
      <c r="G1579" s="8" t="s">
        <v>21</v>
      </c>
      <c r="H1579" s="8">
        <v>23.76</v>
      </c>
      <c r="I1579" s="8" t="s">
        <v>39</v>
      </c>
      <c r="J1579" s="8" t="s">
        <v>42</v>
      </c>
      <c r="K1579" s="8" t="s">
        <v>17</v>
      </c>
      <c r="L1579" s="8" t="s">
        <v>23</v>
      </c>
      <c r="M1579" s="8" t="s">
        <v>24</v>
      </c>
      <c r="N1579" s="8" t="s">
        <v>104</v>
      </c>
    </row>
    <row r="1580" spans="1:14" x14ac:dyDescent="0.35">
      <c r="A1580" s="8">
        <v>31777</v>
      </c>
      <c r="B1580" s="9">
        <v>40835</v>
      </c>
      <c r="C1580" s="8" t="s">
        <v>49</v>
      </c>
      <c r="D1580" s="8">
        <v>10</v>
      </c>
      <c r="E1580" s="8">
        <v>137.77000000000001</v>
      </c>
      <c r="F1580" s="10">
        <v>13.777000000000001</v>
      </c>
      <c r="G1580" s="8" t="s">
        <v>25</v>
      </c>
      <c r="H1580" s="8">
        <v>6.47</v>
      </c>
      <c r="I1580" s="8" t="s">
        <v>39</v>
      </c>
      <c r="J1580" s="8" t="s">
        <v>42</v>
      </c>
      <c r="K1580" s="8" t="s">
        <v>27</v>
      </c>
      <c r="L1580" s="8" t="s">
        <v>28</v>
      </c>
      <c r="M1580" s="8" t="s">
        <v>19</v>
      </c>
      <c r="N1580" s="8" t="s">
        <v>122</v>
      </c>
    </row>
    <row r="1581" spans="1:14" x14ac:dyDescent="0.35">
      <c r="A1581" s="8">
        <v>13126</v>
      </c>
      <c r="B1581" s="9">
        <v>40835</v>
      </c>
      <c r="C1581" s="8" t="s">
        <v>49</v>
      </c>
      <c r="D1581" s="8">
        <v>2</v>
      </c>
      <c r="E1581" s="8">
        <v>380.62</v>
      </c>
      <c r="F1581" s="10">
        <v>190.31</v>
      </c>
      <c r="G1581" s="8" t="s">
        <v>21</v>
      </c>
      <c r="H1581" s="8">
        <v>29.21</v>
      </c>
      <c r="I1581" s="8" t="s">
        <v>54</v>
      </c>
      <c r="J1581" s="8" t="s">
        <v>16</v>
      </c>
      <c r="K1581" s="8" t="s">
        <v>17</v>
      </c>
      <c r="L1581" s="8" t="s">
        <v>52</v>
      </c>
      <c r="M1581" s="8" t="s">
        <v>56</v>
      </c>
      <c r="N1581" s="8" t="s">
        <v>104</v>
      </c>
    </row>
    <row r="1582" spans="1:14" x14ac:dyDescent="0.35">
      <c r="A1582" s="8">
        <v>37891</v>
      </c>
      <c r="B1582" s="9">
        <v>40836</v>
      </c>
      <c r="C1582" s="8" t="s">
        <v>34</v>
      </c>
      <c r="D1582" s="8">
        <v>33</v>
      </c>
      <c r="E1582" s="8">
        <v>5154.009</v>
      </c>
      <c r="F1582" s="10">
        <v>156.1820909090909</v>
      </c>
      <c r="G1582" s="8" t="s">
        <v>25</v>
      </c>
      <c r="H1582" s="8">
        <v>13.99</v>
      </c>
      <c r="I1582" s="8" t="s">
        <v>51</v>
      </c>
      <c r="J1582" s="8" t="s">
        <v>42</v>
      </c>
      <c r="K1582" s="8" t="s">
        <v>30</v>
      </c>
      <c r="L1582" s="8" t="s">
        <v>47</v>
      </c>
      <c r="M1582" s="8" t="s">
        <v>45</v>
      </c>
      <c r="N1582" s="8" t="s">
        <v>224</v>
      </c>
    </row>
    <row r="1583" spans="1:14" x14ac:dyDescent="0.35">
      <c r="A1583" s="8">
        <v>18532</v>
      </c>
      <c r="B1583" s="9">
        <v>40836</v>
      </c>
      <c r="C1583" s="8" t="s">
        <v>49</v>
      </c>
      <c r="D1583" s="8">
        <v>31</v>
      </c>
      <c r="E1583" s="8">
        <v>507.58</v>
      </c>
      <c r="F1583" s="10">
        <v>16.373548387096772</v>
      </c>
      <c r="G1583" s="8" t="s">
        <v>25</v>
      </c>
      <c r="H1583" s="8">
        <v>10.68</v>
      </c>
      <c r="I1583" s="8" t="s">
        <v>35</v>
      </c>
      <c r="J1583" s="8" t="s">
        <v>29</v>
      </c>
      <c r="K1583" s="8" t="s">
        <v>27</v>
      </c>
      <c r="L1583" s="8" t="s">
        <v>58</v>
      </c>
      <c r="M1583" s="8" t="s">
        <v>19</v>
      </c>
      <c r="N1583" s="8" t="s">
        <v>224</v>
      </c>
    </row>
    <row r="1584" spans="1:14" x14ac:dyDescent="0.35">
      <c r="A1584" s="8">
        <v>18532</v>
      </c>
      <c r="B1584" s="9">
        <v>40836</v>
      </c>
      <c r="C1584" s="8" t="s">
        <v>49</v>
      </c>
      <c r="D1584" s="8">
        <v>29</v>
      </c>
      <c r="E1584" s="8">
        <v>230.77</v>
      </c>
      <c r="F1584" s="10">
        <v>7.9575862068965524</v>
      </c>
      <c r="G1584" s="8" t="s">
        <v>25</v>
      </c>
      <c r="H1584" s="8">
        <v>7.77</v>
      </c>
      <c r="I1584" s="8" t="s">
        <v>35</v>
      </c>
      <c r="J1584" s="8" t="s">
        <v>29</v>
      </c>
      <c r="K1584" s="8" t="s">
        <v>27</v>
      </c>
      <c r="L1584" s="8" t="s">
        <v>36</v>
      </c>
      <c r="M1584" s="8" t="s">
        <v>32</v>
      </c>
      <c r="N1584" s="8" t="s">
        <v>104</v>
      </c>
    </row>
    <row r="1585" spans="1:14" x14ac:dyDescent="0.35">
      <c r="A1585" s="8">
        <v>135</v>
      </c>
      <c r="B1585" s="9">
        <v>40836</v>
      </c>
      <c r="C1585" s="8" t="s">
        <v>49</v>
      </c>
      <c r="D1585" s="8">
        <v>25</v>
      </c>
      <c r="E1585" s="8">
        <v>125.85</v>
      </c>
      <c r="F1585" s="10">
        <v>5.0339999999999998</v>
      </c>
      <c r="G1585" s="8" t="s">
        <v>25</v>
      </c>
      <c r="H1585" s="8">
        <v>4.62</v>
      </c>
      <c r="I1585" s="8" t="s">
        <v>35</v>
      </c>
      <c r="J1585" s="8" t="s">
        <v>16</v>
      </c>
      <c r="K1585" s="8" t="s">
        <v>30</v>
      </c>
      <c r="L1585" s="8" t="s">
        <v>31</v>
      </c>
      <c r="M1585" s="8" t="s">
        <v>32</v>
      </c>
      <c r="N1585" s="8" t="s">
        <v>224</v>
      </c>
    </row>
    <row r="1586" spans="1:14" x14ac:dyDescent="0.35">
      <c r="A1586" s="8">
        <v>37891</v>
      </c>
      <c r="B1586" s="9">
        <v>40836</v>
      </c>
      <c r="C1586" s="8" t="s">
        <v>34</v>
      </c>
      <c r="D1586" s="8">
        <v>24</v>
      </c>
      <c r="E1586" s="8">
        <v>163.36000000000001</v>
      </c>
      <c r="F1586" s="10">
        <v>6.8066666666666675</v>
      </c>
      <c r="G1586" s="8" t="s">
        <v>25</v>
      </c>
      <c r="H1586" s="8">
        <v>6.6</v>
      </c>
      <c r="I1586" s="8" t="s">
        <v>51</v>
      </c>
      <c r="J1586" s="8" t="s">
        <v>42</v>
      </c>
      <c r="K1586" s="8" t="s">
        <v>27</v>
      </c>
      <c r="L1586" s="8" t="s">
        <v>28</v>
      </c>
      <c r="M1586" s="8" t="s">
        <v>19</v>
      </c>
      <c r="N1586" s="8" t="s">
        <v>224</v>
      </c>
    </row>
    <row r="1587" spans="1:14" x14ac:dyDescent="0.35">
      <c r="A1587" s="8">
        <v>55744</v>
      </c>
      <c r="B1587" s="9">
        <v>40836</v>
      </c>
      <c r="C1587" s="8" t="s">
        <v>20</v>
      </c>
      <c r="D1587" s="8">
        <v>23</v>
      </c>
      <c r="E1587" s="8">
        <v>415.05500000000001</v>
      </c>
      <c r="F1587" s="10">
        <v>18.045869565217391</v>
      </c>
      <c r="G1587" s="8" t="s">
        <v>25</v>
      </c>
      <c r="H1587" s="8">
        <v>0.99</v>
      </c>
      <c r="I1587" s="8" t="s">
        <v>35</v>
      </c>
      <c r="J1587" s="8" t="s">
        <v>16</v>
      </c>
      <c r="K1587" s="8" t="s">
        <v>30</v>
      </c>
      <c r="L1587" s="8" t="s">
        <v>47</v>
      </c>
      <c r="M1587" s="8" t="s">
        <v>32</v>
      </c>
      <c r="N1587" s="8" t="s">
        <v>104</v>
      </c>
    </row>
    <row r="1588" spans="1:14" x14ac:dyDescent="0.35">
      <c r="A1588" s="8">
        <v>37891</v>
      </c>
      <c r="B1588" s="9">
        <v>40836</v>
      </c>
      <c r="C1588" s="8" t="s">
        <v>34</v>
      </c>
      <c r="D1588" s="8">
        <v>21</v>
      </c>
      <c r="E1588" s="8">
        <v>44.08</v>
      </c>
      <c r="F1588" s="10">
        <v>2.0990476190476191</v>
      </c>
      <c r="G1588" s="8" t="s">
        <v>14</v>
      </c>
      <c r="H1588" s="8">
        <v>0.7</v>
      </c>
      <c r="I1588" s="8" t="s">
        <v>51</v>
      </c>
      <c r="J1588" s="8" t="s">
        <v>42</v>
      </c>
      <c r="K1588" s="8" t="s">
        <v>27</v>
      </c>
      <c r="L1588" s="8" t="s">
        <v>82</v>
      </c>
      <c r="M1588" s="8" t="s">
        <v>37</v>
      </c>
      <c r="N1588" s="8" t="s">
        <v>224</v>
      </c>
    </row>
    <row r="1589" spans="1:14" x14ac:dyDescent="0.35">
      <c r="A1589" s="8">
        <v>16320</v>
      </c>
      <c r="B1589" s="9">
        <v>40836</v>
      </c>
      <c r="C1589" s="8" t="s">
        <v>49</v>
      </c>
      <c r="D1589" s="8">
        <v>17</v>
      </c>
      <c r="E1589" s="8">
        <v>1856.9694999999999</v>
      </c>
      <c r="F1589" s="10">
        <v>109.23349999999999</v>
      </c>
      <c r="G1589" s="8" t="s">
        <v>25</v>
      </c>
      <c r="H1589" s="8">
        <v>8.08</v>
      </c>
      <c r="I1589" s="8" t="s">
        <v>96</v>
      </c>
      <c r="J1589" s="8" t="s">
        <v>42</v>
      </c>
      <c r="K1589" s="8" t="s">
        <v>30</v>
      </c>
      <c r="L1589" s="8" t="s">
        <v>47</v>
      </c>
      <c r="M1589" s="8" t="s">
        <v>19</v>
      </c>
      <c r="N1589" s="8" t="s">
        <v>224</v>
      </c>
    </row>
    <row r="1590" spans="1:14" x14ac:dyDescent="0.35">
      <c r="A1590" s="8">
        <v>11493</v>
      </c>
      <c r="B1590" s="9">
        <v>40836</v>
      </c>
      <c r="C1590" s="8" t="s">
        <v>20</v>
      </c>
      <c r="D1590" s="8">
        <v>16</v>
      </c>
      <c r="E1590" s="8">
        <v>111.9</v>
      </c>
      <c r="F1590" s="10">
        <v>6.9937500000000004</v>
      </c>
      <c r="G1590" s="8" t="s">
        <v>25</v>
      </c>
      <c r="H1590" s="8">
        <v>1.22</v>
      </c>
      <c r="I1590" s="8" t="s">
        <v>51</v>
      </c>
      <c r="J1590" s="8" t="s">
        <v>42</v>
      </c>
      <c r="K1590" s="8" t="s">
        <v>27</v>
      </c>
      <c r="L1590" s="8" t="s">
        <v>40</v>
      </c>
      <c r="M1590" s="8" t="s">
        <v>37</v>
      </c>
      <c r="N1590" s="8" t="s">
        <v>224</v>
      </c>
    </row>
    <row r="1591" spans="1:14" x14ac:dyDescent="0.35">
      <c r="A1591" s="8">
        <v>29158</v>
      </c>
      <c r="B1591" s="9">
        <v>40836</v>
      </c>
      <c r="C1591" s="8" t="s">
        <v>34</v>
      </c>
      <c r="D1591" s="8">
        <v>12</v>
      </c>
      <c r="E1591" s="8">
        <v>2266.6999999999998</v>
      </c>
      <c r="F1591" s="10">
        <v>188.89166666666665</v>
      </c>
      <c r="G1591" s="8" t="s">
        <v>21</v>
      </c>
      <c r="H1591" s="8">
        <v>23.76</v>
      </c>
      <c r="I1591" s="8" t="s">
        <v>15</v>
      </c>
      <c r="J1591" s="8" t="s">
        <v>29</v>
      </c>
      <c r="K1591" s="8" t="s">
        <v>17</v>
      </c>
      <c r="L1591" s="8" t="s">
        <v>23</v>
      </c>
      <c r="M1591" s="8" t="s">
        <v>24</v>
      </c>
      <c r="N1591" s="8" t="s">
        <v>104</v>
      </c>
    </row>
    <row r="1592" spans="1:14" x14ac:dyDescent="0.35">
      <c r="A1592" s="8">
        <v>42148</v>
      </c>
      <c r="B1592" s="9">
        <v>40836</v>
      </c>
      <c r="C1592" s="8" t="s">
        <v>20</v>
      </c>
      <c r="D1592" s="8">
        <v>11</v>
      </c>
      <c r="E1592" s="8">
        <v>45.31</v>
      </c>
      <c r="F1592" s="10">
        <v>4.1190909090909091</v>
      </c>
      <c r="G1592" s="8" t="s">
        <v>25</v>
      </c>
      <c r="H1592" s="8">
        <v>2.97</v>
      </c>
      <c r="I1592" s="8" t="s">
        <v>15</v>
      </c>
      <c r="J1592" s="8" t="s">
        <v>22</v>
      </c>
      <c r="K1592" s="8" t="s">
        <v>27</v>
      </c>
      <c r="L1592" s="8" t="s">
        <v>28</v>
      </c>
      <c r="M1592" s="8" t="s">
        <v>37</v>
      </c>
      <c r="N1592" s="8" t="s">
        <v>89</v>
      </c>
    </row>
    <row r="1593" spans="1:14" x14ac:dyDescent="0.35">
      <c r="A1593" s="8">
        <v>37891</v>
      </c>
      <c r="B1593" s="9">
        <v>40836</v>
      </c>
      <c r="C1593" s="8" t="s">
        <v>34</v>
      </c>
      <c r="D1593" s="8">
        <v>4</v>
      </c>
      <c r="E1593" s="8">
        <v>1135.6400000000001</v>
      </c>
      <c r="F1593" s="10">
        <v>283.91000000000003</v>
      </c>
      <c r="G1593" s="8" t="s">
        <v>21</v>
      </c>
      <c r="H1593" s="8">
        <v>66.67</v>
      </c>
      <c r="I1593" s="8" t="s">
        <v>51</v>
      </c>
      <c r="J1593" s="8" t="s">
        <v>42</v>
      </c>
      <c r="K1593" s="8" t="s">
        <v>17</v>
      </c>
      <c r="L1593" s="8" t="s">
        <v>52</v>
      </c>
      <c r="M1593" s="8" t="s">
        <v>56</v>
      </c>
      <c r="N1593" s="8" t="s">
        <v>57</v>
      </c>
    </row>
    <row r="1594" spans="1:14" x14ac:dyDescent="0.35">
      <c r="A1594" s="8">
        <v>57380</v>
      </c>
      <c r="B1594" s="9">
        <v>40836</v>
      </c>
      <c r="C1594" s="8" t="s">
        <v>13</v>
      </c>
      <c r="D1594" s="8">
        <v>3</v>
      </c>
      <c r="E1594" s="8">
        <v>545.88</v>
      </c>
      <c r="F1594" s="10">
        <v>181.96</v>
      </c>
      <c r="G1594" s="8" t="s">
        <v>21</v>
      </c>
      <c r="H1594" s="8">
        <v>52.2</v>
      </c>
      <c r="I1594" s="8" t="s">
        <v>54</v>
      </c>
      <c r="J1594" s="8" t="s">
        <v>16</v>
      </c>
      <c r="K1594" s="8" t="s">
        <v>17</v>
      </c>
      <c r="L1594" s="8" t="s">
        <v>52</v>
      </c>
      <c r="M1594" s="8" t="s">
        <v>56</v>
      </c>
      <c r="N1594" s="8" t="s">
        <v>248</v>
      </c>
    </row>
    <row r="1595" spans="1:14" x14ac:dyDescent="0.35">
      <c r="A1595" s="8">
        <v>55650</v>
      </c>
      <c r="B1595" s="9">
        <v>40837</v>
      </c>
      <c r="C1595" s="8" t="s">
        <v>13</v>
      </c>
      <c r="D1595" s="8">
        <v>41</v>
      </c>
      <c r="E1595" s="8">
        <v>1258.97</v>
      </c>
      <c r="F1595" s="10">
        <v>30.706585365853659</v>
      </c>
      <c r="G1595" s="8" t="s">
        <v>25</v>
      </c>
      <c r="H1595" s="8">
        <v>5.5</v>
      </c>
      <c r="I1595" s="8" t="s">
        <v>39</v>
      </c>
      <c r="J1595" s="8" t="s">
        <v>29</v>
      </c>
      <c r="K1595" s="8" t="s">
        <v>30</v>
      </c>
      <c r="L1595" s="8" t="s">
        <v>31</v>
      </c>
      <c r="M1595" s="8" t="s">
        <v>19</v>
      </c>
      <c r="N1595" s="8" t="s">
        <v>89</v>
      </c>
    </row>
    <row r="1596" spans="1:14" x14ac:dyDescent="0.35">
      <c r="A1596" s="8">
        <v>52389</v>
      </c>
      <c r="B1596" s="9">
        <v>40837</v>
      </c>
      <c r="C1596" s="8" t="s">
        <v>20</v>
      </c>
      <c r="D1596" s="8">
        <v>31</v>
      </c>
      <c r="E1596" s="8">
        <v>655.33000000000004</v>
      </c>
      <c r="F1596" s="10">
        <v>21.13967741935484</v>
      </c>
      <c r="G1596" s="8" t="s">
        <v>25</v>
      </c>
      <c r="H1596" s="8">
        <v>8.99</v>
      </c>
      <c r="I1596" s="8" t="s">
        <v>63</v>
      </c>
      <c r="J1596" s="8" t="s">
        <v>22</v>
      </c>
      <c r="K1596" s="8" t="s">
        <v>27</v>
      </c>
      <c r="L1596" s="8" t="s">
        <v>40</v>
      </c>
      <c r="M1596" s="8" t="s">
        <v>32</v>
      </c>
      <c r="N1596" s="8" t="s">
        <v>104</v>
      </c>
    </row>
    <row r="1597" spans="1:14" x14ac:dyDescent="0.35">
      <c r="A1597" s="8">
        <v>41987</v>
      </c>
      <c r="B1597" s="9">
        <v>40837</v>
      </c>
      <c r="C1597" s="8" t="s">
        <v>49</v>
      </c>
      <c r="D1597" s="8">
        <v>25</v>
      </c>
      <c r="E1597" s="8">
        <v>6481.0479999999998</v>
      </c>
      <c r="F1597" s="10">
        <v>259.24191999999999</v>
      </c>
      <c r="G1597" s="8" t="s">
        <v>21</v>
      </c>
      <c r="H1597" s="8">
        <v>29.2</v>
      </c>
      <c r="I1597" s="8" t="s">
        <v>54</v>
      </c>
      <c r="J1597" s="8" t="s">
        <v>22</v>
      </c>
      <c r="K1597" s="8" t="s">
        <v>17</v>
      </c>
      <c r="L1597" s="8" t="s">
        <v>52</v>
      </c>
      <c r="M1597" s="8" t="s">
        <v>56</v>
      </c>
      <c r="N1597" s="8" t="s">
        <v>224</v>
      </c>
    </row>
    <row r="1598" spans="1:14" x14ac:dyDescent="0.35">
      <c r="A1598" s="8">
        <v>54215</v>
      </c>
      <c r="B1598" s="9">
        <v>40837</v>
      </c>
      <c r="C1598" s="8" t="s">
        <v>34</v>
      </c>
      <c r="D1598" s="8">
        <v>14</v>
      </c>
      <c r="E1598" s="8">
        <v>321.20999999999998</v>
      </c>
      <c r="F1598" s="10">
        <v>22.943571428571428</v>
      </c>
      <c r="G1598" s="8" t="s">
        <v>25</v>
      </c>
      <c r="H1598" s="8">
        <v>1.99</v>
      </c>
      <c r="I1598" s="8" t="s">
        <v>15</v>
      </c>
      <c r="J1598" s="8" t="s">
        <v>42</v>
      </c>
      <c r="K1598" s="8" t="s">
        <v>30</v>
      </c>
      <c r="L1598" s="8" t="s">
        <v>31</v>
      </c>
      <c r="M1598" s="8" t="s">
        <v>32</v>
      </c>
      <c r="N1598" s="8" t="s">
        <v>89</v>
      </c>
    </row>
    <row r="1599" spans="1:14" x14ac:dyDescent="0.35">
      <c r="A1599" s="8">
        <v>20160</v>
      </c>
      <c r="B1599" s="9">
        <v>40838</v>
      </c>
      <c r="C1599" s="8" t="s">
        <v>13</v>
      </c>
      <c r="D1599" s="8">
        <v>42</v>
      </c>
      <c r="E1599" s="8">
        <v>435.24</v>
      </c>
      <c r="F1599" s="10">
        <v>10.362857142857143</v>
      </c>
      <c r="G1599" s="8" t="s">
        <v>14</v>
      </c>
      <c r="H1599" s="8">
        <v>1.79</v>
      </c>
      <c r="I1599" s="8" t="s">
        <v>26</v>
      </c>
      <c r="J1599" s="8" t="s">
        <v>42</v>
      </c>
      <c r="K1599" s="8" t="s">
        <v>27</v>
      </c>
      <c r="L1599" s="8" t="s">
        <v>28</v>
      </c>
      <c r="M1599" s="8" t="s">
        <v>37</v>
      </c>
      <c r="N1599" s="8" t="s">
        <v>248</v>
      </c>
    </row>
    <row r="1600" spans="1:14" x14ac:dyDescent="0.35">
      <c r="A1600" s="8">
        <v>35</v>
      </c>
      <c r="B1600" s="9">
        <v>40838</v>
      </c>
      <c r="C1600" s="8" t="s">
        <v>49</v>
      </c>
      <c r="D1600" s="8">
        <v>30</v>
      </c>
      <c r="E1600" s="8">
        <v>288.56</v>
      </c>
      <c r="F1600" s="10">
        <v>9.618666666666666</v>
      </c>
      <c r="G1600" s="8" t="s">
        <v>25</v>
      </c>
      <c r="H1600" s="8">
        <v>2.25</v>
      </c>
      <c r="I1600" s="8" t="s">
        <v>15</v>
      </c>
      <c r="J1600" s="8" t="s">
        <v>22</v>
      </c>
      <c r="K1600" s="8" t="s">
        <v>27</v>
      </c>
      <c r="L1600" s="8" t="s">
        <v>40</v>
      </c>
      <c r="M1600" s="8" t="s">
        <v>37</v>
      </c>
      <c r="N1600" s="8" t="s">
        <v>89</v>
      </c>
    </row>
    <row r="1601" spans="1:14" x14ac:dyDescent="0.35">
      <c r="A1601" s="8">
        <v>53728</v>
      </c>
      <c r="B1601" s="9">
        <v>40838</v>
      </c>
      <c r="C1601" s="8" t="s">
        <v>34</v>
      </c>
      <c r="D1601" s="8">
        <v>27</v>
      </c>
      <c r="E1601" s="8">
        <v>1502.66</v>
      </c>
      <c r="F1601" s="10">
        <v>55.654074074074074</v>
      </c>
      <c r="G1601" s="8" t="s">
        <v>25</v>
      </c>
      <c r="H1601" s="8">
        <v>1.49</v>
      </c>
      <c r="I1601" s="8" t="s">
        <v>51</v>
      </c>
      <c r="J1601" s="8" t="s">
        <v>22</v>
      </c>
      <c r="K1601" s="8" t="s">
        <v>27</v>
      </c>
      <c r="L1601" s="8" t="s">
        <v>68</v>
      </c>
      <c r="M1601" s="8" t="s">
        <v>19</v>
      </c>
      <c r="N1601" s="8" t="s">
        <v>89</v>
      </c>
    </row>
    <row r="1602" spans="1:14" x14ac:dyDescent="0.35">
      <c r="A1602" s="8">
        <v>35</v>
      </c>
      <c r="B1602" s="9">
        <v>40838</v>
      </c>
      <c r="C1602" s="8" t="s">
        <v>49</v>
      </c>
      <c r="D1602" s="8">
        <v>14</v>
      </c>
      <c r="E1602" s="8">
        <v>1892.848</v>
      </c>
      <c r="F1602" s="10">
        <v>135.20342857142856</v>
      </c>
      <c r="G1602" s="8" t="s">
        <v>25</v>
      </c>
      <c r="H1602" s="8">
        <v>8.99</v>
      </c>
      <c r="I1602" s="8" t="s">
        <v>15</v>
      </c>
      <c r="J1602" s="8" t="s">
        <v>22</v>
      </c>
      <c r="K1602" s="8" t="s">
        <v>30</v>
      </c>
      <c r="L1602" s="8" t="s">
        <v>47</v>
      </c>
      <c r="M1602" s="8" t="s">
        <v>19</v>
      </c>
      <c r="N1602" s="8" t="s">
        <v>248</v>
      </c>
    </row>
    <row r="1603" spans="1:14" x14ac:dyDescent="0.35">
      <c r="A1603" s="8">
        <v>8773</v>
      </c>
      <c r="B1603" s="9">
        <v>40838</v>
      </c>
      <c r="C1603" s="8" t="s">
        <v>20</v>
      </c>
      <c r="D1603" s="8">
        <v>5</v>
      </c>
      <c r="E1603" s="8">
        <v>220.78749999999999</v>
      </c>
      <c r="F1603" s="10">
        <v>44.157499999999999</v>
      </c>
      <c r="G1603" s="8" t="s">
        <v>25</v>
      </c>
      <c r="H1603" s="8">
        <v>5</v>
      </c>
      <c r="I1603" s="8" t="s">
        <v>41</v>
      </c>
      <c r="J1603" s="8" t="s">
        <v>29</v>
      </c>
      <c r="K1603" s="8" t="s">
        <v>30</v>
      </c>
      <c r="L1603" s="8" t="s">
        <v>47</v>
      </c>
      <c r="M1603" s="8" t="s">
        <v>32</v>
      </c>
      <c r="N1603" s="8" t="s">
        <v>224</v>
      </c>
    </row>
    <row r="1604" spans="1:14" x14ac:dyDescent="0.35">
      <c r="A1604" s="8">
        <v>4387</v>
      </c>
      <c r="B1604" s="9">
        <v>40838</v>
      </c>
      <c r="C1604" s="8" t="s">
        <v>20</v>
      </c>
      <c r="D1604" s="8">
        <v>4</v>
      </c>
      <c r="E1604" s="8">
        <v>640.21</v>
      </c>
      <c r="F1604" s="10">
        <v>160.05250000000001</v>
      </c>
      <c r="G1604" s="8" t="s">
        <v>21</v>
      </c>
      <c r="H1604" s="8">
        <v>39.25</v>
      </c>
      <c r="I1604" s="8" t="s">
        <v>51</v>
      </c>
      <c r="J1604" s="8" t="s">
        <v>22</v>
      </c>
      <c r="K1604" s="8" t="s">
        <v>17</v>
      </c>
      <c r="L1604" s="8" t="s">
        <v>52</v>
      </c>
      <c r="M1604" s="8" t="s">
        <v>56</v>
      </c>
      <c r="N1604" s="8" t="s">
        <v>89</v>
      </c>
    </row>
    <row r="1605" spans="1:14" x14ac:dyDescent="0.35">
      <c r="A1605" s="8">
        <v>11040</v>
      </c>
      <c r="B1605" s="9">
        <v>40839</v>
      </c>
      <c r="C1605" s="8" t="s">
        <v>49</v>
      </c>
      <c r="D1605" s="8">
        <v>44</v>
      </c>
      <c r="E1605" s="8">
        <v>1102.28</v>
      </c>
      <c r="F1605" s="10">
        <v>25.051818181818181</v>
      </c>
      <c r="G1605" s="8" t="s">
        <v>25</v>
      </c>
      <c r="H1605" s="8">
        <v>6.71</v>
      </c>
      <c r="I1605" s="8" t="s">
        <v>51</v>
      </c>
      <c r="J1605" s="8" t="s">
        <v>22</v>
      </c>
      <c r="K1605" s="8" t="s">
        <v>27</v>
      </c>
      <c r="L1605" s="8" t="s">
        <v>127</v>
      </c>
      <c r="M1605" s="8" t="s">
        <v>19</v>
      </c>
      <c r="N1605" s="8" t="s">
        <v>89</v>
      </c>
    </row>
    <row r="1606" spans="1:14" x14ac:dyDescent="0.35">
      <c r="A1606" s="8">
        <v>4512</v>
      </c>
      <c r="B1606" s="9">
        <v>40840</v>
      </c>
      <c r="C1606" s="8" t="s">
        <v>13</v>
      </c>
      <c r="D1606" s="8">
        <v>43</v>
      </c>
      <c r="E1606" s="8">
        <v>6077.11</v>
      </c>
      <c r="F1606" s="10">
        <v>141.32813953488372</v>
      </c>
      <c r="G1606" s="8" t="s">
        <v>21</v>
      </c>
      <c r="H1606" s="8">
        <v>43.75</v>
      </c>
      <c r="I1606" s="8" t="s">
        <v>51</v>
      </c>
      <c r="J1606" s="8" t="s">
        <v>29</v>
      </c>
      <c r="K1606" s="8" t="s">
        <v>17</v>
      </c>
      <c r="L1606" s="8" t="s">
        <v>52</v>
      </c>
      <c r="M1606" s="8" t="s">
        <v>56</v>
      </c>
      <c r="N1606" s="8" t="s">
        <v>198</v>
      </c>
    </row>
    <row r="1607" spans="1:14" x14ac:dyDescent="0.35">
      <c r="A1607" s="8">
        <v>21893</v>
      </c>
      <c r="B1607" s="9">
        <v>40840</v>
      </c>
      <c r="C1607" s="8" t="s">
        <v>20</v>
      </c>
      <c r="D1607" s="8">
        <v>30</v>
      </c>
      <c r="E1607" s="8">
        <v>532.11</v>
      </c>
      <c r="F1607" s="10">
        <v>17.737000000000002</v>
      </c>
      <c r="G1607" s="8" t="s">
        <v>14</v>
      </c>
      <c r="H1607" s="8">
        <v>8.1300000000000008</v>
      </c>
      <c r="I1607" s="8" t="s">
        <v>51</v>
      </c>
      <c r="J1607" s="8" t="s">
        <v>29</v>
      </c>
      <c r="K1607" s="8" t="s">
        <v>27</v>
      </c>
      <c r="L1607" s="8" t="s">
        <v>127</v>
      </c>
      <c r="M1607" s="8" t="s">
        <v>19</v>
      </c>
      <c r="N1607" s="8" t="s">
        <v>282</v>
      </c>
    </row>
    <row r="1608" spans="1:14" x14ac:dyDescent="0.35">
      <c r="A1608" s="8">
        <v>47106</v>
      </c>
      <c r="B1608" s="9">
        <v>40841</v>
      </c>
      <c r="C1608" s="8" t="s">
        <v>55</v>
      </c>
      <c r="D1608" s="8">
        <v>40</v>
      </c>
      <c r="E1608" s="8">
        <v>6618.4570000000003</v>
      </c>
      <c r="F1608" s="10">
        <v>165.46142500000002</v>
      </c>
      <c r="G1608" s="8" t="s">
        <v>25</v>
      </c>
      <c r="H1608" s="8">
        <v>5.99</v>
      </c>
      <c r="I1608" s="8" t="s">
        <v>41</v>
      </c>
      <c r="J1608" s="8" t="s">
        <v>29</v>
      </c>
      <c r="K1608" s="8" t="s">
        <v>30</v>
      </c>
      <c r="L1608" s="8" t="s">
        <v>47</v>
      </c>
      <c r="M1608" s="8" t="s">
        <v>19</v>
      </c>
      <c r="N1608" s="8" t="s">
        <v>150</v>
      </c>
    </row>
    <row r="1609" spans="1:14" x14ac:dyDescent="0.35">
      <c r="A1609" s="8">
        <v>47106</v>
      </c>
      <c r="B1609" s="9">
        <v>40841</v>
      </c>
      <c r="C1609" s="8" t="s">
        <v>55</v>
      </c>
      <c r="D1609" s="8">
        <v>37</v>
      </c>
      <c r="E1609" s="8">
        <v>2192.63</v>
      </c>
      <c r="F1609" s="10">
        <v>59.260270270270276</v>
      </c>
      <c r="G1609" s="8" t="s">
        <v>25</v>
      </c>
      <c r="H1609" s="8">
        <v>3.99</v>
      </c>
      <c r="I1609" s="8" t="s">
        <v>35</v>
      </c>
      <c r="J1609" s="8" t="s">
        <v>29</v>
      </c>
      <c r="K1609" s="8" t="s">
        <v>27</v>
      </c>
      <c r="L1609" s="8" t="s">
        <v>66</v>
      </c>
      <c r="M1609" s="8" t="s">
        <v>19</v>
      </c>
      <c r="N1609" s="8" t="s">
        <v>150</v>
      </c>
    </row>
    <row r="1610" spans="1:14" x14ac:dyDescent="0.35">
      <c r="A1610" s="8">
        <v>20384</v>
      </c>
      <c r="B1610" s="9">
        <v>40841</v>
      </c>
      <c r="C1610" s="8" t="s">
        <v>13</v>
      </c>
      <c r="D1610" s="8">
        <v>32</v>
      </c>
      <c r="E1610" s="8">
        <v>6902.51</v>
      </c>
      <c r="F1610" s="10">
        <v>215.70343750000001</v>
      </c>
      <c r="G1610" s="8" t="s">
        <v>21</v>
      </c>
      <c r="H1610" s="8">
        <v>110.2</v>
      </c>
      <c r="I1610" s="8" t="s">
        <v>35</v>
      </c>
      <c r="J1610" s="8" t="s">
        <v>22</v>
      </c>
      <c r="K1610" s="8" t="s">
        <v>17</v>
      </c>
      <c r="L1610" s="8" t="s">
        <v>52</v>
      </c>
      <c r="M1610" s="8" t="s">
        <v>56</v>
      </c>
      <c r="N1610" s="8" t="s">
        <v>198</v>
      </c>
    </row>
    <row r="1611" spans="1:14" x14ac:dyDescent="0.35">
      <c r="A1611" s="8">
        <v>20384</v>
      </c>
      <c r="B1611" s="9">
        <v>40841</v>
      </c>
      <c r="C1611" s="8" t="s">
        <v>13</v>
      </c>
      <c r="D1611" s="8">
        <v>30</v>
      </c>
      <c r="E1611" s="8">
        <v>396.6</v>
      </c>
      <c r="F1611" s="10">
        <v>13.22</v>
      </c>
      <c r="G1611" s="8" t="s">
        <v>25</v>
      </c>
      <c r="H1611" s="8">
        <v>9.3699999999999992</v>
      </c>
      <c r="I1611" s="8" t="s">
        <v>35</v>
      </c>
      <c r="J1611" s="8" t="s">
        <v>22</v>
      </c>
      <c r="K1611" s="8" t="s">
        <v>27</v>
      </c>
      <c r="L1611" s="8" t="s">
        <v>58</v>
      </c>
      <c r="M1611" s="8" t="s">
        <v>19</v>
      </c>
      <c r="N1611" s="9">
        <v>40554</v>
      </c>
    </row>
    <row r="1612" spans="1:14" x14ac:dyDescent="0.35">
      <c r="A1612" s="8">
        <v>33987</v>
      </c>
      <c r="B1612" s="9">
        <v>40841</v>
      </c>
      <c r="C1612" s="8" t="s">
        <v>34</v>
      </c>
      <c r="D1612" s="8">
        <v>27</v>
      </c>
      <c r="E1612" s="8">
        <v>1521.1344999999999</v>
      </c>
      <c r="F1612" s="10">
        <v>56.338314814814808</v>
      </c>
      <c r="G1612" s="8" t="s">
        <v>25</v>
      </c>
      <c r="H1612" s="8">
        <v>3.99</v>
      </c>
      <c r="I1612" s="8" t="s">
        <v>15</v>
      </c>
      <c r="J1612" s="8" t="s">
        <v>42</v>
      </c>
      <c r="K1612" s="8" t="s">
        <v>30</v>
      </c>
      <c r="L1612" s="8" t="s">
        <v>47</v>
      </c>
      <c r="M1612" s="8" t="s">
        <v>19</v>
      </c>
      <c r="N1612" s="8" t="s">
        <v>182</v>
      </c>
    </row>
    <row r="1613" spans="1:14" x14ac:dyDescent="0.35">
      <c r="A1613" s="8">
        <v>33987</v>
      </c>
      <c r="B1613" s="9">
        <v>40841</v>
      </c>
      <c r="C1613" s="8" t="s">
        <v>34</v>
      </c>
      <c r="D1613" s="8">
        <v>19</v>
      </c>
      <c r="E1613" s="8">
        <v>1616.87</v>
      </c>
      <c r="F1613" s="10">
        <v>85.098421052631579</v>
      </c>
      <c r="G1613" s="8" t="s">
        <v>21</v>
      </c>
      <c r="H1613" s="8">
        <v>30</v>
      </c>
      <c r="I1613" s="8" t="s">
        <v>51</v>
      </c>
      <c r="J1613" s="8" t="s">
        <v>42</v>
      </c>
      <c r="K1613" s="8" t="s">
        <v>17</v>
      </c>
      <c r="L1613" s="8" t="s">
        <v>23</v>
      </c>
      <c r="M1613" s="8" t="s">
        <v>24</v>
      </c>
      <c r="N1613" s="8" t="s">
        <v>182</v>
      </c>
    </row>
    <row r="1614" spans="1:14" x14ac:dyDescent="0.35">
      <c r="A1614" s="8">
        <v>39041</v>
      </c>
      <c r="B1614" s="9">
        <v>40842</v>
      </c>
      <c r="C1614" s="8" t="s">
        <v>20</v>
      </c>
      <c r="D1614" s="8">
        <v>47</v>
      </c>
      <c r="E1614" s="8">
        <v>418.03</v>
      </c>
      <c r="F1614" s="10">
        <v>8.894255319148936</v>
      </c>
      <c r="G1614" s="8" t="s">
        <v>14</v>
      </c>
      <c r="H1614" s="8">
        <v>7.96</v>
      </c>
      <c r="I1614" s="8" t="s">
        <v>15</v>
      </c>
      <c r="J1614" s="8" t="s">
        <v>22</v>
      </c>
      <c r="K1614" s="8" t="s">
        <v>17</v>
      </c>
      <c r="L1614" s="8" t="s">
        <v>18</v>
      </c>
      <c r="M1614" s="8" t="s">
        <v>19</v>
      </c>
      <c r="N1614" s="8" t="s">
        <v>182</v>
      </c>
    </row>
    <row r="1615" spans="1:14" x14ac:dyDescent="0.35">
      <c r="A1615" s="8">
        <v>26144</v>
      </c>
      <c r="B1615" s="9">
        <v>40842</v>
      </c>
      <c r="C1615" s="8" t="s">
        <v>34</v>
      </c>
      <c r="D1615" s="8">
        <v>28</v>
      </c>
      <c r="E1615" s="8">
        <v>75.739999999999995</v>
      </c>
      <c r="F1615" s="10">
        <v>2.7049999999999996</v>
      </c>
      <c r="G1615" s="8" t="s">
        <v>25</v>
      </c>
      <c r="H1615" s="8">
        <v>0.99</v>
      </c>
      <c r="I1615" s="8" t="s">
        <v>85</v>
      </c>
      <c r="J1615" s="8" t="s">
        <v>42</v>
      </c>
      <c r="K1615" s="8" t="s">
        <v>27</v>
      </c>
      <c r="L1615" s="8" t="s">
        <v>71</v>
      </c>
      <c r="M1615" s="8" t="s">
        <v>19</v>
      </c>
      <c r="N1615" s="8" t="s">
        <v>150</v>
      </c>
    </row>
    <row r="1616" spans="1:14" x14ac:dyDescent="0.35">
      <c r="A1616" s="8">
        <v>13472</v>
      </c>
      <c r="B1616" s="9">
        <v>40842</v>
      </c>
      <c r="C1616" s="8" t="s">
        <v>20</v>
      </c>
      <c r="D1616" s="8">
        <v>26</v>
      </c>
      <c r="E1616" s="8">
        <v>106.03</v>
      </c>
      <c r="F1616" s="10">
        <v>4.0780769230769227</v>
      </c>
      <c r="G1616" s="8" t="s">
        <v>25</v>
      </c>
      <c r="H1616" s="8">
        <v>0.5</v>
      </c>
      <c r="I1616" s="8" t="s">
        <v>41</v>
      </c>
      <c r="J1616" s="8" t="s">
        <v>29</v>
      </c>
      <c r="K1616" s="8" t="s">
        <v>27</v>
      </c>
      <c r="L1616" s="8" t="s">
        <v>71</v>
      </c>
      <c r="M1616" s="8" t="s">
        <v>19</v>
      </c>
      <c r="N1616" s="8" t="s">
        <v>150</v>
      </c>
    </row>
    <row r="1617" spans="1:14" x14ac:dyDescent="0.35">
      <c r="A1617" s="8">
        <v>39041</v>
      </c>
      <c r="B1617" s="9">
        <v>40842</v>
      </c>
      <c r="C1617" s="8" t="s">
        <v>20</v>
      </c>
      <c r="D1617" s="8">
        <v>23</v>
      </c>
      <c r="E1617" s="8">
        <v>336.86</v>
      </c>
      <c r="F1617" s="10">
        <v>14.64608695652174</v>
      </c>
      <c r="G1617" s="8" t="s">
        <v>25</v>
      </c>
      <c r="H1617" s="8">
        <v>5.3</v>
      </c>
      <c r="I1617" s="8" t="s">
        <v>15</v>
      </c>
      <c r="J1617" s="8" t="s">
        <v>22</v>
      </c>
      <c r="K1617" s="8" t="s">
        <v>17</v>
      </c>
      <c r="L1617" s="8" t="s">
        <v>18</v>
      </c>
      <c r="M1617" s="8" t="s">
        <v>37</v>
      </c>
      <c r="N1617" s="8" t="s">
        <v>269</v>
      </c>
    </row>
    <row r="1618" spans="1:14" x14ac:dyDescent="0.35">
      <c r="A1618" s="8">
        <v>52195</v>
      </c>
      <c r="B1618" s="9">
        <v>40842</v>
      </c>
      <c r="C1618" s="8" t="s">
        <v>49</v>
      </c>
      <c r="D1618" s="8">
        <v>19</v>
      </c>
      <c r="E1618" s="8">
        <v>267</v>
      </c>
      <c r="F1618" s="10">
        <v>14.052631578947368</v>
      </c>
      <c r="G1618" s="8" t="s">
        <v>25</v>
      </c>
      <c r="H1618" s="8">
        <v>7.17</v>
      </c>
      <c r="I1618" s="8" t="s">
        <v>41</v>
      </c>
      <c r="J1618" s="8" t="s">
        <v>42</v>
      </c>
      <c r="K1618" s="8" t="s">
        <v>27</v>
      </c>
      <c r="L1618" s="8" t="s">
        <v>68</v>
      </c>
      <c r="M1618" s="8" t="s">
        <v>19</v>
      </c>
      <c r="N1618" s="8" t="s">
        <v>150</v>
      </c>
    </row>
    <row r="1619" spans="1:14" x14ac:dyDescent="0.35">
      <c r="A1619" s="8">
        <v>27717</v>
      </c>
      <c r="B1619" s="9">
        <v>40842</v>
      </c>
      <c r="C1619" s="8" t="s">
        <v>20</v>
      </c>
      <c r="D1619" s="8">
        <v>19</v>
      </c>
      <c r="E1619" s="8">
        <v>75.19</v>
      </c>
      <c r="F1619" s="10">
        <v>3.9573684210526316</v>
      </c>
      <c r="G1619" s="8" t="s">
        <v>25</v>
      </c>
      <c r="H1619" s="8">
        <v>7.5</v>
      </c>
      <c r="I1619" s="8" t="s">
        <v>39</v>
      </c>
      <c r="J1619" s="8" t="s">
        <v>22</v>
      </c>
      <c r="K1619" s="8" t="s">
        <v>27</v>
      </c>
      <c r="L1619" s="8" t="s">
        <v>71</v>
      </c>
      <c r="M1619" s="8" t="s">
        <v>19</v>
      </c>
      <c r="N1619" s="8" t="s">
        <v>198</v>
      </c>
    </row>
    <row r="1620" spans="1:14" x14ac:dyDescent="0.35">
      <c r="A1620" s="8">
        <v>58055</v>
      </c>
      <c r="B1620" s="9">
        <v>40843</v>
      </c>
      <c r="C1620" s="8" t="s">
        <v>20</v>
      </c>
      <c r="D1620" s="8">
        <v>26</v>
      </c>
      <c r="E1620" s="8">
        <v>208.6</v>
      </c>
      <c r="F1620" s="10">
        <v>8.023076923076923</v>
      </c>
      <c r="G1620" s="8" t="s">
        <v>25</v>
      </c>
      <c r="H1620" s="8">
        <v>5.21</v>
      </c>
      <c r="I1620" s="8" t="s">
        <v>96</v>
      </c>
      <c r="J1620" s="8" t="s">
        <v>16</v>
      </c>
      <c r="K1620" s="8" t="s">
        <v>17</v>
      </c>
      <c r="L1620" s="8" t="s">
        <v>18</v>
      </c>
      <c r="M1620" s="8" t="s">
        <v>19</v>
      </c>
      <c r="N1620" s="8" t="s">
        <v>198</v>
      </c>
    </row>
    <row r="1621" spans="1:14" x14ac:dyDescent="0.35">
      <c r="A1621" s="8">
        <v>31109</v>
      </c>
      <c r="B1621" s="9">
        <v>40844</v>
      </c>
      <c r="C1621" s="8" t="s">
        <v>13</v>
      </c>
      <c r="D1621" s="8">
        <v>49</v>
      </c>
      <c r="E1621" s="8">
        <v>1515</v>
      </c>
      <c r="F1621" s="10">
        <v>30.918367346938776</v>
      </c>
      <c r="G1621" s="8" t="s">
        <v>25</v>
      </c>
      <c r="H1621" s="8">
        <v>12.62</v>
      </c>
      <c r="I1621" s="8" t="s">
        <v>54</v>
      </c>
      <c r="J1621" s="8" t="s">
        <v>42</v>
      </c>
      <c r="K1621" s="8" t="s">
        <v>27</v>
      </c>
      <c r="L1621" s="8" t="s">
        <v>68</v>
      </c>
      <c r="M1621" s="8" t="s">
        <v>19</v>
      </c>
      <c r="N1621" s="9">
        <v>40554</v>
      </c>
    </row>
    <row r="1622" spans="1:14" x14ac:dyDescent="0.35">
      <c r="A1622" s="8">
        <v>17377</v>
      </c>
      <c r="B1622" s="9">
        <v>40844</v>
      </c>
      <c r="C1622" s="8" t="s">
        <v>13</v>
      </c>
      <c r="D1622" s="8">
        <v>39</v>
      </c>
      <c r="E1622" s="8">
        <v>110.38</v>
      </c>
      <c r="F1622" s="10">
        <v>2.8302564102564101</v>
      </c>
      <c r="G1622" s="8" t="s">
        <v>25</v>
      </c>
      <c r="H1622" s="8">
        <v>1.2</v>
      </c>
      <c r="I1622" s="8" t="s">
        <v>51</v>
      </c>
      <c r="J1622" s="8" t="s">
        <v>22</v>
      </c>
      <c r="K1622" s="8" t="s">
        <v>27</v>
      </c>
      <c r="L1622" s="8" t="s">
        <v>40</v>
      </c>
      <c r="M1622" s="8" t="s">
        <v>37</v>
      </c>
      <c r="N1622" s="8" t="s">
        <v>131</v>
      </c>
    </row>
    <row r="1623" spans="1:14" x14ac:dyDescent="0.35">
      <c r="A1623" s="8">
        <v>34082</v>
      </c>
      <c r="B1623" s="9">
        <v>40844</v>
      </c>
      <c r="C1623" s="8" t="s">
        <v>49</v>
      </c>
      <c r="D1623" s="8">
        <v>35</v>
      </c>
      <c r="E1623" s="8">
        <v>764.32</v>
      </c>
      <c r="F1623" s="10">
        <v>21.837714285714288</v>
      </c>
      <c r="G1623" s="8" t="s">
        <v>25</v>
      </c>
      <c r="H1623" s="8">
        <v>8.99</v>
      </c>
      <c r="I1623" s="8" t="s">
        <v>51</v>
      </c>
      <c r="J1623" s="8" t="s">
        <v>22</v>
      </c>
      <c r="K1623" s="8" t="s">
        <v>27</v>
      </c>
      <c r="L1623" s="8" t="s">
        <v>40</v>
      </c>
      <c r="M1623" s="8" t="s">
        <v>32</v>
      </c>
      <c r="N1623" s="8" t="s">
        <v>131</v>
      </c>
    </row>
    <row r="1624" spans="1:14" x14ac:dyDescent="0.35">
      <c r="A1624" s="8">
        <v>32001</v>
      </c>
      <c r="B1624" s="9">
        <v>40844</v>
      </c>
      <c r="C1624" s="8" t="s">
        <v>13</v>
      </c>
      <c r="D1624" s="8">
        <v>22</v>
      </c>
      <c r="E1624" s="8">
        <v>494.84</v>
      </c>
      <c r="F1624" s="10">
        <v>22.492727272727272</v>
      </c>
      <c r="G1624" s="8" t="s">
        <v>25</v>
      </c>
      <c r="H1624" s="8">
        <v>3.63</v>
      </c>
      <c r="I1624" s="8" t="s">
        <v>35</v>
      </c>
      <c r="J1624" s="8" t="s">
        <v>42</v>
      </c>
      <c r="K1624" s="8" t="s">
        <v>17</v>
      </c>
      <c r="L1624" s="8" t="s">
        <v>18</v>
      </c>
      <c r="M1624" s="8" t="s">
        <v>32</v>
      </c>
      <c r="N1624" s="9">
        <v>40585</v>
      </c>
    </row>
    <row r="1625" spans="1:14" x14ac:dyDescent="0.35">
      <c r="A1625" s="8">
        <v>34082</v>
      </c>
      <c r="B1625" s="9">
        <v>40844</v>
      </c>
      <c r="C1625" s="8" t="s">
        <v>49</v>
      </c>
      <c r="D1625" s="8">
        <v>20</v>
      </c>
      <c r="E1625" s="8">
        <v>38.56</v>
      </c>
      <c r="F1625" s="10">
        <v>1.9280000000000002</v>
      </c>
      <c r="G1625" s="8" t="s">
        <v>25</v>
      </c>
      <c r="H1625" s="8">
        <v>1.49</v>
      </c>
      <c r="I1625" s="8" t="s">
        <v>51</v>
      </c>
      <c r="J1625" s="8" t="s">
        <v>22</v>
      </c>
      <c r="K1625" s="8" t="s">
        <v>27</v>
      </c>
      <c r="L1625" s="8" t="s">
        <v>68</v>
      </c>
      <c r="M1625" s="8" t="s">
        <v>19</v>
      </c>
      <c r="N1625" s="8" t="s">
        <v>198</v>
      </c>
    </row>
    <row r="1626" spans="1:14" x14ac:dyDescent="0.35">
      <c r="A1626" s="8">
        <v>34082</v>
      </c>
      <c r="B1626" s="9">
        <v>40844</v>
      </c>
      <c r="C1626" s="8" t="s">
        <v>49</v>
      </c>
      <c r="D1626" s="8">
        <v>19</v>
      </c>
      <c r="E1626" s="8">
        <v>2536.1799999999998</v>
      </c>
      <c r="F1626" s="10">
        <v>133.48315789473682</v>
      </c>
      <c r="G1626" s="8" t="s">
        <v>25</v>
      </c>
      <c r="H1626" s="8">
        <v>19.989999999999998</v>
      </c>
      <c r="I1626" s="8" t="s">
        <v>51</v>
      </c>
      <c r="J1626" s="8" t="s">
        <v>22</v>
      </c>
      <c r="K1626" s="8" t="s">
        <v>27</v>
      </c>
      <c r="L1626" s="8" t="s">
        <v>58</v>
      </c>
      <c r="M1626" s="8" t="s">
        <v>19</v>
      </c>
      <c r="N1626" s="8" t="s">
        <v>198</v>
      </c>
    </row>
    <row r="1627" spans="1:14" x14ac:dyDescent="0.35">
      <c r="A1627" s="8">
        <v>32001</v>
      </c>
      <c r="B1627" s="9">
        <v>40844</v>
      </c>
      <c r="C1627" s="8" t="s">
        <v>13</v>
      </c>
      <c r="D1627" s="8">
        <v>11</v>
      </c>
      <c r="E1627" s="8">
        <v>3443.21</v>
      </c>
      <c r="F1627" s="10">
        <v>313.01909090909089</v>
      </c>
      <c r="G1627" s="8" t="s">
        <v>25</v>
      </c>
      <c r="H1627" s="8">
        <v>13.99</v>
      </c>
      <c r="I1627" s="8" t="s">
        <v>35</v>
      </c>
      <c r="J1627" s="8" t="s">
        <v>42</v>
      </c>
      <c r="K1627" s="8" t="s">
        <v>30</v>
      </c>
      <c r="L1627" s="8" t="s">
        <v>44</v>
      </c>
      <c r="M1627" s="8" t="s">
        <v>45</v>
      </c>
      <c r="N1627" s="8" t="s">
        <v>131</v>
      </c>
    </row>
    <row r="1628" spans="1:14" x14ac:dyDescent="0.35">
      <c r="A1628" s="8">
        <v>57287</v>
      </c>
      <c r="B1628" s="9">
        <v>40844</v>
      </c>
      <c r="C1628" s="8" t="s">
        <v>49</v>
      </c>
      <c r="D1628" s="8">
        <v>11</v>
      </c>
      <c r="E1628" s="8">
        <v>472.12</v>
      </c>
      <c r="F1628" s="10">
        <v>42.92</v>
      </c>
      <c r="G1628" s="8" t="s">
        <v>25</v>
      </c>
      <c r="H1628" s="8">
        <v>1.99</v>
      </c>
      <c r="I1628" s="8" t="s">
        <v>85</v>
      </c>
      <c r="J1628" s="8" t="s">
        <v>22</v>
      </c>
      <c r="K1628" s="8" t="s">
        <v>30</v>
      </c>
      <c r="L1628" s="8" t="s">
        <v>31</v>
      </c>
      <c r="M1628" s="8" t="s">
        <v>32</v>
      </c>
      <c r="N1628" s="8" t="s">
        <v>198</v>
      </c>
    </row>
    <row r="1629" spans="1:14" x14ac:dyDescent="0.35">
      <c r="A1629" s="8">
        <v>53283</v>
      </c>
      <c r="B1629" s="9">
        <v>40844</v>
      </c>
      <c r="C1629" s="8" t="s">
        <v>34</v>
      </c>
      <c r="D1629" s="8">
        <v>2</v>
      </c>
      <c r="E1629" s="8">
        <v>25.07</v>
      </c>
      <c r="F1629" s="10">
        <v>12.535</v>
      </c>
      <c r="G1629" s="8" t="s">
        <v>25</v>
      </c>
      <c r="H1629" s="8">
        <v>5.76</v>
      </c>
      <c r="I1629" s="8" t="s">
        <v>15</v>
      </c>
      <c r="J1629" s="8" t="s">
        <v>29</v>
      </c>
      <c r="K1629" s="8" t="s">
        <v>30</v>
      </c>
      <c r="L1629" s="8" t="s">
        <v>44</v>
      </c>
      <c r="M1629" s="8" t="s">
        <v>45</v>
      </c>
      <c r="N1629" s="8" t="s">
        <v>198</v>
      </c>
    </row>
    <row r="1630" spans="1:14" x14ac:dyDescent="0.35">
      <c r="A1630" s="8">
        <v>22657</v>
      </c>
      <c r="B1630" s="9">
        <v>40845</v>
      </c>
      <c r="C1630" s="8" t="s">
        <v>34</v>
      </c>
      <c r="D1630" s="8">
        <v>36</v>
      </c>
      <c r="E1630" s="8">
        <v>9544.18</v>
      </c>
      <c r="F1630" s="10">
        <v>265.11611111111114</v>
      </c>
      <c r="G1630" s="8" t="s">
        <v>14</v>
      </c>
      <c r="H1630" s="8">
        <v>11.25</v>
      </c>
      <c r="I1630" s="8" t="s">
        <v>15</v>
      </c>
      <c r="J1630" s="8" t="s">
        <v>22</v>
      </c>
      <c r="K1630" s="8" t="s">
        <v>30</v>
      </c>
      <c r="L1630" s="8" t="s">
        <v>31</v>
      </c>
      <c r="M1630" s="8" t="s">
        <v>19</v>
      </c>
      <c r="N1630" s="8" t="s">
        <v>131</v>
      </c>
    </row>
    <row r="1631" spans="1:14" x14ac:dyDescent="0.35">
      <c r="A1631" s="8">
        <v>48164</v>
      </c>
      <c r="B1631" s="9">
        <v>40845</v>
      </c>
      <c r="C1631" s="8" t="s">
        <v>34</v>
      </c>
      <c r="D1631" s="8">
        <v>33</v>
      </c>
      <c r="E1631" s="8">
        <v>94.39</v>
      </c>
      <c r="F1631" s="10">
        <v>2.8603030303030303</v>
      </c>
      <c r="G1631" s="8" t="s">
        <v>25</v>
      </c>
      <c r="H1631" s="8">
        <v>0.7</v>
      </c>
      <c r="I1631" s="8" t="s">
        <v>51</v>
      </c>
      <c r="J1631" s="8" t="s">
        <v>42</v>
      </c>
      <c r="K1631" s="8" t="s">
        <v>27</v>
      </c>
      <c r="L1631" s="8" t="s">
        <v>40</v>
      </c>
      <c r="M1631" s="8" t="s">
        <v>37</v>
      </c>
      <c r="N1631" s="8" t="s">
        <v>147</v>
      </c>
    </row>
    <row r="1632" spans="1:14" x14ac:dyDescent="0.35">
      <c r="A1632" s="8">
        <v>5092</v>
      </c>
      <c r="B1632" s="9">
        <v>40845</v>
      </c>
      <c r="C1632" s="8" t="s">
        <v>13</v>
      </c>
      <c r="D1632" s="8">
        <v>25</v>
      </c>
      <c r="E1632" s="8">
        <v>978.77</v>
      </c>
      <c r="F1632" s="10">
        <v>39.150799999999997</v>
      </c>
      <c r="G1632" s="8" t="s">
        <v>25</v>
      </c>
      <c r="H1632" s="8">
        <v>13.26</v>
      </c>
      <c r="I1632" s="8" t="s">
        <v>41</v>
      </c>
      <c r="J1632" s="8" t="s">
        <v>16</v>
      </c>
      <c r="K1632" s="8" t="s">
        <v>27</v>
      </c>
      <c r="L1632" s="8" t="s">
        <v>28</v>
      </c>
      <c r="M1632" s="8" t="s">
        <v>19</v>
      </c>
      <c r="N1632" s="9">
        <v>40613</v>
      </c>
    </row>
    <row r="1633" spans="1:14" x14ac:dyDescent="0.35">
      <c r="A1633" s="8">
        <v>38628</v>
      </c>
      <c r="B1633" s="9">
        <v>40845</v>
      </c>
      <c r="C1633" s="8" t="s">
        <v>13</v>
      </c>
      <c r="D1633" s="8">
        <v>23</v>
      </c>
      <c r="E1633" s="8">
        <v>667.99800000000005</v>
      </c>
      <c r="F1633" s="10">
        <v>29.043391304347828</v>
      </c>
      <c r="G1633" s="8" t="s">
        <v>25</v>
      </c>
      <c r="H1633" s="8">
        <v>1.25</v>
      </c>
      <c r="I1633" s="8" t="s">
        <v>63</v>
      </c>
      <c r="J1633" s="8" t="s">
        <v>42</v>
      </c>
      <c r="K1633" s="8" t="s">
        <v>30</v>
      </c>
      <c r="L1633" s="8" t="s">
        <v>47</v>
      </c>
      <c r="M1633" s="8" t="s">
        <v>32</v>
      </c>
      <c r="N1633" s="9">
        <v>40613</v>
      </c>
    </row>
    <row r="1634" spans="1:14" x14ac:dyDescent="0.35">
      <c r="A1634" s="8">
        <v>22657</v>
      </c>
      <c r="B1634" s="9">
        <v>40845</v>
      </c>
      <c r="C1634" s="8" t="s">
        <v>34</v>
      </c>
      <c r="D1634" s="8">
        <v>8</v>
      </c>
      <c r="E1634" s="8">
        <v>32.92</v>
      </c>
      <c r="F1634" s="10">
        <v>4.1150000000000002</v>
      </c>
      <c r="G1634" s="8" t="s">
        <v>25</v>
      </c>
      <c r="H1634" s="8">
        <v>2</v>
      </c>
      <c r="I1634" s="8" t="s">
        <v>15</v>
      </c>
      <c r="J1634" s="8" t="s">
        <v>22</v>
      </c>
      <c r="K1634" s="8" t="s">
        <v>27</v>
      </c>
      <c r="L1634" s="8" t="s">
        <v>82</v>
      </c>
      <c r="M1634" s="8" t="s">
        <v>37</v>
      </c>
      <c r="N1634" s="8" t="s">
        <v>131</v>
      </c>
    </row>
    <row r="1635" spans="1:14" x14ac:dyDescent="0.35">
      <c r="A1635" s="8">
        <v>5092</v>
      </c>
      <c r="B1635" s="9">
        <v>40845</v>
      </c>
      <c r="C1635" s="8" t="s">
        <v>13</v>
      </c>
      <c r="D1635" s="8">
        <v>3</v>
      </c>
      <c r="E1635" s="8">
        <v>709.04</v>
      </c>
      <c r="F1635" s="10">
        <v>236.34666666666666</v>
      </c>
      <c r="G1635" s="8" t="s">
        <v>21</v>
      </c>
      <c r="H1635" s="8">
        <v>64.66</v>
      </c>
      <c r="I1635" s="8" t="s">
        <v>41</v>
      </c>
      <c r="J1635" s="8" t="s">
        <v>16</v>
      </c>
      <c r="K1635" s="8" t="s">
        <v>17</v>
      </c>
      <c r="L1635" s="8" t="s">
        <v>115</v>
      </c>
      <c r="M1635" s="8" t="s">
        <v>56</v>
      </c>
      <c r="N1635" s="8" t="s">
        <v>198</v>
      </c>
    </row>
    <row r="1636" spans="1:14" x14ac:dyDescent="0.35">
      <c r="A1636" s="8">
        <v>27559</v>
      </c>
      <c r="B1636" s="9">
        <v>40846</v>
      </c>
      <c r="C1636" s="8" t="s">
        <v>34</v>
      </c>
      <c r="D1636" s="8">
        <v>38</v>
      </c>
      <c r="E1636" s="8">
        <v>465.9</v>
      </c>
      <c r="F1636" s="10">
        <v>12.260526315789473</v>
      </c>
      <c r="G1636" s="8" t="s">
        <v>25</v>
      </c>
      <c r="H1636" s="8">
        <v>4.8600000000000003</v>
      </c>
      <c r="I1636" s="8" t="s">
        <v>41</v>
      </c>
      <c r="J1636" s="8" t="s">
        <v>29</v>
      </c>
      <c r="K1636" s="8" t="s">
        <v>27</v>
      </c>
      <c r="L1636" s="8" t="s">
        <v>28</v>
      </c>
      <c r="M1636" s="8" t="s">
        <v>19</v>
      </c>
      <c r="N1636" s="8" t="s">
        <v>147</v>
      </c>
    </row>
    <row r="1637" spans="1:14" x14ac:dyDescent="0.35">
      <c r="A1637" s="8">
        <v>20898</v>
      </c>
      <c r="B1637" s="9">
        <v>40846</v>
      </c>
      <c r="C1637" s="8" t="s">
        <v>55</v>
      </c>
      <c r="D1637" s="8">
        <v>33</v>
      </c>
      <c r="E1637" s="8">
        <v>1756.5930000000001</v>
      </c>
      <c r="F1637" s="10">
        <v>53.230090909090912</v>
      </c>
      <c r="G1637" s="8" t="s">
        <v>25</v>
      </c>
      <c r="H1637" s="8">
        <v>5.63</v>
      </c>
      <c r="I1637" s="8" t="s">
        <v>46</v>
      </c>
      <c r="J1637" s="8" t="s">
        <v>16</v>
      </c>
      <c r="K1637" s="8" t="s">
        <v>30</v>
      </c>
      <c r="L1637" s="8" t="s">
        <v>47</v>
      </c>
      <c r="M1637" s="8" t="s">
        <v>19</v>
      </c>
      <c r="N1637" s="9">
        <v>40554</v>
      </c>
    </row>
    <row r="1638" spans="1:14" x14ac:dyDescent="0.35">
      <c r="A1638" s="8">
        <v>19557</v>
      </c>
      <c r="B1638" s="9">
        <v>40846</v>
      </c>
      <c r="C1638" s="8" t="s">
        <v>13</v>
      </c>
      <c r="D1638" s="8">
        <v>26</v>
      </c>
      <c r="E1638" s="8">
        <v>66.599999999999994</v>
      </c>
      <c r="F1638" s="10">
        <v>2.5615384615384613</v>
      </c>
      <c r="G1638" s="8" t="s">
        <v>25</v>
      </c>
      <c r="H1638" s="8">
        <v>0.8</v>
      </c>
      <c r="I1638" s="8" t="s">
        <v>39</v>
      </c>
      <c r="J1638" s="8" t="s">
        <v>22</v>
      </c>
      <c r="K1638" s="8" t="s">
        <v>27</v>
      </c>
      <c r="L1638" s="8" t="s">
        <v>82</v>
      </c>
      <c r="M1638" s="8" t="s">
        <v>37</v>
      </c>
      <c r="N1638" s="9">
        <v>40613</v>
      </c>
    </row>
    <row r="1639" spans="1:14" x14ac:dyDescent="0.35">
      <c r="A1639" s="8">
        <v>19557</v>
      </c>
      <c r="B1639" s="9">
        <v>40846</v>
      </c>
      <c r="C1639" s="8" t="s">
        <v>13</v>
      </c>
      <c r="D1639" s="8">
        <v>9</v>
      </c>
      <c r="E1639" s="8">
        <v>312.25</v>
      </c>
      <c r="F1639" s="10">
        <v>34.694444444444443</v>
      </c>
      <c r="G1639" s="8" t="s">
        <v>25</v>
      </c>
      <c r="H1639" s="8">
        <v>5.0999999999999996</v>
      </c>
      <c r="I1639" s="8" t="s">
        <v>39</v>
      </c>
      <c r="J1639" s="8" t="s">
        <v>22</v>
      </c>
      <c r="K1639" s="8" t="s">
        <v>27</v>
      </c>
      <c r="L1639" s="8" t="s">
        <v>58</v>
      </c>
      <c r="M1639" s="8" t="s">
        <v>19</v>
      </c>
      <c r="N1639" s="8" t="s">
        <v>131</v>
      </c>
    </row>
    <row r="1640" spans="1:14" x14ac:dyDescent="0.35">
      <c r="A1640" s="8">
        <v>420</v>
      </c>
      <c r="B1640" s="9">
        <v>40846</v>
      </c>
      <c r="C1640" s="8" t="s">
        <v>49</v>
      </c>
      <c r="D1640" s="8">
        <v>8</v>
      </c>
      <c r="E1640" s="8">
        <v>43.29</v>
      </c>
      <c r="F1640" s="10">
        <v>5.4112499999999999</v>
      </c>
      <c r="G1640" s="8" t="s">
        <v>25</v>
      </c>
      <c r="H1640" s="8">
        <v>4.8600000000000003</v>
      </c>
      <c r="I1640" s="8" t="s">
        <v>54</v>
      </c>
      <c r="J1640" s="8" t="s">
        <v>42</v>
      </c>
      <c r="K1640" s="8" t="s">
        <v>27</v>
      </c>
      <c r="L1640" s="8" t="s">
        <v>28</v>
      </c>
      <c r="M1640" s="8" t="s">
        <v>19</v>
      </c>
      <c r="N1640" s="8" t="s">
        <v>131</v>
      </c>
    </row>
    <row r="1641" spans="1:14" x14ac:dyDescent="0.35">
      <c r="A1641" s="8">
        <v>420</v>
      </c>
      <c r="B1641" s="9">
        <v>40846</v>
      </c>
      <c r="C1641" s="8" t="s">
        <v>49</v>
      </c>
      <c r="D1641" s="8">
        <v>6</v>
      </c>
      <c r="E1641" s="8">
        <v>41.7</v>
      </c>
      <c r="F1641" s="10">
        <v>6.95</v>
      </c>
      <c r="G1641" s="8" t="s">
        <v>25</v>
      </c>
      <c r="H1641" s="8">
        <v>5.37</v>
      </c>
      <c r="I1641" s="8" t="s">
        <v>54</v>
      </c>
      <c r="J1641" s="8" t="s">
        <v>42</v>
      </c>
      <c r="K1641" s="8" t="s">
        <v>27</v>
      </c>
      <c r="L1641" s="8" t="s">
        <v>28</v>
      </c>
      <c r="M1641" s="8" t="s">
        <v>19</v>
      </c>
      <c r="N1641" s="9">
        <v>40554</v>
      </c>
    </row>
    <row r="1642" spans="1:14" x14ac:dyDescent="0.35">
      <c r="A1642" s="8">
        <v>50726</v>
      </c>
      <c r="B1642" s="9">
        <v>40847</v>
      </c>
      <c r="C1642" s="8" t="s">
        <v>13</v>
      </c>
      <c r="D1642" s="8">
        <v>45</v>
      </c>
      <c r="E1642" s="8">
        <v>9248.74</v>
      </c>
      <c r="F1642" s="10">
        <v>205.52755555555555</v>
      </c>
      <c r="G1642" s="8" t="s">
        <v>21</v>
      </c>
      <c r="H1642" s="8">
        <v>23.76</v>
      </c>
      <c r="I1642" s="8" t="s">
        <v>54</v>
      </c>
      <c r="J1642" s="8" t="s">
        <v>22</v>
      </c>
      <c r="K1642" s="8" t="s">
        <v>17</v>
      </c>
      <c r="L1642" s="8" t="s">
        <v>23</v>
      </c>
      <c r="M1642" s="8" t="s">
        <v>24</v>
      </c>
      <c r="N1642" s="9">
        <v>40644</v>
      </c>
    </row>
    <row r="1643" spans="1:14" x14ac:dyDescent="0.35">
      <c r="A1643" s="8">
        <v>51557</v>
      </c>
      <c r="B1643" s="9">
        <v>40847</v>
      </c>
      <c r="C1643" s="8" t="s">
        <v>34</v>
      </c>
      <c r="D1643" s="8">
        <v>36</v>
      </c>
      <c r="E1643" s="8">
        <v>1749.07</v>
      </c>
      <c r="F1643" s="10">
        <v>48.585277777777776</v>
      </c>
      <c r="G1643" s="8" t="s">
        <v>25</v>
      </c>
      <c r="H1643" s="8">
        <v>5.79</v>
      </c>
      <c r="I1643" s="8" t="s">
        <v>54</v>
      </c>
      <c r="J1643" s="8" t="s">
        <v>22</v>
      </c>
      <c r="K1643" s="8" t="s">
        <v>27</v>
      </c>
      <c r="L1643" s="8" t="s">
        <v>28</v>
      </c>
      <c r="M1643" s="8" t="s">
        <v>19</v>
      </c>
      <c r="N1643" s="9">
        <v>40585</v>
      </c>
    </row>
    <row r="1644" spans="1:14" x14ac:dyDescent="0.35">
      <c r="A1644" s="8">
        <v>59205</v>
      </c>
      <c r="B1644" s="9">
        <v>40847</v>
      </c>
      <c r="C1644" s="8" t="s">
        <v>20</v>
      </c>
      <c r="D1644" s="8">
        <v>35</v>
      </c>
      <c r="E1644" s="8">
        <v>597.04</v>
      </c>
      <c r="F1644" s="10">
        <v>17.058285714285713</v>
      </c>
      <c r="G1644" s="8" t="s">
        <v>25</v>
      </c>
      <c r="H1644" s="8">
        <v>7.04</v>
      </c>
      <c r="I1644" s="8" t="s">
        <v>85</v>
      </c>
      <c r="J1644" s="8" t="s">
        <v>29</v>
      </c>
      <c r="K1644" s="8" t="s">
        <v>27</v>
      </c>
      <c r="L1644" s="8" t="s">
        <v>58</v>
      </c>
      <c r="M1644" s="8" t="s">
        <v>19</v>
      </c>
      <c r="N1644" s="9">
        <v>40585</v>
      </c>
    </row>
    <row r="1645" spans="1:14" x14ac:dyDescent="0.35">
      <c r="A1645" s="8">
        <v>23781</v>
      </c>
      <c r="B1645" s="9">
        <v>40847</v>
      </c>
      <c r="C1645" s="8" t="s">
        <v>20</v>
      </c>
      <c r="D1645" s="8">
        <v>30</v>
      </c>
      <c r="E1645" s="8">
        <v>200.24</v>
      </c>
      <c r="F1645" s="10">
        <v>6.674666666666667</v>
      </c>
      <c r="G1645" s="8" t="s">
        <v>25</v>
      </c>
      <c r="H1645" s="8">
        <v>5.84</v>
      </c>
      <c r="I1645" s="8" t="s">
        <v>85</v>
      </c>
      <c r="J1645" s="8" t="s">
        <v>29</v>
      </c>
      <c r="K1645" s="8" t="s">
        <v>27</v>
      </c>
      <c r="L1645" s="8" t="s">
        <v>28</v>
      </c>
      <c r="M1645" s="8" t="s">
        <v>19</v>
      </c>
      <c r="N1645" s="9">
        <v>40585</v>
      </c>
    </row>
    <row r="1646" spans="1:14" x14ac:dyDescent="0.35">
      <c r="A1646" s="8">
        <v>50726</v>
      </c>
      <c r="B1646" s="9">
        <v>40847</v>
      </c>
      <c r="C1646" s="8" t="s">
        <v>13</v>
      </c>
      <c r="D1646" s="8">
        <v>21</v>
      </c>
      <c r="E1646" s="8">
        <v>98.88</v>
      </c>
      <c r="F1646" s="10">
        <v>4.7085714285714282</v>
      </c>
      <c r="G1646" s="8" t="s">
        <v>14</v>
      </c>
      <c r="H1646" s="8">
        <v>0.99</v>
      </c>
      <c r="I1646" s="8" t="s">
        <v>54</v>
      </c>
      <c r="J1646" s="8" t="s">
        <v>22</v>
      </c>
      <c r="K1646" s="8" t="s">
        <v>27</v>
      </c>
      <c r="L1646" s="8" t="s">
        <v>71</v>
      </c>
      <c r="M1646" s="8" t="s">
        <v>19</v>
      </c>
      <c r="N1646" s="8" t="s">
        <v>147</v>
      </c>
    </row>
    <row r="1647" spans="1:14" x14ac:dyDescent="0.35">
      <c r="A1647" s="8">
        <v>51557</v>
      </c>
      <c r="B1647" s="9">
        <v>40847</v>
      </c>
      <c r="C1647" s="8" t="s">
        <v>34</v>
      </c>
      <c r="D1647" s="8">
        <v>14</v>
      </c>
      <c r="E1647" s="8">
        <v>37.9</v>
      </c>
      <c r="F1647" s="10">
        <v>2.7071428571428569</v>
      </c>
      <c r="G1647" s="8" t="s">
        <v>25</v>
      </c>
      <c r="H1647" s="8">
        <v>2.4</v>
      </c>
      <c r="I1647" s="8" t="s">
        <v>54</v>
      </c>
      <c r="J1647" s="8" t="s">
        <v>22</v>
      </c>
      <c r="K1647" s="8" t="s">
        <v>27</v>
      </c>
      <c r="L1647" s="8" t="s">
        <v>40</v>
      </c>
      <c r="M1647" s="8" t="s">
        <v>37</v>
      </c>
      <c r="N1647" s="8" t="s">
        <v>147</v>
      </c>
    </row>
    <row r="1648" spans="1:14" x14ac:dyDescent="0.35">
      <c r="A1648" s="8">
        <v>59205</v>
      </c>
      <c r="B1648" s="9">
        <v>40847</v>
      </c>
      <c r="C1648" s="8" t="s">
        <v>20</v>
      </c>
      <c r="D1648" s="8">
        <v>11</v>
      </c>
      <c r="E1648" s="8">
        <v>54.59</v>
      </c>
      <c r="F1648" s="10">
        <v>4.9627272727272729</v>
      </c>
      <c r="G1648" s="8" t="s">
        <v>25</v>
      </c>
      <c r="H1648" s="8">
        <v>6.89</v>
      </c>
      <c r="I1648" s="8" t="s">
        <v>85</v>
      </c>
      <c r="J1648" s="8" t="s">
        <v>29</v>
      </c>
      <c r="K1648" s="8" t="s">
        <v>27</v>
      </c>
      <c r="L1648" s="8" t="s">
        <v>71</v>
      </c>
      <c r="M1648" s="8" t="s">
        <v>19</v>
      </c>
      <c r="N1648" s="9">
        <v>40585</v>
      </c>
    </row>
    <row r="1649" spans="1:14" x14ac:dyDescent="0.35">
      <c r="A1649" s="8">
        <v>57091</v>
      </c>
      <c r="B1649" s="9">
        <v>40847</v>
      </c>
      <c r="C1649" s="8" t="s">
        <v>55</v>
      </c>
      <c r="D1649" s="8">
        <v>6</v>
      </c>
      <c r="E1649" s="8">
        <v>14.85</v>
      </c>
      <c r="F1649" s="10">
        <v>2.4750000000000001</v>
      </c>
      <c r="G1649" s="8" t="s">
        <v>14</v>
      </c>
      <c r="H1649" s="8">
        <v>1.02</v>
      </c>
      <c r="I1649" s="8" t="s">
        <v>51</v>
      </c>
      <c r="J1649" s="8" t="s">
        <v>29</v>
      </c>
      <c r="K1649" s="8" t="s">
        <v>27</v>
      </c>
      <c r="L1649" s="8" t="s">
        <v>82</v>
      </c>
      <c r="M1649" s="8" t="s">
        <v>37</v>
      </c>
      <c r="N1649" s="9">
        <v>40554</v>
      </c>
    </row>
    <row r="1650" spans="1:14" x14ac:dyDescent="0.35">
      <c r="A1650" s="8">
        <v>52162</v>
      </c>
      <c r="B1650" s="9">
        <v>40848</v>
      </c>
      <c r="C1650" s="8" t="s">
        <v>49</v>
      </c>
      <c r="D1650" s="8">
        <v>47</v>
      </c>
      <c r="E1650" s="8">
        <v>155.22</v>
      </c>
      <c r="F1650" s="10">
        <v>3.3025531914893618</v>
      </c>
      <c r="G1650" s="8" t="s">
        <v>25</v>
      </c>
      <c r="H1650" s="8">
        <v>1.35</v>
      </c>
      <c r="I1650" s="8" t="s">
        <v>51</v>
      </c>
      <c r="J1650" s="8" t="s">
        <v>29</v>
      </c>
      <c r="K1650" s="8" t="s">
        <v>17</v>
      </c>
      <c r="L1650" s="8" t="s">
        <v>23</v>
      </c>
      <c r="M1650" s="8" t="s">
        <v>24</v>
      </c>
      <c r="N1650" s="9">
        <v>40585</v>
      </c>
    </row>
    <row r="1651" spans="1:14" x14ac:dyDescent="0.35">
      <c r="A1651" s="8">
        <v>54368</v>
      </c>
      <c r="B1651" s="9">
        <v>40848</v>
      </c>
      <c r="C1651" s="8" t="s">
        <v>49</v>
      </c>
      <c r="D1651" s="8">
        <v>43</v>
      </c>
      <c r="E1651" s="8">
        <v>1680.9770000000001</v>
      </c>
      <c r="F1651" s="10">
        <v>39.092488372093023</v>
      </c>
      <c r="G1651" s="8" t="s">
        <v>25</v>
      </c>
      <c r="H1651" s="8">
        <v>4.99</v>
      </c>
      <c r="I1651" s="8" t="s">
        <v>35</v>
      </c>
      <c r="J1651" s="8" t="s">
        <v>42</v>
      </c>
      <c r="K1651" s="8" t="s">
        <v>30</v>
      </c>
      <c r="L1651" s="8" t="s">
        <v>47</v>
      </c>
      <c r="M1651" s="8" t="s">
        <v>19</v>
      </c>
      <c r="N1651" s="9">
        <v>40585</v>
      </c>
    </row>
    <row r="1652" spans="1:14" x14ac:dyDescent="0.35">
      <c r="A1652" s="8">
        <v>55425</v>
      </c>
      <c r="B1652" s="9">
        <v>40848</v>
      </c>
      <c r="C1652" s="8" t="s">
        <v>20</v>
      </c>
      <c r="D1652" s="8">
        <v>42</v>
      </c>
      <c r="E1652" s="8">
        <v>4373.8535000000002</v>
      </c>
      <c r="F1652" s="10">
        <v>104.13936904761906</v>
      </c>
      <c r="G1652" s="8" t="s">
        <v>14</v>
      </c>
      <c r="H1652" s="8">
        <v>7.69</v>
      </c>
      <c r="I1652" s="8" t="s">
        <v>232</v>
      </c>
      <c r="J1652" s="8" t="s">
        <v>22</v>
      </c>
      <c r="K1652" s="8" t="s">
        <v>30</v>
      </c>
      <c r="L1652" s="8" t="s">
        <v>47</v>
      </c>
      <c r="M1652" s="8" t="s">
        <v>19</v>
      </c>
      <c r="N1652" s="9">
        <v>40585</v>
      </c>
    </row>
    <row r="1653" spans="1:14" x14ac:dyDescent="0.35">
      <c r="A1653" s="8">
        <v>52162</v>
      </c>
      <c r="B1653" s="9">
        <v>40848</v>
      </c>
      <c r="C1653" s="8" t="s">
        <v>49</v>
      </c>
      <c r="D1653" s="8">
        <v>39</v>
      </c>
      <c r="E1653" s="8">
        <v>261.16000000000003</v>
      </c>
      <c r="F1653" s="10">
        <v>6.6964102564102568</v>
      </c>
      <c r="G1653" s="8" t="s">
        <v>25</v>
      </c>
      <c r="H1653" s="8">
        <v>9.68</v>
      </c>
      <c r="I1653" s="8" t="s">
        <v>51</v>
      </c>
      <c r="J1653" s="8" t="s">
        <v>29</v>
      </c>
      <c r="K1653" s="8" t="s">
        <v>17</v>
      </c>
      <c r="L1653" s="8" t="s">
        <v>115</v>
      </c>
      <c r="M1653" s="8" t="s">
        <v>56</v>
      </c>
      <c r="N1653" s="9">
        <v>40554</v>
      </c>
    </row>
    <row r="1654" spans="1:14" x14ac:dyDescent="0.35">
      <c r="A1654" s="8">
        <v>5281</v>
      </c>
      <c r="B1654" s="9">
        <v>40848</v>
      </c>
      <c r="C1654" s="8" t="s">
        <v>34</v>
      </c>
      <c r="D1654" s="8">
        <v>36</v>
      </c>
      <c r="E1654" s="8">
        <v>4733.7</v>
      </c>
      <c r="F1654" s="10">
        <v>131.49166666666667</v>
      </c>
      <c r="G1654" s="8" t="s">
        <v>21</v>
      </c>
      <c r="H1654" s="8">
        <v>30</v>
      </c>
      <c r="I1654" s="8" t="s">
        <v>39</v>
      </c>
      <c r="J1654" s="8" t="s">
        <v>16</v>
      </c>
      <c r="K1654" s="8" t="s">
        <v>17</v>
      </c>
      <c r="L1654" s="8" t="s">
        <v>23</v>
      </c>
      <c r="M1654" s="8" t="s">
        <v>24</v>
      </c>
      <c r="N1654" s="9">
        <v>40585</v>
      </c>
    </row>
    <row r="1655" spans="1:14" x14ac:dyDescent="0.35">
      <c r="A1655" s="8">
        <v>54368</v>
      </c>
      <c r="B1655" s="9">
        <v>40848</v>
      </c>
      <c r="C1655" s="8" t="s">
        <v>49</v>
      </c>
      <c r="D1655" s="8">
        <v>31</v>
      </c>
      <c r="E1655" s="8">
        <v>233.2</v>
      </c>
      <c r="F1655" s="10">
        <v>7.5225806451612902</v>
      </c>
      <c r="G1655" s="8" t="s">
        <v>25</v>
      </c>
      <c r="H1655" s="8">
        <v>5.83</v>
      </c>
      <c r="I1655" s="8" t="s">
        <v>35</v>
      </c>
      <c r="J1655" s="8" t="s">
        <v>42</v>
      </c>
      <c r="K1655" s="8" t="s">
        <v>27</v>
      </c>
      <c r="L1655" s="8" t="s">
        <v>28</v>
      </c>
      <c r="M1655" s="8" t="s">
        <v>37</v>
      </c>
      <c r="N1655" s="9">
        <v>40613</v>
      </c>
    </row>
    <row r="1656" spans="1:14" x14ac:dyDescent="0.35">
      <c r="A1656" s="8">
        <v>54368</v>
      </c>
      <c r="B1656" s="9">
        <v>40848</v>
      </c>
      <c r="C1656" s="8" t="s">
        <v>49</v>
      </c>
      <c r="D1656" s="8">
        <v>16</v>
      </c>
      <c r="E1656" s="8">
        <v>79.53</v>
      </c>
      <c r="F1656" s="10">
        <v>4.9706250000000001</v>
      </c>
      <c r="G1656" s="8" t="s">
        <v>25</v>
      </c>
      <c r="H1656" s="8">
        <v>5.49</v>
      </c>
      <c r="I1656" s="8" t="s">
        <v>35</v>
      </c>
      <c r="J1656" s="8" t="s">
        <v>42</v>
      </c>
      <c r="K1656" s="8" t="s">
        <v>27</v>
      </c>
      <c r="L1656" s="8" t="s">
        <v>28</v>
      </c>
      <c r="M1656" s="8" t="s">
        <v>19</v>
      </c>
      <c r="N1656" s="9">
        <v>40585</v>
      </c>
    </row>
    <row r="1657" spans="1:14" x14ac:dyDescent="0.35">
      <c r="A1657" s="8">
        <v>5281</v>
      </c>
      <c r="B1657" s="9">
        <v>40848</v>
      </c>
      <c r="C1657" s="8" t="s">
        <v>34</v>
      </c>
      <c r="D1657" s="8">
        <v>14</v>
      </c>
      <c r="E1657" s="8">
        <v>2718.07</v>
      </c>
      <c r="F1657" s="10">
        <v>194.14785714285716</v>
      </c>
      <c r="G1657" s="8" t="s">
        <v>25</v>
      </c>
      <c r="H1657" s="8">
        <v>21.21</v>
      </c>
      <c r="I1657" s="8" t="s">
        <v>39</v>
      </c>
      <c r="J1657" s="8" t="s">
        <v>16</v>
      </c>
      <c r="K1657" s="8" t="s">
        <v>17</v>
      </c>
      <c r="L1657" s="8" t="s">
        <v>18</v>
      </c>
      <c r="M1657" s="8" t="s">
        <v>76</v>
      </c>
      <c r="N1657" s="9">
        <v>40585</v>
      </c>
    </row>
    <row r="1658" spans="1:14" x14ac:dyDescent="0.35">
      <c r="A1658" s="8">
        <v>55425</v>
      </c>
      <c r="B1658" s="9">
        <v>40848</v>
      </c>
      <c r="C1658" s="8" t="s">
        <v>20</v>
      </c>
      <c r="D1658" s="8">
        <v>8</v>
      </c>
      <c r="E1658" s="8">
        <v>2302.36</v>
      </c>
      <c r="F1658" s="10">
        <v>287.79500000000002</v>
      </c>
      <c r="G1658" s="8" t="s">
        <v>14</v>
      </c>
      <c r="H1658" s="8">
        <v>7.18</v>
      </c>
      <c r="I1658" s="8" t="s">
        <v>35</v>
      </c>
      <c r="J1658" s="8" t="s">
        <v>22</v>
      </c>
      <c r="K1658" s="8" t="s">
        <v>30</v>
      </c>
      <c r="L1658" s="8" t="s">
        <v>31</v>
      </c>
      <c r="M1658" s="8" t="s">
        <v>19</v>
      </c>
      <c r="N1658" s="9">
        <v>40613</v>
      </c>
    </row>
    <row r="1659" spans="1:14" x14ac:dyDescent="0.35">
      <c r="A1659" s="8">
        <v>55425</v>
      </c>
      <c r="B1659" s="9">
        <v>40848</v>
      </c>
      <c r="C1659" s="8" t="s">
        <v>20</v>
      </c>
      <c r="D1659" s="8">
        <v>7</v>
      </c>
      <c r="E1659" s="8">
        <v>73.86</v>
      </c>
      <c r="F1659" s="10">
        <v>10.551428571428572</v>
      </c>
      <c r="G1659" s="8" t="s">
        <v>25</v>
      </c>
      <c r="H1659" s="8">
        <v>9.4499999999999993</v>
      </c>
      <c r="I1659" s="8" t="s">
        <v>41</v>
      </c>
      <c r="J1659" s="8" t="s">
        <v>22</v>
      </c>
      <c r="K1659" s="8" t="s">
        <v>27</v>
      </c>
      <c r="L1659" s="8" t="s">
        <v>58</v>
      </c>
      <c r="M1659" s="8" t="s">
        <v>19</v>
      </c>
      <c r="N1659" s="9">
        <v>40585</v>
      </c>
    </row>
    <row r="1660" spans="1:14" x14ac:dyDescent="0.35">
      <c r="A1660" s="8">
        <v>36</v>
      </c>
      <c r="B1660" s="9">
        <v>40849</v>
      </c>
      <c r="C1660" s="8" t="s">
        <v>20</v>
      </c>
      <c r="D1660" s="8">
        <v>46</v>
      </c>
      <c r="E1660" s="8">
        <v>2484.7455</v>
      </c>
      <c r="F1660" s="10">
        <v>54.016206521739129</v>
      </c>
      <c r="G1660" s="8" t="s">
        <v>25</v>
      </c>
      <c r="H1660" s="8">
        <v>4.2</v>
      </c>
      <c r="I1660" s="8" t="s">
        <v>54</v>
      </c>
      <c r="J1660" s="8" t="s">
        <v>29</v>
      </c>
      <c r="K1660" s="8" t="s">
        <v>30</v>
      </c>
      <c r="L1660" s="8" t="s">
        <v>47</v>
      </c>
      <c r="M1660" s="8" t="s">
        <v>19</v>
      </c>
      <c r="N1660" s="9">
        <v>40585</v>
      </c>
    </row>
    <row r="1661" spans="1:14" x14ac:dyDescent="0.35">
      <c r="A1661" s="8">
        <v>56577</v>
      </c>
      <c r="B1661" s="9">
        <v>40849</v>
      </c>
      <c r="C1661" s="8" t="s">
        <v>20</v>
      </c>
      <c r="D1661" s="8">
        <v>30</v>
      </c>
      <c r="E1661" s="8">
        <v>7497.08</v>
      </c>
      <c r="F1661" s="10">
        <v>249.90266666666668</v>
      </c>
      <c r="G1661" s="8" t="s">
        <v>21</v>
      </c>
      <c r="H1661" s="8">
        <v>54.12</v>
      </c>
      <c r="I1661" s="8" t="s">
        <v>46</v>
      </c>
      <c r="J1661" s="8" t="s">
        <v>42</v>
      </c>
      <c r="K1661" s="8" t="s">
        <v>17</v>
      </c>
      <c r="L1661" s="8" t="s">
        <v>52</v>
      </c>
      <c r="M1661" s="8" t="s">
        <v>56</v>
      </c>
      <c r="N1661" s="9">
        <v>40613</v>
      </c>
    </row>
    <row r="1662" spans="1:14" x14ac:dyDescent="0.35">
      <c r="A1662" s="8">
        <v>34179</v>
      </c>
      <c r="B1662" s="9">
        <v>40849</v>
      </c>
      <c r="C1662" s="8" t="s">
        <v>49</v>
      </c>
      <c r="D1662" s="8">
        <v>21</v>
      </c>
      <c r="E1662" s="8">
        <v>293.27</v>
      </c>
      <c r="F1662" s="10">
        <v>13.965238095238094</v>
      </c>
      <c r="G1662" s="8" t="s">
        <v>25</v>
      </c>
      <c r="H1662" s="8">
        <v>1.99</v>
      </c>
      <c r="I1662" s="8" t="s">
        <v>54</v>
      </c>
      <c r="J1662" s="8" t="s">
        <v>22</v>
      </c>
      <c r="K1662" s="8" t="s">
        <v>30</v>
      </c>
      <c r="L1662" s="8" t="s">
        <v>31</v>
      </c>
      <c r="M1662" s="8" t="s">
        <v>32</v>
      </c>
      <c r="N1662" s="9">
        <v>40644</v>
      </c>
    </row>
    <row r="1663" spans="1:14" x14ac:dyDescent="0.35">
      <c r="A1663" s="8">
        <v>55206</v>
      </c>
      <c r="B1663" s="9">
        <v>40849</v>
      </c>
      <c r="C1663" s="8" t="s">
        <v>55</v>
      </c>
      <c r="D1663" s="8">
        <v>20</v>
      </c>
      <c r="E1663" s="8">
        <v>52.7</v>
      </c>
      <c r="F1663" s="10">
        <v>2.6350000000000002</v>
      </c>
      <c r="G1663" s="8" t="s">
        <v>14</v>
      </c>
      <c r="H1663" s="8">
        <v>4.79</v>
      </c>
      <c r="I1663" s="8" t="s">
        <v>35</v>
      </c>
      <c r="J1663" s="8" t="s">
        <v>29</v>
      </c>
      <c r="K1663" s="8" t="s">
        <v>27</v>
      </c>
      <c r="L1663" s="8" t="s">
        <v>68</v>
      </c>
      <c r="M1663" s="8" t="s">
        <v>19</v>
      </c>
      <c r="N1663" s="9">
        <v>40613</v>
      </c>
    </row>
    <row r="1664" spans="1:14" x14ac:dyDescent="0.35">
      <c r="A1664" s="8">
        <v>56577</v>
      </c>
      <c r="B1664" s="9">
        <v>40849</v>
      </c>
      <c r="C1664" s="8" t="s">
        <v>20</v>
      </c>
      <c r="D1664" s="8">
        <v>19</v>
      </c>
      <c r="E1664" s="8">
        <v>1134.2</v>
      </c>
      <c r="F1664" s="10">
        <v>59.694736842105264</v>
      </c>
      <c r="G1664" s="8" t="s">
        <v>21</v>
      </c>
      <c r="H1664" s="8">
        <v>36.61</v>
      </c>
      <c r="I1664" s="8" t="s">
        <v>54</v>
      </c>
      <c r="J1664" s="8" t="s">
        <v>42</v>
      </c>
      <c r="K1664" s="8" t="s">
        <v>17</v>
      </c>
      <c r="L1664" s="8" t="s">
        <v>115</v>
      </c>
      <c r="M1664" s="8" t="s">
        <v>56</v>
      </c>
      <c r="N1664" s="9">
        <v>40644</v>
      </c>
    </row>
    <row r="1665" spans="1:14" x14ac:dyDescent="0.35">
      <c r="A1665" s="8">
        <v>54116</v>
      </c>
      <c r="B1665" s="9">
        <v>40850</v>
      </c>
      <c r="C1665" s="8" t="s">
        <v>20</v>
      </c>
      <c r="D1665" s="8">
        <v>22</v>
      </c>
      <c r="E1665" s="8">
        <v>3329.27</v>
      </c>
      <c r="F1665" s="10">
        <v>151.33045454545456</v>
      </c>
      <c r="G1665" s="8" t="s">
        <v>21</v>
      </c>
      <c r="H1665" s="8">
        <v>16.010000000000002</v>
      </c>
      <c r="I1665" s="8" t="s">
        <v>54</v>
      </c>
      <c r="J1665" s="8" t="s">
        <v>42</v>
      </c>
      <c r="K1665" s="8" t="s">
        <v>17</v>
      </c>
      <c r="L1665" s="8" t="s">
        <v>52</v>
      </c>
      <c r="M1665" s="8" t="s">
        <v>56</v>
      </c>
      <c r="N1665" s="9">
        <v>40644</v>
      </c>
    </row>
    <row r="1666" spans="1:14" x14ac:dyDescent="0.35">
      <c r="A1666" s="8">
        <v>53056</v>
      </c>
      <c r="B1666" s="9">
        <v>40850</v>
      </c>
      <c r="C1666" s="8" t="s">
        <v>20</v>
      </c>
      <c r="D1666" s="8">
        <v>13</v>
      </c>
      <c r="E1666" s="8">
        <v>509.49</v>
      </c>
      <c r="F1666" s="10">
        <v>39.191538461538464</v>
      </c>
      <c r="G1666" s="8" t="s">
        <v>25</v>
      </c>
      <c r="H1666" s="8">
        <v>8.9700000000000006</v>
      </c>
      <c r="I1666" s="8" t="s">
        <v>15</v>
      </c>
      <c r="J1666" s="8" t="s">
        <v>22</v>
      </c>
      <c r="K1666" s="8" t="s">
        <v>30</v>
      </c>
      <c r="L1666" s="8" t="s">
        <v>44</v>
      </c>
      <c r="M1666" s="8" t="s">
        <v>19</v>
      </c>
      <c r="N1666" s="9">
        <v>40644</v>
      </c>
    </row>
    <row r="1667" spans="1:14" x14ac:dyDescent="0.35">
      <c r="A1667" s="8">
        <v>33254</v>
      </c>
      <c r="B1667" s="9">
        <v>40850</v>
      </c>
      <c r="C1667" s="8" t="s">
        <v>49</v>
      </c>
      <c r="D1667" s="8">
        <v>11</v>
      </c>
      <c r="E1667" s="8">
        <v>466.35</v>
      </c>
      <c r="F1667" s="10">
        <v>42.395454545454548</v>
      </c>
      <c r="G1667" s="8" t="s">
        <v>25</v>
      </c>
      <c r="H1667" s="8">
        <v>9.1999999999999993</v>
      </c>
      <c r="I1667" s="8" t="s">
        <v>39</v>
      </c>
      <c r="J1667" s="8" t="s">
        <v>29</v>
      </c>
      <c r="K1667" s="8" t="s">
        <v>17</v>
      </c>
      <c r="L1667" s="8" t="s">
        <v>18</v>
      </c>
      <c r="M1667" s="8" t="s">
        <v>37</v>
      </c>
      <c r="N1667" s="9">
        <v>40674</v>
      </c>
    </row>
    <row r="1668" spans="1:14" x14ac:dyDescent="0.35">
      <c r="A1668" s="8">
        <v>52321</v>
      </c>
      <c r="B1668" s="9">
        <v>40852</v>
      </c>
      <c r="C1668" s="8" t="s">
        <v>34</v>
      </c>
      <c r="D1668" s="8">
        <v>48</v>
      </c>
      <c r="E1668" s="8">
        <v>617.26</v>
      </c>
      <c r="F1668" s="10">
        <v>12.859583333333333</v>
      </c>
      <c r="G1668" s="8" t="s">
        <v>25</v>
      </c>
      <c r="H1668" s="8">
        <v>6.13</v>
      </c>
      <c r="I1668" s="8" t="s">
        <v>26</v>
      </c>
      <c r="J1668" s="8" t="s">
        <v>42</v>
      </c>
      <c r="K1668" s="8" t="s">
        <v>27</v>
      </c>
      <c r="L1668" s="8" t="s">
        <v>58</v>
      </c>
      <c r="M1668" s="8" t="s">
        <v>19</v>
      </c>
      <c r="N1668" s="9">
        <v>40735</v>
      </c>
    </row>
    <row r="1669" spans="1:14" x14ac:dyDescent="0.35">
      <c r="A1669" s="8">
        <v>52321</v>
      </c>
      <c r="B1669" s="9">
        <v>40852</v>
      </c>
      <c r="C1669" s="8" t="s">
        <v>34</v>
      </c>
      <c r="D1669" s="8">
        <v>45</v>
      </c>
      <c r="E1669" s="8">
        <v>13104.992</v>
      </c>
      <c r="F1669" s="10">
        <v>291.22204444444446</v>
      </c>
      <c r="G1669" s="8" t="s">
        <v>21</v>
      </c>
      <c r="H1669" s="8">
        <v>60</v>
      </c>
      <c r="I1669" s="8" t="s">
        <v>26</v>
      </c>
      <c r="J1669" s="8" t="s">
        <v>42</v>
      </c>
      <c r="K1669" s="8" t="s">
        <v>17</v>
      </c>
      <c r="L1669" s="8" t="s">
        <v>52</v>
      </c>
      <c r="M1669" s="8" t="s">
        <v>24</v>
      </c>
      <c r="N1669" s="9">
        <v>40674</v>
      </c>
    </row>
    <row r="1670" spans="1:14" x14ac:dyDescent="0.35">
      <c r="A1670" s="8">
        <v>58690</v>
      </c>
      <c r="B1670" s="9">
        <v>40852</v>
      </c>
      <c r="C1670" s="8" t="s">
        <v>34</v>
      </c>
      <c r="D1670" s="8">
        <v>14</v>
      </c>
      <c r="E1670" s="8">
        <v>3023.73</v>
      </c>
      <c r="F1670" s="10">
        <v>215.9807142857143</v>
      </c>
      <c r="G1670" s="8" t="s">
        <v>21</v>
      </c>
      <c r="H1670" s="8">
        <v>69.64</v>
      </c>
      <c r="I1670" s="8" t="s">
        <v>51</v>
      </c>
      <c r="J1670" s="8" t="s">
        <v>42</v>
      </c>
      <c r="K1670" s="8" t="s">
        <v>17</v>
      </c>
      <c r="L1670" s="8" t="s">
        <v>52</v>
      </c>
      <c r="M1670" s="8" t="s">
        <v>56</v>
      </c>
      <c r="N1670" s="9">
        <v>40705</v>
      </c>
    </row>
    <row r="1671" spans="1:14" x14ac:dyDescent="0.35">
      <c r="A1671" s="8">
        <v>51009</v>
      </c>
      <c r="B1671" s="9">
        <v>40852</v>
      </c>
      <c r="C1671" s="8" t="s">
        <v>49</v>
      </c>
      <c r="D1671" s="8">
        <v>10</v>
      </c>
      <c r="E1671" s="8">
        <v>48</v>
      </c>
      <c r="F1671" s="10">
        <v>4.8</v>
      </c>
      <c r="G1671" s="8" t="s">
        <v>25</v>
      </c>
      <c r="H1671" s="8">
        <v>6.92</v>
      </c>
      <c r="I1671" s="8" t="s">
        <v>39</v>
      </c>
      <c r="J1671" s="8" t="s">
        <v>22</v>
      </c>
      <c r="K1671" s="8" t="s">
        <v>17</v>
      </c>
      <c r="L1671" s="8" t="s">
        <v>18</v>
      </c>
      <c r="M1671" s="8" t="s">
        <v>19</v>
      </c>
      <c r="N1671" s="9">
        <v>40735</v>
      </c>
    </row>
    <row r="1672" spans="1:14" x14ac:dyDescent="0.35">
      <c r="A1672" s="8">
        <v>31399</v>
      </c>
      <c r="B1672" s="9">
        <v>40852</v>
      </c>
      <c r="C1672" s="8" t="s">
        <v>49</v>
      </c>
      <c r="D1672" s="8">
        <v>9</v>
      </c>
      <c r="E1672" s="8">
        <v>337.20350000000002</v>
      </c>
      <c r="F1672" s="10">
        <v>37.467055555555561</v>
      </c>
      <c r="G1672" s="8" t="s">
        <v>25</v>
      </c>
      <c r="H1672" s="8">
        <v>4.99</v>
      </c>
      <c r="I1672" s="8" t="s">
        <v>54</v>
      </c>
      <c r="J1672" s="8" t="s">
        <v>16</v>
      </c>
      <c r="K1672" s="8" t="s">
        <v>30</v>
      </c>
      <c r="L1672" s="8" t="s">
        <v>47</v>
      </c>
      <c r="M1672" s="8" t="s">
        <v>19</v>
      </c>
      <c r="N1672" s="9">
        <v>40705</v>
      </c>
    </row>
    <row r="1673" spans="1:14" x14ac:dyDescent="0.35">
      <c r="A1673" s="8">
        <v>1191</v>
      </c>
      <c r="B1673" s="9">
        <v>40853</v>
      </c>
      <c r="C1673" s="8" t="s">
        <v>55</v>
      </c>
      <c r="D1673" s="8">
        <v>35</v>
      </c>
      <c r="E1673" s="8">
        <v>3532.96</v>
      </c>
      <c r="F1673" s="10">
        <v>100.94171428571428</v>
      </c>
      <c r="G1673" s="8" t="s">
        <v>21</v>
      </c>
      <c r="H1673" s="8">
        <v>60</v>
      </c>
      <c r="I1673" s="8" t="s">
        <v>35</v>
      </c>
      <c r="J1673" s="8" t="s">
        <v>29</v>
      </c>
      <c r="K1673" s="8" t="s">
        <v>17</v>
      </c>
      <c r="L1673" s="8" t="s">
        <v>52</v>
      </c>
      <c r="M1673" s="8" t="s">
        <v>24</v>
      </c>
      <c r="N1673" s="9">
        <v>40735</v>
      </c>
    </row>
    <row r="1674" spans="1:14" x14ac:dyDescent="0.35">
      <c r="A1674" s="8">
        <v>46503</v>
      </c>
      <c r="B1674" s="9">
        <v>40853</v>
      </c>
      <c r="C1674" s="8" t="s">
        <v>49</v>
      </c>
      <c r="D1674" s="8">
        <v>26</v>
      </c>
      <c r="E1674" s="8">
        <v>1196.7915</v>
      </c>
      <c r="F1674" s="10">
        <v>46.030442307692311</v>
      </c>
      <c r="G1674" s="8" t="s">
        <v>25</v>
      </c>
      <c r="H1674" s="8">
        <v>1.25</v>
      </c>
      <c r="I1674" s="8" t="s">
        <v>51</v>
      </c>
      <c r="J1674" s="8" t="s">
        <v>42</v>
      </c>
      <c r="K1674" s="8" t="s">
        <v>30</v>
      </c>
      <c r="L1674" s="8" t="s">
        <v>47</v>
      </c>
      <c r="M1674" s="8" t="s">
        <v>32</v>
      </c>
      <c r="N1674" s="9">
        <v>40797</v>
      </c>
    </row>
    <row r="1675" spans="1:14" x14ac:dyDescent="0.35">
      <c r="A1675" s="8">
        <v>4672</v>
      </c>
      <c r="B1675" s="9">
        <v>40853</v>
      </c>
      <c r="C1675" s="8" t="s">
        <v>20</v>
      </c>
      <c r="D1675" s="8">
        <v>20</v>
      </c>
      <c r="E1675" s="8">
        <v>152.44</v>
      </c>
      <c r="F1675" s="10">
        <v>7.6219999999999999</v>
      </c>
      <c r="G1675" s="8" t="s">
        <v>25</v>
      </c>
      <c r="H1675" s="8">
        <v>3.68</v>
      </c>
      <c r="I1675" s="8" t="s">
        <v>54</v>
      </c>
      <c r="J1675" s="8" t="s">
        <v>22</v>
      </c>
      <c r="K1675" s="8" t="s">
        <v>17</v>
      </c>
      <c r="L1675" s="8" t="s">
        <v>18</v>
      </c>
      <c r="M1675" s="8" t="s">
        <v>37</v>
      </c>
      <c r="N1675" s="9">
        <v>40735</v>
      </c>
    </row>
    <row r="1676" spans="1:14" x14ac:dyDescent="0.35">
      <c r="A1676" s="8">
        <v>51525</v>
      </c>
      <c r="B1676" s="9">
        <v>40854</v>
      </c>
      <c r="C1676" s="8" t="s">
        <v>20</v>
      </c>
      <c r="D1676" s="8">
        <v>46</v>
      </c>
      <c r="E1676" s="8">
        <v>1463.27</v>
      </c>
      <c r="F1676" s="10">
        <v>31.810217391304349</v>
      </c>
      <c r="G1676" s="8" t="s">
        <v>25</v>
      </c>
      <c r="H1676" s="8">
        <v>8.2200000000000006</v>
      </c>
      <c r="I1676" s="8" t="s">
        <v>41</v>
      </c>
      <c r="J1676" s="8" t="s">
        <v>29</v>
      </c>
      <c r="K1676" s="8" t="s">
        <v>27</v>
      </c>
      <c r="L1676" s="8" t="s">
        <v>58</v>
      </c>
      <c r="M1676" s="8" t="s">
        <v>19</v>
      </c>
      <c r="N1676" s="9">
        <v>40797</v>
      </c>
    </row>
    <row r="1677" spans="1:14" x14ac:dyDescent="0.35">
      <c r="A1677" s="8">
        <v>3008</v>
      </c>
      <c r="B1677" s="9">
        <v>40854</v>
      </c>
      <c r="C1677" s="8" t="s">
        <v>55</v>
      </c>
      <c r="D1677" s="8">
        <v>41</v>
      </c>
      <c r="E1677" s="8">
        <v>6831.72</v>
      </c>
      <c r="F1677" s="10">
        <v>166.62731707317073</v>
      </c>
      <c r="G1677" s="8" t="s">
        <v>25</v>
      </c>
      <c r="H1677" s="8">
        <v>19.989999999999998</v>
      </c>
      <c r="I1677" s="8" t="s">
        <v>46</v>
      </c>
      <c r="J1677" s="8" t="s">
        <v>16</v>
      </c>
      <c r="K1677" s="8" t="s">
        <v>27</v>
      </c>
      <c r="L1677" s="8" t="s">
        <v>127</v>
      </c>
      <c r="M1677" s="8" t="s">
        <v>19</v>
      </c>
      <c r="N1677" s="9">
        <v>40766</v>
      </c>
    </row>
    <row r="1678" spans="1:14" x14ac:dyDescent="0.35">
      <c r="A1678" s="8">
        <v>36387</v>
      </c>
      <c r="B1678" s="9">
        <v>40854</v>
      </c>
      <c r="C1678" s="8" t="s">
        <v>34</v>
      </c>
      <c r="D1678" s="8">
        <v>32</v>
      </c>
      <c r="E1678" s="8">
        <v>616.39</v>
      </c>
      <c r="F1678" s="10">
        <v>19.2621875</v>
      </c>
      <c r="G1678" s="8" t="s">
        <v>25</v>
      </c>
      <c r="H1678" s="8">
        <v>1.99</v>
      </c>
      <c r="I1678" s="8" t="s">
        <v>54</v>
      </c>
      <c r="J1678" s="8" t="s">
        <v>22</v>
      </c>
      <c r="K1678" s="8" t="s">
        <v>30</v>
      </c>
      <c r="L1678" s="8" t="s">
        <v>31</v>
      </c>
      <c r="M1678" s="8" t="s">
        <v>32</v>
      </c>
      <c r="N1678" s="9">
        <v>40827</v>
      </c>
    </row>
    <row r="1679" spans="1:14" x14ac:dyDescent="0.35">
      <c r="A1679" s="8">
        <v>43459</v>
      </c>
      <c r="B1679" s="9">
        <v>40854</v>
      </c>
      <c r="C1679" s="8" t="s">
        <v>20</v>
      </c>
      <c r="D1679" s="8">
        <v>26</v>
      </c>
      <c r="E1679" s="8">
        <v>13905.88</v>
      </c>
      <c r="F1679" s="10">
        <v>534.84153846153845</v>
      </c>
      <c r="G1679" s="8" t="s">
        <v>25</v>
      </c>
      <c r="H1679" s="8">
        <v>24.49</v>
      </c>
      <c r="I1679" s="8" t="s">
        <v>46</v>
      </c>
      <c r="J1679" s="8" t="s">
        <v>16</v>
      </c>
      <c r="K1679" s="8" t="s">
        <v>30</v>
      </c>
      <c r="L1679" s="8" t="s">
        <v>44</v>
      </c>
      <c r="M1679" s="8" t="s">
        <v>76</v>
      </c>
      <c r="N1679" s="9">
        <v>40766</v>
      </c>
    </row>
    <row r="1680" spans="1:14" x14ac:dyDescent="0.35">
      <c r="A1680" s="8">
        <v>51525</v>
      </c>
      <c r="B1680" s="9">
        <v>40854</v>
      </c>
      <c r="C1680" s="8" t="s">
        <v>20</v>
      </c>
      <c r="D1680" s="8">
        <v>18</v>
      </c>
      <c r="E1680" s="8">
        <v>360.24</v>
      </c>
      <c r="F1680" s="10">
        <v>20.013333333333335</v>
      </c>
      <c r="G1680" s="8" t="s">
        <v>14</v>
      </c>
      <c r="H1680" s="8">
        <v>4</v>
      </c>
      <c r="I1680" s="8" t="s">
        <v>41</v>
      </c>
      <c r="J1680" s="8" t="s">
        <v>29</v>
      </c>
      <c r="K1680" s="8" t="s">
        <v>30</v>
      </c>
      <c r="L1680" s="8" t="s">
        <v>31</v>
      </c>
      <c r="M1680" s="8" t="s">
        <v>19</v>
      </c>
      <c r="N1680" s="9">
        <v>40797</v>
      </c>
    </row>
    <row r="1681" spans="1:14" x14ac:dyDescent="0.35">
      <c r="A1681" s="8">
        <v>24931</v>
      </c>
      <c r="B1681" s="9">
        <v>40854</v>
      </c>
      <c r="C1681" s="8" t="s">
        <v>13</v>
      </c>
      <c r="D1681" s="8">
        <v>9</v>
      </c>
      <c r="E1681" s="8">
        <v>149.63999999999999</v>
      </c>
      <c r="F1681" s="10">
        <v>16.626666666666665</v>
      </c>
      <c r="G1681" s="8" t="s">
        <v>25</v>
      </c>
      <c r="H1681" s="8">
        <v>5.08</v>
      </c>
      <c r="I1681" s="8" t="s">
        <v>85</v>
      </c>
      <c r="J1681" s="8" t="s">
        <v>29</v>
      </c>
      <c r="K1681" s="8" t="s">
        <v>27</v>
      </c>
      <c r="L1681" s="8" t="s">
        <v>68</v>
      </c>
      <c r="M1681" s="8" t="s">
        <v>19</v>
      </c>
      <c r="N1681" s="9">
        <v>40858</v>
      </c>
    </row>
    <row r="1682" spans="1:14" x14ac:dyDescent="0.35">
      <c r="A1682" s="8">
        <v>52930</v>
      </c>
      <c r="B1682" s="9">
        <v>40855</v>
      </c>
      <c r="C1682" s="8" t="s">
        <v>13</v>
      </c>
      <c r="D1682" s="8">
        <v>40</v>
      </c>
      <c r="E1682" s="8">
        <v>1865.5885000000001</v>
      </c>
      <c r="F1682" s="10">
        <v>46.639712500000002</v>
      </c>
      <c r="G1682" s="8" t="s">
        <v>25</v>
      </c>
      <c r="H1682" s="8">
        <v>1.25</v>
      </c>
      <c r="I1682" s="8" t="s">
        <v>51</v>
      </c>
      <c r="J1682" s="8" t="s">
        <v>22</v>
      </c>
      <c r="K1682" s="8" t="s">
        <v>30</v>
      </c>
      <c r="L1682" s="8" t="s">
        <v>47</v>
      </c>
      <c r="M1682" s="8" t="s">
        <v>32</v>
      </c>
      <c r="N1682" s="9">
        <v>40766</v>
      </c>
    </row>
    <row r="1683" spans="1:14" x14ac:dyDescent="0.35">
      <c r="A1683" s="8">
        <v>52930</v>
      </c>
      <c r="B1683" s="9">
        <v>40855</v>
      </c>
      <c r="C1683" s="8" t="s">
        <v>13</v>
      </c>
      <c r="D1683" s="8">
        <v>39</v>
      </c>
      <c r="E1683" s="8">
        <v>225.17</v>
      </c>
      <c r="F1683" s="10">
        <v>5.773589743589743</v>
      </c>
      <c r="G1683" s="8" t="s">
        <v>25</v>
      </c>
      <c r="H1683" s="8">
        <v>8.09</v>
      </c>
      <c r="I1683" s="8" t="s">
        <v>51</v>
      </c>
      <c r="J1683" s="8" t="s">
        <v>22</v>
      </c>
      <c r="K1683" s="8" t="s">
        <v>27</v>
      </c>
      <c r="L1683" s="8" t="s">
        <v>28</v>
      </c>
      <c r="M1683" s="8" t="s">
        <v>19</v>
      </c>
      <c r="N1683" s="8" t="s">
        <v>69</v>
      </c>
    </row>
    <row r="1684" spans="1:14" x14ac:dyDescent="0.35">
      <c r="A1684" s="8">
        <v>12448</v>
      </c>
      <c r="B1684" s="9">
        <v>40855</v>
      </c>
      <c r="C1684" s="8" t="s">
        <v>20</v>
      </c>
      <c r="D1684" s="8">
        <v>33</v>
      </c>
      <c r="E1684" s="8">
        <v>240.27</v>
      </c>
      <c r="F1684" s="10">
        <v>7.2809090909090912</v>
      </c>
      <c r="G1684" s="8" t="s">
        <v>25</v>
      </c>
      <c r="H1684" s="8">
        <v>11.51</v>
      </c>
      <c r="I1684" s="8" t="s">
        <v>35</v>
      </c>
      <c r="J1684" s="8" t="s">
        <v>42</v>
      </c>
      <c r="K1684" s="8" t="s">
        <v>27</v>
      </c>
      <c r="L1684" s="8" t="s">
        <v>68</v>
      </c>
      <c r="M1684" s="8" t="s">
        <v>19</v>
      </c>
      <c r="N1684" s="9">
        <v>40858</v>
      </c>
    </row>
    <row r="1685" spans="1:14" x14ac:dyDescent="0.35">
      <c r="A1685" s="8">
        <v>12448</v>
      </c>
      <c r="B1685" s="9">
        <v>40855</v>
      </c>
      <c r="C1685" s="8" t="s">
        <v>20</v>
      </c>
      <c r="D1685" s="8">
        <v>24</v>
      </c>
      <c r="E1685" s="8">
        <v>6802.37</v>
      </c>
      <c r="F1685" s="10">
        <v>283.43208333333331</v>
      </c>
      <c r="G1685" s="8" t="s">
        <v>21</v>
      </c>
      <c r="H1685" s="8">
        <v>69.55</v>
      </c>
      <c r="I1685" s="8" t="s">
        <v>35</v>
      </c>
      <c r="J1685" s="8" t="s">
        <v>42</v>
      </c>
      <c r="K1685" s="8" t="s">
        <v>17</v>
      </c>
      <c r="L1685" s="8" t="s">
        <v>23</v>
      </c>
      <c r="M1685" s="8" t="s">
        <v>24</v>
      </c>
      <c r="N1685" s="9">
        <v>40797</v>
      </c>
    </row>
    <row r="1686" spans="1:14" x14ac:dyDescent="0.35">
      <c r="A1686" s="8">
        <v>52930</v>
      </c>
      <c r="B1686" s="9">
        <v>40855</v>
      </c>
      <c r="C1686" s="8" t="s">
        <v>13</v>
      </c>
      <c r="D1686" s="8">
        <v>24</v>
      </c>
      <c r="E1686" s="8">
        <v>1112.1569999999999</v>
      </c>
      <c r="F1686" s="10">
        <v>46.339874999999999</v>
      </c>
      <c r="G1686" s="8" t="s">
        <v>25</v>
      </c>
      <c r="H1686" s="8">
        <v>3.3</v>
      </c>
      <c r="I1686" s="8" t="s">
        <v>51</v>
      </c>
      <c r="J1686" s="8" t="s">
        <v>22</v>
      </c>
      <c r="K1686" s="8" t="s">
        <v>30</v>
      </c>
      <c r="L1686" s="8" t="s">
        <v>47</v>
      </c>
      <c r="M1686" s="8" t="s">
        <v>32</v>
      </c>
      <c r="N1686" s="9">
        <v>40766</v>
      </c>
    </row>
    <row r="1687" spans="1:14" x14ac:dyDescent="0.35">
      <c r="A1687" s="8">
        <v>52930</v>
      </c>
      <c r="B1687" s="9">
        <v>40855</v>
      </c>
      <c r="C1687" s="8" t="s">
        <v>13</v>
      </c>
      <c r="D1687" s="8">
        <v>16</v>
      </c>
      <c r="E1687" s="8">
        <v>136.97999999999999</v>
      </c>
      <c r="F1687" s="10">
        <v>8.5612499999999994</v>
      </c>
      <c r="G1687" s="8" t="s">
        <v>25</v>
      </c>
      <c r="H1687" s="8">
        <v>1.39</v>
      </c>
      <c r="I1687" s="8" t="s">
        <v>51</v>
      </c>
      <c r="J1687" s="8" t="s">
        <v>22</v>
      </c>
      <c r="K1687" s="8" t="s">
        <v>27</v>
      </c>
      <c r="L1687" s="8" t="s">
        <v>127</v>
      </c>
      <c r="M1687" s="8" t="s">
        <v>19</v>
      </c>
      <c r="N1687" s="9">
        <v>40888</v>
      </c>
    </row>
    <row r="1688" spans="1:14" x14ac:dyDescent="0.35">
      <c r="A1688" s="8">
        <v>32198</v>
      </c>
      <c r="B1688" s="9">
        <v>40856</v>
      </c>
      <c r="C1688" s="8" t="s">
        <v>55</v>
      </c>
      <c r="D1688" s="8">
        <v>31</v>
      </c>
      <c r="E1688" s="8">
        <v>240.63</v>
      </c>
      <c r="F1688" s="10">
        <v>7.7622580645161285</v>
      </c>
      <c r="G1688" s="8" t="s">
        <v>25</v>
      </c>
      <c r="H1688" s="8">
        <v>5.53</v>
      </c>
      <c r="I1688" s="8" t="s">
        <v>51</v>
      </c>
      <c r="J1688" s="8" t="s">
        <v>16</v>
      </c>
      <c r="K1688" s="8" t="s">
        <v>30</v>
      </c>
      <c r="L1688" s="8" t="s">
        <v>31</v>
      </c>
      <c r="M1688" s="8" t="s">
        <v>32</v>
      </c>
      <c r="N1688" s="9">
        <v>40797</v>
      </c>
    </row>
    <row r="1689" spans="1:14" x14ac:dyDescent="0.35">
      <c r="A1689" s="8">
        <v>3141</v>
      </c>
      <c r="B1689" s="9">
        <v>40856</v>
      </c>
      <c r="C1689" s="8" t="s">
        <v>20</v>
      </c>
      <c r="D1689" s="8">
        <v>30</v>
      </c>
      <c r="E1689" s="8">
        <v>534.96</v>
      </c>
      <c r="F1689" s="10">
        <v>17.832000000000001</v>
      </c>
      <c r="G1689" s="8" t="s">
        <v>25</v>
      </c>
      <c r="H1689" s="8">
        <v>3.17</v>
      </c>
      <c r="I1689" s="8" t="s">
        <v>35</v>
      </c>
      <c r="J1689" s="8" t="s">
        <v>29</v>
      </c>
      <c r="K1689" s="8" t="s">
        <v>30</v>
      </c>
      <c r="L1689" s="8" t="s">
        <v>31</v>
      </c>
      <c r="M1689" s="8" t="s">
        <v>32</v>
      </c>
      <c r="N1689" s="9">
        <v>40858</v>
      </c>
    </row>
    <row r="1690" spans="1:14" x14ac:dyDescent="0.35">
      <c r="A1690" s="8">
        <v>10369</v>
      </c>
      <c r="B1690" s="9">
        <v>40856</v>
      </c>
      <c r="C1690" s="8" t="s">
        <v>13</v>
      </c>
      <c r="D1690" s="8">
        <v>23</v>
      </c>
      <c r="E1690" s="8">
        <v>683.68</v>
      </c>
      <c r="F1690" s="10">
        <v>29.725217391304344</v>
      </c>
      <c r="G1690" s="8" t="s">
        <v>25</v>
      </c>
      <c r="H1690" s="8">
        <v>8.99</v>
      </c>
      <c r="I1690" s="8" t="s">
        <v>15</v>
      </c>
      <c r="J1690" s="8" t="s">
        <v>29</v>
      </c>
      <c r="K1690" s="8" t="s">
        <v>30</v>
      </c>
      <c r="L1690" s="8" t="s">
        <v>31</v>
      </c>
      <c r="M1690" s="8" t="s">
        <v>32</v>
      </c>
      <c r="N1690" s="8" t="s">
        <v>33</v>
      </c>
    </row>
    <row r="1691" spans="1:14" x14ac:dyDescent="0.35">
      <c r="A1691" s="8">
        <v>10369</v>
      </c>
      <c r="B1691" s="9">
        <v>40856</v>
      </c>
      <c r="C1691" s="8" t="s">
        <v>13</v>
      </c>
      <c r="D1691" s="8">
        <v>4</v>
      </c>
      <c r="E1691" s="8">
        <v>27.34</v>
      </c>
      <c r="F1691" s="10">
        <v>6.835</v>
      </c>
      <c r="G1691" s="8" t="s">
        <v>25</v>
      </c>
      <c r="H1691" s="8">
        <v>4.96</v>
      </c>
      <c r="I1691" s="8" t="s">
        <v>15</v>
      </c>
      <c r="J1691" s="8" t="s">
        <v>29</v>
      </c>
      <c r="K1691" s="8" t="s">
        <v>27</v>
      </c>
      <c r="L1691" s="8" t="s">
        <v>28</v>
      </c>
      <c r="M1691" s="8" t="s">
        <v>19</v>
      </c>
      <c r="N1691" s="9">
        <v>40858</v>
      </c>
    </row>
    <row r="1692" spans="1:14" x14ac:dyDescent="0.35">
      <c r="A1692" s="8">
        <v>35587</v>
      </c>
      <c r="B1692" s="9">
        <v>40857</v>
      </c>
      <c r="C1692" s="8" t="s">
        <v>20</v>
      </c>
      <c r="D1692" s="8">
        <v>43</v>
      </c>
      <c r="E1692" s="8">
        <v>208.77</v>
      </c>
      <c r="F1692" s="10">
        <v>4.8551162790697679</v>
      </c>
      <c r="G1692" s="8" t="s">
        <v>25</v>
      </c>
      <c r="H1692" s="8">
        <v>5.72</v>
      </c>
      <c r="I1692" s="8" t="s">
        <v>15</v>
      </c>
      <c r="J1692" s="8" t="s">
        <v>16</v>
      </c>
      <c r="K1692" s="8" t="s">
        <v>17</v>
      </c>
      <c r="L1692" s="8" t="s">
        <v>18</v>
      </c>
      <c r="M1692" s="8" t="s">
        <v>32</v>
      </c>
      <c r="N1692" s="9">
        <v>40858</v>
      </c>
    </row>
    <row r="1693" spans="1:14" x14ac:dyDescent="0.35">
      <c r="A1693" s="8">
        <v>37223</v>
      </c>
      <c r="B1693" s="9">
        <v>40857</v>
      </c>
      <c r="C1693" s="8" t="s">
        <v>13</v>
      </c>
      <c r="D1693" s="8">
        <v>40</v>
      </c>
      <c r="E1693" s="8">
        <v>679.52</v>
      </c>
      <c r="F1693" s="10">
        <v>16.988</v>
      </c>
      <c r="G1693" s="8" t="s">
        <v>25</v>
      </c>
      <c r="H1693" s="8">
        <v>9.4700000000000006</v>
      </c>
      <c r="I1693" s="8" t="s">
        <v>51</v>
      </c>
      <c r="J1693" s="8" t="s">
        <v>29</v>
      </c>
      <c r="K1693" s="8" t="s">
        <v>27</v>
      </c>
      <c r="L1693" s="8" t="s">
        <v>58</v>
      </c>
      <c r="M1693" s="8" t="s">
        <v>19</v>
      </c>
      <c r="N1693" s="8" t="s">
        <v>155</v>
      </c>
    </row>
    <row r="1694" spans="1:14" x14ac:dyDescent="0.35">
      <c r="A1694" s="8">
        <v>37223</v>
      </c>
      <c r="B1694" s="9">
        <v>40857</v>
      </c>
      <c r="C1694" s="8" t="s">
        <v>13</v>
      </c>
      <c r="D1694" s="8">
        <v>38</v>
      </c>
      <c r="E1694" s="8">
        <v>5176.2700000000004</v>
      </c>
      <c r="F1694" s="10">
        <v>136.21763157894739</v>
      </c>
      <c r="G1694" s="8" t="s">
        <v>25</v>
      </c>
      <c r="H1694" s="8">
        <v>35</v>
      </c>
      <c r="I1694" s="8" t="s">
        <v>51</v>
      </c>
      <c r="J1694" s="8" t="s">
        <v>29</v>
      </c>
      <c r="K1694" s="8" t="s">
        <v>27</v>
      </c>
      <c r="L1694" s="8" t="s">
        <v>58</v>
      </c>
      <c r="M1694" s="8" t="s">
        <v>76</v>
      </c>
      <c r="N1694" s="8" t="s">
        <v>190</v>
      </c>
    </row>
    <row r="1695" spans="1:14" x14ac:dyDescent="0.35">
      <c r="A1695" s="8">
        <v>11652</v>
      </c>
      <c r="B1695" s="9">
        <v>40857</v>
      </c>
      <c r="C1695" s="8" t="s">
        <v>49</v>
      </c>
      <c r="D1695" s="8">
        <v>37</v>
      </c>
      <c r="E1695" s="8">
        <v>223.82</v>
      </c>
      <c r="F1695" s="10">
        <v>6.0491891891891889</v>
      </c>
      <c r="G1695" s="8" t="s">
        <v>25</v>
      </c>
      <c r="H1695" s="8">
        <v>10.39</v>
      </c>
      <c r="I1695" s="8" t="s">
        <v>51</v>
      </c>
      <c r="J1695" s="8" t="s">
        <v>29</v>
      </c>
      <c r="K1695" s="8" t="s">
        <v>27</v>
      </c>
      <c r="L1695" s="8" t="s">
        <v>28</v>
      </c>
      <c r="M1695" s="8" t="s">
        <v>19</v>
      </c>
      <c r="N1695" s="9">
        <v>40858</v>
      </c>
    </row>
    <row r="1696" spans="1:14" x14ac:dyDescent="0.35">
      <c r="A1696" s="8">
        <v>17926</v>
      </c>
      <c r="B1696" s="9">
        <v>40857</v>
      </c>
      <c r="C1696" s="8" t="s">
        <v>20</v>
      </c>
      <c r="D1696" s="8">
        <v>37</v>
      </c>
      <c r="E1696" s="8">
        <v>608.33000000000004</v>
      </c>
      <c r="F1696" s="10">
        <v>16.441351351351351</v>
      </c>
      <c r="G1696" s="8" t="s">
        <v>25</v>
      </c>
      <c r="H1696" s="8">
        <v>8.7799999999999994</v>
      </c>
      <c r="I1696" s="8" t="s">
        <v>15</v>
      </c>
      <c r="J1696" s="8" t="s">
        <v>16</v>
      </c>
      <c r="K1696" s="8" t="s">
        <v>27</v>
      </c>
      <c r="L1696" s="8" t="s">
        <v>58</v>
      </c>
      <c r="M1696" s="8" t="s">
        <v>19</v>
      </c>
      <c r="N1696" s="9">
        <v>40888</v>
      </c>
    </row>
    <row r="1697" spans="1:14" x14ac:dyDescent="0.35">
      <c r="A1697" s="8">
        <v>11652</v>
      </c>
      <c r="B1697" s="9">
        <v>40857</v>
      </c>
      <c r="C1697" s="8" t="s">
        <v>49</v>
      </c>
      <c r="D1697" s="8">
        <v>35</v>
      </c>
      <c r="E1697" s="8">
        <v>1154.1400000000001</v>
      </c>
      <c r="F1697" s="10">
        <v>32.975428571428573</v>
      </c>
      <c r="G1697" s="8" t="s">
        <v>25</v>
      </c>
      <c r="H1697" s="8">
        <v>5.5</v>
      </c>
      <c r="I1697" s="8" t="s">
        <v>51</v>
      </c>
      <c r="J1697" s="8" t="s">
        <v>29</v>
      </c>
      <c r="K1697" s="8" t="s">
        <v>30</v>
      </c>
      <c r="L1697" s="8" t="s">
        <v>31</v>
      </c>
      <c r="M1697" s="8" t="s">
        <v>19</v>
      </c>
      <c r="N1697" s="9">
        <v>40858</v>
      </c>
    </row>
    <row r="1698" spans="1:14" x14ac:dyDescent="0.35">
      <c r="A1698" s="8">
        <v>28870</v>
      </c>
      <c r="B1698" s="9">
        <v>40857</v>
      </c>
      <c r="C1698" s="8" t="s">
        <v>34</v>
      </c>
      <c r="D1698" s="8">
        <v>35</v>
      </c>
      <c r="E1698" s="8">
        <v>3310.9454999999998</v>
      </c>
      <c r="F1698" s="10">
        <v>94.598442857142857</v>
      </c>
      <c r="G1698" s="8" t="s">
        <v>25</v>
      </c>
      <c r="H1698" s="8">
        <v>2.5</v>
      </c>
      <c r="I1698" s="8" t="s">
        <v>26</v>
      </c>
      <c r="J1698" s="8" t="s">
        <v>22</v>
      </c>
      <c r="K1698" s="8" t="s">
        <v>30</v>
      </c>
      <c r="L1698" s="8" t="s">
        <v>47</v>
      </c>
      <c r="M1698" s="8" t="s">
        <v>19</v>
      </c>
      <c r="N1698" s="8" t="s">
        <v>69</v>
      </c>
    </row>
    <row r="1699" spans="1:14" x14ac:dyDescent="0.35">
      <c r="A1699" s="8">
        <v>6432</v>
      </c>
      <c r="B1699" s="9">
        <v>40857</v>
      </c>
      <c r="C1699" s="8" t="s">
        <v>20</v>
      </c>
      <c r="D1699" s="8">
        <v>30</v>
      </c>
      <c r="E1699" s="8">
        <v>311.08</v>
      </c>
      <c r="F1699" s="10">
        <v>10.369333333333334</v>
      </c>
      <c r="G1699" s="8" t="s">
        <v>25</v>
      </c>
      <c r="H1699" s="8">
        <v>4.5</v>
      </c>
      <c r="I1699" s="8" t="s">
        <v>51</v>
      </c>
      <c r="J1699" s="8" t="s">
        <v>22</v>
      </c>
      <c r="K1699" s="8" t="s">
        <v>27</v>
      </c>
      <c r="L1699" s="8" t="s">
        <v>66</v>
      </c>
      <c r="M1699" s="8" t="s">
        <v>19</v>
      </c>
      <c r="N1699" s="9">
        <v>40888</v>
      </c>
    </row>
    <row r="1700" spans="1:14" x14ac:dyDescent="0.35">
      <c r="A1700" s="8">
        <v>28870</v>
      </c>
      <c r="B1700" s="9">
        <v>40857</v>
      </c>
      <c r="C1700" s="8" t="s">
        <v>34</v>
      </c>
      <c r="D1700" s="8">
        <v>27</v>
      </c>
      <c r="E1700" s="8">
        <v>1154.8900000000001</v>
      </c>
      <c r="F1700" s="10">
        <v>42.77370370370371</v>
      </c>
      <c r="G1700" s="8" t="s">
        <v>25</v>
      </c>
      <c r="H1700" s="8">
        <v>6.5</v>
      </c>
      <c r="I1700" s="8" t="s">
        <v>85</v>
      </c>
      <c r="J1700" s="8" t="s">
        <v>22</v>
      </c>
      <c r="K1700" s="8" t="s">
        <v>30</v>
      </c>
      <c r="L1700" s="8" t="s">
        <v>31</v>
      </c>
      <c r="M1700" s="8" t="s">
        <v>19</v>
      </c>
      <c r="N1700" s="9">
        <v>40858</v>
      </c>
    </row>
    <row r="1701" spans="1:14" x14ac:dyDescent="0.35">
      <c r="A1701" s="8">
        <v>11652</v>
      </c>
      <c r="B1701" s="9">
        <v>40857</v>
      </c>
      <c r="C1701" s="8" t="s">
        <v>49</v>
      </c>
      <c r="D1701" s="8">
        <v>25</v>
      </c>
      <c r="E1701" s="8">
        <v>122.09</v>
      </c>
      <c r="F1701" s="10">
        <v>4.8836000000000004</v>
      </c>
      <c r="G1701" s="8" t="s">
        <v>25</v>
      </c>
      <c r="H1701" s="8">
        <v>2.04</v>
      </c>
      <c r="I1701" s="8" t="s">
        <v>51</v>
      </c>
      <c r="J1701" s="8" t="s">
        <v>29</v>
      </c>
      <c r="K1701" s="8" t="s">
        <v>27</v>
      </c>
      <c r="L1701" s="8" t="s">
        <v>28</v>
      </c>
      <c r="M1701" s="8" t="s">
        <v>37</v>
      </c>
      <c r="N1701" s="9">
        <v>40888</v>
      </c>
    </row>
    <row r="1702" spans="1:14" x14ac:dyDescent="0.35">
      <c r="A1702" s="8">
        <v>37223</v>
      </c>
      <c r="B1702" s="9">
        <v>40857</v>
      </c>
      <c r="C1702" s="8" t="s">
        <v>13</v>
      </c>
      <c r="D1702" s="8">
        <v>21</v>
      </c>
      <c r="E1702" s="8">
        <v>2731.73</v>
      </c>
      <c r="F1702" s="10">
        <v>130.08238095238096</v>
      </c>
      <c r="G1702" s="8" t="s">
        <v>14</v>
      </c>
      <c r="H1702" s="8">
        <v>8.99</v>
      </c>
      <c r="I1702" s="8" t="s">
        <v>51</v>
      </c>
      <c r="J1702" s="8" t="s">
        <v>29</v>
      </c>
      <c r="K1702" s="8" t="s">
        <v>30</v>
      </c>
      <c r="L1702" s="8" t="s">
        <v>47</v>
      </c>
      <c r="M1702" s="8" t="s">
        <v>19</v>
      </c>
      <c r="N1702" s="8" t="s">
        <v>33</v>
      </c>
    </row>
    <row r="1703" spans="1:14" x14ac:dyDescent="0.35">
      <c r="A1703" s="8">
        <v>11652</v>
      </c>
      <c r="B1703" s="9">
        <v>40857</v>
      </c>
      <c r="C1703" s="8" t="s">
        <v>49</v>
      </c>
      <c r="D1703" s="8">
        <v>1</v>
      </c>
      <c r="E1703" s="8">
        <v>61.463500000000003</v>
      </c>
      <c r="F1703" s="10">
        <v>61.463500000000003</v>
      </c>
      <c r="G1703" s="8" t="s">
        <v>25</v>
      </c>
      <c r="H1703" s="8">
        <v>8.99</v>
      </c>
      <c r="I1703" s="8" t="s">
        <v>51</v>
      </c>
      <c r="J1703" s="8" t="s">
        <v>29</v>
      </c>
      <c r="K1703" s="8" t="s">
        <v>30</v>
      </c>
      <c r="L1703" s="8" t="s">
        <v>47</v>
      </c>
      <c r="M1703" s="8" t="s">
        <v>19</v>
      </c>
      <c r="N1703" s="9">
        <v>40888</v>
      </c>
    </row>
    <row r="1704" spans="1:14" x14ac:dyDescent="0.35">
      <c r="A1704" s="8">
        <v>51783</v>
      </c>
      <c r="B1704" s="9">
        <v>40858</v>
      </c>
      <c r="C1704" s="8" t="s">
        <v>55</v>
      </c>
      <c r="D1704" s="8">
        <v>47</v>
      </c>
      <c r="E1704" s="8">
        <v>3587.72</v>
      </c>
      <c r="F1704" s="10">
        <v>76.33446808510638</v>
      </c>
      <c r="G1704" s="8" t="s">
        <v>21</v>
      </c>
      <c r="H1704" s="8">
        <v>89.3</v>
      </c>
      <c r="I1704" s="8" t="s">
        <v>35</v>
      </c>
      <c r="J1704" s="8" t="s">
        <v>16</v>
      </c>
      <c r="K1704" s="8" t="s">
        <v>17</v>
      </c>
      <c r="L1704" s="8" t="s">
        <v>52</v>
      </c>
      <c r="M1704" s="8" t="s">
        <v>56</v>
      </c>
      <c r="N1704" s="8" t="s">
        <v>69</v>
      </c>
    </row>
    <row r="1705" spans="1:14" x14ac:dyDescent="0.35">
      <c r="A1705" s="8">
        <v>51783</v>
      </c>
      <c r="B1705" s="9">
        <v>40858</v>
      </c>
      <c r="C1705" s="8" t="s">
        <v>55</v>
      </c>
      <c r="D1705" s="8">
        <v>13</v>
      </c>
      <c r="E1705" s="8">
        <v>646.54999999999995</v>
      </c>
      <c r="F1705" s="10">
        <v>49.734615384615381</v>
      </c>
      <c r="G1705" s="8" t="s">
        <v>25</v>
      </c>
      <c r="H1705" s="8">
        <v>5.79</v>
      </c>
      <c r="I1705" s="8" t="s">
        <v>51</v>
      </c>
      <c r="J1705" s="8" t="s">
        <v>16</v>
      </c>
      <c r="K1705" s="8" t="s">
        <v>27</v>
      </c>
      <c r="L1705" s="8" t="s">
        <v>28</v>
      </c>
      <c r="M1705" s="8" t="s">
        <v>19</v>
      </c>
      <c r="N1705" s="8" t="s">
        <v>69</v>
      </c>
    </row>
    <row r="1706" spans="1:14" x14ac:dyDescent="0.35">
      <c r="A1706" s="8">
        <v>51783</v>
      </c>
      <c r="B1706" s="9">
        <v>40858</v>
      </c>
      <c r="C1706" s="8" t="s">
        <v>55</v>
      </c>
      <c r="D1706" s="8">
        <v>10</v>
      </c>
      <c r="E1706" s="8">
        <v>1875.18</v>
      </c>
      <c r="F1706" s="10">
        <v>187.518</v>
      </c>
      <c r="G1706" s="8" t="s">
        <v>21</v>
      </c>
      <c r="H1706" s="8">
        <v>29.21</v>
      </c>
      <c r="I1706" s="8" t="s">
        <v>41</v>
      </c>
      <c r="J1706" s="8" t="s">
        <v>16</v>
      </c>
      <c r="K1706" s="8" t="s">
        <v>17</v>
      </c>
      <c r="L1706" s="8" t="s">
        <v>52</v>
      </c>
      <c r="M1706" s="8" t="s">
        <v>56</v>
      </c>
      <c r="N1706" s="8" t="s">
        <v>69</v>
      </c>
    </row>
    <row r="1707" spans="1:14" x14ac:dyDescent="0.35">
      <c r="A1707" s="8">
        <v>33126</v>
      </c>
      <c r="B1707" s="9">
        <v>40859</v>
      </c>
      <c r="C1707" s="8" t="s">
        <v>20</v>
      </c>
      <c r="D1707" s="8">
        <v>46</v>
      </c>
      <c r="E1707" s="8">
        <v>5979.84</v>
      </c>
      <c r="F1707" s="10">
        <v>129.99652173913043</v>
      </c>
      <c r="G1707" s="8" t="s">
        <v>14</v>
      </c>
      <c r="H1707" s="8">
        <v>12.65</v>
      </c>
      <c r="I1707" s="8" t="s">
        <v>15</v>
      </c>
      <c r="J1707" s="8" t="s">
        <v>42</v>
      </c>
      <c r="K1707" s="8" t="s">
        <v>17</v>
      </c>
      <c r="L1707" s="8" t="s">
        <v>23</v>
      </c>
      <c r="M1707" s="8" t="s">
        <v>45</v>
      </c>
      <c r="N1707" s="8" t="s">
        <v>69</v>
      </c>
    </row>
    <row r="1708" spans="1:14" x14ac:dyDescent="0.35">
      <c r="A1708" s="8">
        <v>5925</v>
      </c>
      <c r="B1708" s="9">
        <v>40859</v>
      </c>
      <c r="C1708" s="8" t="s">
        <v>13</v>
      </c>
      <c r="D1708" s="8">
        <v>44</v>
      </c>
      <c r="E1708" s="8">
        <v>3922.42</v>
      </c>
      <c r="F1708" s="10">
        <v>89.145909090909086</v>
      </c>
      <c r="G1708" s="8" t="s">
        <v>25</v>
      </c>
      <c r="H1708" s="8">
        <v>39.61</v>
      </c>
      <c r="I1708" s="8" t="s">
        <v>62</v>
      </c>
      <c r="J1708" s="8" t="s">
        <v>29</v>
      </c>
      <c r="K1708" s="8" t="s">
        <v>17</v>
      </c>
      <c r="L1708" s="8" t="s">
        <v>18</v>
      </c>
      <c r="M1708" s="8" t="s">
        <v>45</v>
      </c>
      <c r="N1708" s="8" t="s">
        <v>194</v>
      </c>
    </row>
    <row r="1709" spans="1:14" x14ac:dyDescent="0.35">
      <c r="A1709" s="8">
        <v>35239</v>
      </c>
      <c r="B1709" s="9">
        <v>40859</v>
      </c>
      <c r="C1709" s="8" t="s">
        <v>20</v>
      </c>
      <c r="D1709" s="8">
        <v>38</v>
      </c>
      <c r="E1709" s="8">
        <v>2257.88</v>
      </c>
      <c r="F1709" s="10">
        <v>59.417894736842108</v>
      </c>
      <c r="G1709" s="8" t="s">
        <v>25</v>
      </c>
      <c r="H1709" s="8">
        <v>9.7100000000000009</v>
      </c>
      <c r="I1709" s="8" t="s">
        <v>15</v>
      </c>
      <c r="J1709" s="8" t="s">
        <v>42</v>
      </c>
      <c r="K1709" s="8" t="s">
        <v>27</v>
      </c>
      <c r="L1709" s="8" t="s">
        <v>58</v>
      </c>
      <c r="M1709" s="8" t="s">
        <v>19</v>
      </c>
      <c r="N1709" s="8" t="s">
        <v>33</v>
      </c>
    </row>
    <row r="1710" spans="1:14" x14ac:dyDescent="0.35">
      <c r="A1710" s="8">
        <v>57700</v>
      </c>
      <c r="B1710" s="9">
        <v>40859</v>
      </c>
      <c r="C1710" s="8" t="s">
        <v>55</v>
      </c>
      <c r="D1710" s="8">
        <v>38</v>
      </c>
      <c r="E1710" s="8">
        <v>1806.43</v>
      </c>
      <c r="F1710" s="10">
        <v>47.537631578947369</v>
      </c>
      <c r="G1710" s="8" t="s">
        <v>25</v>
      </c>
      <c r="H1710" s="8">
        <v>3.61</v>
      </c>
      <c r="I1710" s="8" t="s">
        <v>41</v>
      </c>
      <c r="J1710" s="8" t="s">
        <v>22</v>
      </c>
      <c r="K1710" s="8" t="s">
        <v>30</v>
      </c>
      <c r="L1710" s="8" t="s">
        <v>31</v>
      </c>
      <c r="M1710" s="8" t="s">
        <v>32</v>
      </c>
      <c r="N1710" s="9">
        <v>40888</v>
      </c>
    </row>
    <row r="1711" spans="1:14" x14ac:dyDescent="0.35">
      <c r="A1711" s="8">
        <v>33126</v>
      </c>
      <c r="B1711" s="9">
        <v>40859</v>
      </c>
      <c r="C1711" s="8" t="s">
        <v>20</v>
      </c>
      <c r="D1711" s="8">
        <v>28</v>
      </c>
      <c r="E1711" s="8">
        <v>175.76</v>
      </c>
      <c r="F1711" s="10">
        <v>6.2771428571428567</v>
      </c>
      <c r="G1711" s="8" t="s">
        <v>25</v>
      </c>
      <c r="H1711" s="8">
        <v>0.5</v>
      </c>
      <c r="I1711" s="8" t="s">
        <v>15</v>
      </c>
      <c r="J1711" s="8" t="s">
        <v>42</v>
      </c>
      <c r="K1711" s="8" t="s">
        <v>27</v>
      </c>
      <c r="L1711" s="8" t="s">
        <v>71</v>
      </c>
      <c r="M1711" s="8" t="s">
        <v>19</v>
      </c>
      <c r="N1711" s="8" t="s">
        <v>33</v>
      </c>
    </row>
    <row r="1712" spans="1:14" x14ac:dyDescent="0.35">
      <c r="A1712" s="8">
        <v>5925</v>
      </c>
      <c r="B1712" s="9">
        <v>40859</v>
      </c>
      <c r="C1712" s="8" t="s">
        <v>13</v>
      </c>
      <c r="D1712" s="8">
        <v>25</v>
      </c>
      <c r="E1712" s="8">
        <v>1733.3625</v>
      </c>
      <c r="F1712" s="10">
        <v>69.334499999999991</v>
      </c>
      <c r="G1712" s="8" t="s">
        <v>25</v>
      </c>
      <c r="H1712" s="8">
        <v>0.99</v>
      </c>
      <c r="I1712" s="8" t="s">
        <v>62</v>
      </c>
      <c r="J1712" s="8" t="s">
        <v>29</v>
      </c>
      <c r="K1712" s="8" t="s">
        <v>30</v>
      </c>
      <c r="L1712" s="8" t="s">
        <v>47</v>
      </c>
      <c r="M1712" s="8" t="s">
        <v>37</v>
      </c>
      <c r="N1712" s="8" t="s">
        <v>194</v>
      </c>
    </row>
    <row r="1713" spans="1:14" x14ac:dyDescent="0.35">
      <c r="A1713" s="8">
        <v>35239</v>
      </c>
      <c r="B1713" s="9">
        <v>40859</v>
      </c>
      <c r="C1713" s="8" t="s">
        <v>20</v>
      </c>
      <c r="D1713" s="8">
        <v>21</v>
      </c>
      <c r="E1713" s="8">
        <v>109.29</v>
      </c>
      <c r="F1713" s="10">
        <v>5.2042857142857146</v>
      </c>
      <c r="G1713" s="8" t="s">
        <v>25</v>
      </c>
      <c r="H1713" s="8">
        <v>6.26</v>
      </c>
      <c r="I1713" s="8" t="s">
        <v>15</v>
      </c>
      <c r="J1713" s="8" t="s">
        <v>42</v>
      </c>
      <c r="K1713" s="8" t="s">
        <v>27</v>
      </c>
      <c r="L1713" s="8" t="s">
        <v>28</v>
      </c>
      <c r="M1713" s="8" t="s">
        <v>19</v>
      </c>
      <c r="N1713" s="8" t="s">
        <v>69</v>
      </c>
    </row>
    <row r="1714" spans="1:14" x14ac:dyDescent="0.35">
      <c r="A1714" s="8">
        <v>10944</v>
      </c>
      <c r="B1714" s="9">
        <v>40859</v>
      </c>
      <c r="C1714" s="8" t="s">
        <v>34</v>
      </c>
      <c r="D1714" s="8">
        <v>9</v>
      </c>
      <c r="E1714" s="8">
        <v>181.66</v>
      </c>
      <c r="F1714" s="10">
        <v>20.184444444444445</v>
      </c>
      <c r="G1714" s="8" t="s">
        <v>25</v>
      </c>
      <c r="H1714" s="8">
        <v>8.51</v>
      </c>
      <c r="I1714" s="8" t="s">
        <v>15</v>
      </c>
      <c r="J1714" s="8" t="s">
        <v>42</v>
      </c>
      <c r="K1714" s="8" t="s">
        <v>30</v>
      </c>
      <c r="L1714" s="8" t="s">
        <v>44</v>
      </c>
      <c r="M1714" s="8" t="s">
        <v>45</v>
      </c>
      <c r="N1714" s="8" t="s">
        <v>33</v>
      </c>
    </row>
    <row r="1715" spans="1:14" x14ac:dyDescent="0.35">
      <c r="A1715" s="8">
        <v>16260</v>
      </c>
      <c r="B1715" s="9">
        <v>40860</v>
      </c>
      <c r="C1715" s="8" t="s">
        <v>34</v>
      </c>
      <c r="D1715" s="8">
        <v>47</v>
      </c>
      <c r="E1715" s="8">
        <v>14960.096</v>
      </c>
      <c r="F1715" s="10">
        <v>318.29991489361703</v>
      </c>
      <c r="G1715" s="8" t="s">
        <v>21</v>
      </c>
      <c r="H1715" s="8">
        <v>42.52</v>
      </c>
      <c r="I1715" s="8" t="s">
        <v>51</v>
      </c>
      <c r="J1715" s="8" t="s">
        <v>22</v>
      </c>
      <c r="K1715" s="8" t="s">
        <v>17</v>
      </c>
      <c r="L1715" s="8" t="s">
        <v>52</v>
      </c>
      <c r="M1715" s="8" t="s">
        <v>56</v>
      </c>
      <c r="N1715" s="8" t="s">
        <v>33</v>
      </c>
    </row>
    <row r="1716" spans="1:14" x14ac:dyDescent="0.35">
      <c r="A1716" s="8">
        <v>40934</v>
      </c>
      <c r="B1716" s="9">
        <v>40860</v>
      </c>
      <c r="C1716" s="8" t="s">
        <v>49</v>
      </c>
      <c r="D1716" s="8">
        <v>28</v>
      </c>
      <c r="E1716" s="8">
        <v>49.49</v>
      </c>
      <c r="F1716" s="10">
        <v>1.7675000000000001</v>
      </c>
      <c r="G1716" s="8" t="s">
        <v>25</v>
      </c>
      <c r="H1716" s="8">
        <v>0.7</v>
      </c>
      <c r="I1716" s="8" t="s">
        <v>35</v>
      </c>
      <c r="J1716" s="8" t="s">
        <v>29</v>
      </c>
      <c r="K1716" s="8" t="s">
        <v>27</v>
      </c>
      <c r="L1716" s="8" t="s">
        <v>40</v>
      </c>
      <c r="M1716" s="8" t="s">
        <v>37</v>
      </c>
      <c r="N1716" s="8" t="s">
        <v>33</v>
      </c>
    </row>
    <row r="1717" spans="1:14" x14ac:dyDescent="0.35">
      <c r="A1717" s="8">
        <v>40934</v>
      </c>
      <c r="B1717" s="9">
        <v>40860</v>
      </c>
      <c r="C1717" s="8" t="s">
        <v>49</v>
      </c>
      <c r="D1717" s="8">
        <v>11</v>
      </c>
      <c r="E1717" s="8">
        <v>404.14949999999999</v>
      </c>
      <c r="F1717" s="10">
        <v>36.740863636363635</v>
      </c>
      <c r="G1717" s="8" t="s">
        <v>25</v>
      </c>
      <c r="H1717" s="8">
        <v>4.99</v>
      </c>
      <c r="I1717" s="8" t="s">
        <v>35</v>
      </c>
      <c r="J1717" s="8" t="s">
        <v>29</v>
      </c>
      <c r="K1717" s="8" t="s">
        <v>30</v>
      </c>
      <c r="L1717" s="8" t="s">
        <v>47</v>
      </c>
      <c r="M1717" s="8" t="s">
        <v>19</v>
      </c>
      <c r="N1717" s="8" t="s">
        <v>190</v>
      </c>
    </row>
    <row r="1718" spans="1:14" x14ac:dyDescent="0.35">
      <c r="A1718" s="8">
        <v>3235</v>
      </c>
      <c r="B1718" s="9">
        <v>40861</v>
      </c>
      <c r="C1718" s="8" t="s">
        <v>13</v>
      </c>
      <c r="D1718" s="8">
        <v>31</v>
      </c>
      <c r="E1718" s="8">
        <v>142.97</v>
      </c>
      <c r="F1718" s="10">
        <v>4.6119354838709681</v>
      </c>
      <c r="G1718" s="8" t="s">
        <v>14</v>
      </c>
      <c r="H1718" s="8">
        <v>0.7</v>
      </c>
      <c r="I1718" s="8" t="s">
        <v>51</v>
      </c>
      <c r="J1718" s="8" t="s">
        <v>22</v>
      </c>
      <c r="K1718" s="8" t="s">
        <v>27</v>
      </c>
      <c r="L1718" s="8" t="s">
        <v>82</v>
      </c>
      <c r="M1718" s="8" t="s">
        <v>37</v>
      </c>
      <c r="N1718" s="8" t="s">
        <v>168</v>
      </c>
    </row>
    <row r="1719" spans="1:14" x14ac:dyDescent="0.35">
      <c r="A1719" s="8">
        <v>871</v>
      </c>
      <c r="B1719" s="9">
        <v>40861</v>
      </c>
      <c r="C1719" s="8" t="s">
        <v>13</v>
      </c>
      <c r="D1719" s="8">
        <v>17</v>
      </c>
      <c r="E1719" s="8">
        <v>104.94</v>
      </c>
      <c r="F1719" s="10">
        <v>6.1729411764705882</v>
      </c>
      <c r="G1719" s="8" t="s">
        <v>25</v>
      </c>
      <c r="H1719" s="8">
        <v>5.22</v>
      </c>
      <c r="I1719" s="8" t="s">
        <v>46</v>
      </c>
      <c r="J1719" s="8" t="s">
        <v>29</v>
      </c>
      <c r="K1719" s="8" t="s">
        <v>17</v>
      </c>
      <c r="L1719" s="8" t="s">
        <v>18</v>
      </c>
      <c r="M1719" s="8" t="s">
        <v>19</v>
      </c>
      <c r="N1719" s="8" t="s">
        <v>33</v>
      </c>
    </row>
    <row r="1720" spans="1:14" x14ac:dyDescent="0.35">
      <c r="A1720" s="8">
        <v>59554</v>
      </c>
      <c r="B1720" s="9">
        <v>40862</v>
      </c>
      <c r="C1720" s="8" t="s">
        <v>20</v>
      </c>
      <c r="D1720" s="8">
        <v>40</v>
      </c>
      <c r="E1720" s="8">
        <v>718.6</v>
      </c>
      <c r="F1720" s="10">
        <v>17.965</v>
      </c>
      <c r="G1720" s="8" t="s">
        <v>25</v>
      </c>
      <c r="H1720" s="8">
        <v>4</v>
      </c>
      <c r="I1720" s="8" t="s">
        <v>51</v>
      </c>
      <c r="J1720" s="8" t="s">
        <v>16</v>
      </c>
      <c r="K1720" s="8" t="s">
        <v>30</v>
      </c>
      <c r="L1720" s="8" t="s">
        <v>31</v>
      </c>
      <c r="M1720" s="8" t="s">
        <v>19</v>
      </c>
      <c r="N1720" s="8" t="s">
        <v>168</v>
      </c>
    </row>
    <row r="1721" spans="1:14" x14ac:dyDescent="0.35">
      <c r="A1721" s="8">
        <v>38272</v>
      </c>
      <c r="B1721" s="9">
        <v>40862</v>
      </c>
      <c r="C1721" s="8" t="s">
        <v>20</v>
      </c>
      <c r="D1721" s="8">
        <v>39</v>
      </c>
      <c r="E1721" s="8">
        <v>71.040000000000006</v>
      </c>
      <c r="F1721" s="10">
        <v>1.8215384615384618</v>
      </c>
      <c r="G1721" s="8" t="s">
        <v>25</v>
      </c>
      <c r="H1721" s="8">
        <v>1.49</v>
      </c>
      <c r="I1721" s="8" t="s">
        <v>15</v>
      </c>
      <c r="J1721" s="8" t="s">
        <v>22</v>
      </c>
      <c r="K1721" s="8" t="s">
        <v>27</v>
      </c>
      <c r="L1721" s="8" t="s">
        <v>68</v>
      </c>
      <c r="M1721" s="8" t="s">
        <v>19</v>
      </c>
      <c r="N1721" s="8" t="s">
        <v>155</v>
      </c>
    </row>
    <row r="1722" spans="1:14" x14ac:dyDescent="0.35">
      <c r="A1722" s="8">
        <v>59973</v>
      </c>
      <c r="B1722" s="9">
        <v>40862</v>
      </c>
      <c r="C1722" s="8" t="s">
        <v>13</v>
      </c>
      <c r="D1722" s="8">
        <v>30</v>
      </c>
      <c r="E1722" s="8">
        <v>4982.9440000000004</v>
      </c>
      <c r="F1722" s="10">
        <v>166.09813333333335</v>
      </c>
      <c r="G1722" s="8" t="s">
        <v>21</v>
      </c>
      <c r="H1722" s="8">
        <v>29.1</v>
      </c>
      <c r="I1722" s="8" t="s">
        <v>85</v>
      </c>
      <c r="J1722" s="8" t="s">
        <v>42</v>
      </c>
      <c r="K1722" s="8" t="s">
        <v>17</v>
      </c>
      <c r="L1722" s="8" t="s">
        <v>52</v>
      </c>
      <c r="M1722" s="8" t="s">
        <v>56</v>
      </c>
      <c r="N1722" s="8" t="s">
        <v>194</v>
      </c>
    </row>
    <row r="1723" spans="1:14" x14ac:dyDescent="0.35">
      <c r="A1723" s="8">
        <v>59973</v>
      </c>
      <c r="B1723" s="9">
        <v>40862</v>
      </c>
      <c r="C1723" s="8" t="s">
        <v>13</v>
      </c>
      <c r="D1723" s="8">
        <v>29</v>
      </c>
      <c r="E1723" s="8">
        <v>11039.75</v>
      </c>
      <c r="F1723" s="10">
        <v>380.68103448275861</v>
      </c>
      <c r="G1723" s="8" t="s">
        <v>21</v>
      </c>
      <c r="H1723" s="8">
        <v>14.7</v>
      </c>
      <c r="I1723" s="8" t="s">
        <v>85</v>
      </c>
      <c r="J1723" s="8" t="s">
        <v>42</v>
      </c>
      <c r="K1723" s="8" t="s">
        <v>30</v>
      </c>
      <c r="L1723" s="8" t="s">
        <v>44</v>
      </c>
      <c r="M1723" s="8" t="s">
        <v>24</v>
      </c>
      <c r="N1723" s="8" t="s">
        <v>190</v>
      </c>
    </row>
    <row r="1724" spans="1:14" x14ac:dyDescent="0.35">
      <c r="A1724" s="8">
        <v>14662</v>
      </c>
      <c r="B1724" s="9">
        <v>40863</v>
      </c>
      <c r="C1724" s="8" t="s">
        <v>34</v>
      </c>
      <c r="D1724" s="8">
        <v>48</v>
      </c>
      <c r="E1724" s="8">
        <v>257.75</v>
      </c>
      <c r="F1724" s="10">
        <v>5.369791666666667</v>
      </c>
      <c r="G1724" s="8" t="s">
        <v>25</v>
      </c>
      <c r="H1724" s="8">
        <v>4.75</v>
      </c>
      <c r="I1724" s="8" t="s">
        <v>41</v>
      </c>
      <c r="J1724" s="8" t="s">
        <v>22</v>
      </c>
      <c r="K1724" s="8" t="s">
        <v>27</v>
      </c>
      <c r="L1724" s="8" t="s">
        <v>28</v>
      </c>
      <c r="M1724" s="8" t="s">
        <v>19</v>
      </c>
      <c r="N1724" s="8" t="s">
        <v>155</v>
      </c>
    </row>
    <row r="1725" spans="1:14" x14ac:dyDescent="0.35">
      <c r="A1725" s="8">
        <v>14662</v>
      </c>
      <c r="B1725" s="9">
        <v>40863</v>
      </c>
      <c r="C1725" s="8" t="s">
        <v>34</v>
      </c>
      <c r="D1725" s="8">
        <v>48</v>
      </c>
      <c r="E1725" s="8">
        <v>5139.8819999999996</v>
      </c>
      <c r="F1725" s="10">
        <v>107.08087499999999</v>
      </c>
      <c r="G1725" s="8" t="s">
        <v>25</v>
      </c>
      <c r="H1725" s="8">
        <v>8.99</v>
      </c>
      <c r="I1725" s="8" t="s">
        <v>41</v>
      </c>
      <c r="J1725" s="8" t="s">
        <v>22</v>
      </c>
      <c r="K1725" s="8" t="s">
        <v>30</v>
      </c>
      <c r="L1725" s="8" t="s">
        <v>47</v>
      </c>
      <c r="M1725" s="8" t="s">
        <v>19</v>
      </c>
      <c r="N1725" s="8" t="s">
        <v>155</v>
      </c>
    </row>
    <row r="1726" spans="1:14" x14ac:dyDescent="0.35">
      <c r="A1726" s="8">
        <v>41413</v>
      </c>
      <c r="B1726" s="9">
        <v>40863</v>
      </c>
      <c r="C1726" s="8" t="s">
        <v>13</v>
      </c>
      <c r="D1726" s="8">
        <v>46</v>
      </c>
      <c r="E1726" s="8">
        <v>1765.64</v>
      </c>
      <c r="F1726" s="10">
        <v>38.383478260869566</v>
      </c>
      <c r="G1726" s="8" t="s">
        <v>25</v>
      </c>
      <c r="H1726" s="8">
        <v>14.45</v>
      </c>
      <c r="I1726" s="8" t="s">
        <v>15</v>
      </c>
      <c r="J1726" s="8" t="s">
        <v>22</v>
      </c>
      <c r="K1726" s="8" t="s">
        <v>17</v>
      </c>
      <c r="L1726" s="8" t="s">
        <v>18</v>
      </c>
      <c r="M1726" s="8" t="s">
        <v>76</v>
      </c>
      <c r="N1726" s="8" t="s">
        <v>144</v>
      </c>
    </row>
    <row r="1727" spans="1:14" x14ac:dyDescent="0.35">
      <c r="A1727" s="8">
        <v>57121</v>
      </c>
      <c r="B1727" s="9">
        <v>40863</v>
      </c>
      <c r="C1727" s="8" t="s">
        <v>49</v>
      </c>
      <c r="D1727" s="8">
        <v>42</v>
      </c>
      <c r="E1727" s="8">
        <v>199.24</v>
      </c>
      <c r="F1727" s="10">
        <v>4.7438095238095244</v>
      </c>
      <c r="G1727" s="8" t="s">
        <v>25</v>
      </c>
      <c r="H1727" s="8">
        <v>4.72</v>
      </c>
      <c r="I1727" s="8" t="s">
        <v>54</v>
      </c>
      <c r="J1727" s="8" t="s">
        <v>16</v>
      </c>
      <c r="K1727" s="8" t="s">
        <v>27</v>
      </c>
      <c r="L1727" s="8" t="s">
        <v>28</v>
      </c>
      <c r="M1727" s="8" t="s">
        <v>19</v>
      </c>
      <c r="N1727" s="8" t="s">
        <v>144</v>
      </c>
    </row>
    <row r="1728" spans="1:14" x14ac:dyDescent="0.35">
      <c r="A1728" s="8">
        <v>6982</v>
      </c>
      <c r="B1728" s="9">
        <v>40863</v>
      </c>
      <c r="C1728" s="8" t="s">
        <v>49</v>
      </c>
      <c r="D1728" s="8">
        <v>41</v>
      </c>
      <c r="E1728" s="8">
        <v>844.09</v>
      </c>
      <c r="F1728" s="10">
        <v>20.587560975609758</v>
      </c>
      <c r="G1728" s="8" t="s">
        <v>25</v>
      </c>
      <c r="H1728" s="8">
        <v>10.49</v>
      </c>
      <c r="I1728" s="8" t="s">
        <v>62</v>
      </c>
      <c r="J1728" s="8" t="s">
        <v>22</v>
      </c>
      <c r="K1728" s="8" t="s">
        <v>17</v>
      </c>
      <c r="L1728" s="8" t="s">
        <v>18</v>
      </c>
      <c r="M1728" s="8" t="s">
        <v>19</v>
      </c>
      <c r="N1728" s="8" t="s">
        <v>144</v>
      </c>
    </row>
    <row r="1729" spans="1:14" x14ac:dyDescent="0.35">
      <c r="A1729" s="8">
        <v>6982</v>
      </c>
      <c r="B1729" s="9">
        <v>40863</v>
      </c>
      <c r="C1729" s="8" t="s">
        <v>49</v>
      </c>
      <c r="D1729" s="8">
        <v>32</v>
      </c>
      <c r="E1729" s="8">
        <v>1311.25</v>
      </c>
      <c r="F1729" s="10">
        <v>40.9765625</v>
      </c>
      <c r="G1729" s="8" t="s">
        <v>14</v>
      </c>
      <c r="H1729" s="8">
        <v>1.99</v>
      </c>
      <c r="I1729" s="8" t="s">
        <v>62</v>
      </c>
      <c r="J1729" s="8" t="s">
        <v>22</v>
      </c>
      <c r="K1729" s="8" t="s">
        <v>30</v>
      </c>
      <c r="L1729" s="8" t="s">
        <v>31</v>
      </c>
      <c r="M1729" s="8" t="s">
        <v>32</v>
      </c>
      <c r="N1729" s="8" t="s">
        <v>144</v>
      </c>
    </row>
    <row r="1730" spans="1:14" x14ac:dyDescent="0.35">
      <c r="A1730" s="8">
        <v>14662</v>
      </c>
      <c r="B1730" s="9">
        <v>40863</v>
      </c>
      <c r="C1730" s="8" t="s">
        <v>34</v>
      </c>
      <c r="D1730" s="8">
        <v>24</v>
      </c>
      <c r="E1730" s="8">
        <v>39.69</v>
      </c>
      <c r="F1730" s="10">
        <v>1.6537499999999998</v>
      </c>
      <c r="G1730" s="8" t="s">
        <v>25</v>
      </c>
      <c r="H1730" s="8">
        <v>1</v>
      </c>
      <c r="I1730" s="8" t="s">
        <v>232</v>
      </c>
      <c r="J1730" s="8" t="s">
        <v>22</v>
      </c>
      <c r="K1730" s="8" t="s">
        <v>27</v>
      </c>
      <c r="L1730" s="8" t="s">
        <v>40</v>
      </c>
      <c r="M1730" s="8" t="s">
        <v>37</v>
      </c>
      <c r="N1730" s="8" t="s">
        <v>155</v>
      </c>
    </row>
    <row r="1731" spans="1:14" x14ac:dyDescent="0.35">
      <c r="A1731" s="8">
        <v>41413</v>
      </c>
      <c r="B1731" s="9">
        <v>40863</v>
      </c>
      <c r="C1731" s="8" t="s">
        <v>13</v>
      </c>
      <c r="D1731" s="8">
        <v>23</v>
      </c>
      <c r="E1731" s="8">
        <v>156.5</v>
      </c>
      <c r="F1731" s="10">
        <v>6.8043478260869561</v>
      </c>
      <c r="G1731" s="8" t="s">
        <v>25</v>
      </c>
      <c r="H1731" s="8">
        <v>6</v>
      </c>
      <c r="I1731" s="8" t="s">
        <v>15</v>
      </c>
      <c r="J1731" s="8" t="s">
        <v>22</v>
      </c>
      <c r="K1731" s="8" t="s">
        <v>27</v>
      </c>
      <c r="L1731" s="8" t="s">
        <v>28</v>
      </c>
      <c r="M1731" s="8" t="s">
        <v>19</v>
      </c>
      <c r="N1731" s="8" t="s">
        <v>237</v>
      </c>
    </row>
    <row r="1732" spans="1:14" x14ac:dyDescent="0.35">
      <c r="A1732" s="8">
        <v>41413</v>
      </c>
      <c r="B1732" s="9">
        <v>40863</v>
      </c>
      <c r="C1732" s="8" t="s">
        <v>13</v>
      </c>
      <c r="D1732" s="8">
        <v>17</v>
      </c>
      <c r="E1732" s="8">
        <v>10134.549999999999</v>
      </c>
      <c r="F1732" s="10">
        <v>596.15</v>
      </c>
      <c r="G1732" s="8" t="s">
        <v>25</v>
      </c>
      <c r="H1732" s="8">
        <v>24.49</v>
      </c>
      <c r="I1732" s="8" t="s">
        <v>15</v>
      </c>
      <c r="J1732" s="8" t="s">
        <v>22</v>
      </c>
      <c r="K1732" s="8" t="s">
        <v>30</v>
      </c>
      <c r="L1732" s="8" t="s">
        <v>165</v>
      </c>
      <c r="M1732" s="8" t="s">
        <v>76</v>
      </c>
      <c r="N1732" s="8" t="s">
        <v>126</v>
      </c>
    </row>
    <row r="1733" spans="1:14" x14ac:dyDescent="0.35">
      <c r="A1733" s="8">
        <v>16993</v>
      </c>
      <c r="B1733" s="9">
        <v>40863</v>
      </c>
      <c r="C1733" s="8" t="s">
        <v>55</v>
      </c>
      <c r="D1733" s="8">
        <v>8</v>
      </c>
      <c r="E1733" s="8">
        <v>1383.9190000000001</v>
      </c>
      <c r="F1733" s="10">
        <v>172.98987500000001</v>
      </c>
      <c r="G1733" s="8" t="s">
        <v>25</v>
      </c>
      <c r="H1733" s="8">
        <v>2.5</v>
      </c>
      <c r="I1733" s="8" t="s">
        <v>63</v>
      </c>
      <c r="J1733" s="8" t="s">
        <v>42</v>
      </c>
      <c r="K1733" s="8" t="s">
        <v>30</v>
      </c>
      <c r="L1733" s="8" t="s">
        <v>47</v>
      </c>
      <c r="M1733" s="8" t="s">
        <v>19</v>
      </c>
      <c r="N1733" s="8" t="s">
        <v>168</v>
      </c>
    </row>
    <row r="1734" spans="1:14" x14ac:dyDescent="0.35">
      <c r="A1734" s="8">
        <v>6982</v>
      </c>
      <c r="B1734" s="9">
        <v>40863</v>
      </c>
      <c r="C1734" s="8" t="s">
        <v>49</v>
      </c>
      <c r="D1734" s="8">
        <v>5</v>
      </c>
      <c r="E1734" s="8">
        <v>544.41</v>
      </c>
      <c r="F1734" s="10">
        <v>108.88199999999999</v>
      </c>
      <c r="G1734" s="8" t="s">
        <v>21</v>
      </c>
      <c r="H1734" s="8">
        <v>57.38</v>
      </c>
      <c r="I1734" s="8" t="s">
        <v>62</v>
      </c>
      <c r="J1734" s="8" t="s">
        <v>22</v>
      </c>
      <c r="K1734" s="8" t="s">
        <v>17</v>
      </c>
      <c r="L1734" s="8" t="s">
        <v>115</v>
      </c>
      <c r="M1734" s="8" t="s">
        <v>56</v>
      </c>
      <c r="N1734" s="8" t="s">
        <v>144</v>
      </c>
    </row>
    <row r="1735" spans="1:14" x14ac:dyDescent="0.35">
      <c r="A1735" s="8">
        <v>57121</v>
      </c>
      <c r="B1735" s="9">
        <v>40863</v>
      </c>
      <c r="C1735" s="8" t="s">
        <v>49</v>
      </c>
      <c r="D1735" s="8">
        <v>3</v>
      </c>
      <c r="E1735" s="8">
        <v>504.6705</v>
      </c>
      <c r="F1735" s="10">
        <v>168.2235</v>
      </c>
      <c r="G1735" s="8" t="s">
        <v>25</v>
      </c>
      <c r="H1735" s="8">
        <v>4.2</v>
      </c>
      <c r="I1735" s="8" t="s">
        <v>54</v>
      </c>
      <c r="J1735" s="8" t="s">
        <v>16</v>
      </c>
      <c r="K1735" s="8" t="s">
        <v>30</v>
      </c>
      <c r="L1735" s="8" t="s">
        <v>47</v>
      </c>
      <c r="M1735" s="8" t="s">
        <v>19</v>
      </c>
      <c r="N1735" s="8" t="s">
        <v>144</v>
      </c>
    </row>
    <row r="1736" spans="1:14" x14ac:dyDescent="0.35">
      <c r="A1736" s="8">
        <v>44003</v>
      </c>
      <c r="B1736" s="9">
        <v>40864</v>
      </c>
      <c r="C1736" s="8" t="s">
        <v>13</v>
      </c>
      <c r="D1736" s="8">
        <v>38</v>
      </c>
      <c r="E1736" s="8">
        <v>202.42</v>
      </c>
      <c r="F1736" s="10">
        <v>5.3268421052631574</v>
      </c>
      <c r="G1736" s="8" t="s">
        <v>25</v>
      </c>
      <c r="H1736" s="8">
        <v>2.99</v>
      </c>
      <c r="I1736" s="8" t="s">
        <v>15</v>
      </c>
      <c r="J1736" s="8" t="s">
        <v>29</v>
      </c>
      <c r="K1736" s="8" t="s">
        <v>27</v>
      </c>
      <c r="L1736" s="8" t="s">
        <v>68</v>
      </c>
      <c r="M1736" s="8" t="s">
        <v>19</v>
      </c>
      <c r="N1736" s="8" t="s">
        <v>124</v>
      </c>
    </row>
    <row r="1737" spans="1:14" x14ac:dyDescent="0.35">
      <c r="A1737" s="8">
        <v>46951</v>
      </c>
      <c r="B1737" s="9">
        <v>40864</v>
      </c>
      <c r="C1737" s="8" t="s">
        <v>20</v>
      </c>
      <c r="D1737" s="8">
        <v>26</v>
      </c>
      <c r="E1737" s="8">
        <v>2379.3285000000001</v>
      </c>
      <c r="F1737" s="10">
        <v>91.512634615384613</v>
      </c>
      <c r="G1737" s="8" t="s">
        <v>25</v>
      </c>
      <c r="H1737" s="8">
        <v>5.92</v>
      </c>
      <c r="I1737" s="8" t="s">
        <v>39</v>
      </c>
      <c r="J1737" s="8" t="s">
        <v>22</v>
      </c>
      <c r="K1737" s="8" t="s">
        <v>30</v>
      </c>
      <c r="L1737" s="8" t="s">
        <v>47</v>
      </c>
      <c r="M1737" s="8" t="s">
        <v>19</v>
      </c>
      <c r="N1737" s="8" t="s">
        <v>144</v>
      </c>
    </row>
    <row r="1738" spans="1:14" x14ac:dyDescent="0.35">
      <c r="A1738" s="8">
        <v>15264</v>
      </c>
      <c r="B1738" s="9">
        <v>40864</v>
      </c>
      <c r="C1738" s="8" t="s">
        <v>55</v>
      </c>
      <c r="D1738" s="8">
        <v>13</v>
      </c>
      <c r="E1738" s="8">
        <v>90.15</v>
      </c>
      <c r="F1738" s="10">
        <v>6.9346153846153848</v>
      </c>
      <c r="G1738" s="8" t="s">
        <v>25</v>
      </c>
      <c r="H1738" s="8">
        <v>0.49</v>
      </c>
      <c r="I1738" s="8" t="s">
        <v>35</v>
      </c>
      <c r="J1738" s="8" t="s">
        <v>29</v>
      </c>
      <c r="K1738" s="8" t="s">
        <v>27</v>
      </c>
      <c r="L1738" s="8" t="s">
        <v>71</v>
      </c>
      <c r="M1738" s="8" t="s">
        <v>19</v>
      </c>
      <c r="N1738" s="8" t="s">
        <v>155</v>
      </c>
    </row>
    <row r="1739" spans="1:14" x14ac:dyDescent="0.35">
      <c r="A1739" s="8">
        <v>15264</v>
      </c>
      <c r="B1739" s="9">
        <v>40864</v>
      </c>
      <c r="C1739" s="8" t="s">
        <v>55</v>
      </c>
      <c r="D1739" s="8">
        <v>3</v>
      </c>
      <c r="E1739" s="8">
        <v>3581.52</v>
      </c>
      <c r="F1739" s="10">
        <v>1193.8399999999999</v>
      </c>
      <c r="G1739" s="8" t="s">
        <v>25</v>
      </c>
      <c r="H1739" s="8">
        <v>19.989999999999998</v>
      </c>
      <c r="I1739" s="8" t="s">
        <v>35</v>
      </c>
      <c r="J1739" s="8" t="s">
        <v>29</v>
      </c>
      <c r="K1739" s="8" t="s">
        <v>27</v>
      </c>
      <c r="L1739" s="8" t="s">
        <v>68</v>
      </c>
      <c r="M1739" s="8" t="s">
        <v>19</v>
      </c>
      <c r="N1739" s="8" t="s">
        <v>194</v>
      </c>
    </row>
    <row r="1740" spans="1:14" x14ac:dyDescent="0.35">
      <c r="A1740" s="8">
        <v>35687</v>
      </c>
      <c r="B1740" s="9">
        <v>40865</v>
      </c>
      <c r="C1740" s="8" t="s">
        <v>49</v>
      </c>
      <c r="D1740" s="8">
        <v>48</v>
      </c>
      <c r="E1740" s="8">
        <v>620.23</v>
      </c>
      <c r="F1740" s="10">
        <v>12.921458333333334</v>
      </c>
      <c r="G1740" s="8" t="s">
        <v>14</v>
      </c>
      <c r="H1740" s="8">
        <v>4.9800000000000004</v>
      </c>
      <c r="I1740" s="8" t="s">
        <v>39</v>
      </c>
      <c r="J1740" s="8" t="s">
        <v>29</v>
      </c>
      <c r="K1740" s="8" t="s">
        <v>17</v>
      </c>
      <c r="L1740" s="8" t="s">
        <v>18</v>
      </c>
      <c r="M1740" s="8" t="s">
        <v>32</v>
      </c>
      <c r="N1740" s="8" t="s">
        <v>194</v>
      </c>
    </row>
    <row r="1741" spans="1:14" x14ac:dyDescent="0.35">
      <c r="A1741" s="8">
        <v>21859</v>
      </c>
      <c r="B1741" s="9">
        <v>40865</v>
      </c>
      <c r="C1741" s="8" t="s">
        <v>34</v>
      </c>
      <c r="D1741" s="8">
        <v>42</v>
      </c>
      <c r="E1741" s="8">
        <v>401.37</v>
      </c>
      <c r="F1741" s="10">
        <v>9.5564285714285724</v>
      </c>
      <c r="G1741" s="8" t="s">
        <v>25</v>
      </c>
      <c r="H1741" s="8">
        <v>5.71</v>
      </c>
      <c r="I1741" s="8" t="s">
        <v>51</v>
      </c>
      <c r="J1741" s="8" t="s">
        <v>22</v>
      </c>
      <c r="K1741" s="8" t="s">
        <v>17</v>
      </c>
      <c r="L1741" s="8" t="s">
        <v>18</v>
      </c>
      <c r="M1741" s="8" t="s">
        <v>19</v>
      </c>
      <c r="N1741" s="8" t="s">
        <v>194</v>
      </c>
    </row>
    <row r="1742" spans="1:14" x14ac:dyDescent="0.35">
      <c r="A1742" s="8">
        <v>32647</v>
      </c>
      <c r="B1742" s="9">
        <v>40865</v>
      </c>
      <c r="C1742" s="8" t="s">
        <v>34</v>
      </c>
      <c r="D1742" s="8">
        <v>32</v>
      </c>
      <c r="E1742" s="8">
        <v>671.75</v>
      </c>
      <c r="F1742" s="10">
        <v>20.9921875</v>
      </c>
      <c r="G1742" s="8" t="s">
        <v>25</v>
      </c>
      <c r="H1742" s="8">
        <v>4</v>
      </c>
      <c r="I1742" s="8" t="s">
        <v>39</v>
      </c>
      <c r="J1742" s="8" t="s">
        <v>16</v>
      </c>
      <c r="K1742" s="8" t="s">
        <v>30</v>
      </c>
      <c r="L1742" s="8" t="s">
        <v>31</v>
      </c>
      <c r="M1742" s="8" t="s">
        <v>19</v>
      </c>
      <c r="N1742" s="8" t="s">
        <v>237</v>
      </c>
    </row>
    <row r="1743" spans="1:14" x14ac:dyDescent="0.35">
      <c r="A1743" s="8">
        <v>29383</v>
      </c>
      <c r="B1743" s="9">
        <v>40865</v>
      </c>
      <c r="C1743" s="8" t="s">
        <v>55</v>
      </c>
      <c r="D1743" s="8">
        <v>30</v>
      </c>
      <c r="E1743" s="8">
        <v>217.42</v>
      </c>
      <c r="F1743" s="10">
        <v>7.2473333333333327</v>
      </c>
      <c r="G1743" s="8" t="s">
        <v>25</v>
      </c>
      <c r="H1743" s="8">
        <v>4</v>
      </c>
      <c r="I1743" s="8" t="s">
        <v>51</v>
      </c>
      <c r="J1743" s="8" t="s">
        <v>22</v>
      </c>
      <c r="K1743" s="8" t="s">
        <v>17</v>
      </c>
      <c r="L1743" s="8" t="s">
        <v>18</v>
      </c>
      <c r="M1743" s="8" t="s">
        <v>37</v>
      </c>
      <c r="N1743" s="8" t="s">
        <v>194</v>
      </c>
    </row>
    <row r="1744" spans="1:14" x14ac:dyDescent="0.35">
      <c r="A1744" s="8">
        <v>51200</v>
      </c>
      <c r="B1744" s="9">
        <v>40865</v>
      </c>
      <c r="C1744" s="8" t="s">
        <v>55</v>
      </c>
      <c r="D1744" s="8">
        <v>29</v>
      </c>
      <c r="E1744" s="8">
        <v>1617.88</v>
      </c>
      <c r="F1744" s="10">
        <v>55.78896551724138</v>
      </c>
      <c r="G1744" s="8" t="s">
        <v>25</v>
      </c>
      <c r="H1744" s="8">
        <v>5.5</v>
      </c>
      <c r="I1744" s="8" t="s">
        <v>54</v>
      </c>
      <c r="J1744" s="8" t="s">
        <v>42</v>
      </c>
      <c r="K1744" s="8" t="s">
        <v>30</v>
      </c>
      <c r="L1744" s="8" t="s">
        <v>31</v>
      </c>
      <c r="M1744" s="8" t="s">
        <v>19</v>
      </c>
      <c r="N1744" s="8" t="s">
        <v>124</v>
      </c>
    </row>
    <row r="1745" spans="1:14" x14ac:dyDescent="0.35">
      <c r="A1745" s="8">
        <v>29383</v>
      </c>
      <c r="B1745" s="9">
        <v>40865</v>
      </c>
      <c r="C1745" s="8" t="s">
        <v>55</v>
      </c>
      <c r="D1745" s="8">
        <v>29</v>
      </c>
      <c r="E1745" s="8">
        <v>2738.7849999999999</v>
      </c>
      <c r="F1745" s="10">
        <v>94.440862068965515</v>
      </c>
      <c r="G1745" s="8" t="s">
        <v>25</v>
      </c>
      <c r="H1745" s="8">
        <v>2.5</v>
      </c>
      <c r="I1745" s="8" t="s">
        <v>51</v>
      </c>
      <c r="J1745" s="8" t="s">
        <v>22</v>
      </c>
      <c r="K1745" s="8" t="s">
        <v>30</v>
      </c>
      <c r="L1745" s="8" t="s">
        <v>47</v>
      </c>
      <c r="M1745" s="8" t="s">
        <v>19</v>
      </c>
      <c r="N1745" s="8" t="s">
        <v>237</v>
      </c>
    </row>
    <row r="1746" spans="1:14" x14ac:dyDescent="0.35">
      <c r="A1746" s="8">
        <v>29383</v>
      </c>
      <c r="B1746" s="9">
        <v>40865</v>
      </c>
      <c r="C1746" s="8" t="s">
        <v>55</v>
      </c>
      <c r="D1746" s="8">
        <v>28</v>
      </c>
      <c r="E1746" s="8">
        <v>195.11</v>
      </c>
      <c r="F1746" s="10">
        <v>6.9682142857142866</v>
      </c>
      <c r="G1746" s="8" t="s">
        <v>25</v>
      </c>
      <c r="H1746" s="8">
        <v>8.73</v>
      </c>
      <c r="I1746" s="8" t="s">
        <v>51</v>
      </c>
      <c r="J1746" s="8" t="s">
        <v>22</v>
      </c>
      <c r="K1746" s="8" t="s">
        <v>27</v>
      </c>
      <c r="L1746" s="8" t="s">
        <v>28</v>
      </c>
      <c r="M1746" s="8" t="s">
        <v>19</v>
      </c>
      <c r="N1746" s="8" t="s">
        <v>194</v>
      </c>
    </row>
    <row r="1747" spans="1:14" x14ac:dyDescent="0.35">
      <c r="A1747" s="8">
        <v>32647</v>
      </c>
      <c r="B1747" s="9">
        <v>40865</v>
      </c>
      <c r="C1747" s="8" t="s">
        <v>34</v>
      </c>
      <c r="D1747" s="8">
        <v>27</v>
      </c>
      <c r="E1747" s="8">
        <v>9541.0400000000009</v>
      </c>
      <c r="F1747" s="10">
        <v>353.37185185185189</v>
      </c>
      <c r="G1747" s="8" t="s">
        <v>21</v>
      </c>
      <c r="H1747" s="8">
        <v>84.84</v>
      </c>
      <c r="I1747" s="8" t="s">
        <v>39</v>
      </c>
      <c r="J1747" s="8" t="s">
        <v>16</v>
      </c>
      <c r="K1747" s="8" t="s">
        <v>17</v>
      </c>
      <c r="L1747" s="8" t="s">
        <v>52</v>
      </c>
      <c r="M1747" s="8" t="s">
        <v>56</v>
      </c>
      <c r="N1747" s="8" t="s">
        <v>237</v>
      </c>
    </row>
    <row r="1748" spans="1:14" x14ac:dyDescent="0.35">
      <c r="A1748" s="8">
        <v>29383</v>
      </c>
      <c r="B1748" s="9">
        <v>40865</v>
      </c>
      <c r="C1748" s="8" t="s">
        <v>55</v>
      </c>
      <c r="D1748" s="8">
        <v>20</v>
      </c>
      <c r="E1748" s="8">
        <v>157.13</v>
      </c>
      <c r="F1748" s="10">
        <v>7.8564999999999996</v>
      </c>
      <c r="G1748" s="8" t="s">
        <v>25</v>
      </c>
      <c r="H1748" s="8">
        <v>2.38</v>
      </c>
      <c r="I1748" s="8" t="s">
        <v>51</v>
      </c>
      <c r="J1748" s="8" t="s">
        <v>22</v>
      </c>
      <c r="K1748" s="8" t="s">
        <v>30</v>
      </c>
      <c r="L1748" s="8" t="s">
        <v>31</v>
      </c>
      <c r="M1748" s="8" t="s">
        <v>32</v>
      </c>
      <c r="N1748" s="8" t="s">
        <v>237</v>
      </c>
    </row>
    <row r="1749" spans="1:14" x14ac:dyDescent="0.35">
      <c r="A1749" s="8">
        <v>20960</v>
      </c>
      <c r="B1749" s="9">
        <v>40865</v>
      </c>
      <c r="C1749" s="8" t="s">
        <v>13</v>
      </c>
      <c r="D1749" s="8">
        <v>19</v>
      </c>
      <c r="E1749" s="8">
        <v>195.96</v>
      </c>
      <c r="F1749" s="10">
        <v>10.313684210526317</v>
      </c>
      <c r="G1749" s="8" t="s">
        <v>25</v>
      </c>
      <c r="H1749" s="8">
        <v>6.5</v>
      </c>
      <c r="I1749" s="8" t="s">
        <v>15</v>
      </c>
      <c r="J1749" s="8" t="s">
        <v>22</v>
      </c>
      <c r="K1749" s="8" t="s">
        <v>30</v>
      </c>
      <c r="L1749" s="8" t="s">
        <v>31</v>
      </c>
      <c r="M1749" s="8" t="s">
        <v>19</v>
      </c>
      <c r="N1749" s="8" t="s">
        <v>126</v>
      </c>
    </row>
    <row r="1750" spans="1:14" x14ac:dyDescent="0.35">
      <c r="A1750" s="8">
        <v>59009</v>
      </c>
      <c r="B1750" s="9">
        <v>40865</v>
      </c>
      <c r="C1750" s="8" t="s">
        <v>20</v>
      </c>
      <c r="D1750" s="8">
        <v>19</v>
      </c>
      <c r="E1750" s="8">
        <v>614.91</v>
      </c>
      <c r="F1750" s="10">
        <v>32.363684210526316</v>
      </c>
      <c r="G1750" s="8" t="s">
        <v>14</v>
      </c>
      <c r="H1750" s="8">
        <v>17.079999999999998</v>
      </c>
      <c r="I1750" s="8" t="s">
        <v>51</v>
      </c>
      <c r="J1750" s="8" t="s">
        <v>16</v>
      </c>
      <c r="K1750" s="8" t="s">
        <v>27</v>
      </c>
      <c r="L1750" s="8" t="s">
        <v>28</v>
      </c>
      <c r="M1750" s="8" t="s">
        <v>19</v>
      </c>
      <c r="N1750" s="8" t="s">
        <v>237</v>
      </c>
    </row>
    <row r="1751" spans="1:14" x14ac:dyDescent="0.35">
      <c r="A1751" s="8">
        <v>36640</v>
      </c>
      <c r="B1751" s="9">
        <v>40865</v>
      </c>
      <c r="C1751" s="8" t="s">
        <v>49</v>
      </c>
      <c r="D1751" s="8">
        <v>18</v>
      </c>
      <c r="E1751" s="8">
        <v>416.39</v>
      </c>
      <c r="F1751" s="10">
        <v>23.132777777777775</v>
      </c>
      <c r="G1751" s="8" t="s">
        <v>14</v>
      </c>
      <c r="H1751" s="8">
        <v>1.99</v>
      </c>
      <c r="I1751" s="8" t="s">
        <v>46</v>
      </c>
      <c r="J1751" s="8" t="s">
        <v>22</v>
      </c>
      <c r="K1751" s="8" t="s">
        <v>30</v>
      </c>
      <c r="L1751" s="8" t="s">
        <v>31</v>
      </c>
      <c r="M1751" s="8" t="s">
        <v>32</v>
      </c>
      <c r="N1751" s="8" t="s">
        <v>237</v>
      </c>
    </row>
    <row r="1752" spans="1:14" x14ac:dyDescent="0.35">
      <c r="A1752" s="8">
        <v>37252</v>
      </c>
      <c r="B1752" s="9">
        <v>40866</v>
      </c>
      <c r="C1752" s="8" t="s">
        <v>13</v>
      </c>
      <c r="D1752" s="8">
        <v>50</v>
      </c>
      <c r="E1752" s="8">
        <v>2337.0300000000002</v>
      </c>
      <c r="F1752" s="10">
        <v>46.740600000000001</v>
      </c>
      <c r="G1752" s="8" t="s">
        <v>25</v>
      </c>
      <c r="H1752" s="8">
        <v>19.989999999999998</v>
      </c>
      <c r="I1752" s="8" t="s">
        <v>39</v>
      </c>
      <c r="J1752" s="8" t="s">
        <v>22</v>
      </c>
      <c r="K1752" s="8" t="s">
        <v>30</v>
      </c>
      <c r="L1752" s="8" t="s">
        <v>31</v>
      </c>
      <c r="M1752" s="8" t="s">
        <v>19</v>
      </c>
      <c r="N1752" s="8" t="s">
        <v>124</v>
      </c>
    </row>
    <row r="1753" spans="1:14" x14ac:dyDescent="0.35">
      <c r="A1753" s="8">
        <v>44256</v>
      </c>
      <c r="B1753" s="9">
        <v>40866</v>
      </c>
      <c r="C1753" s="8" t="s">
        <v>13</v>
      </c>
      <c r="D1753" s="8">
        <v>49</v>
      </c>
      <c r="E1753" s="8">
        <v>1889.04</v>
      </c>
      <c r="F1753" s="10">
        <v>38.551836734693879</v>
      </c>
      <c r="G1753" s="8" t="s">
        <v>14</v>
      </c>
      <c r="H1753" s="8">
        <v>8.99</v>
      </c>
      <c r="I1753" s="8" t="s">
        <v>15</v>
      </c>
      <c r="J1753" s="8" t="s">
        <v>22</v>
      </c>
      <c r="K1753" s="8" t="s">
        <v>27</v>
      </c>
      <c r="L1753" s="8" t="s">
        <v>40</v>
      </c>
      <c r="M1753" s="8" t="s">
        <v>32</v>
      </c>
      <c r="N1753" s="8" t="s">
        <v>157</v>
      </c>
    </row>
    <row r="1754" spans="1:14" x14ac:dyDescent="0.35">
      <c r="A1754" s="8">
        <v>55873</v>
      </c>
      <c r="B1754" s="9">
        <v>40866</v>
      </c>
      <c r="C1754" s="8" t="s">
        <v>13</v>
      </c>
      <c r="D1754" s="8">
        <v>48</v>
      </c>
      <c r="E1754" s="8">
        <v>15602.93</v>
      </c>
      <c r="F1754" s="10">
        <v>325.06104166666665</v>
      </c>
      <c r="G1754" s="8" t="s">
        <v>21</v>
      </c>
      <c r="H1754" s="8">
        <v>26.53</v>
      </c>
      <c r="I1754" s="8" t="s">
        <v>39</v>
      </c>
      <c r="J1754" s="8" t="s">
        <v>22</v>
      </c>
      <c r="K1754" s="8" t="s">
        <v>30</v>
      </c>
      <c r="L1754" s="8" t="s">
        <v>44</v>
      </c>
      <c r="M1754" s="8" t="s">
        <v>24</v>
      </c>
      <c r="N1754" s="8" t="s">
        <v>157</v>
      </c>
    </row>
    <row r="1755" spans="1:14" x14ac:dyDescent="0.35">
      <c r="A1755" s="8">
        <v>27298</v>
      </c>
      <c r="B1755" s="9">
        <v>40866</v>
      </c>
      <c r="C1755" s="8" t="s">
        <v>13</v>
      </c>
      <c r="D1755" s="8">
        <v>40</v>
      </c>
      <c r="E1755" s="8">
        <v>7813.7</v>
      </c>
      <c r="F1755" s="10">
        <v>195.3425</v>
      </c>
      <c r="G1755" s="8" t="s">
        <v>25</v>
      </c>
      <c r="H1755" s="8">
        <v>24.49</v>
      </c>
      <c r="I1755" s="8" t="s">
        <v>15</v>
      </c>
      <c r="J1755" s="8" t="s">
        <v>42</v>
      </c>
      <c r="K1755" s="8" t="s">
        <v>30</v>
      </c>
      <c r="L1755" s="8" t="s">
        <v>165</v>
      </c>
      <c r="M1755" s="8" t="s">
        <v>76</v>
      </c>
      <c r="N1755" s="8" t="s">
        <v>126</v>
      </c>
    </row>
    <row r="1756" spans="1:14" x14ac:dyDescent="0.35">
      <c r="A1756" s="8">
        <v>44256</v>
      </c>
      <c r="B1756" s="9">
        <v>40866</v>
      </c>
      <c r="C1756" s="8" t="s">
        <v>13</v>
      </c>
      <c r="D1756" s="8">
        <v>39</v>
      </c>
      <c r="E1756" s="8">
        <v>301.36</v>
      </c>
      <c r="F1756" s="10">
        <v>7.7271794871794874</v>
      </c>
      <c r="G1756" s="8" t="s">
        <v>25</v>
      </c>
      <c r="H1756" s="8">
        <v>2.87</v>
      </c>
      <c r="I1756" s="8" t="s">
        <v>15</v>
      </c>
      <c r="J1756" s="8" t="s">
        <v>22</v>
      </c>
      <c r="K1756" s="8" t="s">
        <v>27</v>
      </c>
      <c r="L1756" s="8" t="s">
        <v>28</v>
      </c>
      <c r="M1756" s="8" t="s">
        <v>37</v>
      </c>
      <c r="N1756" s="8" t="s">
        <v>201</v>
      </c>
    </row>
    <row r="1757" spans="1:14" x14ac:dyDescent="0.35">
      <c r="A1757" s="8">
        <v>37252</v>
      </c>
      <c r="B1757" s="9">
        <v>40866</v>
      </c>
      <c r="C1757" s="8" t="s">
        <v>13</v>
      </c>
      <c r="D1757" s="8">
        <v>34</v>
      </c>
      <c r="E1757" s="8">
        <v>29345.27</v>
      </c>
      <c r="F1757" s="10">
        <v>863.09617647058826</v>
      </c>
      <c r="G1757" s="8" t="s">
        <v>21</v>
      </c>
      <c r="H1757" s="8">
        <v>44.55</v>
      </c>
      <c r="I1757" s="8" t="s">
        <v>39</v>
      </c>
      <c r="J1757" s="8" t="s">
        <v>22</v>
      </c>
      <c r="K1757" s="8" t="s">
        <v>17</v>
      </c>
      <c r="L1757" s="8" t="s">
        <v>115</v>
      </c>
      <c r="M1757" s="8" t="s">
        <v>56</v>
      </c>
      <c r="N1757" s="8" t="s">
        <v>80</v>
      </c>
    </row>
    <row r="1758" spans="1:14" x14ac:dyDescent="0.35">
      <c r="A1758" s="8">
        <v>27298</v>
      </c>
      <c r="B1758" s="9">
        <v>40866</v>
      </c>
      <c r="C1758" s="8" t="s">
        <v>13</v>
      </c>
      <c r="D1758" s="8">
        <v>31</v>
      </c>
      <c r="E1758" s="8">
        <v>164.92</v>
      </c>
      <c r="F1758" s="10">
        <v>5.3199999999999994</v>
      </c>
      <c r="G1758" s="8" t="s">
        <v>25</v>
      </c>
      <c r="H1758" s="8">
        <v>4.8600000000000003</v>
      </c>
      <c r="I1758" s="8" t="s">
        <v>15</v>
      </c>
      <c r="J1758" s="8" t="s">
        <v>42</v>
      </c>
      <c r="K1758" s="8" t="s">
        <v>27</v>
      </c>
      <c r="L1758" s="8" t="s">
        <v>28</v>
      </c>
      <c r="M1758" s="8" t="s">
        <v>19</v>
      </c>
      <c r="N1758" s="8" t="s">
        <v>80</v>
      </c>
    </row>
    <row r="1759" spans="1:14" x14ac:dyDescent="0.35">
      <c r="A1759" s="8">
        <v>26176</v>
      </c>
      <c r="B1759" s="9">
        <v>40866</v>
      </c>
      <c r="C1759" s="8" t="s">
        <v>34</v>
      </c>
      <c r="D1759" s="8">
        <v>30</v>
      </c>
      <c r="E1759" s="8">
        <v>554.42949999999996</v>
      </c>
      <c r="F1759" s="10">
        <v>18.480983333333331</v>
      </c>
      <c r="G1759" s="8" t="s">
        <v>25</v>
      </c>
      <c r="H1759" s="8">
        <v>4.8099999999999996</v>
      </c>
      <c r="I1759" s="8" t="s">
        <v>39</v>
      </c>
      <c r="J1759" s="8" t="s">
        <v>29</v>
      </c>
      <c r="K1759" s="8" t="s">
        <v>30</v>
      </c>
      <c r="L1759" s="8" t="s">
        <v>47</v>
      </c>
      <c r="M1759" s="8" t="s">
        <v>45</v>
      </c>
      <c r="N1759" s="8" t="s">
        <v>237</v>
      </c>
    </row>
    <row r="1760" spans="1:14" x14ac:dyDescent="0.35">
      <c r="A1760" s="8">
        <v>25318</v>
      </c>
      <c r="B1760" s="9">
        <v>40866</v>
      </c>
      <c r="C1760" s="8" t="s">
        <v>20</v>
      </c>
      <c r="D1760" s="8">
        <v>22</v>
      </c>
      <c r="E1760" s="8">
        <v>440.92</v>
      </c>
      <c r="F1760" s="10">
        <v>20.041818181818183</v>
      </c>
      <c r="G1760" s="8" t="s">
        <v>14</v>
      </c>
      <c r="H1760" s="8">
        <v>10.49</v>
      </c>
      <c r="I1760" s="8" t="s">
        <v>26</v>
      </c>
      <c r="J1760" s="8" t="s">
        <v>42</v>
      </c>
      <c r="K1760" s="8" t="s">
        <v>17</v>
      </c>
      <c r="L1760" s="8" t="s">
        <v>18</v>
      </c>
      <c r="M1760" s="8" t="s">
        <v>19</v>
      </c>
      <c r="N1760" s="8" t="s">
        <v>124</v>
      </c>
    </row>
    <row r="1761" spans="1:14" x14ac:dyDescent="0.35">
      <c r="A1761" s="8">
        <v>37252</v>
      </c>
      <c r="B1761" s="9">
        <v>40866</v>
      </c>
      <c r="C1761" s="8" t="s">
        <v>13</v>
      </c>
      <c r="D1761" s="8">
        <v>21</v>
      </c>
      <c r="E1761" s="8">
        <v>1503.49</v>
      </c>
      <c r="F1761" s="10">
        <v>71.59476190476191</v>
      </c>
      <c r="G1761" s="8" t="s">
        <v>25</v>
      </c>
      <c r="H1761" s="8">
        <v>3.5</v>
      </c>
      <c r="I1761" s="8" t="s">
        <v>39</v>
      </c>
      <c r="J1761" s="8" t="s">
        <v>22</v>
      </c>
      <c r="K1761" s="8" t="s">
        <v>27</v>
      </c>
      <c r="L1761" s="8" t="s">
        <v>66</v>
      </c>
      <c r="M1761" s="8" t="s">
        <v>19</v>
      </c>
      <c r="N1761" s="8" t="s">
        <v>124</v>
      </c>
    </row>
    <row r="1762" spans="1:14" x14ac:dyDescent="0.35">
      <c r="A1762" s="8">
        <v>32069</v>
      </c>
      <c r="B1762" s="9">
        <v>40866</v>
      </c>
      <c r="C1762" s="8" t="s">
        <v>49</v>
      </c>
      <c r="D1762" s="8">
        <v>17</v>
      </c>
      <c r="E1762" s="8">
        <v>114.94</v>
      </c>
      <c r="F1762" s="10">
        <v>6.7611764705882349</v>
      </c>
      <c r="G1762" s="8" t="s">
        <v>25</v>
      </c>
      <c r="H1762" s="8">
        <v>9.68</v>
      </c>
      <c r="I1762" s="8" t="s">
        <v>39</v>
      </c>
      <c r="J1762" s="8" t="s">
        <v>16</v>
      </c>
      <c r="K1762" s="8" t="s">
        <v>27</v>
      </c>
      <c r="L1762" s="8" t="s">
        <v>28</v>
      </c>
      <c r="M1762" s="8" t="s">
        <v>19</v>
      </c>
      <c r="N1762" s="8" t="s">
        <v>124</v>
      </c>
    </row>
    <row r="1763" spans="1:14" x14ac:dyDescent="0.35">
      <c r="A1763" s="8">
        <v>44256</v>
      </c>
      <c r="B1763" s="9">
        <v>40866</v>
      </c>
      <c r="C1763" s="8" t="s">
        <v>13</v>
      </c>
      <c r="D1763" s="8">
        <v>17</v>
      </c>
      <c r="E1763" s="8">
        <v>114.28</v>
      </c>
      <c r="F1763" s="10">
        <v>6.7223529411764709</v>
      </c>
      <c r="G1763" s="8" t="s">
        <v>25</v>
      </c>
      <c r="H1763" s="8">
        <v>5.84</v>
      </c>
      <c r="I1763" s="8" t="s">
        <v>15</v>
      </c>
      <c r="J1763" s="8" t="s">
        <v>22</v>
      </c>
      <c r="K1763" s="8" t="s">
        <v>27</v>
      </c>
      <c r="L1763" s="8" t="s">
        <v>28</v>
      </c>
      <c r="M1763" s="8" t="s">
        <v>19</v>
      </c>
      <c r="N1763" s="8" t="s">
        <v>80</v>
      </c>
    </row>
    <row r="1764" spans="1:14" x14ac:dyDescent="0.35">
      <c r="A1764" s="8">
        <v>26176</v>
      </c>
      <c r="B1764" s="9">
        <v>40866</v>
      </c>
      <c r="C1764" s="8" t="s">
        <v>34</v>
      </c>
      <c r="D1764" s="8">
        <v>14</v>
      </c>
      <c r="E1764" s="8">
        <v>94.32</v>
      </c>
      <c r="F1764" s="10">
        <v>6.7371428571428567</v>
      </c>
      <c r="G1764" s="8" t="s">
        <v>25</v>
      </c>
      <c r="H1764" s="8">
        <v>8.19</v>
      </c>
      <c r="I1764" s="8" t="s">
        <v>39</v>
      </c>
      <c r="J1764" s="8" t="s">
        <v>29</v>
      </c>
      <c r="K1764" s="8" t="s">
        <v>27</v>
      </c>
      <c r="L1764" s="8" t="s">
        <v>28</v>
      </c>
      <c r="M1764" s="8" t="s">
        <v>19</v>
      </c>
      <c r="N1764" s="8" t="s">
        <v>124</v>
      </c>
    </row>
    <row r="1765" spans="1:14" x14ac:dyDescent="0.35">
      <c r="A1765" s="8">
        <v>49952</v>
      </c>
      <c r="B1765" s="9">
        <v>40866</v>
      </c>
      <c r="C1765" s="8" t="s">
        <v>34</v>
      </c>
      <c r="D1765" s="8">
        <v>12</v>
      </c>
      <c r="E1765" s="8">
        <v>1323.67</v>
      </c>
      <c r="F1765" s="10">
        <v>110.30583333333334</v>
      </c>
      <c r="G1765" s="8" t="s">
        <v>14</v>
      </c>
      <c r="H1765" s="8">
        <v>5.81</v>
      </c>
      <c r="I1765" s="8" t="s">
        <v>26</v>
      </c>
      <c r="J1765" s="8" t="s">
        <v>22</v>
      </c>
      <c r="K1765" s="8" t="s">
        <v>17</v>
      </c>
      <c r="L1765" s="8" t="s">
        <v>18</v>
      </c>
      <c r="M1765" s="8" t="s">
        <v>45</v>
      </c>
      <c r="N1765" s="8" t="s">
        <v>237</v>
      </c>
    </row>
    <row r="1766" spans="1:14" x14ac:dyDescent="0.35">
      <c r="A1766" s="8">
        <v>32069</v>
      </c>
      <c r="B1766" s="9">
        <v>40866</v>
      </c>
      <c r="C1766" s="8" t="s">
        <v>49</v>
      </c>
      <c r="D1766" s="8">
        <v>8</v>
      </c>
      <c r="E1766" s="8">
        <v>1100</v>
      </c>
      <c r="F1766" s="10">
        <v>137.5</v>
      </c>
      <c r="G1766" s="8" t="s">
        <v>21</v>
      </c>
      <c r="H1766" s="8">
        <v>17.850000000000001</v>
      </c>
      <c r="I1766" s="8" t="s">
        <v>35</v>
      </c>
      <c r="J1766" s="8" t="s">
        <v>16</v>
      </c>
      <c r="K1766" s="8" t="s">
        <v>30</v>
      </c>
      <c r="L1766" s="8" t="s">
        <v>44</v>
      </c>
      <c r="M1766" s="8" t="s">
        <v>24</v>
      </c>
      <c r="N1766" s="8" t="s">
        <v>194</v>
      </c>
    </row>
    <row r="1767" spans="1:14" x14ac:dyDescent="0.35">
      <c r="A1767" s="8">
        <v>37252</v>
      </c>
      <c r="B1767" s="9">
        <v>40866</v>
      </c>
      <c r="C1767" s="8" t="s">
        <v>13</v>
      </c>
      <c r="D1767" s="8">
        <v>1</v>
      </c>
      <c r="E1767" s="8">
        <v>10.62</v>
      </c>
      <c r="F1767" s="10">
        <v>10.62</v>
      </c>
      <c r="G1767" s="8" t="s">
        <v>25</v>
      </c>
      <c r="H1767" s="8">
        <v>2.38</v>
      </c>
      <c r="I1767" s="8" t="s">
        <v>39</v>
      </c>
      <c r="J1767" s="8" t="s">
        <v>22</v>
      </c>
      <c r="K1767" s="8" t="s">
        <v>30</v>
      </c>
      <c r="L1767" s="8" t="s">
        <v>31</v>
      </c>
      <c r="M1767" s="8" t="s">
        <v>32</v>
      </c>
      <c r="N1767" s="8" t="s">
        <v>126</v>
      </c>
    </row>
    <row r="1768" spans="1:14" x14ac:dyDescent="0.35">
      <c r="A1768" s="8">
        <v>25318</v>
      </c>
      <c r="B1768" s="9">
        <v>40866</v>
      </c>
      <c r="C1768" s="8" t="s">
        <v>20</v>
      </c>
      <c r="D1768" s="8">
        <v>1</v>
      </c>
      <c r="E1768" s="8">
        <v>3.2</v>
      </c>
      <c r="F1768" s="10">
        <v>3.2</v>
      </c>
      <c r="G1768" s="8" t="s">
        <v>25</v>
      </c>
      <c r="H1768" s="8">
        <v>1.49</v>
      </c>
      <c r="I1768" s="8" t="s">
        <v>54</v>
      </c>
      <c r="J1768" s="8" t="s">
        <v>42</v>
      </c>
      <c r="K1768" s="8" t="s">
        <v>27</v>
      </c>
      <c r="L1768" s="8" t="s">
        <v>68</v>
      </c>
      <c r="M1768" s="8" t="s">
        <v>19</v>
      </c>
      <c r="N1768" s="8" t="s">
        <v>124</v>
      </c>
    </row>
    <row r="1769" spans="1:14" x14ac:dyDescent="0.35">
      <c r="A1769" s="8">
        <v>26214</v>
      </c>
      <c r="B1769" s="9">
        <v>40867</v>
      </c>
      <c r="C1769" s="8" t="s">
        <v>55</v>
      </c>
      <c r="D1769" s="8">
        <v>41</v>
      </c>
      <c r="E1769" s="8">
        <v>1901.29</v>
      </c>
      <c r="F1769" s="10">
        <v>46.372926829268295</v>
      </c>
      <c r="G1769" s="8" t="s">
        <v>25</v>
      </c>
      <c r="H1769" s="8">
        <v>6.77</v>
      </c>
      <c r="I1769" s="8" t="s">
        <v>85</v>
      </c>
      <c r="J1769" s="8" t="s">
        <v>42</v>
      </c>
      <c r="K1769" s="8" t="s">
        <v>17</v>
      </c>
      <c r="L1769" s="8" t="s">
        <v>18</v>
      </c>
      <c r="M1769" s="8" t="s">
        <v>19</v>
      </c>
      <c r="N1769" s="8" t="s">
        <v>124</v>
      </c>
    </row>
    <row r="1770" spans="1:14" x14ac:dyDescent="0.35">
      <c r="A1770" s="8">
        <v>26214</v>
      </c>
      <c r="B1770" s="9">
        <v>40867</v>
      </c>
      <c r="C1770" s="8" t="s">
        <v>55</v>
      </c>
      <c r="D1770" s="8">
        <v>19</v>
      </c>
      <c r="E1770" s="8">
        <v>305.68</v>
      </c>
      <c r="F1770" s="10">
        <v>16.088421052631578</v>
      </c>
      <c r="G1770" s="8" t="s">
        <v>14</v>
      </c>
      <c r="H1770" s="8">
        <v>1.39</v>
      </c>
      <c r="I1770" s="8" t="s">
        <v>85</v>
      </c>
      <c r="J1770" s="8" t="s">
        <v>42</v>
      </c>
      <c r="K1770" s="8" t="s">
        <v>27</v>
      </c>
      <c r="L1770" s="8" t="s">
        <v>127</v>
      </c>
      <c r="M1770" s="8" t="s">
        <v>19</v>
      </c>
      <c r="N1770" s="8" t="s">
        <v>124</v>
      </c>
    </row>
    <row r="1771" spans="1:14" x14ac:dyDescent="0.35">
      <c r="A1771" s="8">
        <v>47747</v>
      </c>
      <c r="B1771" s="9">
        <v>40868</v>
      </c>
      <c r="C1771" s="8" t="s">
        <v>34</v>
      </c>
      <c r="D1771" s="8">
        <v>40</v>
      </c>
      <c r="E1771" s="8">
        <v>102.15</v>
      </c>
      <c r="F1771" s="10">
        <v>2.55375</v>
      </c>
      <c r="G1771" s="8" t="s">
        <v>14</v>
      </c>
      <c r="H1771" s="8">
        <v>5.33</v>
      </c>
      <c r="I1771" s="8" t="s">
        <v>63</v>
      </c>
      <c r="J1771" s="8" t="s">
        <v>16</v>
      </c>
      <c r="K1771" s="8" t="s">
        <v>17</v>
      </c>
      <c r="L1771" s="8" t="s">
        <v>18</v>
      </c>
      <c r="M1771" s="8" t="s">
        <v>19</v>
      </c>
      <c r="N1771" s="8" t="s">
        <v>126</v>
      </c>
    </row>
    <row r="1772" spans="1:14" x14ac:dyDescent="0.35">
      <c r="A1772" s="8">
        <v>42370</v>
      </c>
      <c r="B1772" s="9">
        <v>40868</v>
      </c>
      <c r="C1772" s="8" t="s">
        <v>34</v>
      </c>
      <c r="D1772" s="8">
        <v>33</v>
      </c>
      <c r="E1772" s="8">
        <v>125.27</v>
      </c>
      <c r="F1772" s="10">
        <v>3.7960606060606059</v>
      </c>
      <c r="G1772" s="8" t="s">
        <v>25</v>
      </c>
      <c r="H1772" s="8">
        <v>4.83</v>
      </c>
      <c r="I1772" s="8" t="s">
        <v>54</v>
      </c>
      <c r="J1772" s="8" t="s">
        <v>29</v>
      </c>
      <c r="K1772" s="8" t="s">
        <v>27</v>
      </c>
      <c r="L1772" s="8" t="s">
        <v>68</v>
      </c>
      <c r="M1772" s="8" t="s">
        <v>19</v>
      </c>
      <c r="N1772" s="8" t="s">
        <v>126</v>
      </c>
    </row>
    <row r="1773" spans="1:14" x14ac:dyDescent="0.35">
      <c r="A1773" s="8">
        <v>56484</v>
      </c>
      <c r="B1773" s="9">
        <v>40868</v>
      </c>
      <c r="C1773" s="8" t="s">
        <v>49</v>
      </c>
      <c r="D1773" s="8">
        <v>15</v>
      </c>
      <c r="E1773" s="8">
        <v>1121.8399999999999</v>
      </c>
      <c r="F1773" s="10">
        <v>74.789333333333332</v>
      </c>
      <c r="G1773" s="8" t="s">
        <v>25</v>
      </c>
      <c r="H1773" s="8">
        <v>12.14</v>
      </c>
      <c r="I1773" s="8" t="s">
        <v>15</v>
      </c>
      <c r="J1773" s="8" t="s">
        <v>42</v>
      </c>
      <c r="K1773" s="8" t="s">
        <v>30</v>
      </c>
      <c r="L1773" s="8" t="s">
        <v>31</v>
      </c>
      <c r="M1773" s="8" t="s">
        <v>19</v>
      </c>
      <c r="N1773" s="8" t="s">
        <v>235</v>
      </c>
    </row>
    <row r="1774" spans="1:14" x14ac:dyDescent="0.35">
      <c r="A1774" s="8">
        <v>56484</v>
      </c>
      <c r="B1774" s="9">
        <v>40868</v>
      </c>
      <c r="C1774" s="8" t="s">
        <v>49</v>
      </c>
      <c r="D1774" s="8">
        <v>6</v>
      </c>
      <c r="E1774" s="8">
        <v>176.58</v>
      </c>
      <c r="F1774" s="10">
        <v>29.430000000000003</v>
      </c>
      <c r="G1774" s="8" t="s">
        <v>25</v>
      </c>
      <c r="H1774" s="8">
        <v>2.99</v>
      </c>
      <c r="I1774" s="8" t="s">
        <v>15</v>
      </c>
      <c r="J1774" s="8" t="s">
        <v>42</v>
      </c>
      <c r="K1774" s="8" t="s">
        <v>27</v>
      </c>
      <c r="L1774" s="8" t="s">
        <v>68</v>
      </c>
      <c r="M1774" s="8" t="s">
        <v>19</v>
      </c>
      <c r="N1774" s="8" t="s">
        <v>235</v>
      </c>
    </row>
    <row r="1775" spans="1:14" x14ac:dyDescent="0.35">
      <c r="A1775" s="8">
        <v>10342</v>
      </c>
      <c r="B1775" s="9">
        <v>40869</v>
      </c>
      <c r="C1775" s="8" t="s">
        <v>55</v>
      </c>
      <c r="D1775" s="8">
        <v>45</v>
      </c>
      <c r="E1775" s="8">
        <v>5181.08</v>
      </c>
      <c r="F1775" s="10">
        <v>115.13511111111112</v>
      </c>
      <c r="G1775" s="8" t="s">
        <v>21</v>
      </c>
      <c r="H1775" s="8">
        <v>58.72</v>
      </c>
      <c r="I1775" s="8" t="s">
        <v>51</v>
      </c>
      <c r="J1775" s="8" t="s">
        <v>16</v>
      </c>
      <c r="K1775" s="8" t="s">
        <v>17</v>
      </c>
      <c r="L1775" s="8" t="s">
        <v>115</v>
      </c>
      <c r="M1775" s="8" t="s">
        <v>56</v>
      </c>
      <c r="N1775" s="8" t="s">
        <v>80</v>
      </c>
    </row>
    <row r="1776" spans="1:14" x14ac:dyDescent="0.35">
      <c r="A1776" s="8">
        <v>6433</v>
      </c>
      <c r="B1776" s="9">
        <v>40869</v>
      </c>
      <c r="C1776" s="8" t="s">
        <v>55</v>
      </c>
      <c r="D1776" s="8">
        <v>41</v>
      </c>
      <c r="E1776" s="8">
        <v>159.26</v>
      </c>
      <c r="F1776" s="10">
        <v>3.8843902439024389</v>
      </c>
      <c r="G1776" s="8" t="s">
        <v>25</v>
      </c>
      <c r="H1776" s="8">
        <v>0.5</v>
      </c>
      <c r="I1776" s="8" t="s">
        <v>35</v>
      </c>
      <c r="J1776" s="8" t="s">
        <v>29</v>
      </c>
      <c r="K1776" s="8" t="s">
        <v>27</v>
      </c>
      <c r="L1776" s="8" t="s">
        <v>71</v>
      </c>
      <c r="M1776" s="8" t="s">
        <v>19</v>
      </c>
      <c r="N1776" s="8" t="s">
        <v>126</v>
      </c>
    </row>
    <row r="1777" spans="1:14" x14ac:dyDescent="0.35">
      <c r="A1777" s="8">
        <v>10342</v>
      </c>
      <c r="B1777" s="9">
        <v>40869</v>
      </c>
      <c r="C1777" s="8" t="s">
        <v>55</v>
      </c>
      <c r="D1777" s="8">
        <v>38</v>
      </c>
      <c r="E1777" s="8">
        <v>1679.04</v>
      </c>
      <c r="F1777" s="10">
        <v>44.185263157894738</v>
      </c>
      <c r="G1777" s="8" t="s">
        <v>25</v>
      </c>
      <c r="H1777" s="8">
        <v>14.45</v>
      </c>
      <c r="I1777" s="8" t="s">
        <v>51</v>
      </c>
      <c r="J1777" s="8" t="s">
        <v>16</v>
      </c>
      <c r="K1777" s="8" t="s">
        <v>17</v>
      </c>
      <c r="L1777" s="8" t="s">
        <v>18</v>
      </c>
      <c r="M1777" s="8" t="s">
        <v>76</v>
      </c>
      <c r="N1777" s="8" t="s">
        <v>80</v>
      </c>
    </row>
    <row r="1778" spans="1:14" x14ac:dyDescent="0.35">
      <c r="A1778" s="8">
        <v>26948</v>
      </c>
      <c r="B1778" s="9">
        <v>40869</v>
      </c>
      <c r="C1778" s="8" t="s">
        <v>34</v>
      </c>
      <c r="D1778" s="8">
        <v>38</v>
      </c>
      <c r="E1778" s="8">
        <v>273.89</v>
      </c>
      <c r="F1778" s="10">
        <v>7.2076315789473684</v>
      </c>
      <c r="G1778" s="8" t="s">
        <v>25</v>
      </c>
      <c r="H1778" s="8">
        <v>7.72</v>
      </c>
      <c r="I1778" s="8" t="s">
        <v>85</v>
      </c>
      <c r="J1778" s="8" t="s">
        <v>29</v>
      </c>
      <c r="K1778" s="8" t="s">
        <v>27</v>
      </c>
      <c r="L1778" s="8" t="s">
        <v>68</v>
      </c>
      <c r="M1778" s="8" t="s">
        <v>19</v>
      </c>
      <c r="N1778" s="8" t="s">
        <v>126</v>
      </c>
    </row>
    <row r="1779" spans="1:14" x14ac:dyDescent="0.35">
      <c r="A1779" s="8">
        <v>10342</v>
      </c>
      <c r="B1779" s="9">
        <v>40869</v>
      </c>
      <c r="C1779" s="8" t="s">
        <v>55</v>
      </c>
      <c r="D1779" s="8">
        <v>38</v>
      </c>
      <c r="E1779" s="8">
        <v>10567.45</v>
      </c>
      <c r="F1779" s="10">
        <v>278.09078947368425</v>
      </c>
      <c r="G1779" s="8" t="s">
        <v>25</v>
      </c>
      <c r="H1779" s="8">
        <v>11.64</v>
      </c>
      <c r="I1779" s="8" t="s">
        <v>51</v>
      </c>
      <c r="J1779" s="8" t="s">
        <v>16</v>
      </c>
      <c r="K1779" s="8" t="s">
        <v>30</v>
      </c>
      <c r="L1779" s="8" t="s">
        <v>165</v>
      </c>
      <c r="M1779" s="8" t="s">
        <v>76</v>
      </c>
      <c r="N1779" s="8" t="s">
        <v>126</v>
      </c>
    </row>
    <row r="1780" spans="1:14" x14ac:dyDescent="0.35">
      <c r="A1780" s="8">
        <v>26948</v>
      </c>
      <c r="B1780" s="9">
        <v>40869</v>
      </c>
      <c r="C1780" s="8" t="s">
        <v>34</v>
      </c>
      <c r="D1780" s="8">
        <v>21</v>
      </c>
      <c r="E1780" s="8">
        <v>203.55</v>
      </c>
      <c r="F1780" s="10">
        <v>9.6928571428571431</v>
      </c>
      <c r="G1780" s="8" t="s">
        <v>14</v>
      </c>
      <c r="H1780" s="8">
        <v>2.25</v>
      </c>
      <c r="I1780" s="8" t="s">
        <v>35</v>
      </c>
      <c r="J1780" s="8" t="s">
        <v>29</v>
      </c>
      <c r="K1780" s="8" t="s">
        <v>27</v>
      </c>
      <c r="L1780" s="8" t="s">
        <v>40</v>
      </c>
      <c r="M1780" s="8" t="s">
        <v>37</v>
      </c>
      <c r="N1780" s="8" t="s">
        <v>126</v>
      </c>
    </row>
    <row r="1781" spans="1:14" x14ac:dyDescent="0.35">
      <c r="A1781" s="8">
        <v>34913</v>
      </c>
      <c r="B1781" s="9">
        <v>40869</v>
      </c>
      <c r="C1781" s="8" t="s">
        <v>55</v>
      </c>
      <c r="D1781" s="8">
        <v>15</v>
      </c>
      <c r="E1781" s="8">
        <v>107.63</v>
      </c>
      <c r="F1781" s="10">
        <v>7.1753333333333327</v>
      </c>
      <c r="G1781" s="8" t="s">
        <v>25</v>
      </c>
      <c r="H1781" s="8">
        <v>5.48</v>
      </c>
      <c r="I1781" s="8" t="s">
        <v>85</v>
      </c>
      <c r="J1781" s="8" t="s">
        <v>29</v>
      </c>
      <c r="K1781" s="8" t="s">
        <v>27</v>
      </c>
      <c r="L1781" s="8" t="s">
        <v>68</v>
      </c>
      <c r="M1781" s="8" t="s">
        <v>19</v>
      </c>
      <c r="N1781" s="8" t="s">
        <v>80</v>
      </c>
    </row>
    <row r="1782" spans="1:14" x14ac:dyDescent="0.35">
      <c r="A1782" s="8">
        <v>10342</v>
      </c>
      <c r="B1782" s="9">
        <v>40869</v>
      </c>
      <c r="C1782" s="8" t="s">
        <v>55</v>
      </c>
      <c r="D1782" s="8">
        <v>2</v>
      </c>
      <c r="E1782" s="8">
        <v>2055.9699999999998</v>
      </c>
      <c r="F1782" s="10">
        <v>1027.9849999999999</v>
      </c>
      <c r="G1782" s="8" t="s">
        <v>14</v>
      </c>
      <c r="H1782" s="8">
        <v>13.99</v>
      </c>
      <c r="I1782" s="8" t="s">
        <v>51</v>
      </c>
      <c r="J1782" s="8" t="s">
        <v>16</v>
      </c>
      <c r="K1782" s="8" t="s">
        <v>30</v>
      </c>
      <c r="L1782" s="8" t="s">
        <v>44</v>
      </c>
      <c r="M1782" s="8" t="s">
        <v>45</v>
      </c>
      <c r="N1782" s="8" t="s">
        <v>80</v>
      </c>
    </row>
    <row r="1783" spans="1:14" x14ac:dyDescent="0.35">
      <c r="A1783" s="8">
        <v>36359</v>
      </c>
      <c r="B1783" s="9">
        <v>40870</v>
      </c>
      <c r="C1783" s="8" t="s">
        <v>34</v>
      </c>
      <c r="D1783" s="8">
        <v>2</v>
      </c>
      <c r="E1783" s="8">
        <v>68.66</v>
      </c>
      <c r="F1783" s="10">
        <v>34.33</v>
      </c>
      <c r="G1783" s="8" t="s">
        <v>25</v>
      </c>
      <c r="H1783" s="8">
        <v>5.76</v>
      </c>
      <c r="I1783" s="8" t="s">
        <v>15</v>
      </c>
      <c r="J1783" s="8" t="s">
        <v>22</v>
      </c>
      <c r="K1783" s="8" t="s">
        <v>27</v>
      </c>
      <c r="L1783" s="8" t="s">
        <v>28</v>
      </c>
      <c r="M1783" s="8" t="s">
        <v>19</v>
      </c>
      <c r="N1783" s="8" t="s">
        <v>80</v>
      </c>
    </row>
    <row r="1784" spans="1:14" x14ac:dyDescent="0.35">
      <c r="A1784" s="8">
        <v>12930</v>
      </c>
      <c r="B1784" s="9">
        <v>40871</v>
      </c>
      <c r="C1784" s="8" t="s">
        <v>34</v>
      </c>
      <c r="D1784" s="8">
        <v>49</v>
      </c>
      <c r="E1784" s="8">
        <v>1147.6400000000001</v>
      </c>
      <c r="F1784" s="10">
        <v>23.421224489795922</v>
      </c>
      <c r="G1784" s="8" t="s">
        <v>25</v>
      </c>
      <c r="H1784" s="8">
        <v>4.5</v>
      </c>
      <c r="I1784" s="8" t="s">
        <v>46</v>
      </c>
      <c r="J1784" s="8" t="s">
        <v>22</v>
      </c>
      <c r="K1784" s="8" t="s">
        <v>27</v>
      </c>
      <c r="L1784" s="8" t="s">
        <v>66</v>
      </c>
      <c r="M1784" s="8" t="s">
        <v>19</v>
      </c>
      <c r="N1784" s="8" t="s">
        <v>242</v>
      </c>
    </row>
    <row r="1785" spans="1:14" x14ac:dyDescent="0.35">
      <c r="A1785" s="8">
        <v>37893</v>
      </c>
      <c r="B1785" s="9">
        <v>40871</v>
      </c>
      <c r="C1785" s="8" t="s">
        <v>49</v>
      </c>
      <c r="D1785" s="8">
        <v>14</v>
      </c>
      <c r="E1785" s="8">
        <v>436.78</v>
      </c>
      <c r="F1785" s="10">
        <v>31.198571428571427</v>
      </c>
      <c r="G1785" s="8" t="s">
        <v>25</v>
      </c>
      <c r="H1785" s="8">
        <v>5.5</v>
      </c>
      <c r="I1785" s="8" t="s">
        <v>35</v>
      </c>
      <c r="J1785" s="8" t="s">
        <v>22</v>
      </c>
      <c r="K1785" s="8" t="s">
        <v>30</v>
      </c>
      <c r="L1785" s="8" t="s">
        <v>31</v>
      </c>
      <c r="M1785" s="8" t="s">
        <v>19</v>
      </c>
      <c r="N1785" s="8" t="s">
        <v>242</v>
      </c>
    </row>
    <row r="1786" spans="1:14" x14ac:dyDescent="0.35">
      <c r="A1786" s="8">
        <v>29795</v>
      </c>
      <c r="B1786" s="9">
        <v>40872</v>
      </c>
      <c r="C1786" s="8" t="s">
        <v>34</v>
      </c>
      <c r="D1786" s="8">
        <v>49</v>
      </c>
      <c r="E1786" s="8">
        <v>19325.2</v>
      </c>
      <c r="F1786" s="10">
        <v>394.39183673469387</v>
      </c>
      <c r="G1786" s="8" t="s">
        <v>25</v>
      </c>
      <c r="H1786" s="8">
        <v>19.989999999999998</v>
      </c>
      <c r="I1786" s="8" t="s">
        <v>26</v>
      </c>
      <c r="J1786" s="8" t="s">
        <v>42</v>
      </c>
      <c r="K1786" s="8" t="s">
        <v>27</v>
      </c>
      <c r="L1786" s="8" t="s">
        <v>68</v>
      </c>
      <c r="M1786" s="8" t="s">
        <v>19</v>
      </c>
      <c r="N1786" s="8" t="s">
        <v>157</v>
      </c>
    </row>
    <row r="1787" spans="1:14" x14ac:dyDescent="0.35">
      <c r="A1787" s="8">
        <v>29795</v>
      </c>
      <c r="B1787" s="9">
        <v>40872</v>
      </c>
      <c r="C1787" s="8" t="s">
        <v>34</v>
      </c>
      <c r="D1787" s="8">
        <v>48</v>
      </c>
      <c r="E1787" s="8">
        <v>8380.2199999999993</v>
      </c>
      <c r="F1787" s="10">
        <v>174.58791666666664</v>
      </c>
      <c r="G1787" s="8" t="s">
        <v>21</v>
      </c>
      <c r="H1787" s="8">
        <v>35.020000000000003</v>
      </c>
      <c r="I1787" s="8" t="s">
        <v>26</v>
      </c>
      <c r="J1787" s="8" t="s">
        <v>42</v>
      </c>
      <c r="K1787" s="8" t="s">
        <v>17</v>
      </c>
      <c r="L1787" s="8" t="s">
        <v>115</v>
      </c>
      <c r="M1787" s="8" t="s">
        <v>56</v>
      </c>
      <c r="N1787" s="8" t="s">
        <v>157</v>
      </c>
    </row>
    <row r="1788" spans="1:14" x14ac:dyDescent="0.35">
      <c r="A1788" s="8">
        <v>22304</v>
      </c>
      <c r="B1788" s="9">
        <v>40872</v>
      </c>
      <c r="C1788" s="8" t="s">
        <v>13</v>
      </c>
      <c r="D1788" s="8">
        <v>24</v>
      </c>
      <c r="E1788" s="8">
        <v>40.24</v>
      </c>
      <c r="F1788" s="10">
        <v>1.6766666666666667</v>
      </c>
      <c r="G1788" s="8" t="s">
        <v>25</v>
      </c>
      <c r="H1788" s="8">
        <v>0.7</v>
      </c>
      <c r="I1788" s="8" t="s">
        <v>39</v>
      </c>
      <c r="J1788" s="8" t="s">
        <v>16</v>
      </c>
      <c r="K1788" s="8" t="s">
        <v>27</v>
      </c>
      <c r="L1788" s="8" t="s">
        <v>40</v>
      </c>
      <c r="M1788" s="8" t="s">
        <v>37</v>
      </c>
      <c r="N1788" s="8" t="s">
        <v>262</v>
      </c>
    </row>
    <row r="1789" spans="1:14" x14ac:dyDescent="0.35">
      <c r="A1789" s="8">
        <v>56039</v>
      </c>
      <c r="B1789" s="9">
        <v>40872</v>
      </c>
      <c r="C1789" s="8" t="s">
        <v>13</v>
      </c>
      <c r="D1789" s="8">
        <v>23</v>
      </c>
      <c r="E1789" s="8">
        <v>156.66</v>
      </c>
      <c r="F1789" s="10">
        <v>6.8113043478260868</v>
      </c>
      <c r="G1789" s="8" t="s">
        <v>25</v>
      </c>
      <c r="H1789" s="8">
        <v>5.2</v>
      </c>
      <c r="I1789" s="8" t="s">
        <v>51</v>
      </c>
      <c r="J1789" s="8" t="s">
        <v>42</v>
      </c>
      <c r="K1789" s="8" t="s">
        <v>27</v>
      </c>
      <c r="L1789" s="8" t="s">
        <v>28</v>
      </c>
      <c r="M1789" s="8" t="s">
        <v>19</v>
      </c>
      <c r="N1789" s="8" t="s">
        <v>250</v>
      </c>
    </row>
    <row r="1790" spans="1:14" x14ac:dyDescent="0.35">
      <c r="A1790" s="8">
        <v>30532</v>
      </c>
      <c r="B1790" s="9">
        <v>40873</v>
      </c>
      <c r="C1790" s="8" t="s">
        <v>34</v>
      </c>
      <c r="D1790" s="8">
        <v>45</v>
      </c>
      <c r="E1790" s="8">
        <v>514.03</v>
      </c>
      <c r="F1790" s="10">
        <v>11.422888888888888</v>
      </c>
      <c r="G1790" s="8" t="s">
        <v>25</v>
      </c>
      <c r="H1790" s="8">
        <v>5.01</v>
      </c>
      <c r="I1790" s="8" t="s">
        <v>51</v>
      </c>
      <c r="J1790" s="8" t="s">
        <v>29</v>
      </c>
      <c r="K1790" s="8" t="s">
        <v>27</v>
      </c>
      <c r="L1790" s="8" t="s">
        <v>28</v>
      </c>
      <c r="M1790" s="8" t="s">
        <v>19</v>
      </c>
      <c r="N1790" s="8" t="s">
        <v>201</v>
      </c>
    </row>
    <row r="1791" spans="1:14" x14ac:dyDescent="0.35">
      <c r="A1791" s="8">
        <v>30532</v>
      </c>
      <c r="B1791" s="9">
        <v>40873</v>
      </c>
      <c r="C1791" s="8" t="s">
        <v>34</v>
      </c>
      <c r="D1791" s="8">
        <v>28</v>
      </c>
      <c r="E1791" s="8">
        <v>431.37</v>
      </c>
      <c r="F1791" s="10">
        <v>15.406071428571428</v>
      </c>
      <c r="G1791" s="8" t="s">
        <v>25</v>
      </c>
      <c r="H1791" s="8">
        <v>9.73</v>
      </c>
      <c r="I1791" s="8" t="s">
        <v>51</v>
      </c>
      <c r="J1791" s="8" t="s">
        <v>29</v>
      </c>
      <c r="K1791" s="8" t="s">
        <v>27</v>
      </c>
      <c r="L1791" s="8" t="s">
        <v>68</v>
      </c>
      <c r="M1791" s="8" t="s">
        <v>19</v>
      </c>
      <c r="N1791" s="8" t="s">
        <v>207</v>
      </c>
    </row>
    <row r="1792" spans="1:14" x14ac:dyDescent="0.35">
      <c r="A1792" s="8">
        <v>21731</v>
      </c>
      <c r="B1792" s="9">
        <v>40873</v>
      </c>
      <c r="C1792" s="8" t="s">
        <v>13</v>
      </c>
      <c r="D1792" s="8">
        <v>26</v>
      </c>
      <c r="E1792" s="8">
        <v>1580.57</v>
      </c>
      <c r="F1792" s="10">
        <v>60.791153846153847</v>
      </c>
      <c r="G1792" s="8" t="s">
        <v>25</v>
      </c>
      <c r="H1792" s="8">
        <v>49</v>
      </c>
      <c r="I1792" s="8" t="s">
        <v>63</v>
      </c>
      <c r="J1792" s="8" t="s">
        <v>22</v>
      </c>
      <c r="K1792" s="8" t="s">
        <v>27</v>
      </c>
      <c r="L1792" s="8" t="s">
        <v>66</v>
      </c>
      <c r="M1792" s="8" t="s">
        <v>76</v>
      </c>
      <c r="N1792" s="8" t="s">
        <v>157</v>
      </c>
    </row>
    <row r="1793" spans="1:14" x14ac:dyDescent="0.35">
      <c r="A1793" s="8">
        <v>30532</v>
      </c>
      <c r="B1793" s="9">
        <v>40873</v>
      </c>
      <c r="C1793" s="8" t="s">
        <v>34</v>
      </c>
      <c r="D1793" s="8">
        <v>23</v>
      </c>
      <c r="E1793" s="8">
        <v>262.31</v>
      </c>
      <c r="F1793" s="10">
        <v>11.404782608695653</v>
      </c>
      <c r="G1793" s="8" t="s">
        <v>14</v>
      </c>
      <c r="H1793" s="8">
        <v>5.25</v>
      </c>
      <c r="I1793" s="8" t="s">
        <v>51</v>
      </c>
      <c r="J1793" s="8" t="s">
        <v>29</v>
      </c>
      <c r="K1793" s="8" t="s">
        <v>27</v>
      </c>
      <c r="L1793" s="8" t="s">
        <v>127</v>
      </c>
      <c r="M1793" s="8" t="s">
        <v>19</v>
      </c>
      <c r="N1793" s="8" t="s">
        <v>207</v>
      </c>
    </row>
    <row r="1794" spans="1:14" x14ac:dyDescent="0.35">
      <c r="A1794" s="8">
        <v>56900</v>
      </c>
      <c r="B1794" s="9">
        <v>40873</v>
      </c>
      <c r="C1794" s="8" t="s">
        <v>49</v>
      </c>
      <c r="D1794" s="8">
        <v>16</v>
      </c>
      <c r="E1794" s="8">
        <v>54.32</v>
      </c>
      <c r="F1794" s="10">
        <v>3.395</v>
      </c>
      <c r="G1794" s="8" t="s">
        <v>25</v>
      </c>
      <c r="H1794" s="8">
        <v>0.7</v>
      </c>
      <c r="I1794" s="8" t="s">
        <v>41</v>
      </c>
      <c r="J1794" s="8" t="s">
        <v>42</v>
      </c>
      <c r="K1794" s="8" t="s">
        <v>27</v>
      </c>
      <c r="L1794" s="8" t="s">
        <v>82</v>
      </c>
      <c r="M1794" s="8" t="s">
        <v>37</v>
      </c>
      <c r="N1794" s="8" t="s">
        <v>201</v>
      </c>
    </row>
    <row r="1795" spans="1:14" x14ac:dyDescent="0.35">
      <c r="A1795" s="8">
        <v>3622</v>
      </c>
      <c r="B1795" s="9">
        <v>40873</v>
      </c>
      <c r="C1795" s="8" t="s">
        <v>13</v>
      </c>
      <c r="D1795" s="8">
        <v>16</v>
      </c>
      <c r="E1795" s="8">
        <v>76.599999999999994</v>
      </c>
      <c r="F1795" s="10">
        <v>4.7874999999999996</v>
      </c>
      <c r="G1795" s="8" t="s">
        <v>25</v>
      </c>
      <c r="H1795" s="8">
        <v>5.41</v>
      </c>
      <c r="I1795" s="8" t="s">
        <v>39</v>
      </c>
      <c r="J1795" s="8" t="s">
        <v>16</v>
      </c>
      <c r="K1795" s="8" t="s">
        <v>27</v>
      </c>
      <c r="L1795" s="8" t="s">
        <v>68</v>
      </c>
      <c r="M1795" s="8" t="s">
        <v>19</v>
      </c>
      <c r="N1795" s="9">
        <v>40555</v>
      </c>
    </row>
    <row r="1796" spans="1:14" x14ac:dyDescent="0.35">
      <c r="A1796" s="8">
        <v>20804</v>
      </c>
      <c r="B1796" s="9">
        <v>40873</v>
      </c>
      <c r="C1796" s="8" t="s">
        <v>13</v>
      </c>
      <c r="D1796" s="8">
        <v>13</v>
      </c>
      <c r="E1796" s="8">
        <v>4393.75</v>
      </c>
      <c r="F1796" s="10">
        <v>337.98076923076923</v>
      </c>
      <c r="G1796" s="8" t="s">
        <v>21</v>
      </c>
      <c r="H1796" s="8">
        <v>14.7</v>
      </c>
      <c r="I1796" s="8" t="s">
        <v>51</v>
      </c>
      <c r="J1796" s="8" t="s">
        <v>42</v>
      </c>
      <c r="K1796" s="8" t="s">
        <v>30</v>
      </c>
      <c r="L1796" s="8" t="s">
        <v>44</v>
      </c>
      <c r="M1796" s="8" t="s">
        <v>24</v>
      </c>
      <c r="N1796" s="9">
        <v>40614</v>
      </c>
    </row>
    <row r="1797" spans="1:14" x14ac:dyDescent="0.35">
      <c r="A1797" s="8">
        <v>30532</v>
      </c>
      <c r="B1797" s="9">
        <v>40873</v>
      </c>
      <c r="C1797" s="8" t="s">
        <v>34</v>
      </c>
      <c r="D1797" s="8">
        <v>9</v>
      </c>
      <c r="E1797" s="8">
        <v>1696.7</v>
      </c>
      <c r="F1797" s="10">
        <v>188.52222222222224</v>
      </c>
      <c r="G1797" s="8" t="s">
        <v>21</v>
      </c>
      <c r="H1797" s="8">
        <v>23.58</v>
      </c>
      <c r="I1797" s="8" t="s">
        <v>51</v>
      </c>
      <c r="J1797" s="8" t="s">
        <v>29</v>
      </c>
      <c r="K1797" s="8" t="s">
        <v>17</v>
      </c>
      <c r="L1797" s="8" t="s">
        <v>115</v>
      </c>
      <c r="M1797" s="8" t="s">
        <v>56</v>
      </c>
      <c r="N1797" s="8" t="s">
        <v>201</v>
      </c>
    </row>
    <row r="1798" spans="1:14" x14ac:dyDescent="0.35">
      <c r="A1798" s="8">
        <v>51553</v>
      </c>
      <c r="B1798" s="9">
        <v>40874</v>
      </c>
      <c r="C1798" s="8" t="s">
        <v>49</v>
      </c>
      <c r="D1798" s="8">
        <v>34</v>
      </c>
      <c r="E1798" s="8">
        <v>320.04000000000002</v>
      </c>
      <c r="F1798" s="10">
        <v>9.4129411764705893</v>
      </c>
      <c r="G1798" s="8" t="s">
        <v>14</v>
      </c>
      <c r="H1798" s="8">
        <v>4.3899999999999997</v>
      </c>
      <c r="I1798" s="8" t="s">
        <v>54</v>
      </c>
      <c r="J1798" s="8" t="s">
        <v>42</v>
      </c>
      <c r="K1798" s="8" t="s">
        <v>27</v>
      </c>
      <c r="L1798" s="8" t="s">
        <v>28</v>
      </c>
      <c r="M1798" s="8" t="s">
        <v>37</v>
      </c>
      <c r="N1798" s="8" t="s">
        <v>262</v>
      </c>
    </row>
    <row r="1799" spans="1:14" x14ac:dyDescent="0.35">
      <c r="A1799" s="8">
        <v>52071</v>
      </c>
      <c r="B1799" s="9">
        <v>40874</v>
      </c>
      <c r="C1799" s="8" t="s">
        <v>49</v>
      </c>
      <c r="D1799" s="8">
        <v>14</v>
      </c>
      <c r="E1799" s="8">
        <v>136.85</v>
      </c>
      <c r="F1799" s="10">
        <v>9.7750000000000004</v>
      </c>
      <c r="G1799" s="8" t="s">
        <v>25</v>
      </c>
      <c r="H1799" s="8">
        <v>5.6</v>
      </c>
      <c r="I1799" s="8" t="s">
        <v>51</v>
      </c>
      <c r="J1799" s="8" t="s">
        <v>16</v>
      </c>
      <c r="K1799" s="8" t="s">
        <v>27</v>
      </c>
      <c r="L1799" s="8" t="s">
        <v>68</v>
      </c>
      <c r="M1799" s="8" t="s">
        <v>19</v>
      </c>
      <c r="N1799" s="8" t="s">
        <v>262</v>
      </c>
    </row>
    <row r="1800" spans="1:14" x14ac:dyDescent="0.35">
      <c r="A1800" s="8">
        <v>51553</v>
      </c>
      <c r="B1800" s="9">
        <v>40874</v>
      </c>
      <c r="C1800" s="8" t="s">
        <v>49</v>
      </c>
      <c r="D1800" s="8">
        <v>13</v>
      </c>
      <c r="E1800" s="8">
        <v>73.97</v>
      </c>
      <c r="F1800" s="10">
        <v>5.6899999999999995</v>
      </c>
      <c r="G1800" s="8" t="s">
        <v>25</v>
      </c>
      <c r="H1800" s="8">
        <v>5.67</v>
      </c>
      <c r="I1800" s="8" t="s">
        <v>54</v>
      </c>
      <c r="J1800" s="8" t="s">
        <v>42</v>
      </c>
      <c r="K1800" s="8" t="s">
        <v>27</v>
      </c>
      <c r="L1800" s="8" t="s">
        <v>28</v>
      </c>
      <c r="M1800" s="8" t="s">
        <v>19</v>
      </c>
      <c r="N1800" s="8" t="s">
        <v>250</v>
      </c>
    </row>
    <row r="1801" spans="1:14" x14ac:dyDescent="0.35">
      <c r="A1801" s="8">
        <v>51553</v>
      </c>
      <c r="B1801" s="9">
        <v>40874</v>
      </c>
      <c r="C1801" s="8" t="s">
        <v>49</v>
      </c>
      <c r="D1801" s="8">
        <v>12</v>
      </c>
      <c r="E1801" s="8">
        <v>88.57</v>
      </c>
      <c r="F1801" s="10">
        <v>7.3808333333333325</v>
      </c>
      <c r="G1801" s="8" t="s">
        <v>25</v>
      </c>
      <c r="H1801" s="8">
        <v>6.15</v>
      </c>
      <c r="I1801" s="8" t="s">
        <v>54</v>
      </c>
      <c r="J1801" s="8" t="s">
        <v>42</v>
      </c>
      <c r="K1801" s="8" t="s">
        <v>27</v>
      </c>
      <c r="L1801" s="8" t="s">
        <v>28</v>
      </c>
      <c r="M1801" s="8" t="s">
        <v>19</v>
      </c>
      <c r="N1801" s="8" t="s">
        <v>262</v>
      </c>
    </row>
    <row r="1802" spans="1:14" x14ac:dyDescent="0.35">
      <c r="A1802" s="8">
        <v>51553</v>
      </c>
      <c r="B1802" s="9">
        <v>40874</v>
      </c>
      <c r="C1802" s="8" t="s">
        <v>49</v>
      </c>
      <c r="D1802" s="8">
        <v>3</v>
      </c>
      <c r="E1802" s="8">
        <v>21366.51</v>
      </c>
      <c r="F1802" s="10">
        <v>7122.1699999999992</v>
      </c>
      <c r="G1802" s="8" t="s">
        <v>25</v>
      </c>
      <c r="H1802" s="8">
        <v>24.49</v>
      </c>
      <c r="I1802" s="8" t="s">
        <v>54</v>
      </c>
      <c r="J1802" s="8" t="s">
        <v>42</v>
      </c>
      <c r="K1802" s="8" t="s">
        <v>30</v>
      </c>
      <c r="L1802" s="8" t="s">
        <v>44</v>
      </c>
      <c r="M1802" s="8" t="s">
        <v>76</v>
      </c>
      <c r="N1802" s="8" t="s">
        <v>201</v>
      </c>
    </row>
    <row r="1803" spans="1:14" x14ac:dyDescent="0.35">
      <c r="A1803" s="8">
        <v>52071</v>
      </c>
      <c r="B1803" s="9">
        <v>40874</v>
      </c>
      <c r="C1803" s="8" t="s">
        <v>49</v>
      </c>
      <c r="D1803" s="8">
        <v>1</v>
      </c>
      <c r="E1803" s="8">
        <v>12.74</v>
      </c>
      <c r="F1803" s="10">
        <v>12.74</v>
      </c>
      <c r="G1803" s="8" t="s">
        <v>25</v>
      </c>
      <c r="H1803" s="8">
        <v>4.95</v>
      </c>
      <c r="I1803" s="8" t="s">
        <v>51</v>
      </c>
      <c r="J1803" s="8" t="s">
        <v>16</v>
      </c>
      <c r="K1803" s="8" t="s">
        <v>17</v>
      </c>
      <c r="L1803" s="8" t="s">
        <v>18</v>
      </c>
      <c r="M1803" s="8" t="s">
        <v>19</v>
      </c>
      <c r="N1803" s="8" t="s">
        <v>262</v>
      </c>
    </row>
    <row r="1804" spans="1:14" x14ac:dyDescent="0.35">
      <c r="A1804" s="8">
        <v>26437</v>
      </c>
      <c r="B1804" s="9">
        <v>40875</v>
      </c>
      <c r="C1804" s="8" t="s">
        <v>20</v>
      </c>
      <c r="D1804" s="8">
        <v>48</v>
      </c>
      <c r="E1804" s="8">
        <v>254.51</v>
      </c>
      <c r="F1804" s="10">
        <v>5.3022916666666662</v>
      </c>
      <c r="G1804" s="8" t="s">
        <v>25</v>
      </c>
      <c r="H1804" s="8">
        <v>0.7</v>
      </c>
      <c r="I1804" s="8" t="s">
        <v>46</v>
      </c>
      <c r="J1804" s="8" t="s">
        <v>22</v>
      </c>
      <c r="K1804" s="8" t="s">
        <v>27</v>
      </c>
      <c r="L1804" s="8" t="s">
        <v>40</v>
      </c>
      <c r="M1804" s="8" t="s">
        <v>37</v>
      </c>
      <c r="N1804" s="8" t="s">
        <v>250</v>
      </c>
    </row>
    <row r="1805" spans="1:14" x14ac:dyDescent="0.35">
      <c r="A1805" s="8">
        <v>31520</v>
      </c>
      <c r="B1805" s="9">
        <v>40875</v>
      </c>
      <c r="C1805" s="8" t="s">
        <v>34</v>
      </c>
      <c r="D1805" s="8">
        <v>23</v>
      </c>
      <c r="E1805" s="8">
        <v>138.71</v>
      </c>
      <c r="F1805" s="10">
        <v>6.030869565217392</v>
      </c>
      <c r="G1805" s="8" t="s">
        <v>25</v>
      </c>
      <c r="H1805" s="8">
        <v>5.57</v>
      </c>
      <c r="I1805" s="8" t="s">
        <v>85</v>
      </c>
      <c r="J1805" s="8" t="s">
        <v>16</v>
      </c>
      <c r="K1805" s="8" t="s">
        <v>17</v>
      </c>
      <c r="L1805" s="8" t="s">
        <v>18</v>
      </c>
      <c r="M1805" s="8" t="s">
        <v>19</v>
      </c>
      <c r="N1805" s="8" t="s">
        <v>262</v>
      </c>
    </row>
    <row r="1806" spans="1:14" x14ac:dyDescent="0.35">
      <c r="A1806" s="8">
        <v>51842</v>
      </c>
      <c r="B1806" s="9">
        <v>40875</v>
      </c>
      <c r="C1806" s="8" t="s">
        <v>13</v>
      </c>
      <c r="D1806" s="8">
        <v>4</v>
      </c>
      <c r="E1806" s="8">
        <v>431.11</v>
      </c>
      <c r="F1806" s="10">
        <v>107.7775</v>
      </c>
      <c r="G1806" s="8" t="s">
        <v>25</v>
      </c>
      <c r="H1806" s="8">
        <v>35</v>
      </c>
      <c r="I1806" s="8" t="s">
        <v>54</v>
      </c>
      <c r="J1806" s="8" t="s">
        <v>22</v>
      </c>
      <c r="K1806" s="8" t="s">
        <v>27</v>
      </c>
      <c r="L1806" s="8" t="s">
        <v>58</v>
      </c>
      <c r="M1806" s="8" t="s">
        <v>76</v>
      </c>
      <c r="N1806" s="9">
        <v>40586</v>
      </c>
    </row>
    <row r="1807" spans="1:14" x14ac:dyDescent="0.35">
      <c r="A1807" s="8">
        <v>26437</v>
      </c>
      <c r="B1807" s="9">
        <v>40875</v>
      </c>
      <c r="C1807" s="8" t="s">
        <v>20</v>
      </c>
      <c r="D1807" s="8">
        <v>4</v>
      </c>
      <c r="E1807" s="8">
        <v>52.43</v>
      </c>
      <c r="F1807" s="10">
        <v>13.1075</v>
      </c>
      <c r="G1807" s="8" t="s">
        <v>14</v>
      </c>
      <c r="H1807" s="8">
        <v>6.22</v>
      </c>
      <c r="I1807" s="8" t="s">
        <v>46</v>
      </c>
      <c r="J1807" s="8" t="s">
        <v>22</v>
      </c>
      <c r="K1807" s="8" t="s">
        <v>17</v>
      </c>
      <c r="L1807" s="8" t="s">
        <v>18</v>
      </c>
      <c r="M1807" s="8" t="s">
        <v>19</v>
      </c>
      <c r="N1807" s="8" t="s">
        <v>262</v>
      </c>
    </row>
    <row r="1808" spans="1:14" x14ac:dyDescent="0.35">
      <c r="A1808" s="8">
        <v>51842</v>
      </c>
      <c r="B1808" s="9">
        <v>40875</v>
      </c>
      <c r="C1808" s="8" t="s">
        <v>13</v>
      </c>
      <c r="D1808" s="8">
        <v>1</v>
      </c>
      <c r="E1808" s="8">
        <v>54.22</v>
      </c>
      <c r="F1808" s="10">
        <v>54.22</v>
      </c>
      <c r="G1808" s="8" t="s">
        <v>25</v>
      </c>
      <c r="H1808" s="8">
        <v>5.81</v>
      </c>
      <c r="I1808" s="8" t="s">
        <v>54</v>
      </c>
      <c r="J1808" s="8" t="s">
        <v>22</v>
      </c>
      <c r="K1808" s="8" t="s">
        <v>27</v>
      </c>
      <c r="L1808" s="8" t="s">
        <v>28</v>
      </c>
      <c r="M1808" s="8" t="s">
        <v>19</v>
      </c>
      <c r="N1808" s="9">
        <v>40614</v>
      </c>
    </row>
    <row r="1809" spans="1:14" x14ac:dyDescent="0.35">
      <c r="A1809" s="8">
        <v>53411</v>
      </c>
      <c r="B1809" s="9">
        <v>40876</v>
      </c>
      <c r="C1809" s="8" t="s">
        <v>20</v>
      </c>
      <c r="D1809" s="8">
        <v>25</v>
      </c>
      <c r="E1809" s="8">
        <v>667.64</v>
      </c>
      <c r="F1809" s="10">
        <v>26.7056</v>
      </c>
      <c r="G1809" s="8" t="s">
        <v>25</v>
      </c>
      <c r="H1809" s="8">
        <v>4</v>
      </c>
      <c r="I1809" s="8" t="s">
        <v>35</v>
      </c>
      <c r="J1809" s="8" t="s">
        <v>42</v>
      </c>
      <c r="K1809" s="8" t="s">
        <v>30</v>
      </c>
      <c r="L1809" s="8" t="s">
        <v>31</v>
      </c>
      <c r="M1809" s="8" t="s">
        <v>19</v>
      </c>
      <c r="N1809" s="8" t="s">
        <v>250</v>
      </c>
    </row>
    <row r="1810" spans="1:14" x14ac:dyDescent="0.35">
      <c r="A1810" s="8">
        <v>56130</v>
      </c>
      <c r="B1810" s="9">
        <v>40876</v>
      </c>
      <c r="C1810" s="8" t="s">
        <v>55</v>
      </c>
      <c r="D1810" s="8">
        <v>25</v>
      </c>
      <c r="E1810" s="8">
        <v>41.87</v>
      </c>
      <c r="F1810" s="10">
        <v>1.6747999999999998</v>
      </c>
      <c r="G1810" s="8" t="s">
        <v>25</v>
      </c>
      <c r="H1810" s="8">
        <v>1.57</v>
      </c>
      <c r="I1810" s="8" t="s">
        <v>15</v>
      </c>
      <c r="J1810" s="8" t="s">
        <v>22</v>
      </c>
      <c r="K1810" s="8" t="s">
        <v>27</v>
      </c>
      <c r="L1810" s="8" t="s">
        <v>40</v>
      </c>
      <c r="M1810" s="8" t="s">
        <v>37</v>
      </c>
      <c r="N1810" s="9">
        <v>40555</v>
      </c>
    </row>
    <row r="1811" spans="1:14" x14ac:dyDescent="0.35">
      <c r="A1811" s="8">
        <v>3046</v>
      </c>
      <c r="B1811" s="9">
        <v>40876</v>
      </c>
      <c r="C1811" s="8" t="s">
        <v>34</v>
      </c>
      <c r="D1811" s="8">
        <v>24</v>
      </c>
      <c r="E1811" s="8">
        <v>10094.43</v>
      </c>
      <c r="F1811" s="10">
        <v>420.60124999999999</v>
      </c>
      <c r="G1811" s="8" t="s">
        <v>25</v>
      </c>
      <c r="H1811" s="8">
        <v>19.989999999999998</v>
      </c>
      <c r="I1811" s="8" t="s">
        <v>54</v>
      </c>
      <c r="J1811" s="8" t="s">
        <v>42</v>
      </c>
      <c r="K1811" s="8" t="s">
        <v>27</v>
      </c>
      <c r="L1811" s="8" t="s">
        <v>68</v>
      </c>
      <c r="M1811" s="8" t="s">
        <v>19</v>
      </c>
      <c r="N1811" s="9">
        <v>40555</v>
      </c>
    </row>
    <row r="1812" spans="1:14" x14ac:dyDescent="0.35">
      <c r="A1812" s="8">
        <v>56130</v>
      </c>
      <c r="B1812" s="9">
        <v>40876</v>
      </c>
      <c r="C1812" s="8" t="s">
        <v>55</v>
      </c>
      <c r="D1812" s="8">
        <v>13</v>
      </c>
      <c r="E1812" s="8">
        <v>246.06</v>
      </c>
      <c r="F1812" s="10">
        <v>18.927692307692308</v>
      </c>
      <c r="G1812" s="8" t="s">
        <v>25</v>
      </c>
      <c r="H1812" s="8">
        <v>8.99</v>
      </c>
      <c r="I1812" s="8" t="s">
        <v>15</v>
      </c>
      <c r="J1812" s="8" t="s">
        <v>22</v>
      </c>
      <c r="K1812" s="8" t="s">
        <v>17</v>
      </c>
      <c r="L1812" s="8" t="s">
        <v>18</v>
      </c>
      <c r="M1812" s="8" t="s">
        <v>32</v>
      </c>
      <c r="N1812" s="9">
        <v>40555</v>
      </c>
    </row>
    <row r="1813" spans="1:14" x14ac:dyDescent="0.35">
      <c r="A1813" s="8">
        <v>49477</v>
      </c>
      <c r="B1813" s="9">
        <v>40876</v>
      </c>
      <c r="C1813" s="8" t="s">
        <v>55</v>
      </c>
      <c r="D1813" s="8">
        <v>9</v>
      </c>
      <c r="E1813" s="8">
        <v>75.94</v>
      </c>
      <c r="F1813" s="10">
        <v>8.4377777777777769</v>
      </c>
      <c r="G1813" s="8" t="s">
        <v>25</v>
      </c>
      <c r="H1813" s="8">
        <v>5.83</v>
      </c>
      <c r="I1813" s="8" t="s">
        <v>51</v>
      </c>
      <c r="J1813" s="8" t="s">
        <v>22</v>
      </c>
      <c r="K1813" s="8" t="s">
        <v>27</v>
      </c>
      <c r="L1813" s="8" t="s">
        <v>28</v>
      </c>
      <c r="M1813" s="8" t="s">
        <v>37</v>
      </c>
      <c r="N1813" s="8" t="s">
        <v>262</v>
      </c>
    </row>
    <row r="1814" spans="1:14" x14ac:dyDescent="0.35">
      <c r="A1814" s="8">
        <v>19523</v>
      </c>
      <c r="B1814" s="9">
        <v>40877</v>
      </c>
      <c r="C1814" s="8" t="s">
        <v>34</v>
      </c>
      <c r="D1814" s="8">
        <v>44</v>
      </c>
      <c r="E1814" s="8">
        <v>155.78</v>
      </c>
      <c r="F1814" s="10">
        <v>3.5404545454545455</v>
      </c>
      <c r="G1814" s="8" t="s">
        <v>25</v>
      </c>
      <c r="H1814" s="8">
        <v>2.2000000000000002</v>
      </c>
      <c r="I1814" s="8" t="s">
        <v>51</v>
      </c>
      <c r="J1814" s="8" t="s">
        <v>22</v>
      </c>
      <c r="K1814" s="8" t="s">
        <v>27</v>
      </c>
      <c r="L1814" s="8" t="s">
        <v>28</v>
      </c>
      <c r="M1814" s="8" t="s">
        <v>37</v>
      </c>
      <c r="N1814" s="9">
        <v>40555</v>
      </c>
    </row>
    <row r="1815" spans="1:14" x14ac:dyDescent="0.35">
      <c r="A1815" s="8">
        <v>4579</v>
      </c>
      <c r="B1815" s="9">
        <v>40877</v>
      </c>
      <c r="C1815" s="8" t="s">
        <v>34</v>
      </c>
      <c r="D1815" s="8">
        <v>40</v>
      </c>
      <c r="E1815" s="8">
        <v>1765.05</v>
      </c>
      <c r="F1815" s="10">
        <v>44.126249999999999</v>
      </c>
      <c r="G1815" s="8" t="s">
        <v>25</v>
      </c>
      <c r="H1815" s="8">
        <v>2.99</v>
      </c>
      <c r="I1815" s="8" t="s">
        <v>41</v>
      </c>
      <c r="J1815" s="8" t="s">
        <v>42</v>
      </c>
      <c r="K1815" s="8" t="s">
        <v>27</v>
      </c>
      <c r="L1815" s="8" t="s">
        <v>68</v>
      </c>
      <c r="M1815" s="8" t="s">
        <v>19</v>
      </c>
      <c r="N1815" s="9">
        <v>40555</v>
      </c>
    </row>
    <row r="1816" spans="1:14" x14ac:dyDescent="0.35">
      <c r="A1816" s="8">
        <v>33253</v>
      </c>
      <c r="B1816" s="9">
        <v>40877</v>
      </c>
      <c r="C1816" s="8" t="s">
        <v>49</v>
      </c>
      <c r="D1816" s="8">
        <v>17</v>
      </c>
      <c r="E1816" s="8">
        <v>524.21199999999999</v>
      </c>
      <c r="F1816" s="10">
        <v>30.835999999999999</v>
      </c>
      <c r="G1816" s="8" t="s">
        <v>25</v>
      </c>
      <c r="H1816" s="8">
        <v>3.3</v>
      </c>
      <c r="I1816" s="8" t="s">
        <v>41</v>
      </c>
      <c r="J1816" s="8" t="s">
        <v>29</v>
      </c>
      <c r="K1816" s="8" t="s">
        <v>30</v>
      </c>
      <c r="L1816" s="8" t="s">
        <v>47</v>
      </c>
      <c r="M1816" s="8" t="s">
        <v>32</v>
      </c>
      <c r="N1816" s="9">
        <v>40586</v>
      </c>
    </row>
    <row r="1817" spans="1:14" x14ac:dyDescent="0.35">
      <c r="A1817" s="8">
        <v>33253</v>
      </c>
      <c r="B1817" s="9">
        <v>40877</v>
      </c>
      <c r="C1817" s="8" t="s">
        <v>49</v>
      </c>
      <c r="D1817" s="8">
        <v>6</v>
      </c>
      <c r="E1817" s="8">
        <v>24.2</v>
      </c>
      <c r="F1817" s="10">
        <v>4.0333333333333332</v>
      </c>
      <c r="G1817" s="8" t="s">
        <v>25</v>
      </c>
      <c r="H1817" s="8">
        <v>1.17</v>
      </c>
      <c r="I1817" s="8" t="s">
        <v>35</v>
      </c>
      <c r="J1817" s="8" t="s">
        <v>29</v>
      </c>
      <c r="K1817" s="8" t="s">
        <v>27</v>
      </c>
      <c r="L1817" s="8" t="s">
        <v>40</v>
      </c>
      <c r="M1817" s="8" t="s">
        <v>37</v>
      </c>
      <c r="N1817" s="9">
        <v>40586</v>
      </c>
    </row>
    <row r="1818" spans="1:14" x14ac:dyDescent="0.35">
      <c r="A1818" s="8">
        <v>27106</v>
      </c>
      <c r="B1818" s="9">
        <v>40878</v>
      </c>
      <c r="C1818" s="8" t="s">
        <v>34</v>
      </c>
      <c r="D1818" s="8">
        <v>50</v>
      </c>
      <c r="E1818" s="8">
        <v>531.48</v>
      </c>
      <c r="F1818" s="10">
        <v>10.6296</v>
      </c>
      <c r="G1818" s="8" t="s">
        <v>25</v>
      </c>
      <c r="H1818" s="8">
        <v>1.39</v>
      </c>
      <c r="I1818" s="8" t="s">
        <v>51</v>
      </c>
      <c r="J1818" s="8" t="s">
        <v>29</v>
      </c>
      <c r="K1818" s="8" t="s">
        <v>27</v>
      </c>
      <c r="L1818" s="8" t="s">
        <v>127</v>
      </c>
      <c r="M1818" s="8" t="s">
        <v>19</v>
      </c>
      <c r="N1818" s="9">
        <v>40555</v>
      </c>
    </row>
    <row r="1819" spans="1:14" x14ac:dyDescent="0.35">
      <c r="A1819" s="8">
        <v>27106</v>
      </c>
      <c r="B1819" s="9">
        <v>40878</v>
      </c>
      <c r="C1819" s="8" t="s">
        <v>34</v>
      </c>
      <c r="D1819" s="8">
        <v>42</v>
      </c>
      <c r="E1819" s="8">
        <v>890.61</v>
      </c>
      <c r="F1819" s="10">
        <v>21.205000000000002</v>
      </c>
      <c r="G1819" s="8" t="s">
        <v>25</v>
      </c>
      <c r="H1819" s="8">
        <v>3.63</v>
      </c>
      <c r="I1819" s="8" t="s">
        <v>51</v>
      </c>
      <c r="J1819" s="8" t="s">
        <v>29</v>
      </c>
      <c r="K1819" s="8" t="s">
        <v>17</v>
      </c>
      <c r="L1819" s="8" t="s">
        <v>18</v>
      </c>
      <c r="M1819" s="8" t="s">
        <v>32</v>
      </c>
      <c r="N1819" s="9">
        <v>40614</v>
      </c>
    </row>
    <row r="1820" spans="1:14" x14ac:dyDescent="0.35">
      <c r="A1820" s="8">
        <v>25248</v>
      </c>
      <c r="B1820" s="9">
        <v>40878</v>
      </c>
      <c r="C1820" s="8" t="s">
        <v>55</v>
      </c>
      <c r="D1820" s="8">
        <v>33</v>
      </c>
      <c r="E1820" s="8">
        <v>271.14</v>
      </c>
      <c r="F1820" s="10">
        <v>8.2163636363636368</v>
      </c>
      <c r="G1820" s="8" t="s">
        <v>14</v>
      </c>
      <c r="H1820" s="8">
        <v>1.99</v>
      </c>
      <c r="I1820" s="8" t="s">
        <v>15</v>
      </c>
      <c r="J1820" s="8" t="s">
        <v>42</v>
      </c>
      <c r="K1820" s="8" t="s">
        <v>30</v>
      </c>
      <c r="L1820" s="8" t="s">
        <v>31</v>
      </c>
      <c r="M1820" s="8" t="s">
        <v>32</v>
      </c>
      <c r="N1820" s="9">
        <v>40614</v>
      </c>
    </row>
    <row r="1821" spans="1:14" x14ac:dyDescent="0.35">
      <c r="A1821" s="8">
        <v>27106</v>
      </c>
      <c r="B1821" s="9">
        <v>40878</v>
      </c>
      <c r="C1821" s="8" t="s">
        <v>34</v>
      </c>
      <c r="D1821" s="8">
        <v>29</v>
      </c>
      <c r="E1821" s="8">
        <v>3524.55</v>
      </c>
      <c r="F1821" s="10">
        <v>121.53620689655173</v>
      </c>
      <c r="G1821" s="8" t="s">
        <v>21</v>
      </c>
      <c r="H1821" s="8">
        <v>30</v>
      </c>
      <c r="I1821" s="8" t="s">
        <v>51</v>
      </c>
      <c r="J1821" s="8" t="s">
        <v>29</v>
      </c>
      <c r="K1821" s="8" t="s">
        <v>17</v>
      </c>
      <c r="L1821" s="8" t="s">
        <v>23</v>
      </c>
      <c r="M1821" s="8" t="s">
        <v>24</v>
      </c>
      <c r="N1821" s="9">
        <v>40614</v>
      </c>
    </row>
    <row r="1822" spans="1:14" x14ac:dyDescent="0.35">
      <c r="A1822" s="8">
        <v>25248</v>
      </c>
      <c r="B1822" s="9">
        <v>40878</v>
      </c>
      <c r="C1822" s="8" t="s">
        <v>55</v>
      </c>
      <c r="D1822" s="8">
        <v>26</v>
      </c>
      <c r="E1822" s="8">
        <v>1150.3</v>
      </c>
      <c r="F1822" s="10">
        <v>44.242307692307691</v>
      </c>
      <c r="G1822" s="8" t="s">
        <v>25</v>
      </c>
      <c r="H1822" s="8">
        <v>5.81</v>
      </c>
      <c r="I1822" s="8" t="s">
        <v>15</v>
      </c>
      <c r="J1822" s="8" t="s">
        <v>42</v>
      </c>
      <c r="K1822" s="8" t="s">
        <v>27</v>
      </c>
      <c r="L1822" s="8" t="s">
        <v>28</v>
      </c>
      <c r="M1822" s="8" t="s">
        <v>19</v>
      </c>
      <c r="N1822" s="9">
        <v>40586</v>
      </c>
    </row>
    <row r="1823" spans="1:14" x14ac:dyDescent="0.35">
      <c r="A1823" s="8">
        <v>27106</v>
      </c>
      <c r="B1823" s="9">
        <v>40878</v>
      </c>
      <c r="C1823" s="8" t="s">
        <v>34</v>
      </c>
      <c r="D1823" s="8">
        <v>10</v>
      </c>
      <c r="E1823" s="8">
        <v>64.19</v>
      </c>
      <c r="F1823" s="10">
        <v>6.4189999999999996</v>
      </c>
      <c r="G1823" s="8" t="s">
        <v>25</v>
      </c>
      <c r="H1823" s="8">
        <v>1.5</v>
      </c>
      <c r="I1823" s="8" t="s">
        <v>51</v>
      </c>
      <c r="J1823" s="8" t="s">
        <v>29</v>
      </c>
      <c r="K1823" s="8" t="s">
        <v>27</v>
      </c>
      <c r="L1823" s="8" t="s">
        <v>40</v>
      </c>
      <c r="M1823" s="8" t="s">
        <v>37</v>
      </c>
      <c r="N1823" s="9">
        <v>40614</v>
      </c>
    </row>
    <row r="1824" spans="1:14" x14ac:dyDescent="0.35">
      <c r="A1824" s="8">
        <v>27106</v>
      </c>
      <c r="B1824" s="9">
        <v>40878</v>
      </c>
      <c r="C1824" s="8" t="s">
        <v>34</v>
      </c>
      <c r="D1824" s="8">
        <v>1</v>
      </c>
      <c r="E1824" s="8">
        <v>13.96</v>
      </c>
      <c r="F1824" s="10">
        <v>13.96</v>
      </c>
      <c r="G1824" s="8" t="s">
        <v>25</v>
      </c>
      <c r="H1824" s="8">
        <v>2.99</v>
      </c>
      <c r="I1824" s="8" t="s">
        <v>51</v>
      </c>
      <c r="J1824" s="8" t="s">
        <v>29</v>
      </c>
      <c r="K1824" s="8" t="s">
        <v>27</v>
      </c>
      <c r="L1824" s="8" t="s">
        <v>68</v>
      </c>
      <c r="M1824" s="8" t="s">
        <v>19</v>
      </c>
      <c r="N1824" s="9">
        <v>40614</v>
      </c>
    </row>
    <row r="1825" spans="1:14" x14ac:dyDescent="0.35">
      <c r="A1825" s="8">
        <v>33510</v>
      </c>
      <c r="B1825" s="9">
        <v>40879</v>
      </c>
      <c r="C1825" s="8" t="s">
        <v>34</v>
      </c>
      <c r="D1825" s="8">
        <v>42</v>
      </c>
      <c r="E1825" s="8">
        <v>267.06</v>
      </c>
      <c r="F1825" s="10">
        <v>6.3585714285714285</v>
      </c>
      <c r="G1825" s="8" t="s">
        <v>25</v>
      </c>
      <c r="H1825" s="8">
        <v>5.22</v>
      </c>
      <c r="I1825" s="8" t="s">
        <v>51</v>
      </c>
      <c r="J1825" s="8" t="s">
        <v>22</v>
      </c>
      <c r="K1825" s="8" t="s">
        <v>17</v>
      </c>
      <c r="L1825" s="8" t="s">
        <v>18</v>
      </c>
      <c r="M1825" s="8" t="s">
        <v>19</v>
      </c>
      <c r="N1825" s="9">
        <v>40614</v>
      </c>
    </row>
    <row r="1826" spans="1:14" x14ac:dyDescent="0.35">
      <c r="A1826" s="8">
        <v>37667</v>
      </c>
      <c r="B1826" s="9">
        <v>40879</v>
      </c>
      <c r="C1826" s="8" t="s">
        <v>34</v>
      </c>
      <c r="D1826" s="8">
        <v>31</v>
      </c>
      <c r="E1826" s="8">
        <v>472.35</v>
      </c>
      <c r="F1826" s="10">
        <v>15.237096774193549</v>
      </c>
      <c r="G1826" s="8" t="s">
        <v>25</v>
      </c>
      <c r="H1826" s="8">
        <v>6.46</v>
      </c>
      <c r="I1826" s="8" t="s">
        <v>85</v>
      </c>
      <c r="J1826" s="8" t="s">
        <v>16</v>
      </c>
      <c r="K1826" s="8" t="s">
        <v>27</v>
      </c>
      <c r="L1826" s="8" t="s">
        <v>68</v>
      </c>
      <c r="M1826" s="8" t="s">
        <v>19</v>
      </c>
      <c r="N1826" s="9">
        <v>40614</v>
      </c>
    </row>
    <row r="1827" spans="1:14" x14ac:dyDescent="0.35">
      <c r="A1827" s="8">
        <v>14563</v>
      </c>
      <c r="B1827" s="9">
        <v>40879</v>
      </c>
      <c r="C1827" s="8" t="s">
        <v>20</v>
      </c>
      <c r="D1827" s="8">
        <v>31</v>
      </c>
      <c r="E1827" s="8">
        <v>953.04549999999995</v>
      </c>
      <c r="F1827" s="10">
        <v>30.74340322580645</v>
      </c>
      <c r="G1827" s="8" t="s">
        <v>25</v>
      </c>
      <c r="H1827" s="8">
        <v>5.99</v>
      </c>
      <c r="I1827" s="8" t="s">
        <v>54</v>
      </c>
      <c r="J1827" s="8" t="s">
        <v>22</v>
      </c>
      <c r="K1827" s="8" t="s">
        <v>30</v>
      </c>
      <c r="L1827" s="8" t="s">
        <v>47</v>
      </c>
      <c r="M1827" s="8" t="s">
        <v>37</v>
      </c>
      <c r="N1827" s="9">
        <v>40614</v>
      </c>
    </row>
    <row r="1828" spans="1:14" x14ac:dyDescent="0.35">
      <c r="A1828" s="8">
        <v>32065</v>
      </c>
      <c r="B1828" s="9">
        <v>40879</v>
      </c>
      <c r="C1828" s="8" t="s">
        <v>55</v>
      </c>
      <c r="D1828" s="8">
        <v>25</v>
      </c>
      <c r="E1828" s="8">
        <v>450.28</v>
      </c>
      <c r="F1828" s="10">
        <v>18.011199999999999</v>
      </c>
      <c r="G1828" s="8" t="s">
        <v>25</v>
      </c>
      <c r="H1828" s="8">
        <v>8.51</v>
      </c>
      <c r="I1828" s="8" t="s">
        <v>35</v>
      </c>
      <c r="J1828" s="8" t="s">
        <v>22</v>
      </c>
      <c r="K1828" s="8" t="s">
        <v>30</v>
      </c>
      <c r="L1828" s="8" t="s">
        <v>44</v>
      </c>
      <c r="M1828" s="8" t="s">
        <v>45</v>
      </c>
      <c r="N1828" s="9">
        <v>40614</v>
      </c>
    </row>
    <row r="1829" spans="1:14" x14ac:dyDescent="0.35">
      <c r="A1829" s="8">
        <v>45376</v>
      </c>
      <c r="B1829" s="9">
        <v>40879</v>
      </c>
      <c r="C1829" s="8" t="s">
        <v>20</v>
      </c>
      <c r="D1829" s="8">
        <v>19</v>
      </c>
      <c r="E1829" s="8">
        <v>6648.58</v>
      </c>
      <c r="F1829" s="10">
        <v>349.92526315789473</v>
      </c>
      <c r="G1829" s="8" t="s">
        <v>21</v>
      </c>
      <c r="H1829" s="8">
        <v>99</v>
      </c>
      <c r="I1829" s="8" t="s">
        <v>35</v>
      </c>
      <c r="J1829" s="8" t="s">
        <v>16</v>
      </c>
      <c r="K1829" s="8" t="s">
        <v>27</v>
      </c>
      <c r="L1829" s="8" t="s">
        <v>58</v>
      </c>
      <c r="M1829" s="8" t="s">
        <v>24</v>
      </c>
      <c r="N1829" s="9">
        <v>40614</v>
      </c>
    </row>
    <row r="1830" spans="1:14" x14ac:dyDescent="0.35">
      <c r="A1830" s="8">
        <v>33510</v>
      </c>
      <c r="B1830" s="9">
        <v>40879</v>
      </c>
      <c r="C1830" s="8" t="s">
        <v>34</v>
      </c>
      <c r="D1830" s="8">
        <v>11</v>
      </c>
      <c r="E1830" s="8">
        <v>449.79</v>
      </c>
      <c r="F1830" s="10">
        <v>40.89</v>
      </c>
      <c r="G1830" s="8" t="s">
        <v>25</v>
      </c>
      <c r="H1830" s="8">
        <v>17.48</v>
      </c>
      <c r="I1830" s="8" t="s">
        <v>51</v>
      </c>
      <c r="J1830" s="8" t="s">
        <v>22</v>
      </c>
      <c r="K1830" s="8" t="s">
        <v>27</v>
      </c>
      <c r="L1830" s="8" t="s">
        <v>28</v>
      </c>
      <c r="M1830" s="8" t="s">
        <v>19</v>
      </c>
      <c r="N1830" s="9">
        <v>40586</v>
      </c>
    </row>
    <row r="1831" spans="1:14" x14ac:dyDescent="0.35">
      <c r="A1831" s="8">
        <v>56868</v>
      </c>
      <c r="B1831" s="9">
        <v>40880</v>
      </c>
      <c r="C1831" s="8" t="s">
        <v>13</v>
      </c>
      <c r="D1831" s="8">
        <v>34</v>
      </c>
      <c r="E1831" s="8">
        <v>1947.4265</v>
      </c>
      <c r="F1831" s="10">
        <v>57.277250000000002</v>
      </c>
      <c r="G1831" s="8" t="s">
        <v>25</v>
      </c>
      <c r="H1831" s="8">
        <v>5.92</v>
      </c>
      <c r="I1831" s="8" t="s">
        <v>15</v>
      </c>
      <c r="J1831" s="8" t="s">
        <v>22</v>
      </c>
      <c r="K1831" s="8" t="s">
        <v>30</v>
      </c>
      <c r="L1831" s="8" t="s">
        <v>47</v>
      </c>
      <c r="M1831" s="8" t="s">
        <v>19</v>
      </c>
      <c r="N1831" s="9">
        <v>40828</v>
      </c>
    </row>
    <row r="1832" spans="1:14" x14ac:dyDescent="0.35">
      <c r="A1832" s="8">
        <v>58755</v>
      </c>
      <c r="B1832" s="9">
        <v>40880</v>
      </c>
      <c r="C1832" s="8" t="s">
        <v>13</v>
      </c>
      <c r="D1832" s="8">
        <v>18</v>
      </c>
      <c r="E1832" s="8">
        <v>47.11</v>
      </c>
      <c r="F1832" s="10">
        <v>2.6172222222222223</v>
      </c>
      <c r="G1832" s="8" t="s">
        <v>25</v>
      </c>
      <c r="H1832" s="8">
        <v>7.09</v>
      </c>
      <c r="I1832" s="8" t="s">
        <v>85</v>
      </c>
      <c r="J1832" s="8" t="s">
        <v>29</v>
      </c>
      <c r="K1832" s="8" t="s">
        <v>27</v>
      </c>
      <c r="L1832" s="8" t="s">
        <v>28</v>
      </c>
      <c r="M1832" s="8" t="s">
        <v>37</v>
      </c>
      <c r="N1832" s="9">
        <v>40889</v>
      </c>
    </row>
    <row r="1833" spans="1:14" x14ac:dyDescent="0.35">
      <c r="A1833" s="8">
        <v>774</v>
      </c>
      <c r="B1833" s="9">
        <v>40880</v>
      </c>
      <c r="C1833" s="8" t="s">
        <v>20</v>
      </c>
      <c r="D1833" s="8">
        <v>17</v>
      </c>
      <c r="E1833" s="8">
        <v>126.57</v>
      </c>
      <c r="F1833" s="10">
        <v>7.4452941176470588</v>
      </c>
      <c r="G1833" s="8" t="s">
        <v>25</v>
      </c>
      <c r="H1833" s="8">
        <v>49</v>
      </c>
      <c r="I1833" s="8" t="s">
        <v>54</v>
      </c>
      <c r="J1833" s="8" t="s">
        <v>42</v>
      </c>
      <c r="K1833" s="8" t="s">
        <v>27</v>
      </c>
      <c r="L1833" s="8" t="s">
        <v>66</v>
      </c>
      <c r="M1833" s="8" t="s">
        <v>76</v>
      </c>
      <c r="N1833" s="9">
        <v>40675</v>
      </c>
    </row>
    <row r="1834" spans="1:14" x14ac:dyDescent="0.35">
      <c r="A1834" s="8">
        <v>29255</v>
      </c>
      <c r="B1834" s="9">
        <v>40880</v>
      </c>
      <c r="C1834" s="8" t="s">
        <v>13</v>
      </c>
      <c r="D1834" s="8">
        <v>11</v>
      </c>
      <c r="E1834" s="8">
        <v>617.21900000000005</v>
      </c>
      <c r="F1834" s="10">
        <v>56.110818181818189</v>
      </c>
      <c r="G1834" s="8" t="s">
        <v>14</v>
      </c>
      <c r="H1834" s="8">
        <v>8.99</v>
      </c>
      <c r="I1834" s="8" t="s">
        <v>51</v>
      </c>
      <c r="J1834" s="8" t="s">
        <v>16</v>
      </c>
      <c r="K1834" s="8" t="s">
        <v>30</v>
      </c>
      <c r="L1834" s="8" t="s">
        <v>47</v>
      </c>
      <c r="M1834" s="8" t="s">
        <v>19</v>
      </c>
      <c r="N1834" s="9">
        <v>40736</v>
      </c>
    </row>
    <row r="1835" spans="1:14" x14ac:dyDescent="0.35">
      <c r="A1835" s="8">
        <v>58755</v>
      </c>
      <c r="B1835" s="9">
        <v>40880</v>
      </c>
      <c r="C1835" s="8" t="s">
        <v>13</v>
      </c>
      <c r="D1835" s="8">
        <v>7</v>
      </c>
      <c r="E1835" s="8">
        <v>15.61</v>
      </c>
      <c r="F1835" s="10">
        <v>2.23</v>
      </c>
      <c r="G1835" s="8" t="s">
        <v>25</v>
      </c>
      <c r="H1835" s="8">
        <v>1.49</v>
      </c>
      <c r="I1835" s="8" t="s">
        <v>85</v>
      </c>
      <c r="J1835" s="8" t="s">
        <v>29</v>
      </c>
      <c r="K1835" s="8" t="s">
        <v>27</v>
      </c>
      <c r="L1835" s="8" t="s">
        <v>68</v>
      </c>
      <c r="M1835" s="8" t="s">
        <v>19</v>
      </c>
      <c r="N1835" s="9">
        <v>40675</v>
      </c>
    </row>
    <row r="1836" spans="1:14" x14ac:dyDescent="0.35">
      <c r="A1836" s="8">
        <v>17376</v>
      </c>
      <c r="B1836" s="9">
        <v>40881</v>
      </c>
      <c r="C1836" s="8" t="s">
        <v>34</v>
      </c>
      <c r="D1836" s="8">
        <v>44</v>
      </c>
      <c r="E1836" s="8">
        <v>1127.81</v>
      </c>
      <c r="F1836" s="10">
        <v>25.632045454545452</v>
      </c>
      <c r="G1836" s="8" t="s">
        <v>25</v>
      </c>
      <c r="H1836" s="8">
        <v>1.99</v>
      </c>
      <c r="I1836" s="8" t="s">
        <v>96</v>
      </c>
      <c r="J1836" s="8" t="s">
        <v>22</v>
      </c>
      <c r="K1836" s="8" t="s">
        <v>30</v>
      </c>
      <c r="L1836" s="8" t="s">
        <v>31</v>
      </c>
      <c r="M1836" s="8" t="s">
        <v>32</v>
      </c>
      <c r="N1836" s="9">
        <v>40706</v>
      </c>
    </row>
    <row r="1837" spans="1:14" x14ac:dyDescent="0.35">
      <c r="A1837" s="8">
        <v>41664</v>
      </c>
      <c r="B1837" s="9">
        <v>40881</v>
      </c>
      <c r="C1837" s="8" t="s">
        <v>20</v>
      </c>
      <c r="D1837" s="8">
        <v>40</v>
      </c>
      <c r="E1837" s="8">
        <v>1038.19</v>
      </c>
      <c r="F1837" s="10">
        <v>25.954750000000001</v>
      </c>
      <c r="G1837" s="8" t="s">
        <v>25</v>
      </c>
      <c r="H1837" s="8">
        <v>4.08</v>
      </c>
      <c r="I1837" s="8" t="s">
        <v>51</v>
      </c>
      <c r="J1837" s="8" t="s">
        <v>22</v>
      </c>
      <c r="K1837" s="8" t="s">
        <v>27</v>
      </c>
      <c r="L1837" s="8" t="s">
        <v>40</v>
      </c>
      <c r="M1837" s="8" t="s">
        <v>32</v>
      </c>
      <c r="N1837" s="9">
        <v>40706</v>
      </c>
    </row>
    <row r="1838" spans="1:14" x14ac:dyDescent="0.35">
      <c r="A1838" s="8">
        <v>28963</v>
      </c>
      <c r="B1838" s="9">
        <v>40881</v>
      </c>
      <c r="C1838" s="8" t="s">
        <v>49</v>
      </c>
      <c r="D1838" s="8">
        <v>37</v>
      </c>
      <c r="E1838" s="8">
        <v>6072.1875</v>
      </c>
      <c r="F1838" s="10">
        <v>164.11317567567568</v>
      </c>
      <c r="G1838" s="8" t="s">
        <v>25</v>
      </c>
      <c r="H1838" s="8">
        <v>2.5</v>
      </c>
      <c r="I1838" s="8" t="s">
        <v>85</v>
      </c>
      <c r="J1838" s="8" t="s">
        <v>29</v>
      </c>
      <c r="K1838" s="8" t="s">
        <v>30</v>
      </c>
      <c r="L1838" s="8" t="s">
        <v>47</v>
      </c>
      <c r="M1838" s="8" t="s">
        <v>19</v>
      </c>
      <c r="N1838" s="9">
        <v>40706</v>
      </c>
    </row>
    <row r="1839" spans="1:14" x14ac:dyDescent="0.35">
      <c r="A1839" s="8">
        <v>54401</v>
      </c>
      <c r="B1839" s="9">
        <v>40881</v>
      </c>
      <c r="C1839" s="8" t="s">
        <v>34</v>
      </c>
      <c r="D1839" s="8">
        <v>34</v>
      </c>
      <c r="E1839" s="8">
        <v>670.02</v>
      </c>
      <c r="F1839" s="10">
        <v>19.706470588235295</v>
      </c>
      <c r="G1839" s="8" t="s">
        <v>25</v>
      </c>
      <c r="H1839" s="8">
        <v>1.49</v>
      </c>
      <c r="I1839" s="8" t="s">
        <v>51</v>
      </c>
      <c r="J1839" s="8" t="s">
        <v>29</v>
      </c>
      <c r="K1839" s="8" t="s">
        <v>27</v>
      </c>
      <c r="L1839" s="8" t="s">
        <v>68</v>
      </c>
      <c r="M1839" s="8" t="s">
        <v>19</v>
      </c>
      <c r="N1839" s="9">
        <v>40706</v>
      </c>
    </row>
    <row r="1840" spans="1:14" x14ac:dyDescent="0.35">
      <c r="A1840" s="8">
        <v>41664</v>
      </c>
      <c r="B1840" s="9">
        <v>40881</v>
      </c>
      <c r="C1840" s="8" t="s">
        <v>20</v>
      </c>
      <c r="D1840" s="8">
        <v>5</v>
      </c>
      <c r="E1840" s="8">
        <v>54.8</v>
      </c>
      <c r="F1840" s="10">
        <v>10.959999999999999</v>
      </c>
      <c r="G1840" s="8" t="s">
        <v>25</v>
      </c>
      <c r="H1840" s="8">
        <v>1.99</v>
      </c>
      <c r="I1840" s="8" t="s">
        <v>51</v>
      </c>
      <c r="J1840" s="8" t="s">
        <v>22</v>
      </c>
      <c r="K1840" s="8" t="s">
        <v>30</v>
      </c>
      <c r="L1840" s="8" t="s">
        <v>31</v>
      </c>
      <c r="M1840" s="8" t="s">
        <v>32</v>
      </c>
      <c r="N1840" s="9">
        <v>40645</v>
      </c>
    </row>
    <row r="1841" spans="1:14" x14ac:dyDescent="0.35">
      <c r="A1841" s="8">
        <v>47303</v>
      </c>
      <c r="B1841" s="9">
        <v>40882</v>
      </c>
      <c r="C1841" s="8" t="s">
        <v>55</v>
      </c>
      <c r="D1841" s="8">
        <v>47</v>
      </c>
      <c r="E1841" s="8">
        <v>1413.82</v>
      </c>
      <c r="F1841" s="10">
        <v>30.081276595744679</v>
      </c>
      <c r="G1841" s="8" t="s">
        <v>25</v>
      </c>
      <c r="H1841" s="8">
        <v>11.63</v>
      </c>
      <c r="I1841" s="8" t="s">
        <v>51</v>
      </c>
      <c r="J1841" s="8" t="s">
        <v>22</v>
      </c>
      <c r="K1841" s="8" t="s">
        <v>27</v>
      </c>
      <c r="L1841" s="8" t="s">
        <v>68</v>
      </c>
      <c r="M1841" s="8" t="s">
        <v>19</v>
      </c>
      <c r="N1841" s="9">
        <v>40706</v>
      </c>
    </row>
    <row r="1842" spans="1:14" x14ac:dyDescent="0.35">
      <c r="A1842" s="8">
        <v>47303</v>
      </c>
      <c r="B1842" s="9">
        <v>40882</v>
      </c>
      <c r="C1842" s="8" t="s">
        <v>55</v>
      </c>
      <c r="D1842" s="8">
        <v>45</v>
      </c>
      <c r="E1842" s="8">
        <v>308.92</v>
      </c>
      <c r="F1842" s="10">
        <v>6.8648888888888893</v>
      </c>
      <c r="G1842" s="8" t="s">
        <v>14</v>
      </c>
      <c r="H1842" s="8">
        <v>7.37</v>
      </c>
      <c r="I1842" s="8" t="s">
        <v>51</v>
      </c>
      <c r="J1842" s="8" t="s">
        <v>22</v>
      </c>
      <c r="K1842" s="8" t="s">
        <v>27</v>
      </c>
      <c r="L1842" s="8" t="s">
        <v>28</v>
      </c>
      <c r="M1842" s="8" t="s">
        <v>19</v>
      </c>
      <c r="N1842" s="9">
        <v>40736</v>
      </c>
    </row>
    <row r="1843" spans="1:14" x14ac:dyDescent="0.35">
      <c r="A1843" s="8">
        <v>38531</v>
      </c>
      <c r="B1843" s="9">
        <v>40882</v>
      </c>
      <c r="C1843" s="8" t="s">
        <v>13</v>
      </c>
      <c r="D1843" s="8">
        <v>26</v>
      </c>
      <c r="E1843" s="8">
        <v>118.43</v>
      </c>
      <c r="F1843" s="10">
        <v>4.5550000000000006</v>
      </c>
      <c r="G1843" s="8" t="s">
        <v>14</v>
      </c>
      <c r="H1843" s="8">
        <v>2.2599999999999998</v>
      </c>
      <c r="I1843" s="8" t="s">
        <v>63</v>
      </c>
      <c r="J1843" s="8" t="s">
        <v>29</v>
      </c>
      <c r="K1843" s="8" t="s">
        <v>27</v>
      </c>
      <c r="L1843" s="8" t="s">
        <v>28</v>
      </c>
      <c r="M1843" s="8" t="s">
        <v>37</v>
      </c>
      <c r="N1843" s="9">
        <v>40889</v>
      </c>
    </row>
    <row r="1844" spans="1:14" x14ac:dyDescent="0.35">
      <c r="A1844" s="8">
        <v>48641</v>
      </c>
      <c r="B1844" s="9">
        <v>40882</v>
      </c>
      <c r="C1844" s="8" t="s">
        <v>34</v>
      </c>
      <c r="D1844" s="8">
        <v>13</v>
      </c>
      <c r="E1844" s="8">
        <v>66.83</v>
      </c>
      <c r="F1844" s="10">
        <v>5.140769230769231</v>
      </c>
      <c r="G1844" s="8" t="s">
        <v>25</v>
      </c>
      <c r="H1844" s="8">
        <v>0.8</v>
      </c>
      <c r="I1844" s="8" t="s">
        <v>15</v>
      </c>
      <c r="J1844" s="8" t="s">
        <v>42</v>
      </c>
      <c r="K1844" s="8" t="s">
        <v>27</v>
      </c>
      <c r="L1844" s="8" t="s">
        <v>28</v>
      </c>
      <c r="M1844" s="8" t="s">
        <v>37</v>
      </c>
      <c r="N1844" s="9">
        <v>40706</v>
      </c>
    </row>
    <row r="1845" spans="1:14" x14ac:dyDescent="0.35">
      <c r="A1845" s="8">
        <v>47303</v>
      </c>
      <c r="B1845" s="9">
        <v>40882</v>
      </c>
      <c r="C1845" s="8" t="s">
        <v>55</v>
      </c>
      <c r="D1845" s="8">
        <v>7</v>
      </c>
      <c r="E1845" s="8">
        <v>56.9</v>
      </c>
      <c r="F1845" s="10">
        <v>8.1285714285714281</v>
      </c>
      <c r="G1845" s="8" t="s">
        <v>25</v>
      </c>
      <c r="H1845" s="8">
        <v>1.39</v>
      </c>
      <c r="I1845" s="8" t="s">
        <v>51</v>
      </c>
      <c r="J1845" s="8" t="s">
        <v>22</v>
      </c>
      <c r="K1845" s="8" t="s">
        <v>27</v>
      </c>
      <c r="L1845" s="8" t="s">
        <v>127</v>
      </c>
      <c r="M1845" s="8" t="s">
        <v>19</v>
      </c>
      <c r="N1845" s="9">
        <v>40706</v>
      </c>
    </row>
    <row r="1846" spans="1:14" x14ac:dyDescent="0.35">
      <c r="A1846" s="8">
        <v>9344</v>
      </c>
      <c r="B1846" s="9">
        <v>40883</v>
      </c>
      <c r="C1846" s="8" t="s">
        <v>13</v>
      </c>
      <c r="D1846" s="8">
        <v>31</v>
      </c>
      <c r="E1846" s="8">
        <v>3448.6455000000001</v>
      </c>
      <c r="F1846" s="10">
        <v>111.24662903225807</v>
      </c>
      <c r="G1846" s="8" t="s">
        <v>25</v>
      </c>
      <c r="H1846" s="8">
        <v>8.99</v>
      </c>
      <c r="I1846" s="8" t="s">
        <v>46</v>
      </c>
      <c r="J1846" s="8" t="s">
        <v>16</v>
      </c>
      <c r="K1846" s="8" t="s">
        <v>30</v>
      </c>
      <c r="L1846" s="8" t="s">
        <v>47</v>
      </c>
      <c r="M1846" s="8" t="s">
        <v>19</v>
      </c>
      <c r="N1846" s="9">
        <v>40706</v>
      </c>
    </row>
    <row r="1847" spans="1:14" x14ac:dyDescent="0.35">
      <c r="A1847" s="8">
        <v>18400</v>
      </c>
      <c r="B1847" s="9">
        <v>40883</v>
      </c>
      <c r="C1847" s="8" t="s">
        <v>49</v>
      </c>
      <c r="D1847" s="8">
        <v>29</v>
      </c>
      <c r="E1847" s="8">
        <v>598.49</v>
      </c>
      <c r="F1847" s="10">
        <v>20.63758620689655</v>
      </c>
      <c r="G1847" s="8" t="s">
        <v>25</v>
      </c>
      <c r="H1847" s="8">
        <v>4</v>
      </c>
      <c r="I1847" s="8" t="s">
        <v>35</v>
      </c>
      <c r="J1847" s="8" t="s">
        <v>16</v>
      </c>
      <c r="K1847" s="8" t="s">
        <v>30</v>
      </c>
      <c r="L1847" s="8" t="s">
        <v>31</v>
      </c>
      <c r="M1847" s="8" t="s">
        <v>19</v>
      </c>
      <c r="N1847" s="9">
        <v>40736</v>
      </c>
    </row>
    <row r="1848" spans="1:14" x14ac:dyDescent="0.35">
      <c r="A1848" s="8">
        <v>20864</v>
      </c>
      <c r="B1848" s="9">
        <v>40883</v>
      </c>
      <c r="C1848" s="8" t="s">
        <v>34</v>
      </c>
      <c r="D1848" s="8">
        <v>19</v>
      </c>
      <c r="E1848" s="8">
        <v>251.45</v>
      </c>
      <c r="F1848" s="10">
        <v>13.234210526315788</v>
      </c>
      <c r="G1848" s="8" t="s">
        <v>25</v>
      </c>
      <c r="H1848" s="8">
        <v>4.95</v>
      </c>
      <c r="I1848" s="8" t="s">
        <v>46</v>
      </c>
      <c r="J1848" s="8" t="s">
        <v>22</v>
      </c>
      <c r="K1848" s="8" t="s">
        <v>17</v>
      </c>
      <c r="L1848" s="8" t="s">
        <v>18</v>
      </c>
      <c r="M1848" s="8" t="s">
        <v>32</v>
      </c>
      <c r="N1848" s="9">
        <v>40767</v>
      </c>
    </row>
    <row r="1849" spans="1:14" x14ac:dyDescent="0.35">
      <c r="A1849" s="8">
        <v>9344</v>
      </c>
      <c r="B1849" s="9">
        <v>40883</v>
      </c>
      <c r="C1849" s="8" t="s">
        <v>13</v>
      </c>
      <c r="D1849" s="8">
        <v>18</v>
      </c>
      <c r="E1849" s="8">
        <v>1733.1</v>
      </c>
      <c r="F1849" s="10">
        <v>96.283333333333331</v>
      </c>
      <c r="G1849" s="8" t="s">
        <v>25</v>
      </c>
      <c r="H1849" s="8">
        <v>35</v>
      </c>
      <c r="I1849" s="8" t="s">
        <v>46</v>
      </c>
      <c r="J1849" s="8" t="s">
        <v>16</v>
      </c>
      <c r="K1849" s="8" t="s">
        <v>27</v>
      </c>
      <c r="L1849" s="8" t="s">
        <v>58</v>
      </c>
      <c r="M1849" s="8" t="s">
        <v>76</v>
      </c>
      <c r="N1849" s="9">
        <v>40767</v>
      </c>
    </row>
    <row r="1850" spans="1:14" x14ac:dyDescent="0.35">
      <c r="A1850" s="8">
        <v>40480</v>
      </c>
      <c r="B1850" s="9">
        <v>40884</v>
      </c>
      <c r="C1850" s="8" t="s">
        <v>20</v>
      </c>
      <c r="D1850" s="8">
        <v>50</v>
      </c>
      <c r="E1850" s="8">
        <v>1270.03</v>
      </c>
      <c r="F1850" s="10">
        <v>25.400600000000001</v>
      </c>
      <c r="G1850" s="8" t="s">
        <v>25</v>
      </c>
      <c r="H1850" s="8">
        <v>6.93</v>
      </c>
      <c r="I1850" s="8" t="s">
        <v>96</v>
      </c>
      <c r="J1850" s="8" t="s">
        <v>29</v>
      </c>
      <c r="K1850" s="8" t="s">
        <v>17</v>
      </c>
      <c r="L1850" s="8" t="s">
        <v>18</v>
      </c>
      <c r="M1850" s="8" t="s">
        <v>19</v>
      </c>
      <c r="N1850" s="9">
        <v>40798</v>
      </c>
    </row>
    <row r="1851" spans="1:14" x14ac:dyDescent="0.35">
      <c r="A1851" s="8">
        <v>38146</v>
      </c>
      <c r="B1851" s="9">
        <v>40884</v>
      </c>
      <c r="C1851" s="8" t="s">
        <v>13</v>
      </c>
      <c r="D1851" s="8">
        <v>45</v>
      </c>
      <c r="E1851" s="8">
        <v>341.39</v>
      </c>
      <c r="F1851" s="10">
        <v>7.5864444444444441</v>
      </c>
      <c r="G1851" s="8" t="s">
        <v>25</v>
      </c>
      <c r="H1851" s="8">
        <v>6.16</v>
      </c>
      <c r="I1851" s="8" t="s">
        <v>54</v>
      </c>
      <c r="J1851" s="8" t="s">
        <v>42</v>
      </c>
      <c r="K1851" s="8" t="s">
        <v>27</v>
      </c>
      <c r="L1851" s="8" t="s">
        <v>68</v>
      </c>
      <c r="M1851" s="8" t="s">
        <v>19</v>
      </c>
      <c r="N1851" s="9">
        <v>40859</v>
      </c>
    </row>
    <row r="1852" spans="1:14" x14ac:dyDescent="0.35">
      <c r="A1852" s="8">
        <v>38146</v>
      </c>
      <c r="B1852" s="9">
        <v>40884</v>
      </c>
      <c r="C1852" s="8" t="s">
        <v>13</v>
      </c>
      <c r="D1852" s="8">
        <v>41</v>
      </c>
      <c r="E1852" s="8">
        <v>782.05</v>
      </c>
      <c r="F1852" s="10">
        <v>19.074390243902439</v>
      </c>
      <c r="G1852" s="8" t="s">
        <v>25</v>
      </c>
      <c r="H1852" s="8">
        <v>14.87</v>
      </c>
      <c r="I1852" s="8" t="s">
        <v>51</v>
      </c>
      <c r="J1852" s="8" t="s">
        <v>42</v>
      </c>
      <c r="K1852" s="8" t="s">
        <v>17</v>
      </c>
      <c r="L1852" s="8" t="s">
        <v>18</v>
      </c>
      <c r="M1852" s="8" t="s">
        <v>76</v>
      </c>
      <c r="N1852" s="9">
        <v>40736</v>
      </c>
    </row>
    <row r="1853" spans="1:14" x14ac:dyDescent="0.35">
      <c r="A1853" s="8">
        <v>43875</v>
      </c>
      <c r="B1853" s="9">
        <v>40884</v>
      </c>
      <c r="C1853" s="8" t="s">
        <v>20</v>
      </c>
      <c r="D1853" s="8">
        <v>40</v>
      </c>
      <c r="E1853" s="8">
        <v>727.64</v>
      </c>
      <c r="F1853" s="10">
        <v>18.190999999999999</v>
      </c>
      <c r="G1853" s="8" t="s">
        <v>25</v>
      </c>
      <c r="H1853" s="8">
        <v>8.51</v>
      </c>
      <c r="I1853" s="8" t="s">
        <v>51</v>
      </c>
      <c r="J1853" s="8" t="s">
        <v>22</v>
      </c>
      <c r="K1853" s="8" t="s">
        <v>30</v>
      </c>
      <c r="L1853" s="8" t="s">
        <v>44</v>
      </c>
      <c r="M1853" s="8" t="s">
        <v>45</v>
      </c>
      <c r="N1853" s="9">
        <v>40798</v>
      </c>
    </row>
    <row r="1854" spans="1:14" x14ac:dyDescent="0.35">
      <c r="A1854" s="8">
        <v>30279</v>
      </c>
      <c r="B1854" s="9">
        <v>40884</v>
      </c>
      <c r="C1854" s="8" t="s">
        <v>20</v>
      </c>
      <c r="D1854" s="8">
        <v>39</v>
      </c>
      <c r="E1854" s="8">
        <v>19539.939999999999</v>
      </c>
      <c r="F1854" s="10">
        <v>501.02410256410252</v>
      </c>
      <c r="G1854" s="8" t="s">
        <v>21</v>
      </c>
      <c r="H1854" s="8">
        <v>16.63</v>
      </c>
      <c r="I1854" s="8" t="s">
        <v>35</v>
      </c>
      <c r="J1854" s="8" t="s">
        <v>22</v>
      </c>
      <c r="K1854" s="8" t="s">
        <v>30</v>
      </c>
      <c r="L1854" s="8" t="s">
        <v>44</v>
      </c>
      <c r="M1854" s="8" t="s">
        <v>56</v>
      </c>
      <c r="N1854" s="9">
        <v>40767</v>
      </c>
    </row>
    <row r="1855" spans="1:14" x14ac:dyDescent="0.35">
      <c r="A1855" s="8">
        <v>28581</v>
      </c>
      <c r="B1855" s="9">
        <v>40884</v>
      </c>
      <c r="C1855" s="8" t="s">
        <v>55</v>
      </c>
      <c r="D1855" s="8">
        <v>36</v>
      </c>
      <c r="E1855" s="8">
        <v>176.35</v>
      </c>
      <c r="F1855" s="10">
        <v>4.8986111111111112</v>
      </c>
      <c r="G1855" s="8" t="s">
        <v>25</v>
      </c>
      <c r="H1855" s="8">
        <v>0.8</v>
      </c>
      <c r="I1855" s="8" t="s">
        <v>35</v>
      </c>
      <c r="J1855" s="8" t="s">
        <v>29</v>
      </c>
      <c r="K1855" s="8" t="s">
        <v>27</v>
      </c>
      <c r="L1855" s="8" t="s">
        <v>28</v>
      </c>
      <c r="M1855" s="8" t="s">
        <v>37</v>
      </c>
      <c r="N1855" s="9">
        <v>40798</v>
      </c>
    </row>
    <row r="1856" spans="1:14" x14ac:dyDescent="0.35">
      <c r="A1856" s="8">
        <v>43875</v>
      </c>
      <c r="B1856" s="9">
        <v>40884</v>
      </c>
      <c r="C1856" s="8" t="s">
        <v>20</v>
      </c>
      <c r="D1856" s="8">
        <v>25</v>
      </c>
      <c r="E1856" s="8">
        <v>2564.5774999999999</v>
      </c>
      <c r="F1856" s="10">
        <v>102.5831</v>
      </c>
      <c r="G1856" s="8" t="s">
        <v>25</v>
      </c>
      <c r="H1856" s="8">
        <v>7.69</v>
      </c>
      <c r="I1856" s="8" t="s">
        <v>51</v>
      </c>
      <c r="J1856" s="8" t="s">
        <v>22</v>
      </c>
      <c r="K1856" s="8" t="s">
        <v>30</v>
      </c>
      <c r="L1856" s="8" t="s">
        <v>47</v>
      </c>
      <c r="M1856" s="8" t="s">
        <v>19</v>
      </c>
      <c r="N1856" s="9">
        <v>40798</v>
      </c>
    </row>
    <row r="1857" spans="1:14" x14ac:dyDescent="0.35">
      <c r="A1857" s="8">
        <v>30279</v>
      </c>
      <c r="B1857" s="9">
        <v>40884</v>
      </c>
      <c r="C1857" s="8" t="s">
        <v>20</v>
      </c>
      <c r="D1857" s="8">
        <v>25</v>
      </c>
      <c r="E1857" s="8">
        <v>1412.98</v>
      </c>
      <c r="F1857" s="10">
        <v>56.519199999999998</v>
      </c>
      <c r="G1857" s="8" t="s">
        <v>25</v>
      </c>
      <c r="H1857" s="8">
        <v>4.5</v>
      </c>
      <c r="I1857" s="8" t="s">
        <v>35</v>
      </c>
      <c r="J1857" s="8" t="s">
        <v>22</v>
      </c>
      <c r="K1857" s="8" t="s">
        <v>27</v>
      </c>
      <c r="L1857" s="8" t="s">
        <v>66</v>
      </c>
      <c r="M1857" s="8" t="s">
        <v>19</v>
      </c>
      <c r="N1857" s="9">
        <v>40736</v>
      </c>
    </row>
    <row r="1858" spans="1:14" x14ac:dyDescent="0.35">
      <c r="A1858" s="8">
        <v>43875</v>
      </c>
      <c r="B1858" s="9">
        <v>40884</v>
      </c>
      <c r="C1858" s="8" t="s">
        <v>20</v>
      </c>
      <c r="D1858" s="8">
        <v>24</v>
      </c>
      <c r="E1858" s="8">
        <v>382.19</v>
      </c>
      <c r="F1858" s="10">
        <v>15.924583333333333</v>
      </c>
      <c r="G1858" s="8" t="s">
        <v>14</v>
      </c>
      <c r="H1858" s="8">
        <v>6.75</v>
      </c>
      <c r="I1858" s="8" t="s">
        <v>51</v>
      </c>
      <c r="J1858" s="8" t="s">
        <v>22</v>
      </c>
      <c r="K1858" s="8" t="s">
        <v>27</v>
      </c>
      <c r="L1858" s="8" t="s">
        <v>66</v>
      </c>
      <c r="M1858" s="8" t="s">
        <v>45</v>
      </c>
      <c r="N1858" s="9">
        <v>40828</v>
      </c>
    </row>
    <row r="1859" spans="1:14" x14ac:dyDescent="0.35">
      <c r="A1859" s="8">
        <v>40480</v>
      </c>
      <c r="B1859" s="9">
        <v>40884</v>
      </c>
      <c r="C1859" s="8" t="s">
        <v>20</v>
      </c>
      <c r="D1859" s="8">
        <v>19</v>
      </c>
      <c r="E1859" s="8">
        <v>7608.88</v>
      </c>
      <c r="F1859" s="10">
        <v>400.46736842105264</v>
      </c>
      <c r="G1859" s="8" t="s">
        <v>14</v>
      </c>
      <c r="H1859" s="8">
        <v>19.989999999999998</v>
      </c>
      <c r="I1859" s="8" t="s">
        <v>96</v>
      </c>
      <c r="J1859" s="8" t="s">
        <v>29</v>
      </c>
      <c r="K1859" s="8" t="s">
        <v>27</v>
      </c>
      <c r="L1859" s="8" t="s">
        <v>68</v>
      </c>
      <c r="M1859" s="8" t="s">
        <v>19</v>
      </c>
      <c r="N1859" s="9">
        <v>40736</v>
      </c>
    </row>
    <row r="1860" spans="1:14" x14ac:dyDescent="0.35">
      <c r="A1860" s="8">
        <v>43875</v>
      </c>
      <c r="B1860" s="9">
        <v>40884</v>
      </c>
      <c r="C1860" s="8" t="s">
        <v>20</v>
      </c>
      <c r="D1860" s="8">
        <v>17</v>
      </c>
      <c r="E1860" s="8">
        <v>2573.92</v>
      </c>
      <c r="F1860" s="10">
        <v>151.40705882352941</v>
      </c>
      <c r="G1860" s="8" t="s">
        <v>21</v>
      </c>
      <c r="H1860" s="8">
        <v>143.71</v>
      </c>
      <c r="I1860" s="8" t="s">
        <v>51</v>
      </c>
      <c r="J1860" s="8" t="s">
        <v>22</v>
      </c>
      <c r="K1860" s="8" t="s">
        <v>17</v>
      </c>
      <c r="L1860" s="8" t="s">
        <v>23</v>
      </c>
      <c r="M1860" s="8" t="s">
        <v>24</v>
      </c>
      <c r="N1860" s="9">
        <v>40798</v>
      </c>
    </row>
    <row r="1861" spans="1:14" x14ac:dyDescent="0.35">
      <c r="A1861" s="8">
        <v>43875</v>
      </c>
      <c r="B1861" s="9">
        <v>40884</v>
      </c>
      <c r="C1861" s="8" t="s">
        <v>20</v>
      </c>
      <c r="D1861" s="8">
        <v>16</v>
      </c>
      <c r="E1861" s="8">
        <v>2795.0039999999999</v>
      </c>
      <c r="F1861" s="10">
        <v>174.68774999999999</v>
      </c>
      <c r="G1861" s="8" t="s">
        <v>25</v>
      </c>
      <c r="H1861" s="8">
        <v>8.99</v>
      </c>
      <c r="I1861" s="8" t="s">
        <v>51</v>
      </c>
      <c r="J1861" s="8" t="s">
        <v>22</v>
      </c>
      <c r="K1861" s="8" t="s">
        <v>30</v>
      </c>
      <c r="L1861" s="8" t="s">
        <v>47</v>
      </c>
      <c r="M1861" s="8" t="s">
        <v>19</v>
      </c>
      <c r="N1861" s="9">
        <v>40767</v>
      </c>
    </row>
    <row r="1862" spans="1:14" x14ac:dyDescent="0.35">
      <c r="A1862" s="8">
        <v>28581</v>
      </c>
      <c r="B1862" s="9">
        <v>40884</v>
      </c>
      <c r="C1862" s="8" t="s">
        <v>55</v>
      </c>
      <c r="D1862" s="8">
        <v>1</v>
      </c>
      <c r="E1862" s="8">
        <v>36.4</v>
      </c>
      <c r="F1862" s="10">
        <v>36.4</v>
      </c>
      <c r="G1862" s="8" t="s">
        <v>25</v>
      </c>
      <c r="H1862" s="8">
        <v>12.98</v>
      </c>
      <c r="I1862" s="8" t="s">
        <v>35</v>
      </c>
      <c r="J1862" s="8" t="s">
        <v>29</v>
      </c>
      <c r="K1862" s="8" t="s">
        <v>27</v>
      </c>
      <c r="L1862" s="8" t="s">
        <v>68</v>
      </c>
      <c r="M1862" s="8" t="s">
        <v>19</v>
      </c>
      <c r="N1862" s="9">
        <v>40798</v>
      </c>
    </row>
    <row r="1863" spans="1:14" x14ac:dyDescent="0.35">
      <c r="A1863" s="8">
        <v>55042</v>
      </c>
      <c r="B1863" s="9">
        <v>40885</v>
      </c>
      <c r="C1863" s="8" t="s">
        <v>34</v>
      </c>
      <c r="D1863" s="8">
        <v>38</v>
      </c>
      <c r="E1863" s="8">
        <v>1978.4345000000001</v>
      </c>
      <c r="F1863" s="10">
        <v>52.064065789473688</v>
      </c>
      <c r="G1863" s="8" t="s">
        <v>25</v>
      </c>
      <c r="H1863" s="8">
        <v>2.5</v>
      </c>
      <c r="I1863" s="8" t="s">
        <v>39</v>
      </c>
      <c r="J1863" s="8" t="s">
        <v>29</v>
      </c>
      <c r="K1863" s="8" t="s">
        <v>30</v>
      </c>
      <c r="L1863" s="8" t="s">
        <v>47</v>
      </c>
      <c r="M1863" s="8" t="s">
        <v>19</v>
      </c>
      <c r="N1863" s="9">
        <v>40798</v>
      </c>
    </row>
    <row r="1864" spans="1:14" x14ac:dyDescent="0.35">
      <c r="A1864" s="8">
        <v>55042</v>
      </c>
      <c r="B1864" s="9">
        <v>40885</v>
      </c>
      <c r="C1864" s="8" t="s">
        <v>34</v>
      </c>
      <c r="D1864" s="8">
        <v>28</v>
      </c>
      <c r="E1864" s="8">
        <v>1717.88</v>
      </c>
      <c r="F1864" s="10">
        <v>61.352857142857147</v>
      </c>
      <c r="G1864" s="8" t="s">
        <v>14</v>
      </c>
      <c r="H1864" s="8">
        <v>4.5</v>
      </c>
      <c r="I1864" s="8" t="s">
        <v>39</v>
      </c>
      <c r="J1864" s="8" t="s">
        <v>29</v>
      </c>
      <c r="K1864" s="8" t="s">
        <v>27</v>
      </c>
      <c r="L1864" s="8" t="s">
        <v>66</v>
      </c>
      <c r="M1864" s="8" t="s">
        <v>19</v>
      </c>
      <c r="N1864" s="9">
        <v>40828</v>
      </c>
    </row>
    <row r="1865" spans="1:14" x14ac:dyDescent="0.35">
      <c r="A1865" s="8">
        <v>9829</v>
      </c>
      <c r="B1865" s="9">
        <v>40885</v>
      </c>
      <c r="C1865" s="8" t="s">
        <v>20</v>
      </c>
      <c r="D1865" s="8">
        <v>23</v>
      </c>
      <c r="E1865" s="8">
        <v>750.39</v>
      </c>
      <c r="F1865" s="10">
        <v>32.625652173913046</v>
      </c>
      <c r="G1865" s="8" t="s">
        <v>25</v>
      </c>
      <c r="H1865" s="8">
        <v>11.63</v>
      </c>
      <c r="I1865" s="8" t="s">
        <v>85</v>
      </c>
      <c r="J1865" s="8" t="s">
        <v>16</v>
      </c>
      <c r="K1865" s="8" t="s">
        <v>27</v>
      </c>
      <c r="L1865" s="8" t="s">
        <v>68</v>
      </c>
      <c r="M1865" s="8" t="s">
        <v>19</v>
      </c>
      <c r="N1865" s="9">
        <v>40798</v>
      </c>
    </row>
    <row r="1866" spans="1:14" x14ac:dyDescent="0.35">
      <c r="A1866" s="8">
        <v>20098</v>
      </c>
      <c r="B1866" s="9">
        <v>40885</v>
      </c>
      <c r="C1866" s="8" t="s">
        <v>55</v>
      </c>
      <c r="D1866" s="8">
        <v>11</v>
      </c>
      <c r="E1866" s="8">
        <v>183.32</v>
      </c>
      <c r="F1866" s="10">
        <v>16.665454545454544</v>
      </c>
      <c r="G1866" s="8" t="s">
        <v>25</v>
      </c>
      <c r="H1866" s="8">
        <v>9.4</v>
      </c>
      <c r="I1866" s="8" t="s">
        <v>41</v>
      </c>
      <c r="J1866" s="8" t="s">
        <v>16</v>
      </c>
      <c r="K1866" s="8" t="s">
        <v>30</v>
      </c>
      <c r="L1866" s="8" t="s">
        <v>44</v>
      </c>
      <c r="M1866" s="8" t="s">
        <v>19</v>
      </c>
      <c r="N1866" s="9">
        <v>40828</v>
      </c>
    </row>
    <row r="1867" spans="1:14" x14ac:dyDescent="0.35">
      <c r="A1867" s="8">
        <v>20098</v>
      </c>
      <c r="B1867" s="9">
        <v>40885</v>
      </c>
      <c r="C1867" s="8" t="s">
        <v>55</v>
      </c>
      <c r="D1867" s="8">
        <v>8</v>
      </c>
      <c r="E1867" s="8">
        <v>194.11</v>
      </c>
      <c r="F1867" s="10">
        <v>24.263750000000002</v>
      </c>
      <c r="G1867" s="8" t="s">
        <v>25</v>
      </c>
      <c r="H1867" s="8">
        <v>8.99</v>
      </c>
      <c r="I1867" s="8" t="s">
        <v>41</v>
      </c>
      <c r="J1867" s="8" t="s">
        <v>16</v>
      </c>
      <c r="K1867" s="8" t="s">
        <v>17</v>
      </c>
      <c r="L1867" s="8" t="s">
        <v>18</v>
      </c>
      <c r="M1867" s="8" t="s">
        <v>32</v>
      </c>
      <c r="N1867" s="9">
        <v>40767</v>
      </c>
    </row>
    <row r="1868" spans="1:14" x14ac:dyDescent="0.35">
      <c r="A1868" s="8">
        <v>9829</v>
      </c>
      <c r="B1868" s="9">
        <v>40885</v>
      </c>
      <c r="C1868" s="8" t="s">
        <v>20</v>
      </c>
      <c r="D1868" s="8">
        <v>4</v>
      </c>
      <c r="E1868" s="8">
        <v>18.46</v>
      </c>
      <c r="F1868" s="10">
        <v>4.6150000000000002</v>
      </c>
      <c r="G1868" s="8" t="s">
        <v>25</v>
      </c>
      <c r="H1868" s="8">
        <v>0.5</v>
      </c>
      <c r="I1868" s="8" t="s">
        <v>85</v>
      </c>
      <c r="J1868" s="8" t="s">
        <v>16</v>
      </c>
      <c r="K1868" s="8" t="s">
        <v>27</v>
      </c>
      <c r="L1868" s="8" t="s">
        <v>71</v>
      </c>
      <c r="M1868" s="8" t="s">
        <v>19</v>
      </c>
      <c r="N1868" s="9">
        <v>40828</v>
      </c>
    </row>
    <row r="1869" spans="1:14" x14ac:dyDescent="0.35">
      <c r="A1869" s="8">
        <v>44452</v>
      </c>
      <c r="B1869" s="9">
        <v>40886</v>
      </c>
      <c r="C1869" s="8" t="s">
        <v>49</v>
      </c>
      <c r="D1869" s="8">
        <v>50</v>
      </c>
      <c r="E1869" s="8">
        <v>330.27</v>
      </c>
      <c r="F1869" s="10">
        <v>6.6053999999999995</v>
      </c>
      <c r="G1869" s="8" t="s">
        <v>25</v>
      </c>
      <c r="H1869" s="8">
        <v>7.86</v>
      </c>
      <c r="I1869" s="8" t="s">
        <v>85</v>
      </c>
      <c r="J1869" s="8" t="s">
        <v>29</v>
      </c>
      <c r="K1869" s="8" t="s">
        <v>27</v>
      </c>
      <c r="L1869" s="8" t="s">
        <v>28</v>
      </c>
      <c r="M1869" s="8" t="s">
        <v>19</v>
      </c>
      <c r="N1869" s="9">
        <v>40859</v>
      </c>
    </row>
    <row r="1870" spans="1:14" x14ac:dyDescent="0.35">
      <c r="A1870" s="8">
        <v>12130</v>
      </c>
      <c r="B1870" s="9">
        <v>40886</v>
      </c>
      <c r="C1870" s="8" t="s">
        <v>49</v>
      </c>
      <c r="D1870" s="8">
        <v>42</v>
      </c>
      <c r="E1870" s="8">
        <v>1274.5155</v>
      </c>
      <c r="F1870" s="10">
        <v>30.345607142857141</v>
      </c>
      <c r="G1870" s="8" t="s">
        <v>25</v>
      </c>
      <c r="H1870" s="8">
        <v>5.99</v>
      </c>
      <c r="I1870" s="8" t="s">
        <v>51</v>
      </c>
      <c r="J1870" s="8" t="s">
        <v>16</v>
      </c>
      <c r="K1870" s="8" t="s">
        <v>30</v>
      </c>
      <c r="L1870" s="8" t="s">
        <v>47</v>
      </c>
      <c r="M1870" s="8" t="s">
        <v>37</v>
      </c>
      <c r="N1870" s="9">
        <v>40889</v>
      </c>
    </row>
    <row r="1871" spans="1:14" x14ac:dyDescent="0.35">
      <c r="A1871" s="8">
        <v>12130</v>
      </c>
      <c r="B1871" s="9">
        <v>40886</v>
      </c>
      <c r="C1871" s="8" t="s">
        <v>49</v>
      </c>
      <c r="D1871" s="8">
        <v>37</v>
      </c>
      <c r="E1871" s="8">
        <v>686.2</v>
      </c>
      <c r="F1871" s="10">
        <v>18.545945945945949</v>
      </c>
      <c r="G1871" s="8" t="s">
        <v>25</v>
      </c>
      <c r="H1871" s="8">
        <v>3.62</v>
      </c>
      <c r="I1871" s="8" t="s">
        <v>51</v>
      </c>
      <c r="J1871" s="8" t="s">
        <v>16</v>
      </c>
      <c r="K1871" s="8" t="s">
        <v>17</v>
      </c>
      <c r="L1871" s="8" t="s">
        <v>18</v>
      </c>
      <c r="M1871" s="8" t="s">
        <v>37</v>
      </c>
      <c r="N1871" s="9">
        <v>40889</v>
      </c>
    </row>
    <row r="1872" spans="1:14" x14ac:dyDescent="0.35">
      <c r="A1872" s="8">
        <v>9093</v>
      </c>
      <c r="B1872" s="9">
        <v>40886</v>
      </c>
      <c r="C1872" s="8" t="s">
        <v>55</v>
      </c>
      <c r="D1872" s="8">
        <v>36</v>
      </c>
      <c r="E1872" s="8">
        <v>268.55</v>
      </c>
      <c r="F1872" s="10">
        <v>7.4597222222222221</v>
      </c>
      <c r="G1872" s="8" t="s">
        <v>25</v>
      </c>
      <c r="H1872" s="8">
        <v>2.83</v>
      </c>
      <c r="I1872" s="8" t="s">
        <v>46</v>
      </c>
      <c r="J1872" s="8" t="s">
        <v>16</v>
      </c>
      <c r="K1872" s="8" t="s">
        <v>30</v>
      </c>
      <c r="L1872" s="8" t="s">
        <v>31</v>
      </c>
      <c r="M1872" s="8" t="s">
        <v>32</v>
      </c>
      <c r="N1872" s="9">
        <v>40798</v>
      </c>
    </row>
    <row r="1873" spans="1:14" x14ac:dyDescent="0.35">
      <c r="A1873" s="8">
        <v>59200</v>
      </c>
      <c r="B1873" s="9">
        <v>40886</v>
      </c>
      <c r="C1873" s="8" t="s">
        <v>55</v>
      </c>
      <c r="D1873" s="8">
        <v>28</v>
      </c>
      <c r="E1873" s="8">
        <v>350.42</v>
      </c>
      <c r="F1873" s="10">
        <v>12.515000000000001</v>
      </c>
      <c r="G1873" s="8" t="s">
        <v>25</v>
      </c>
      <c r="H1873" s="8">
        <v>5.81</v>
      </c>
      <c r="I1873" s="8" t="s">
        <v>51</v>
      </c>
      <c r="J1873" s="8" t="s">
        <v>29</v>
      </c>
      <c r="K1873" s="8" t="s">
        <v>27</v>
      </c>
      <c r="L1873" s="8" t="s">
        <v>40</v>
      </c>
      <c r="M1873" s="8" t="s">
        <v>32</v>
      </c>
      <c r="N1873" s="9">
        <v>40859</v>
      </c>
    </row>
    <row r="1874" spans="1:14" x14ac:dyDescent="0.35">
      <c r="A1874" s="8">
        <v>59200</v>
      </c>
      <c r="B1874" s="9">
        <v>40886</v>
      </c>
      <c r="C1874" s="8" t="s">
        <v>55</v>
      </c>
      <c r="D1874" s="8">
        <v>4</v>
      </c>
      <c r="E1874" s="8">
        <v>170.45</v>
      </c>
      <c r="F1874" s="10">
        <v>42.612499999999997</v>
      </c>
      <c r="G1874" s="8" t="s">
        <v>25</v>
      </c>
      <c r="H1874" s="8">
        <v>4.62</v>
      </c>
      <c r="I1874" s="8" t="s">
        <v>51</v>
      </c>
      <c r="J1874" s="8" t="s">
        <v>29</v>
      </c>
      <c r="K1874" s="8" t="s">
        <v>27</v>
      </c>
      <c r="L1874" s="8" t="s">
        <v>66</v>
      </c>
      <c r="M1874" s="8" t="s">
        <v>19</v>
      </c>
      <c r="N1874" s="9">
        <v>40798</v>
      </c>
    </row>
    <row r="1875" spans="1:14" x14ac:dyDescent="0.35">
      <c r="A1875" s="8">
        <v>22848</v>
      </c>
      <c r="B1875" s="9">
        <v>40887</v>
      </c>
      <c r="C1875" s="8" t="s">
        <v>49</v>
      </c>
      <c r="D1875" s="8">
        <v>45</v>
      </c>
      <c r="E1875" s="8">
        <v>5921.74</v>
      </c>
      <c r="F1875" s="10">
        <v>131.59422222222221</v>
      </c>
      <c r="G1875" s="8" t="s">
        <v>21</v>
      </c>
      <c r="H1875" s="8">
        <v>30</v>
      </c>
      <c r="I1875" s="8" t="s">
        <v>46</v>
      </c>
      <c r="J1875" s="8" t="s">
        <v>29</v>
      </c>
      <c r="K1875" s="8" t="s">
        <v>17</v>
      </c>
      <c r="L1875" s="8" t="s">
        <v>23</v>
      </c>
      <c r="M1875" s="8" t="s">
        <v>24</v>
      </c>
      <c r="N1875" s="9">
        <v>40889</v>
      </c>
    </row>
    <row r="1876" spans="1:14" x14ac:dyDescent="0.35">
      <c r="A1876" s="8">
        <v>12262</v>
      </c>
      <c r="B1876" s="9">
        <v>40887</v>
      </c>
      <c r="C1876" s="8" t="s">
        <v>13</v>
      </c>
      <c r="D1876" s="8">
        <v>45</v>
      </c>
      <c r="E1876" s="8">
        <v>1212.9280000000001</v>
      </c>
      <c r="F1876" s="10">
        <v>26.953955555555559</v>
      </c>
      <c r="G1876" s="8" t="s">
        <v>21</v>
      </c>
      <c r="H1876" s="8">
        <v>45.51</v>
      </c>
      <c r="I1876" s="8" t="s">
        <v>46</v>
      </c>
      <c r="J1876" s="8" t="s">
        <v>29</v>
      </c>
      <c r="K1876" s="8" t="s">
        <v>17</v>
      </c>
      <c r="L1876" s="8" t="s">
        <v>52</v>
      </c>
      <c r="M1876" s="8" t="s">
        <v>56</v>
      </c>
      <c r="N1876" s="8" t="s">
        <v>217</v>
      </c>
    </row>
    <row r="1877" spans="1:14" x14ac:dyDescent="0.35">
      <c r="A1877" s="8">
        <v>33219</v>
      </c>
      <c r="B1877" s="9">
        <v>40887</v>
      </c>
      <c r="C1877" s="8" t="s">
        <v>34</v>
      </c>
      <c r="D1877" s="8">
        <v>32</v>
      </c>
      <c r="E1877" s="8">
        <v>7341.96</v>
      </c>
      <c r="F1877" s="10">
        <v>229.43625</v>
      </c>
      <c r="G1877" s="8" t="s">
        <v>21</v>
      </c>
      <c r="H1877" s="8">
        <v>64.2</v>
      </c>
      <c r="I1877" s="8" t="s">
        <v>51</v>
      </c>
      <c r="J1877" s="8" t="s">
        <v>16</v>
      </c>
      <c r="K1877" s="8" t="s">
        <v>17</v>
      </c>
      <c r="L1877" s="8" t="s">
        <v>23</v>
      </c>
      <c r="M1877" s="8" t="s">
        <v>24</v>
      </c>
      <c r="N1877" s="9">
        <v>40859</v>
      </c>
    </row>
    <row r="1878" spans="1:14" x14ac:dyDescent="0.35">
      <c r="A1878" s="8">
        <v>47265</v>
      </c>
      <c r="B1878" s="9">
        <v>40887</v>
      </c>
      <c r="C1878" s="8" t="s">
        <v>20</v>
      </c>
      <c r="D1878" s="8">
        <v>31</v>
      </c>
      <c r="E1878" s="8">
        <v>187.13</v>
      </c>
      <c r="F1878" s="10">
        <v>6.0364516129032255</v>
      </c>
      <c r="G1878" s="8" t="s">
        <v>25</v>
      </c>
      <c r="H1878" s="8">
        <v>5.46</v>
      </c>
      <c r="I1878" s="8" t="s">
        <v>35</v>
      </c>
      <c r="J1878" s="8" t="s">
        <v>29</v>
      </c>
      <c r="K1878" s="8" t="s">
        <v>27</v>
      </c>
      <c r="L1878" s="8" t="s">
        <v>28</v>
      </c>
      <c r="M1878" s="8" t="s">
        <v>19</v>
      </c>
      <c r="N1878" s="9">
        <v>40859</v>
      </c>
    </row>
    <row r="1879" spans="1:14" x14ac:dyDescent="0.35">
      <c r="A1879" s="8">
        <v>21927</v>
      </c>
      <c r="B1879" s="9">
        <v>40887</v>
      </c>
      <c r="C1879" s="8" t="s">
        <v>34</v>
      </c>
      <c r="D1879" s="8">
        <v>23</v>
      </c>
      <c r="E1879" s="8">
        <v>8225.24</v>
      </c>
      <c r="F1879" s="10">
        <v>357.61913043478262</v>
      </c>
      <c r="G1879" s="8" t="s">
        <v>21</v>
      </c>
      <c r="H1879" s="8">
        <v>30</v>
      </c>
      <c r="I1879" s="8" t="s">
        <v>46</v>
      </c>
      <c r="J1879" s="8" t="s">
        <v>29</v>
      </c>
      <c r="K1879" s="8" t="s">
        <v>17</v>
      </c>
      <c r="L1879" s="8" t="s">
        <v>23</v>
      </c>
      <c r="M1879" s="8" t="s">
        <v>24</v>
      </c>
      <c r="N1879" s="9">
        <v>40859</v>
      </c>
    </row>
    <row r="1880" spans="1:14" x14ac:dyDescent="0.35">
      <c r="A1880" s="8">
        <v>22848</v>
      </c>
      <c r="B1880" s="9">
        <v>40887</v>
      </c>
      <c r="C1880" s="8" t="s">
        <v>49</v>
      </c>
      <c r="D1880" s="8">
        <v>20</v>
      </c>
      <c r="E1880" s="8">
        <v>140.37</v>
      </c>
      <c r="F1880" s="10">
        <v>7.0185000000000004</v>
      </c>
      <c r="G1880" s="8" t="s">
        <v>25</v>
      </c>
      <c r="H1880" s="8">
        <v>49</v>
      </c>
      <c r="I1880" s="8" t="s">
        <v>46</v>
      </c>
      <c r="J1880" s="8" t="s">
        <v>29</v>
      </c>
      <c r="K1880" s="8" t="s">
        <v>27</v>
      </c>
      <c r="L1880" s="8" t="s">
        <v>66</v>
      </c>
      <c r="M1880" s="8" t="s">
        <v>76</v>
      </c>
      <c r="N1880" s="9">
        <v>40859</v>
      </c>
    </row>
    <row r="1881" spans="1:14" x14ac:dyDescent="0.35">
      <c r="A1881" s="8">
        <v>15941</v>
      </c>
      <c r="B1881" s="9">
        <v>40887</v>
      </c>
      <c r="C1881" s="8" t="s">
        <v>49</v>
      </c>
      <c r="D1881" s="8">
        <v>15</v>
      </c>
      <c r="E1881" s="8">
        <v>951.09</v>
      </c>
      <c r="F1881" s="10">
        <v>63.405999999999999</v>
      </c>
      <c r="G1881" s="8" t="s">
        <v>21</v>
      </c>
      <c r="H1881" s="8">
        <v>36.61</v>
      </c>
      <c r="I1881" s="8" t="s">
        <v>35</v>
      </c>
      <c r="J1881" s="8" t="s">
        <v>16</v>
      </c>
      <c r="K1881" s="8" t="s">
        <v>17</v>
      </c>
      <c r="L1881" s="8" t="s">
        <v>115</v>
      </c>
      <c r="M1881" s="8" t="s">
        <v>56</v>
      </c>
      <c r="N1881" s="9">
        <v>40889</v>
      </c>
    </row>
    <row r="1882" spans="1:14" x14ac:dyDescent="0.35">
      <c r="A1882" s="8">
        <v>6912</v>
      </c>
      <c r="B1882" s="9">
        <v>40887</v>
      </c>
      <c r="C1882" s="8" t="s">
        <v>49</v>
      </c>
      <c r="D1882" s="8">
        <v>14</v>
      </c>
      <c r="E1882" s="8">
        <v>294.52</v>
      </c>
      <c r="F1882" s="10">
        <v>21.037142857142857</v>
      </c>
      <c r="G1882" s="8" t="s">
        <v>25</v>
      </c>
      <c r="H1882" s="8">
        <v>5.94</v>
      </c>
      <c r="I1882" s="8" t="s">
        <v>35</v>
      </c>
      <c r="J1882" s="8" t="s">
        <v>42</v>
      </c>
      <c r="K1882" s="8" t="s">
        <v>27</v>
      </c>
      <c r="L1882" s="8" t="s">
        <v>66</v>
      </c>
      <c r="M1882" s="8" t="s">
        <v>45</v>
      </c>
      <c r="N1882" s="9">
        <v>40889</v>
      </c>
    </row>
    <row r="1883" spans="1:14" x14ac:dyDescent="0.35">
      <c r="A1883" s="8">
        <v>57510</v>
      </c>
      <c r="B1883" s="9">
        <v>40887</v>
      </c>
      <c r="C1883" s="8" t="s">
        <v>49</v>
      </c>
      <c r="D1883" s="8">
        <v>6</v>
      </c>
      <c r="E1883" s="8">
        <v>48.05</v>
      </c>
      <c r="F1883" s="10">
        <v>8.0083333333333329</v>
      </c>
      <c r="G1883" s="8" t="s">
        <v>25</v>
      </c>
      <c r="H1883" s="8">
        <v>5.2</v>
      </c>
      <c r="I1883" s="8" t="s">
        <v>85</v>
      </c>
      <c r="J1883" s="8" t="s">
        <v>22</v>
      </c>
      <c r="K1883" s="8" t="s">
        <v>27</v>
      </c>
      <c r="L1883" s="8" t="s">
        <v>28</v>
      </c>
      <c r="M1883" s="8" t="s">
        <v>19</v>
      </c>
      <c r="N1883" s="9">
        <v>40828</v>
      </c>
    </row>
    <row r="1884" spans="1:14" x14ac:dyDescent="0.35">
      <c r="A1884" s="8">
        <v>22848</v>
      </c>
      <c r="B1884" s="9">
        <v>40887</v>
      </c>
      <c r="C1884" s="8" t="s">
        <v>49</v>
      </c>
      <c r="D1884" s="8">
        <v>4</v>
      </c>
      <c r="E1884" s="8">
        <v>68.16</v>
      </c>
      <c r="F1884" s="10">
        <v>17.04</v>
      </c>
      <c r="G1884" s="8" t="s">
        <v>25</v>
      </c>
      <c r="H1884" s="8">
        <v>6.5</v>
      </c>
      <c r="I1884" s="8" t="s">
        <v>46</v>
      </c>
      <c r="J1884" s="8" t="s">
        <v>29</v>
      </c>
      <c r="K1884" s="8" t="s">
        <v>30</v>
      </c>
      <c r="L1884" s="8" t="s">
        <v>31</v>
      </c>
      <c r="M1884" s="8" t="s">
        <v>19</v>
      </c>
      <c r="N1884" s="9">
        <v>40889</v>
      </c>
    </row>
    <row r="1885" spans="1:14" x14ac:dyDescent="0.35">
      <c r="A1885" s="8">
        <v>40870</v>
      </c>
      <c r="B1885" s="9">
        <v>40888</v>
      </c>
      <c r="C1885" s="8" t="s">
        <v>20</v>
      </c>
      <c r="D1885" s="8">
        <v>43</v>
      </c>
      <c r="E1885" s="8">
        <v>12858.88</v>
      </c>
      <c r="F1885" s="10">
        <v>299.04372093023255</v>
      </c>
      <c r="G1885" s="8" t="s">
        <v>25</v>
      </c>
      <c r="H1885" s="8">
        <v>7.18</v>
      </c>
      <c r="I1885" s="8" t="s">
        <v>35</v>
      </c>
      <c r="J1885" s="8" t="s">
        <v>22</v>
      </c>
      <c r="K1885" s="8" t="s">
        <v>30</v>
      </c>
      <c r="L1885" s="8" t="s">
        <v>31</v>
      </c>
      <c r="M1885" s="8" t="s">
        <v>19</v>
      </c>
      <c r="N1885" s="9">
        <v>40859</v>
      </c>
    </row>
    <row r="1886" spans="1:14" x14ac:dyDescent="0.35">
      <c r="A1886" s="8">
        <v>42083</v>
      </c>
      <c r="B1886" s="9">
        <v>40888</v>
      </c>
      <c r="C1886" s="8" t="s">
        <v>20</v>
      </c>
      <c r="D1886" s="8">
        <v>38</v>
      </c>
      <c r="E1886" s="8">
        <v>5526.16</v>
      </c>
      <c r="F1886" s="10">
        <v>145.42526315789473</v>
      </c>
      <c r="G1886" s="8" t="s">
        <v>25</v>
      </c>
      <c r="H1886" s="8">
        <v>24.49</v>
      </c>
      <c r="I1886" s="8" t="s">
        <v>54</v>
      </c>
      <c r="J1886" s="8" t="s">
        <v>16</v>
      </c>
      <c r="K1886" s="8" t="s">
        <v>17</v>
      </c>
      <c r="L1886" s="8" t="s">
        <v>23</v>
      </c>
      <c r="M1886" s="8" t="s">
        <v>76</v>
      </c>
      <c r="N1886" s="8" t="s">
        <v>278</v>
      </c>
    </row>
    <row r="1887" spans="1:14" x14ac:dyDescent="0.35">
      <c r="A1887" s="8">
        <v>42083</v>
      </c>
      <c r="B1887" s="9">
        <v>40888</v>
      </c>
      <c r="C1887" s="8" t="s">
        <v>20</v>
      </c>
      <c r="D1887" s="8">
        <v>36</v>
      </c>
      <c r="E1887" s="8">
        <v>236.89</v>
      </c>
      <c r="F1887" s="10">
        <v>6.580277777777777</v>
      </c>
      <c r="G1887" s="8" t="s">
        <v>25</v>
      </c>
      <c r="H1887" s="8">
        <v>6.22</v>
      </c>
      <c r="I1887" s="8" t="s">
        <v>54</v>
      </c>
      <c r="J1887" s="8" t="s">
        <v>16</v>
      </c>
      <c r="K1887" s="8" t="s">
        <v>27</v>
      </c>
      <c r="L1887" s="8" t="s">
        <v>28</v>
      </c>
      <c r="M1887" s="8" t="s">
        <v>19</v>
      </c>
      <c r="N1887" s="8" t="s">
        <v>278</v>
      </c>
    </row>
    <row r="1888" spans="1:14" x14ac:dyDescent="0.35">
      <c r="A1888" s="8">
        <v>42083</v>
      </c>
      <c r="B1888" s="9">
        <v>40888</v>
      </c>
      <c r="C1888" s="8" t="s">
        <v>20</v>
      </c>
      <c r="D1888" s="8">
        <v>33</v>
      </c>
      <c r="E1888" s="8">
        <v>68.42</v>
      </c>
      <c r="F1888" s="10">
        <v>2.0733333333333333</v>
      </c>
      <c r="G1888" s="8" t="s">
        <v>25</v>
      </c>
      <c r="H1888" s="8">
        <v>2.56</v>
      </c>
      <c r="I1888" s="8" t="s">
        <v>54</v>
      </c>
      <c r="J1888" s="8" t="s">
        <v>16</v>
      </c>
      <c r="K1888" s="8" t="s">
        <v>27</v>
      </c>
      <c r="L1888" s="8" t="s">
        <v>36</v>
      </c>
      <c r="M1888" s="8" t="s">
        <v>32</v>
      </c>
      <c r="N1888" s="9">
        <v>40859</v>
      </c>
    </row>
    <row r="1889" spans="1:14" x14ac:dyDescent="0.35">
      <c r="A1889" s="8">
        <v>40870</v>
      </c>
      <c r="B1889" s="9">
        <v>40888</v>
      </c>
      <c r="C1889" s="8" t="s">
        <v>20</v>
      </c>
      <c r="D1889" s="8">
        <v>28</v>
      </c>
      <c r="E1889" s="8">
        <v>146.69</v>
      </c>
      <c r="F1889" s="10">
        <v>5.2389285714285716</v>
      </c>
      <c r="G1889" s="8" t="s">
        <v>25</v>
      </c>
      <c r="H1889" s="8">
        <v>5.32</v>
      </c>
      <c r="I1889" s="8" t="s">
        <v>35</v>
      </c>
      <c r="J1889" s="8" t="s">
        <v>22</v>
      </c>
      <c r="K1889" s="8" t="s">
        <v>17</v>
      </c>
      <c r="L1889" s="8" t="s">
        <v>18</v>
      </c>
      <c r="M1889" s="8" t="s">
        <v>19</v>
      </c>
      <c r="N1889" s="8" t="s">
        <v>278</v>
      </c>
    </row>
    <row r="1890" spans="1:14" x14ac:dyDescent="0.35">
      <c r="A1890" s="8">
        <v>26464</v>
      </c>
      <c r="B1890" s="9">
        <v>40888</v>
      </c>
      <c r="C1890" s="8" t="s">
        <v>34</v>
      </c>
      <c r="D1890" s="8">
        <v>26</v>
      </c>
      <c r="E1890" s="8">
        <v>1280.6500000000001</v>
      </c>
      <c r="F1890" s="10">
        <v>49.255769230769232</v>
      </c>
      <c r="G1890" s="8" t="s">
        <v>25</v>
      </c>
      <c r="H1890" s="8">
        <v>22.24</v>
      </c>
      <c r="I1890" s="8" t="s">
        <v>46</v>
      </c>
      <c r="J1890" s="8" t="s">
        <v>22</v>
      </c>
      <c r="K1890" s="8" t="s">
        <v>17</v>
      </c>
      <c r="L1890" s="8" t="s">
        <v>18</v>
      </c>
      <c r="M1890" s="8" t="s">
        <v>76</v>
      </c>
      <c r="N1890" s="9">
        <v>40889</v>
      </c>
    </row>
    <row r="1891" spans="1:14" x14ac:dyDescent="0.35">
      <c r="A1891" s="8">
        <v>26464</v>
      </c>
      <c r="B1891" s="9">
        <v>40888</v>
      </c>
      <c r="C1891" s="8" t="s">
        <v>34</v>
      </c>
      <c r="D1891" s="8">
        <v>25</v>
      </c>
      <c r="E1891" s="8">
        <v>268.58</v>
      </c>
      <c r="F1891" s="10">
        <v>10.7432</v>
      </c>
      <c r="G1891" s="8" t="s">
        <v>25</v>
      </c>
      <c r="H1891" s="8">
        <v>4.5</v>
      </c>
      <c r="I1891" s="8" t="s">
        <v>46</v>
      </c>
      <c r="J1891" s="8" t="s">
        <v>22</v>
      </c>
      <c r="K1891" s="8" t="s">
        <v>27</v>
      </c>
      <c r="L1891" s="8" t="s">
        <v>66</v>
      </c>
      <c r="M1891" s="8" t="s">
        <v>19</v>
      </c>
      <c r="N1891" s="9">
        <v>40859</v>
      </c>
    </row>
    <row r="1892" spans="1:14" x14ac:dyDescent="0.35">
      <c r="A1892" s="8">
        <v>41956</v>
      </c>
      <c r="B1892" s="9">
        <v>40889</v>
      </c>
      <c r="C1892" s="8" t="s">
        <v>55</v>
      </c>
      <c r="D1892" s="8">
        <v>22</v>
      </c>
      <c r="E1892" s="8">
        <v>364.69</v>
      </c>
      <c r="F1892" s="10">
        <v>16.576818181818183</v>
      </c>
      <c r="G1892" s="8" t="s">
        <v>14</v>
      </c>
      <c r="H1892" s="8">
        <v>6.25</v>
      </c>
      <c r="I1892" s="8" t="s">
        <v>85</v>
      </c>
      <c r="J1892" s="8" t="s">
        <v>29</v>
      </c>
      <c r="K1892" s="8" t="s">
        <v>27</v>
      </c>
      <c r="L1892" s="8" t="s">
        <v>58</v>
      </c>
      <c r="M1892" s="8" t="s">
        <v>19</v>
      </c>
      <c r="N1892" s="8" t="s">
        <v>278</v>
      </c>
    </row>
    <row r="1893" spans="1:14" x14ac:dyDescent="0.35">
      <c r="A1893" s="8">
        <v>41956</v>
      </c>
      <c r="B1893" s="9">
        <v>40889</v>
      </c>
      <c r="C1893" s="8" t="s">
        <v>55</v>
      </c>
      <c r="D1893" s="8">
        <v>16</v>
      </c>
      <c r="E1893" s="8">
        <v>86.3</v>
      </c>
      <c r="F1893" s="10">
        <v>5.3937499999999998</v>
      </c>
      <c r="G1893" s="8" t="s">
        <v>25</v>
      </c>
      <c r="H1893" s="8">
        <v>4.93</v>
      </c>
      <c r="I1893" s="8" t="s">
        <v>85</v>
      </c>
      <c r="J1893" s="8" t="s">
        <v>29</v>
      </c>
      <c r="K1893" s="8" t="s">
        <v>30</v>
      </c>
      <c r="L1893" s="8" t="s">
        <v>31</v>
      </c>
      <c r="M1893" s="8" t="s">
        <v>32</v>
      </c>
      <c r="N1893" s="8" t="s">
        <v>172</v>
      </c>
    </row>
    <row r="1894" spans="1:14" x14ac:dyDescent="0.35">
      <c r="A1894" s="8">
        <v>2595</v>
      </c>
      <c r="B1894" s="9">
        <v>40890</v>
      </c>
      <c r="C1894" s="8" t="s">
        <v>49</v>
      </c>
      <c r="D1894" s="8">
        <v>29</v>
      </c>
      <c r="E1894" s="8">
        <v>208.47</v>
      </c>
      <c r="F1894" s="10">
        <v>7.1886206896551723</v>
      </c>
      <c r="G1894" s="8" t="s">
        <v>14</v>
      </c>
      <c r="H1894" s="8">
        <v>8.74</v>
      </c>
      <c r="I1894" s="8" t="s">
        <v>15</v>
      </c>
      <c r="J1894" s="8" t="s">
        <v>22</v>
      </c>
      <c r="K1894" s="8" t="s">
        <v>27</v>
      </c>
      <c r="L1894" s="8" t="s">
        <v>28</v>
      </c>
      <c r="M1894" s="8" t="s">
        <v>19</v>
      </c>
      <c r="N1894" s="8" t="s">
        <v>217</v>
      </c>
    </row>
    <row r="1895" spans="1:14" x14ac:dyDescent="0.35">
      <c r="A1895" s="8">
        <v>2595</v>
      </c>
      <c r="B1895" s="9">
        <v>40890</v>
      </c>
      <c r="C1895" s="8" t="s">
        <v>49</v>
      </c>
      <c r="D1895" s="8">
        <v>13</v>
      </c>
      <c r="E1895" s="8">
        <v>11764.25</v>
      </c>
      <c r="F1895" s="10">
        <v>904.94230769230774</v>
      </c>
      <c r="G1895" s="8" t="s">
        <v>21</v>
      </c>
      <c r="H1895" s="8">
        <v>44.55</v>
      </c>
      <c r="I1895" s="8" t="s">
        <v>15</v>
      </c>
      <c r="J1895" s="8" t="s">
        <v>22</v>
      </c>
      <c r="K1895" s="8" t="s">
        <v>17</v>
      </c>
      <c r="L1895" s="8" t="s">
        <v>115</v>
      </c>
      <c r="M1895" s="8" t="s">
        <v>56</v>
      </c>
      <c r="N1895" s="8" t="s">
        <v>172</v>
      </c>
    </row>
    <row r="1896" spans="1:14" x14ac:dyDescent="0.35">
      <c r="A1896" s="8">
        <v>2595</v>
      </c>
      <c r="B1896" s="9">
        <v>40890</v>
      </c>
      <c r="C1896" s="8" t="s">
        <v>49</v>
      </c>
      <c r="D1896" s="8">
        <v>4</v>
      </c>
      <c r="E1896" s="8">
        <v>25.17</v>
      </c>
      <c r="F1896" s="10">
        <v>6.2925000000000004</v>
      </c>
      <c r="G1896" s="8" t="s">
        <v>25</v>
      </c>
      <c r="H1896" s="8">
        <v>5.26</v>
      </c>
      <c r="I1896" s="8" t="s">
        <v>15</v>
      </c>
      <c r="J1896" s="8" t="s">
        <v>22</v>
      </c>
      <c r="K1896" s="8" t="s">
        <v>17</v>
      </c>
      <c r="L1896" s="8" t="s">
        <v>18</v>
      </c>
      <c r="M1896" s="8" t="s">
        <v>32</v>
      </c>
      <c r="N1896" s="8" t="s">
        <v>217</v>
      </c>
    </row>
    <row r="1897" spans="1:14" x14ac:dyDescent="0.35">
      <c r="A1897" s="8">
        <v>12199</v>
      </c>
      <c r="B1897" s="9">
        <v>40891</v>
      </c>
      <c r="C1897" s="8" t="s">
        <v>13</v>
      </c>
      <c r="D1897" s="8">
        <v>50</v>
      </c>
      <c r="E1897" s="8">
        <v>8289.51</v>
      </c>
      <c r="F1897" s="10">
        <v>165.7902</v>
      </c>
      <c r="G1897" s="8" t="s">
        <v>25</v>
      </c>
      <c r="H1897" s="8">
        <v>7.07</v>
      </c>
      <c r="I1897" s="8" t="s">
        <v>15</v>
      </c>
      <c r="J1897" s="8" t="s">
        <v>22</v>
      </c>
      <c r="K1897" s="8" t="s">
        <v>27</v>
      </c>
      <c r="L1897" s="8" t="s">
        <v>58</v>
      </c>
      <c r="M1897" s="8" t="s">
        <v>19</v>
      </c>
      <c r="N1897" s="8" t="s">
        <v>79</v>
      </c>
    </row>
    <row r="1898" spans="1:14" x14ac:dyDescent="0.35">
      <c r="A1898" s="8">
        <v>13089</v>
      </c>
      <c r="B1898" s="9">
        <v>40891</v>
      </c>
      <c r="C1898" s="8" t="s">
        <v>49</v>
      </c>
      <c r="D1898" s="8">
        <v>34</v>
      </c>
      <c r="E1898" s="8">
        <v>3577.11</v>
      </c>
      <c r="F1898" s="10">
        <v>105.20911764705883</v>
      </c>
      <c r="G1898" s="8" t="s">
        <v>21</v>
      </c>
      <c r="H1898" s="8">
        <v>58.72</v>
      </c>
      <c r="I1898" s="8" t="s">
        <v>35</v>
      </c>
      <c r="J1898" s="8" t="s">
        <v>22</v>
      </c>
      <c r="K1898" s="8" t="s">
        <v>17</v>
      </c>
      <c r="L1898" s="8" t="s">
        <v>115</v>
      </c>
      <c r="M1898" s="8" t="s">
        <v>56</v>
      </c>
      <c r="N1898" s="8" t="s">
        <v>78</v>
      </c>
    </row>
    <row r="1899" spans="1:14" x14ac:dyDescent="0.35">
      <c r="A1899" s="8">
        <v>12199</v>
      </c>
      <c r="B1899" s="9">
        <v>40891</v>
      </c>
      <c r="C1899" s="8" t="s">
        <v>13</v>
      </c>
      <c r="D1899" s="8">
        <v>2</v>
      </c>
      <c r="E1899" s="8">
        <v>19</v>
      </c>
      <c r="F1899" s="10">
        <v>9.5</v>
      </c>
      <c r="G1899" s="8" t="s">
        <v>25</v>
      </c>
      <c r="H1899" s="8">
        <v>5.27</v>
      </c>
      <c r="I1899" s="8" t="s">
        <v>15</v>
      </c>
      <c r="J1899" s="8" t="s">
        <v>22</v>
      </c>
      <c r="K1899" s="8" t="s">
        <v>27</v>
      </c>
      <c r="L1899" s="8" t="s">
        <v>68</v>
      </c>
      <c r="M1899" s="8" t="s">
        <v>19</v>
      </c>
      <c r="N1899" s="8" t="s">
        <v>73</v>
      </c>
    </row>
    <row r="1900" spans="1:14" x14ac:dyDescent="0.35">
      <c r="A1900" s="8">
        <v>20743</v>
      </c>
      <c r="B1900" s="9">
        <v>40892</v>
      </c>
      <c r="C1900" s="8" t="s">
        <v>34</v>
      </c>
      <c r="D1900" s="8">
        <v>39</v>
      </c>
      <c r="E1900" s="8">
        <v>231.21</v>
      </c>
      <c r="F1900" s="10">
        <v>5.9284615384615389</v>
      </c>
      <c r="G1900" s="8" t="s">
        <v>14</v>
      </c>
      <c r="H1900" s="8">
        <v>8.16</v>
      </c>
      <c r="I1900" s="8" t="s">
        <v>54</v>
      </c>
      <c r="J1900" s="8" t="s">
        <v>16</v>
      </c>
      <c r="K1900" s="8" t="s">
        <v>27</v>
      </c>
      <c r="L1900" s="8" t="s">
        <v>28</v>
      </c>
      <c r="M1900" s="8" t="s">
        <v>19</v>
      </c>
      <c r="N1900" s="8" t="s">
        <v>170</v>
      </c>
    </row>
    <row r="1901" spans="1:14" x14ac:dyDescent="0.35">
      <c r="A1901" s="8">
        <v>22086</v>
      </c>
      <c r="B1901" s="9">
        <v>40892</v>
      </c>
      <c r="C1901" s="8" t="s">
        <v>55</v>
      </c>
      <c r="D1901" s="8">
        <v>21</v>
      </c>
      <c r="E1901" s="8">
        <v>2039.33</v>
      </c>
      <c r="F1901" s="10">
        <v>97.110952380952384</v>
      </c>
      <c r="G1901" s="8" t="s">
        <v>21</v>
      </c>
      <c r="H1901" s="8">
        <v>74.349999999999994</v>
      </c>
      <c r="I1901" s="8" t="s">
        <v>39</v>
      </c>
      <c r="J1901" s="8" t="s">
        <v>42</v>
      </c>
      <c r="K1901" s="8" t="s">
        <v>17</v>
      </c>
      <c r="L1901" s="8" t="s">
        <v>23</v>
      </c>
      <c r="M1901" s="8" t="s">
        <v>24</v>
      </c>
      <c r="N1901" s="8" t="s">
        <v>170</v>
      </c>
    </row>
    <row r="1902" spans="1:14" x14ac:dyDescent="0.35">
      <c r="A1902" s="8">
        <v>50688</v>
      </c>
      <c r="B1902" s="9">
        <v>40893</v>
      </c>
      <c r="C1902" s="8" t="s">
        <v>20</v>
      </c>
      <c r="D1902" s="8">
        <v>50</v>
      </c>
      <c r="E1902" s="8">
        <v>600.22</v>
      </c>
      <c r="F1902" s="10">
        <v>12.0044</v>
      </c>
      <c r="G1902" s="8" t="s">
        <v>25</v>
      </c>
      <c r="H1902" s="8">
        <v>3.14</v>
      </c>
      <c r="I1902" s="8" t="s">
        <v>26</v>
      </c>
      <c r="J1902" s="8" t="s">
        <v>29</v>
      </c>
      <c r="K1902" s="8" t="s">
        <v>27</v>
      </c>
      <c r="L1902" s="8" t="s">
        <v>36</v>
      </c>
      <c r="M1902" s="8" t="s">
        <v>32</v>
      </c>
      <c r="N1902" s="8" t="s">
        <v>78</v>
      </c>
    </row>
    <row r="1903" spans="1:14" x14ac:dyDescent="0.35">
      <c r="A1903" s="8">
        <v>32803</v>
      </c>
      <c r="B1903" s="9">
        <v>40893</v>
      </c>
      <c r="C1903" s="8" t="s">
        <v>55</v>
      </c>
      <c r="D1903" s="8">
        <v>49</v>
      </c>
      <c r="E1903" s="8">
        <v>371.95</v>
      </c>
      <c r="F1903" s="10">
        <v>7.5908163265306117</v>
      </c>
      <c r="G1903" s="8" t="s">
        <v>14</v>
      </c>
      <c r="H1903" s="8">
        <v>4.71</v>
      </c>
      <c r="I1903" s="8" t="s">
        <v>51</v>
      </c>
      <c r="J1903" s="8" t="s">
        <v>22</v>
      </c>
      <c r="K1903" s="8" t="s">
        <v>27</v>
      </c>
      <c r="L1903" s="8" t="s">
        <v>68</v>
      </c>
      <c r="M1903" s="8" t="s">
        <v>19</v>
      </c>
      <c r="N1903" s="8" t="s">
        <v>78</v>
      </c>
    </row>
    <row r="1904" spans="1:14" x14ac:dyDescent="0.35">
      <c r="A1904" s="8">
        <v>51201</v>
      </c>
      <c r="B1904" s="9">
        <v>40893</v>
      </c>
      <c r="C1904" s="8" t="s">
        <v>34</v>
      </c>
      <c r="D1904" s="8">
        <v>42</v>
      </c>
      <c r="E1904" s="8">
        <v>312.05</v>
      </c>
      <c r="F1904" s="10">
        <v>7.4297619047619055</v>
      </c>
      <c r="G1904" s="8" t="s">
        <v>25</v>
      </c>
      <c r="H1904" s="8">
        <v>11.51</v>
      </c>
      <c r="I1904" s="8" t="s">
        <v>85</v>
      </c>
      <c r="J1904" s="8" t="s">
        <v>22</v>
      </c>
      <c r="K1904" s="8" t="s">
        <v>27</v>
      </c>
      <c r="L1904" s="8" t="s">
        <v>68</v>
      </c>
      <c r="M1904" s="8" t="s">
        <v>19</v>
      </c>
      <c r="N1904" s="8" t="s">
        <v>170</v>
      </c>
    </row>
    <row r="1905" spans="1:14" x14ac:dyDescent="0.35">
      <c r="A1905" s="8">
        <v>32613</v>
      </c>
      <c r="B1905" s="9">
        <v>40893</v>
      </c>
      <c r="C1905" s="8" t="s">
        <v>13</v>
      </c>
      <c r="D1905" s="8">
        <v>41</v>
      </c>
      <c r="E1905" s="8">
        <v>7174.9435000000003</v>
      </c>
      <c r="F1905" s="10">
        <v>174.99862195121952</v>
      </c>
      <c r="G1905" s="8" t="s">
        <v>14</v>
      </c>
      <c r="H1905" s="8">
        <v>3.99</v>
      </c>
      <c r="I1905" s="8" t="s">
        <v>35</v>
      </c>
      <c r="J1905" s="8" t="s">
        <v>16</v>
      </c>
      <c r="K1905" s="8" t="s">
        <v>30</v>
      </c>
      <c r="L1905" s="8" t="s">
        <v>47</v>
      </c>
      <c r="M1905" s="8" t="s">
        <v>19</v>
      </c>
      <c r="N1905" s="8" t="s">
        <v>79</v>
      </c>
    </row>
    <row r="1906" spans="1:14" x14ac:dyDescent="0.35">
      <c r="A1906" s="8">
        <v>32613</v>
      </c>
      <c r="B1906" s="9">
        <v>40893</v>
      </c>
      <c r="C1906" s="8" t="s">
        <v>13</v>
      </c>
      <c r="D1906" s="8">
        <v>38</v>
      </c>
      <c r="E1906" s="8">
        <v>5228.2</v>
      </c>
      <c r="F1906" s="10">
        <v>137.58421052631579</v>
      </c>
      <c r="G1906" s="8" t="s">
        <v>25</v>
      </c>
      <c r="H1906" s="8">
        <v>35</v>
      </c>
      <c r="I1906" s="8" t="s">
        <v>35</v>
      </c>
      <c r="J1906" s="8" t="s">
        <v>16</v>
      </c>
      <c r="K1906" s="8" t="s">
        <v>27</v>
      </c>
      <c r="L1906" s="8" t="s">
        <v>58</v>
      </c>
      <c r="M1906" s="8" t="s">
        <v>76</v>
      </c>
      <c r="N1906" s="8" t="s">
        <v>79</v>
      </c>
    </row>
    <row r="1907" spans="1:14" x14ac:dyDescent="0.35">
      <c r="A1907" s="8">
        <v>47079</v>
      </c>
      <c r="B1907" s="9">
        <v>40893</v>
      </c>
      <c r="C1907" s="8" t="s">
        <v>20</v>
      </c>
      <c r="D1907" s="8">
        <v>34</v>
      </c>
      <c r="E1907" s="8">
        <v>1069.8499999999999</v>
      </c>
      <c r="F1907" s="10">
        <v>31.466176470588234</v>
      </c>
      <c r="G1907" s="8" t="s">
        <v>21</v>
      </c>
      <c r="H1907" s="8">
        <v>45.51</v>
      </c>
      <c r="I1907" s="8" t="s">
        <v>39</v>
      </c>
      <c r="J1907" s="8" t="s">
        <v>29</v>
      </c>
      <c r="K1907" s="8" t="s">
        <v>17</v>
      </c>
      <c r="L1907" s="8" t="s">
        <v>52</v>
      </c>
      <c r="M1907" s="8" t="s">
        <v>56</v>
      </c>
      <c r="N1907" s="8" t="s">
        <v>79</v>
      </c>
    </row>
    <row r="1908" spans="1:14" x14ac:dyDescent="0.35">
      <c r="A1908" s="8">
        <v>32613</v>
      </c>
      <c r="B1908" s="9">
        <v>40893</v>
      </c>
      <c r="C1908" s="8" t="s">
        <v>13</v>
      </c>
      <c r="D1908" s="8">
        <v>31</v>
      </c>
      <c r="E1908" s="8">
        <v>1359.74</v>
      </c>
      <c r="F1908" s="10">
        <v>43.862580645161287</v>
      </c>
      <c r="G1908" s="8" t="s">
        <v>14</v>
      </c>
      <c r="H1908" s="8">
        <v>8.99</v>
      </c>
      <c r="I1908" s="8" t="s">
        <v>35</v>
      </c>
      <c r="J1908" s="8" t="s">
        <v>16</v>
      </c>
      <c r="K1908" s="8" t="s">
        <v>27</v>
      </c>
      <c r="L1908" s="8" t="s">
        <v>40</v>
      </c>
      <c r="M1908" s="8" t="s">
        <v>32</v>
      </c>
      <c r="N1908" s="8" t="s">
        <v>164</v>
      </c>
    </row>
    <row r="1909" spans="1:14" x14ac:dyDescent="0.35">
      <c r="A1909" s="8">
        <v>32803</v>
      </c>
      <c r="B1909" s="9">
        <v>40893</v>
      </c>
      <c r="C1909" s="8" t="s">
        <v>55</v>
      </c>
      <c r="D1909" s="8">
        <v>22</v>
      </c>
      <c r="E1909" s="8">
        <v>96.07</v>
      </c>
      <c r="F1909" s="10">
        <v>4.3668181818181813</v>
      </c>
      <c r="G1909" s="8" t="s">
        <v>25</v>
      </c>
      <c r="H1909" s="8">
        <v>2.5</v>
      </c>
      <c r="I1909" s="8" t="s">
        <v>51</v>
      </c>
      <c r="J1909" s="8" t="s">
        <v>22</v>
      </c>
      <c r="K1909" s="8" t="s">
        <v>27</v>
      </c>
      <c r="L1909" s="8" t="s">
        <v>127</v>
      </c>
      <c r="M1909" s="8" t="s">
        <v>19</v>
      </c>
      <c r="N1909" s="8" t="s">
        <v>79</v>
      </c>
    </row>
    <row r="1910" spans="1:14" x14ac:dyDescent="0.35">
      <c r="A1910" s="8">
        <v>41349</v>
      </c>
      <c r="B1910" s="9">
        <v>40894</v>
      </c>
      <c r="C1910" s="8" t="s">
        <v>20</v>
      </c>
      <c r="D1910" s="8">
        <v>44</v>
      </c>
      <c r="E1910" s="8">
        <v>346.2</v>
      </c>
      <c r="F1910" s="10">
        <v>7.8681818181818182</v>
      </c>
      <c r="G1910" s="8" t="s">
        <v>14</v>
      </c>
      <c r="H1910" s="8">
        <v>11.51</v>
      </c>
      <c r="I1910" s="8" t="s">
        <v>15</v>
      </c>
      <c r="J1910" s="8" t="s">
        <v>29</v>
      </c>
      <c r="K1910" s="8" t="s">
        <v>27</v>
      </c>
      <c r="L1910" s="8" t="s">
        <v>68</v>
      </c>
      <c r="M1910" s="8" t="s">
        <v>19</v>
      </c>
      <c r="N1910" s="8" t="s">
        <v>79</v>
      </c>
    </row>
    <row r="1911" spans="1:14" x14ac:dyDescent="0.35">
      <c r="A1911" s="8">
        <v>50854</v>
      </c>
      <c r="B1911" s="9">
        <v>40894</v>
      </c>
      <c r="C1911" s="8" t="s">
        <v>20</v>
      </c>
      <c r="D1911" s="8">
        <v>42</v>
      </c>
      <c r="E1911" s="8">
        <v>452.15</v>
      </c>
      <c r="F1911" s="10">
        <v>10.765476190476189</v>
      </c>
      <c r="G1911" s="8" t="s">
        <v>14</v>
      </c>
      <c r="H1911" s="8">
        <v>3.37</v>
      </c>
      <c r="I1911" s="8" t="s">
        <v>51</v>
      </c>
      <c r="J1911" s="8" t="s">
        <v>22</v>
      </c>
      <c r="K1911" s="8" t="s">
        <v>27</v>
      </c>
      <c r="L1911" s="8" t="s">
        <v>36</v>
      </c>
      <c r="M1911" s="8" t="s">
        <v>32</v>
      </c>
      <c r="N1911" s="8" t="s">
        <v>78</v>
      </c>
    </row>
    <row r="1912" spans="1:14" x14ac:dyDescent="0.35">
      <c r="A1912" s="8">
        <v>41349</v>
      </c>
      <c r="B1912" s="9">
        <v>40894</v>
      </c>
      <c r="C1912" s="8" t="s">
        <v>20</v>
      </c>
      <c r="D1912" s="8">
        <v>39</v>
      </c>
      <c r="E1912" s="8">
        <v>475.52</v>
      </c>
      <c r="F1912" s="10">
        <v>12.192820512820512</v>
      </c>
      <c r="G1912" s="8" t="s">
        <v>25</v>
      </c>
      <c r="H1912" s="8">
        <v>6.27</v>
      </c>
      <c r="I1912" s="8" t="s">
        <v>15</v>
      </c>
      <c r="J1912" s="8" t="s">
        <v>29</v>
      </c>
      <c r="K1912" s="8" t="s">
        <v>27</v>
      </c>
      <c r="L1912" s="8" t="s">
        <v>58</v>
      </c>
      <c r="M1912" s="8" t="s">
        <v>45</v>
      </c>
      <c r="N1912" s="8" t="s">
        <v>73</v>
      </c>
    </row>
    <row r="1913" spans="1:14" x14ac:dyDescent="0.35">
      <c r="A1913" s="8">
        <v>47717</v>
      </c>
      <c r="B1913" s="9">
        <v>40894</v>
      </c>
      <c r="C1913" s="8" t="s">
        <v>49</v>
      </c>
      <c r="D1913" s="8">
        <v>35</v>
      </c>
      <c r="E1913" s="8">
        <v>173.22</v>
      </c>
      <c r="F1913" s="10">
        <v>4.9491428571428573</v>
      </c>
      <c r="G1913" s="8" t="s">
        <v>25</v>
      </c>
      <c r="H1913" s="8">
        <v>0.5</v>
      </c>
      <c r="I1913" s="8" t="s">
        <v>85</v>
      </c>
      <c r="J1913" s="8" t="s">
        <v>16</v>
      </c>
      <c r="K1913" s="8" t="s">
        <v>27</v>
      </c>
      <c r="L1913" s="8" t="s">
        <v>71</v>
      </c>
      <c r="M1913" s="8" t="s">
        <v>19</v>
      </c>
      <c r="N1913" s="8" t="s">
        <v>79</v>
      </c>
    </row>
    <row r="1914" spans="1:14" x14ac:dyDescent="0.35">
      <c r="A1914" s="8">
        <v>24966</v>
      </c>
      <c r="B1914" s="9">
        <v>40894</v>
      </c>
      <c r="C1914" s="8" t="s">
        <v>55</v>
      </c>
      <c r="D1914" s="8">
        <v>34</v>
      </c>
      <c r="E1914" s="8">
        <v>4152.12</v>
      </c>
      <c r="F1914" s="10">
        <v>122.12117647058824</v>
      </c>
      <c r="G1914" s="8" t="s">
        <v>25</v>
      </c>
      <c r="H1914" s="8">
        <v>19.989999999999998</v>
      </c>
      <c r="I1914" s="8" t="s">
        <v>39</v>
      </c>
      <c r="J1914" s="8" t="s">
        <v>22</v>
      </c>
      <c r="K1914" s="8" t="s">
        <v>27</v>
      </c>
      <c r="L1914" s="8" t="s">
        <v>58</v>
      </c>
      <c r="M1914" s="8" t="s">
        <v>19</v>
      </c>
      <c r="N1914" s="8" t="s">
        <v>79</v>
      </c>
    </row>
    <row r="1915" spans="1:14" x14ac:dyDescent="0.35">
      <c r="A1915" s="8">
        <v>39617</v>
      </c>
      <c r="B1915" s="9">
        <v>40894</v>
      </c>
      <c r="C1915" s="8" t="s">
        <v>49</v>
      </c>
      <c r="D1915" s="8">
        <v>33</v>
      </c>
      <c r="E1915" s="8">
        <v>1283.68</v>
      </c>
      <c r="F1915" s="10">
        <v>38.899393939393939</v>
      </c>
      <c r="G1915" s="8" t="s">
        <v>25</v>
      </c>
      <c r="H1915" s="8">
        <v>9.1999999999999993</v>
      </c>
      <c r="I1915" s="8" t="s">
        <v>15</v>
      </c>
      <c r="J1915" s="8" t="s">
        <v>42</v>
      </c>
      <c r="K1915" s="8" t="s">
        <v>17</v>
      </c>
      <c r="L1915" s="8" t="s">
        <v>18</v>
      </c>
      <c r="M1915" s="8" t="s">
        <v>37</v>
      </c>
      <c r="N1915" s="8" t="s">
        <v>73</v>
      </c>
    </row>
    <row r="1916" spans="1:14" x14ac:dyDescent="0.35">
      <c r="A1916" s="8">
        <v>39617</v>
      </c>
      <c r="B1916" s="9">
        <v>40894</v>
      </c>
      <c r="C1916" s="8" t="s">
        <v>49</v>
      </c>
      <c r="D1916" s="8">
        <v>28</v>
      </c>
      <c r="E1916" s="8">
        <v>169.46</v>
      </c>
      <c r="F1916" s="10">
        <v>6.052142857142857</v>
      </c>
      <c r="G1916" s="8" t="s">
        <v>25</v>
      </c>
      <c r="H1916" s="8">
        <v>1.2</v>
      </c>
      <c r="I1916" s="8" t="s">
        <v>15</v>
      </c>
      <c r="J1916" s="8" t="s">
        <v>42</v>
      </c>
      <c r="K1916" s="8" t="s">
        <v>27</v>
      </c>
      <c r="L1916" s="8" t="s">
        <v>40</v>
      </c>
      <c r="M1916" s="8" t="s">
        <v>37</v>
      </c>
      <c r="N1916" s="8" t="s">
        <v>73</v>
      </c>
    </row>
    <row r="1917" spans="1:14" x14ac:dyDescent="0.35">
      <c r="A1917" s="8">
        <v>50854</v>
      </c>
      <c r="B1917" s="9">
        <v>40894</v>
      </c>
      <c r="C1917" s="8" t="s">
        <v>20</v>
      </c>
      <c r="D1917" s="8">
        <v>27</v>
      </c>
      <c r="E1917" s="8">
        <v>137.5</v>
      </c>
      <c r="F1917" s="10">
        <v>5.0925925925925926</v>
      </c>
      <c r="G1917" s="8" t="s">
        <v>25</v>
      </c>
      <c r="H1917" s="8">
        <v>4.95</v>
      </c>
      <c r="I1917" s="8" t="s">
        <v>51</v>
      </c>
      <c r="J1917" s="8" t="s">
        <v>22</v>
      </c>
      <c r="K1917" s="8" t="s">
        <v>27</v>
      </c>
      <c r="L1917" s="8" t="s">
        <v>68</v>
      </c>
      <c r="M1917" s="8" t="s">
        <v>19</v>
      </c>
      <c r="N1917" s="8" t="s">
        <v>78</v>
      </c>
    </row>
    <row r="1918" spans="1:14" x14ac:dyDescent="0.35">
      <c r="A1918" s="8">
        <v>30081</v>
      </c>
      <c r="B1918" s="9">
        <v>40894</v>
      </c>
      <c r="C1918" s="8" t="s">
        <v>34</v>
      </c>
      <c r="D1918" s="8">
        <v>26</v>
      </c>
      <c r="E1918" s="8">
        <v>213.49</v>
      </c>
      <c r="F1918" s="10">
        <v>8.2111538461538469</v>
      </c>
      <c r="G1918" s="8" t="s">
        <v>25</v>
      </c>
      <c r="H1918" s="8">
        <v>8.94</v>
      </c>
      <c r="I1918" s="8" t="s">
        <v>39</v>
      </c>
      <c r="J1918" s="8" t="s">
        <v>29</v>
      </c>
      <c r="K1918" s="8" t="s">
        <v>27</v>
      </c>
      <c r="L1918" s="8" t="s">
        <v>68</v>
      </c>
      <c r="M1918" s="8" t="s">
        <v>19</v>
      </c>
      <c r="N1918" s="8" t="s">
        <v>73</v>
      </c>
    </row>
    <row r="1919" spans="1:14" x14ac:dyDescent="0.35">
      <c r="A1919" s="8">
        <v>50854</v>
      </c>
      <c r="B1919" s="9">
        <v>40894</v>
      </c>
      <c r="C1919" s="8" t="s">
        <v>20</v>
      </c>
      <c r="D1919" s="8">
        <v>12</v>
      </c>
      <c r="E1919" s="8">
        <v>5744.24</v>
      </c>
      <c r="F1919" s="10">
        <v>478.68666666666667</v>
      </c>
      <c r="G1919" s="8" t="s">
        <v>21</v>
      </c>
      <c r="H1919" s="8">
        <v>28.14</v>
      </c>
      <c r="I1919" s="8" t="s">
        <v>51</v>
      </c>
      <c r="J1919" s="8" t="s">
        <v>22</v>
      </c>
      <c r="K1919" s="8" t="s">
        <v>30</v>
      </c>
      <c r="L1919" s="8" t="s">
        <v>44</v>
      </c>
      <c r="M1919" s="8" t="s">
        <v>24</v>
      </c>
      <c r="N1919" s="8" t="s">
        <v>73</v>
      </c>
    </row>
    <row r="1920" spans="1:14" x14ac:dyDescent="0.35">
      <c r="A1920" s="8">
        <v>51463</v>
      </c>
      <c r="B1920" s="9">
        <v>40894</v>
      </c>
      <c r="C1920" s="8" t="s">
        <v>13</v>
      </c>
      <c r="D1920" s="8">
        <v>7</v>
      </c>
      <c r="E1920" s="8">
        <v>405.33949999999999</v>
      </c>
      <c r="F1920" s="10">
        <v>57.905642857142858</v>
      </c>
      <c r="G1920" s="8" t="s">
        <v>14</v>
      </c>
      <c r="H1920" s="8">
        <v>3.9</v>
      </c>
      <c r="I1920" s="8" t="s">
        <v>35</v>
      </c>
      <c r="J1920" s="8" t="s">
        <v>22</v>
      </c>
      <c r="K1920" s="8" t="s">
        <v>30</v>
      </c>
      <c r="L1920" s="8" t="s">
        <v>47</v>
      </c>
      <c r="M1920" s="8" t="s">
        <v>19</v>
      </c>
      <c r="N1920" s="8" t="s">
        <v>78</v>
      </c>
    </row>
    <row r="1921" spans="1:14" x14ac:dyDescent="0.35">
      <c r="A1921" s="8">
        <v>41349</v>
      </c>
      <c r="B1921" s="9">
        <v>40894</v>
      </c>
      <c r="C1921" s="8" t="s">
        <v>20</v>
      </c>
      <c r="D1921" s="8">
        <v>4</v>
      </c>
      <c r="E1921" s="8">
        <v>85.96</v>
      </c>
      <c r="F1921" s="10">
        <v>21.49</v>
      </c>
      <c r="G1921" s="8" t="s">
        <v>14</v>
      </c>
      <c r="H1921" s="8">
        <v>8.99</v>
      </c>
      <c r="I1921" s="8" t="s">
        <v>15</v>
      </c>
      <c r="J1921" s="8" t="s">
        <v>29</v>
      </c>
      <c r="K1921" s="8" t="s">
        <v>17</v>
      </c>
      <c r="L1921" s="8" t="s">
        <v>18</v>
      </c>
      <c r="M1921" s="8" t="s">
        <v>32</v>
      </c>
      <c r="N1921" s="8" t="s">
        <v>73</v>
      </c>
    </row>
    <row r="1922" spans="1:14" x14ac:dyDescent="0.35">
      <c r="A1922" s="8">
        <v>51463</v>
      </c>
      <c r="B1922" s="9">
        <v>40894</v>
      </c>
      <c r="C1922" s="8" t="s">
        <v>13</v>
      </c>
      <c r="D1922" s="8">
        <v>4</v>
      </c>
      <c r="E1922" s="8">
        <v>28.34</v>
      </c>
      <c r="F1922" s="10">
        <v>7.085</v>
      </c>
      <c r="G1922" s="8" t="s">
        <v>25</v>
      </c>
      <c r="H1922" s="8">
        <v>7.44</v>
      </c>
      <c r="I1922" s="8" t="s">
        <v>35</v>
      </c>
      <c r="J1922" s="8" t="s">
        <v>22</v>
      </c>
      <c r="K1922" s="8" t="s">
        <v>27</v>
      </c>
      <c r="L1922" s="8" t="s">
        <v>28</v>
      </c>
      <c r="M1922" s="8" t="s">
        <v>19</v>
      </c>
      <c r="N1922" s="8" t="s">
        <v>197</v>
      </c>
    </row>
    <row r="1923" spans="1:14" x14ac:dyDescent="0.35">
      <c r="A1923" s="8">
        <v>50657</v>
      </c>
      <c r="B1923" s="9">
        <v>40895</v>
      </c>
      <c r="C1923" s="8" t="s">
        <v>34</v>
      </c>
      <c r="D1923" s="8">
        <v>49</v>
      </c>
      <c r="E1923" s="8">
        <v>7413.29</v>
      </c>
      <c r="F1923" s="10">
        <v>151.29163265306121</v>
      </c>
      <c r="G1923" s="8" t="s">
        <v>21</v>
      </c>
      <c r="H1923" s="8">
        <v>16.010000000000002</v>
      </c>
      <c r="I1923" s="8" t="s">
        <v>63</v>
      </c>
      <c r="J1923" s="8" t="s">
        <v>22</v>
      </c>
      <c r="K1923" s="8" t="s">
        <v>17</v>
      </c>
      <c r="L1923" s="8" t="s">
        <v>52</v>
      </c>
      <c r="M1923" s="8" t="s">
        <v>56</v>
      </c>
      <c r="N1923" s="8" t="s">
        <v>179</v>
      </c>
    </row>
    <row r="1924" spans="1:14" x14ac:dyDescent="0.35">
      <c r="A1924" s="8">
        <v>25378</v>
      </c>
      <c r="B1924" s="9">
        <v>40895</v>
      </c>
      <c r="C1924" s="8" t="s">
        <v>49</v>
      </c>
      <c r="D1924" s="8">
        <v>48</v>
      </c>
      <c r="E1924" s="8">
        <v>3713.0124999999998</v>
      </c>
      <c r="F1924" s="10">
        <v>77.354427083333334</v>
      </c>
      <c r="G1924" s="8" t="s">
        <v>25</v>
      </c>
      <c r="H1924" s="8">
        <v>7.69</v>
      </c>
      <c r="I1924" s="8" t="s">
        <v>46</v>
      </c>
      <c r="J1924" s="8" t="s">
        <v>22</v>
      </c>
      <c r="K1924" s="8" t="s">
        <v>30</v>
      </c>
      <c r="L1924" s="8" t="s">
        <v>47</v>
      </c>
      <c r="M1924" s="8" t="s">
        <v>19</v>
      </c>
      <c r="N1924" s="8" t="s">
        <v>179</v>
      </c>
    </row>
    <row r="1925" spans="1:14" x14ac:dyDescent="0.35">
      <c r="A1925" s="8">
        <v>31878</v>
      </c>
      <c r="B1925" s="9">
        <v>40895</v>
      </c>
      <c r="C1925" s="8" t="s">
        <v>55</v>
      </c>
      <c r="D1925" s="8">
        <v>42</v>
      </c>
      <c r="E1925" s="8">
        <v>5678.5524999999998</v>
      </c>
      <c r="F1925" s="10">
        <v>135.20363095238093</v>
      </c>
      <c r="G1925" s="8" t="s">
        <v>25</v>
      </c>
      <c r="H1925" s="8">
        <v>8.99</v>
      </c>
      <c r="I1925" s="8" t="s">
        <v>54</v>
      </c>
      <c r="J1925" s="8" t="s">
        <v>29</v>
      </c>
      <c r="K1925" s="8" t="s">
        <v>30</v>
      </c>
      <c r="L1925" s="8" t="s">
        <v>47</v>
      </c>
      <c r="M1925" s="8" t="s">
        <v>19</v>
      </c>
      <c r="N1925" s="8" t="s">
        <v>73</v>
      </c>
    </row>
    <row r="1926" spans="1:14" x14ac:dyDescent="0.35">
      <c r="A1926" s="8">
        <v>50657</v>
      </c>
      <c r="B1926" s="9">
        <v>40895</v>
      </c>
      <c r="C1926" s="8" t="s">
        <v>34</v>
      </c>
      <c r="D1926" s="8">
        <v>40</v>
      </c>
      <c r="E1926" s="8">
        <v>315.45</v>
      </c>
      <c r="F1926" s="10">
        <v>7.8862499999999995</v>
      </c>
      <c r="G1926" s="8" t="s">
        <v>25</v>
      </c>
      <c r="H1926" s="8">
        <v>11.51</v>
      </c>
      <c r="I1926" s="8" t="s">
        <v>63</v>
      </c>
      <c r="J1926" s="8" t="s">
        <v>22</v>
      </c>
      <c r="K1926" s="8" t="s">
        <v>27</v>
      </c>
      <c r="L1926" s="8" t="s">
        <v>68</v>
      </c>
      <c r="M1926" s="8" t="s">
        <v>19</v>
      </c>
      <c r="N1926" s="8" t="s">
        <v>73</v>
      </c>
    </row>
    <row r="1927" spans="1:14" x14ac:dyDescent="0.35">
      <c r="A1927" s="8">
        <v>41991</v>
      </c>
      <c r="B1927" s="9">
        <v>40895</v>
      </c>
      <c r="C1927" s="8" t="s">
        <v>13</v>
      </c>
      <c r="D1927" s="8">
        <v>36</v>
      </c>
      <c r="E1927" s="8">
        <v>1773.86</v>
      </c>
      <c r="F1927" s="10">
        <v>49.273888888888884</v>
      </c>
      <c r="G1927" s="8" t="s">
        <v>21</v>
      </c>
      <c r="H1927" s="8">
        <v>14.19</v>
      </c>
      <c r="I1927" s="8" t="s">
        <v>96</v>
      </c>
      <c r="J1927" s="8" t="s">
        <v>22</v>
      </c>
      <c r="K1927" s="8" t="s">
        <v>17</v>
      </c>
      <c r="L1927" s="8" t="s">
        <v>23</v>
      </c>
      <c r="M1927" s="8" t="s">
        <v>24</v>
      </c>
      <c r="N1927" s="8" t="s">
        <v>164</v>
      </c>
    </row>
    <row r="1928" spans="1:14" x14ac:dyDescent="0.35">
      <c r="A1928" s="8">
        <v>41991</v>
      </c>
      <c r="B1928" s="9">
        <v>40895</v>
      </c>
      <c r="C1928" s="8" t="s">
        <v>13</v>
      </c>
      <c r="D1928" s="8">
        <v>35</v>
      </c>
      <c r="E1928" s="8">
        <v>543.22</v>
      </c>
      <c r="F1928" s="10">
        <v>15.520571428571429</v>
      </c>
      <c r="G1928" s="8" t="s">
        <v>25</v>
      </c>
      <c r="H1928" s="8">
        <v>7.4</v>
      </c>
      <c r="I1928" s="8" t="s">
        <v>96</v>
      </c>
      <c r="J1928" s="8" t="s">
        <v>22</v>
      </c>
      <c r="K1928" s="8" t="s">
        <v>17</v>
      </c>
      <c r="L1928" s="8" t="s">
        <v>18</v>
      </c>
      <c r="M1928" s="8" t="s">
        <v>19</v>
      </c>
      <c r="N1928" s="8" t="s">
        <v>113</v>
      </c>
    </row>
    <row r="1929" spans="1:14" x14ac:dyDescent="0.35">
      <c r="A1929" s="8">
        <v>54533</v>
      </c>
      <c r="B1929" s="9">
        <v>40895</v>
      </c>
      <c r="C1929" s="8" t="s">
        <v>55</v>
      </c>
      <c r="D1929" s="8">
        <v>21</v>
      </c>
      <c r="E1929" s="8">
        <v>162.25</v>
      </c>
      <c r="F1929" s="10">
        <v>7.7261904761904763</v>
      </c>
      <c r="G1929" s="8" t="s">
        <v>25</v>
      </c>
      <c r="H1929" s="8">
        <v>6.05</v>
      </c>
      <c r="I1929" s="8" t="s">
        <v>41</v>
      </c>
      <c r="J1929" s="8" t="s">
        <v>22</v>
      </c>
      <c r="K1929" s="8" t="s">
        <v>27</v>
      </c>
      <c r="L1929" s="8" t="s">
        <v>68</v>
      </c>
      <c r="M1929" s="8" t="s">
        <v>19</v>
      </c>
      <c r="N1929" s="8" t="s">
        <v>73</v>
      </c>
    </row>
    <row r="1930" spans="1:14" x14ac:dyDescent="0.35">
      <c r="A1930" s="8">
        <v>25061</v>
      </c>
      <c r="B1930" s="9">
        <v>40895</v>
      </c>
      <c r="C1930" s="8" t="s">
        <v>55</v>
      </c>
      <c r="D1930" s="8">
        <v>20</v>
      </c>
      <c r="E1930" s="8">
        <v>941.13</v>
      </c>
      <c r="F1930" s="10">
        <v>47.0565</v>
      </c>
      <c r="G1930" s="8" t="s">
        <v>25</v>
      </c>
      <c r="H1930" s="8">
        <v>7.23</v>
      </c>
      <c r="I1930" s="8" t="s">
        <v>51</v>
      </c>
      <c r="J1930" s="8" t="s">
        <v>29</v>
      </c>
      <c r="K1930" s="8" t="s">
        <v>27</v>
      </c>
      <c r="L1930" s="8" t="s">
        <v>28</v>
      </c>
      <c r="M1930" s="8" t="s">
        <v>19</v>
      </c>
      <c r="N1930" s="8" t="s">
        <v>179</v>
      </c>
    </row>
    <row r="1931" spans="1:14" x14ac:dyDescent="0.35">
      <c r="A1931" s="8">
        <v>41991</v>
      </c>
      <c r="B1931" s="9">
        <v>40895</v>
      </c>
      <c r="C1931" s="8" t="s">
        <v>13</v>
      </c>
      <c r="D1931" s="8">
        <v>18</v>
      </c>
      <c r="E1931" s="8">
        <v>813.9</v>
      </c>
      <c r="F1931" s="10">
        <v>45.216666666666669</v>
      </c>
      <c r="G1931" s="8" t="s">
        <v>25</v>
      </c>
      <c r="H1931" s="8">
        <v>4.8</v>
      </c>
      <c r="I1931" s="8" t="s">
        <v>96</v>
      </c>
      <c r="J1931" s="8" t="s">
        <v>22</v>
      </c>
      <c r="K1931" s="8" t="s">
        <v>17</v>
      </c>
      <c r="L1931" s="8" t="s">
        <v>18</v>
      </c>
      <c r="M1931" s="8" t="s">
        <v>37</v>
      </c>
      <c r="N1931" s="8" t="s">
        <v>113</v>
      </c>
    </row>
    <row r="1932" spans="1:14" x14ac:dyDescent="0.35">
      <c r="A1932" s="8">
        <v>50657</v>
      </c>
      <c r="B1932" s="9">
        <v>40895</v>
      </c>
      <c r="C1932" s="8" t="s">
        <v>34</v>
      </c>
      <c r="D1932" s="8">
        <v>16</v>
      </c>
      <c r="E1932" s="8">
        <v>60.02</v>
      </c>
      <c r="F1932" s="10">
        <v>3.7512500000000002</v>
      </c>
      <c r="G1932" s="8" t="s">
        <v>14</v>
      </c>
      <c r="H1932" s="8">
        <v>1.93</v>
      </c>
      <c r="I1932" s="8" t="s">
        <v>63</v>
      </c>
      <c r="J1932" s="8" t="s">
        <v>22</v>
      </c>
      <c r="K1932" s="8" t="s">
        <v>27</v>
      </c>
      <c r="L1932" s="8" t="s">
        <v>28</v>
      </c>
      <c r="M1932" s="8" t="s">
        <v>37</v>
      </c>
      <c r="N1932" s="8" t="s">
        <v>179</v>
      </c>
    </row>
    <row r="1933" spans="1:14" x14ac:dyDescent="0.35">
      <c r="A1933" s="8">
        <v>42082</v>
      </c>
      <c r="B1933" s="9">
        <v>40895</v>
      </c>
      <c r="C1933" s="8" t="s">
        <v>20</v>
      </c>
      <c r="D1933" s="8">
        <v>15</v>
      </c>
      <c r="E1933" s="8">
        <v>76.42</v>
      </c>
      <c r="F1933" s="10">
        <v>5.0946666666666669</v>
      </c>
      <c r="G1933" s="8" t="s">
        <v>25</v>
      </c>
      <c r="H1933" s="8">
        <v>3.01</v>
      </c>
      <c r="I1933" s="8" t="s">
        <v>51</v>
      </c>
      <c r="J1933" s="8" t="s">
        <v>42</v>
      </c>
      <c r="K1933" s="8" t="s">
        <v>27</v>
      </c>
      <c r="L1933" s="8" t="s">
        <v>28</v>
      </c>
      <c r="M1933" s="8" t="s">
        <v>37</v>
      </c>
      <c r="N1933" s="8" t="s">
        <v>179</v>
      </c>
    </row>
    <row r="1934" spans="1:14" x14ac:dyDescent="0.35">
      <c r="A1934" s="8">
        <v>31878</v>
      </c>
      <c r="B1934" s="9">
        <v>40895</v>
      </c>
      <c r="C1934" s="8" t="s">
        <v>55</v>
      </c>
      <c r="D1934" s="8">
        <v>14</v>
      </c>
      <c r="E1934" s="8">
        <v>138.94999999999999</v>
      </c>
      <c r="F1934" s="10">
        <v>9.9249999999999989</v>
      </c>
      <c r="G1934" s="8" t="s">
        <v>25</v>
      </c>
      <c r="H1934" s="8">
        <v>4.3899999999999997</v>
      </c>
      <c r="I1934" s="8" t="s">
        <v>54</v>
      </c>
      <c r="J1934" s="8" t="s">
        <v>29</v>
      </c>
      <c r="K1934" s="8" t="s">
        <v>27</v>
      </c>
      <c r="L1934" s="8" t="s">
        <v>28</v>
      </c>
      <c r="M1934" s="8" t="s">
        <v>37</v>
      </c>
      <c r="N1934" s="8" t="s">
        <v>79</v>
      </c>
    </row>
    <row r="1935" spans="1:14" x14ac:dyDescent="0.35">
      <c r="A1935" s="8">
        <v>21894</v>
      </c>
      <c r="B1935" s="9">
        <v>40895</v>
      </c>
      <c r="C1935" s="8" t="s">
        <v>20</v>
      </c>
      <c r="D1935" s="8">
        <v>6</v>
      </c>
      <c r="E1935" s="8">
        <v>54.3</v>
      </c>
      <c r="F1935" s="10">
        <v>9.0499999999999989</v>
      </c>
      <c r="G1935" s="8" t="s">
        <v>25</v>
      </c>
      <c r="H1935" s="8">
        <v>2.0299999999999998</v>
      </c>
      <c r="I1935" s="8" t="s">
        <v>39</v>
      </c>
      <c r="J1935" s="8" t="s">
        <v>16</v>
      </c>
      <c r="K1935" s="8" t="s">
        <v>27</v>
      </c>
      <c r="L1935" s="8" t="s">
        <v>28</v>
      </c>
      <c r="M1935" s="8" t="s">
        <v>37</v>
      </c>
      <c r="N1935" s="8" t="s">
        <v>179</v>
      </c>
    </row>
    <row r="1936" spans="1:14" x14ac:dyDescent="0.35">
      <c r="A1936" s="8">
        <v>59911</v>
      </c>
      <c r="B1936" s="9">
        <v>40895</v>
      </c>
      <c r="C1936" s="8" t="s">
        <v>49</v>
      </c>
      <c r="D1936" s="8">
        <v>1</v>
      </c>
      <c r="E1936" s="8">
        <v>10.59</v>
      </c>
      <c r="F1936" s="10">
        <v>10.59</v>
      </c>
      <c r="G1936" s="8" t="s">
        <v>25</v>
      </c>
      <c r="H1936" s="8">
        <v>2.15</v>
      </c>
      <c r="I1936" s="8" t="s">
        <v>85</v>
      </c>
      <c r="J1936" s="8" t="s">
        <v>22</v>
      </c>
      <c r="K1936" s="8" t="s">
        <v>27</v>
      </c>
      <c r="L1936" s="8" t="s">
        <v>28</v>
      </c>
      <c r="M1936" s="8" t="s">
        <v>37</v>
      </c>
      <c r="N1936" s="8" t="s">
        <v>73</v>
      </c>
    </row>
    <row r="1937" spans="1:14" x14ac:dyDescent="0.35">
      <c r="A1937" s="8">
        <v>32450</v>
      </c>
      <c r="B1937" s="9">
        <v>40896</v>
      </c>
      <c r="C1937" s="8" t="s">
        <v>55</v>
      </c>
      <c r="D1937" s="8">
        <v>37</v>
      </c>
      <c r="E1937" s="8">
        <v>2638.79</v>
      </c>
      <c r="F1937" s="10">
        <v>71.318648648648647</v>
      </c>
      <c r="G1937" s="8" t="s">
        <v>21</v>
      </c>
      <c r="H1937" s="8">
        <v>89.3</v>
      </c>
      <c r="I1937" s="8" t="s">
        <v>35</v>
      </c>
      <c r="J1937" s="8" t="s">
        <v>42</v>
      </c>
      <c r="K1937" s="8" t="s">
        <v>17</v>
      </c>
      <c r="L1937" s="8" t="s">
        <v>52</v>
      </c>
      <c r="M1937" s="8" t="s">
        <v>56</v>
      </c>
      <c r="N1937" s="8" t="s">
        <v>73</v>
      </c>
    </row>
    <row r="1938" spans="1:14" x14ac:dyDescent="0.35">
      <c r="A1938" s="8">
        <v>56032</v>
      </c>
      <c r="B1938" s="9">
        <v>40896</v>
      </c>
      <c r="C1938" s="8" t="s">
        <v>49</v>
      </c>
      <c r="D1938" s="8">
        <v>31</v>
      </c>
      <c r="E1938" s="8">
        <v>2893.31</v>
      </c>
      <c r="F1938" s="10">
        <v>93.332580645161286</v>
      </c>
      <c r="G1938" s="8" t="s">
        <v>25</v>
      </c>
      <c r="H1938" s="8">
        <v>13.99</v>
      </c>
      <c r="I1938" s="8" t="s">
        <v>85</v>
      </c>
      <c r="J1938" s="8" t="s">
        <v>22</v>
      </c>
      <c r="K1938" s="8" t="s">
        <v>30</v>
      </c>
      <c r="L1938" s="8" t="s">
        <v>44</v>
      </c>
      <c r="M1938" s="8" t="s">
        <v>45</v>
      </c>
      <c r="N1938" s="8" t="s">
        <v>73</v>
      </c>
    </row>
    <row r="1939" spans="1:14" x14ac:dyDescent="0.35">
      <c r="A1939" s="8">
        <v>56032</v>
      </c>
      <c r="B1939" s="9">
        <v>40896</v>
      </c>
      <c r="C1939" s="8" t="s">
        <v>49</v>
      </c>
      <c r="D1939" s="8">
        <v>25</v>
      </c>
      <c r="E1939" s="8">
        <v>3923.27</v>
      </c>
      <c r="F1939" s="10">
        <v>156.9308</v>
      </c>
      <c r="G1939" s="8" t="s">
        <v>21</v>
      </c>
      <c r="H1939" s="8">
        <v>60</v>
      </c>
      <c r="I1939" s="8" t="s">
        <v>85</v>
      </c>
      <c r="J1939" s="8" t="s">
        <v>22</v>
      </c>
      <c r="K1939" s="8" t="s">
        <v>17</v>
      </c>
      <c r="L1939" s="8" t="s">
        <v>52</v>
      </c>
      <c r="M1939" s="8" t="s">
        <v>24</v>
      </c>
      <c r="N1939" s="8" t="s">
        <v>103</v>
      </c>
    </row>
    <row r="1940" spans="1:14" x14ac:dyDescent="0.35">
      <c r="A1940" s="8">
        <v>19040</v>
      </c>
      <c r="B1940" s="9">
        <v>40896</v>
      </c>
      <c r="C1940" s="8" t="s">
        <v>34</v>
      </c>
      <c r="D1940" s="8">
        <v>10</v>
      </c>
      <c r="E1940" s="8">
        <v>211.97</v>
      </c>
      <c r="F1940" s="10">
        <v>21.196999999999999</v>
      </c>
      <c r="G1940" s="8" t="s">
        <v>25</v>
      </c>
      <c r="H1940" s="8">
        <v>8.99</v>
      </c>
      <c r="I1940" s="8" t="s">
        <v>46</v>
      </c>
      <c r="J1940" s="8" t="s">
        <v>22</v>
      </c>
      <c r="K1940" s="8" t="s">
        <v>27</v>
      </c>
      <c r="L1940" s="8" t="s">
        <v>40</v>
      </c>
      <c r="M1940" s="8" t="s">
        <v>32</v>
      </c>
      <c r="N1940" s="8" t="s">
        <v>179</v>
      </c>
    </row>
    <row r="1941" spans="1:14" x14ac:dyDescent="0.35">
      <c r="A1941" s="8">
        <v>48515</v>
      </c>
      <c r="B1941" s="9">
        <v>40897</v>
      </c>
      <c r="C1941" s="8" t="s">
        <v>20</v>
      </c>
      <c r="D1941" s="8">
        <v>47</v>
      </c>
      <c r="E1941" s="8">
        <v>725.8</v>
      </c>
      <c r="F1941" s="10">
        <v>15.442553191489361</v>
      </c>
      <c r="G1941" s="8" t="s">
        <v>14</v>
      </c>
      <c r="H1941" s="8">
        <v>1.97</v>
      </c>
      <c r="I1941" s="8" t="s">
        <v>35</v>
      </c>
      <c r="J1941" s="8" t="s">
        <v>16</v>
      </c>
      <c r="K1941" s="8" t="s">
        <v>27</v>
      </c>
      <c r="L1941" s="8" t="s">
        <v>28</v>
      </c>
      <c r="M1941" s="8" t="s">
        <v>37</v>
      </c>
      <c r="N1941" s="8" t="s">
        <v>179</v>
      </c>
    </row>
    <row r="1942" spans="1:14" x14ac:dyDescent="0.35">
      <c r="A1942" s="8">
        <v>42692</v>
      </c>
      <c r="B1942" s="9">
        <v>40897</v>
      </c>
      <c r="C1942" s="8" t="s">
        <v>55</v>
      </c>
      <c r="D1942" s="8">
        <v>42</v>
      </c>
      <c r="E1942" s="8">
        <v>278.01</v>
      </c>
      <c r="F1942" s="10">
        <v>6.6192857142857138</v>
      </c>
      <c r="G1942" s="8" t="s">
        <v>25</v>
      </c>
      <c r="H1942" s="8">
        <v>8.73</v>
      </c>
      <c r="I1942" s="8" t="s">
        <v>15</v>
      </c>
      <c r="J1942" s="8" t="s">
        <v>42</v>
      </c>
      <c r="K1942" s="8" t="s">
        <v>27</v>
      </c>
      <c r="L1942" s="8" t="s">
        <v>28</v>
      </c>
      <c r="M1942" s="8" t="s">
        <v>19</v>
      </c>
      <c r="N1942" s="8" t="s">
        <v>103</v>
      </c>
    </row>
    <row r="1943" spans="1:14" x14ac:dyDescent="0.35">
      <c r="A1943" s="8">
        <v>42692</v>
      </c>
      <c r="B1943" s="9">
        <v>40897</v>
      </c>
      <c r="C1943" s="8" t="s">
        <v>55</v>
      </c>
      <c r="D1943" s="8">
        <v>41</v>
      </c>
      <c r="E1943" s="8">
        <v>248.86</v>
      </c>
      <c r="F1943" s="10">
        <v>6.0697560975609761</v>
      </c>
      <c r="G1943" s="8" t="s">
        <v>25</v>
      </c>
      <c r="H1943" s="8">
        <v>7.5</v>
      </c>
      <c r="I1943" s="8" t="s">
        <v>15</v>
      </c>
      <c r="J1943" s="8" t="s">
        <v>42</v>
      </c>
      <c r="K1943" s="8" t="s">
        <v>27</v>
      </c>
      <c r="L1943" s="8" t="s">
        <v>28</v>
      </c>
      <c r="M1943" s="8" t="s">
        <v>19</v>
      </c>
      <c r="N1943" s="8" t="s">
        <v>113</v>
      </c>
    </row>
    <row r="1944" spans="1:14" x14ac:dyDescent="0.35">
      <c r="A1944" s="8">
        <v>18562</v>
      </c>
      <c r="B1944" s="9">
        <v>40897</v>
      </c>
      <c r="C1944" s="8" t="s">
        <v>20</v>
      </c>
      <c r="D1944" s="8">
        <v>41</v>
      </c>
      <c r="E1944" s="8">
        <v>160.11000000000001</v>
      </c>
      <c r="F1944" s="10">
        <v>3.9051219512195123</v>
      </c>
      <c r="G1944" s="8" t="s">
        <v>25</v>
      </c>
      <c r="H1944" s="8">
        <v>2.97</v>
      </c>
      <c r="I1944" s="8" t="s">
        <v>35</v>
      </c>
      <c r="J1944" s="8" t="s">
        <v>29</v>
      </c>
      <c r="K1944" s="8" t="s">
        <v>27</v>
      </c>
      <c r="L1944" s="8" t="s">
        <v>28</v>
      </c>
      <c r="M1944" s="8" t="s">
        <v>37</v>
      </c>
      <c r="N1944" s="8" t="s">
        <v>113</v>
      </c>
    </row>
    <row r="1945" spans="1:14" x14ac:dyDescent="0.35">
      <c r="A1945" s="8">
        <v>38528</v>
      </c>
      <c r="B1945" s="9">
        <v>40897</v>
      </c>
      <c r="C1945" s="8" t="s">
        <v>20</v>
      </c>
      <c r="D1945" s="8">
        <v>36</v>
      </c>
      <c r="E1945" s="8">
        <v>2544.9850000000001</v>
      </c>
      <c r="F1945" s="10">
        <v>70.694027777777777</v>
      </c>
      <c r="G1945" s="8" t="s">
        <v>25</v>
      </c>
      <c r="H1945" s="8">
        <v>0.99</v>
      </c>
      <c r="I1945" s="8" t="s">
        <v>51</v>
      </c>
      <c r="J1945" s="8" t="s">
        <v>42</v>
      </c>
      <c r="K1945" s="8" t="s">
        <v>30</v>
      </c>
      <c r="L1945" s="8" t="s">
        <v>47</v>
      </c>
      <c r="M1945" s="8" t="s">
        <v>37</v>
      </c>
      <c r="N1945" s="8" t="s">
        <v>103</v>
      </c>
    </row>
    <row r="1946" spans="1:14" x14ac:dyDescent="0.35">
      <c r="A1946" s="8">
        <v>12320</v>
      </c>
      <c r="B1946" s="9">
        <v>40897</v>
      </c>
      <c r="C1946" s="8" t="s">
        <v>20</v>
      </c>
      <c r="D1946" s="8">
        <v>35</v>
      </c>
      <c r="E1946" s="8">
        <v>539.21</v>
      </c>
      <c r="F1946" s="10">
        <v>15.406000000000001</v>
      </c>
      <c r="G1946" s="8" t="s">
        <v>21</v>
      </c>
      <c r="H1946" s="8">
        <v>27.75</v>
      </c>
      <c r="I1946" s="8" t="s">
        <v>51</v>
      </c>
      <c r="J1946" s="8" t="s">
        <v>22</v>
      </c>
      <c r="K1946" s="8" t="s">
        <v>17</v>
      </c>
      <c r="L1946" s="8" t="s">
        <v>52</v>
      </c>
      <c r="M1946" s="8" t="s">
        <v>56</v>
      </c>
      <c r="N1946" s="8" t="s">
        <v>113</v>
      </c>
    </row>
    <row r="1947" spans="1:14" x14ac:dyDescent="0.35">
      <c r="A1947" s="8">
        <v>52327</v>
      </c>
      <c r="B1947" s="9">
        <v>40897</v>
      </c>
      <c r="C1947" s="8" t="s">
        <v>55</v>
      </c>
      <c r="D1947" s="8">
        <v>27</v>
      </c>
      <c r="E1947" s="8">
        <v>3853.47</v>
      </c>
      <c r="F1947" s="10">
        <v>142.7211111111111</v>
      </c>
      <c r="G1947" s="8" t="s">
        <v>25</v>
      </c>
      <c r="H1947" s="8">
        <v>6.5</v>
      </c>
      <c r="I1947" s="8" t="s">
        <v>51</v>
      </c>
      <c r="J1947" s="8" t="s">
        <v>29</v>
      </c>
      <c r="K1947" s="8" t="s">
        <v>30</v>
      </c>
      <c r="L1947" s="8" t="s">
        <v>31</v>
      </c>
      <c r="M1947" s="8" t="s">
        <v>19</v>
      </c>
      <c r="N1947" s="8" t="s">
        <v>103</v>
      </c>
    </row>
    <row r="1948" spans="1:14" x14ac:dyDescent="0.35">
      <c r="A1948" s="8">
        <v>38528</v>
      </c>
      <c r="B1948" s="9">
        <v>40897</v>
      </c>
      <c r="C1948" s="8" t="s">
        <v>20</v>
      </c>
      <c r="D1948" s="8">
        <v>10</v>
      </c>
      <c r="E1948" s="8">
        <v>70.02</v>
      </c>
      <c r="F1948" s="10">
        <v>7.0019999999999998</v>
      </c>
      <c r="G1948" s="8" t="s">
        <v>25</v>
      </c>
      <c r="H1948" s="8">
        <v>0.5</v>
      </c>
      <c r="I1948" s="8" t="s">
        <v>39</v>
      </c>
      <c r="J1948" s="8" t="s">
        <v>42</v>
      </c>
      <c r="K1948" s="8" t="s">
        <v>27</v>
      </c>
      <c r="L1948" s="8" t="s">
        <v>71</v>
      </c>
      <c r="M1948" s="8" t="s">
        <v>19</v>
      </c>
      <c r="N1948" s="8" t="s">
        <v>113</v>
      </c>
    </row>
    <row r="1949" spans="1:14" x14ac:dyDescent="0.35">
      <c r="A1949" s="8">
        <v>52327</v>
      </c>
      <c r="B1949" s="9">
        <v>40897</v>
      </c>
      <c r="C1949" s="8" t="s">
        <v>55</v>
      </c>
      <c r="D1949" s="8">
        <v>5</v>
      </c>
      <c r="E1949" s="8">
        <v>28.23</v>
      </c>
      <c r="F1949" s="10">
        <v>5.6459999999999999</v>
      </c>
      <c r="G1949" s="8" t="s">
        <v>25</v>
      </c>
      <c r="H1949" s="8">
        <v>4.7</v>
      </c>
      <c r="I1949" s="8" t="s">
        <v>51</v>
      </c>
      <c r="J1949" s="8" t="s">
        <v>29</v>
      </c>
      <c r="K1949" s="8" t="s">
        <v>27</v>
      </c>
      <c r="L1949" s="8" t="s">
        <v>28</v>
      </c>
      <c r="M1949" s="8" t="s">
        <v>19</v>
      </c>
      <c r="N1949" s="8" t="s">
        <v>113</v>
      </c>
    </row>
    <row r="1950" spans="1:14" x14ac:dyDescent="0.35">
      <c r="A1950" s="8">
        <v>51203</v>
      </c>
      <c r="B1950" s="9">
        <v>40898</v>
      </c>
      <c r="C1950" s="8" t="s">
        <v>34</v>
      </c>
      <c r="D1950" s="8">
        <v>49</v>
      </c>
      <c r="E1950" s="8">
        <v>26622.55</v>
      </c>
      <c r="F1950" s="10">
        <v>543.31734693877547</v>
      </c>
      <c r="G1950" s="8" t="s">
        <v>21</v>
      </c>
      <c r="H1950" s="8">
        <v>45.7</v>
      </c>
      <c r="I1950" s="8" t="s">
        <v>41</v>
      </c>
      <c r="J1950" s="8" t="s">
        <v>29</v>
      </c>
      <c r="K1950" s="8" t="s">
        <v>17</v>
      </c>
      <c r="L1950" s="8" t="s">
        <v>52</v>
      </c>
      <c r="M1950" s="8" t="s">
        <v>56</v>
      </c>
      <c r="N1950" s="8" t="s">
        <v>113</v>
      </c>
    </row>
    <row r="1951" spans="1:14" x14ac:dyDescent="0.35">
      <c r="A1951" s="8">
        <v>15009</v>
      </c>
      <c r="B1951" s="9">
        <v>40898</v>
      </c>
      <c r="C1951" s="8" t="s">
        <v>49</v>
      </c>
      <c r="D1951" s="8">
        <v>46</v>
      </c>
      <c r="E1951" s="8">
        <v>1200.1300000000001</v>
      </c>
      <c r="F1951" s="10">
        <v>26.089782608695653</v>
      </c>
      <c r="G1951" s="8" t="s">
        <v>14</v>
      </c>
      <c r="H1951" s="8">
        <v>8.99</v>
      </c>
      <c r="I1951" s="8" t="s">
        <v>35</v>
      </c>
      <c r="J1951" s="8" t="s">
        <v>42</v>
      </c>
      <c r="K1951" s="8" t="s">
        <v>27</v>
      </c>
      <c r="L1951" s="8" t="s">
        <v>40</v>
      </c>
      <c r="M1951" s="8" t="s">
        <v>32</v>
      </c>
      <c r="N1951" s="8" t="s">
        <v>164</v>
      </c>
    </row>
    <row r="1952" spans="1:14" x14ac:dyDescent="0.35">
      <c r="A1952" s="8">
        <v>3525</v>
      </c>
      <c r="B1952" s="9">
        <v>40898</v>
      </c>
      <c r="C1952" s="8" t="s">
        <v>49</v>
      </c>
      <c r="D1952" s="8">
        <v>38</v>
      </c>
      <c r="E1952" s="8">
        <v>115.43</v>
      </c>
      <c r="F1952" s="10">
        <v>3.0376315789473685</v>
      </c>
      <c r="G1952" s="8" t="s">
        <v>25</v>
      </c>
      <c r="H1952" s="8">
        <v>1.34</v>
      </c>
      <c r="I1952" s="8" t="s">
        <v>46</v>
      </c>
      <c r="J1952" s="8" t="s">
        <v>29</v>
      </c>
      <c r="K1952" s="8" t="s">
        <v>27</v>
      </c>
      <c r="L1952" s="8" t="s">
        <v>40</v>
      </c>
      <c r="M1952" s="8" t="s">
        <v>37</v>
      </c>
      <c r="N1952" s="8" t="s">
        <v>164</v>
      </c>
    </row>
    <row r="1953" spans="1:14" x14ac:dyDescent="0.35">
      <c r="A1953" s="8">
        <v>22950</v>
      </c>
      <c r="B1953" s="9">
        <v>40898</v>
      </c>
      <c r="C1953" s="8" t="s">
        <v>13</v>
      </c>
      <c r="D1953" s="8">
        <v>29</v>
      </c>
      <c r="E1953" s="8">
        <v>1756.11</v>
      </c>
      <c r="F1953" s="10">
        <v>60.555517241379306</v>
      </c>
      <c r="G1953" s="8" t="s">
        <v>25</v>
      </c>
      <c r="H1953" s="8">
        <v>35</v>
      </c>
      <c r="I1953" s="8" t="s">
        <v>51</v>
      </c>
      <c r="J1953" s="8" t="s">
        <v>22</v>
      </c>
      <c r="K1953" s="8" t="s">
        <v>27</v>
      </c>
      <c r="L1953" s="8" t="s">
        <v>58</v>
      </c>
      <c r="M1953" s="8" t="s">
        <v>76</v>
      </c>
      <c r="N1953" s="8" t="s">
        <v>259</v>
      </c>
    </row>
    <row r="1954" spans="1:14" x14ac:dyDescent="0.35">
      <c r="A1954" s="8">
        <v>15009</v>
      </c>
      <c r="B1954" s="9">
        <v>40898</v>
      </c>
      <c r="C1954" s="8" t="s">
        <v>49</v>
      </c>
      <c r="D1954" s="8">
        <v>28</v>
      </c>
      <c r="E1954" s="8">
        <v>229.43</v>
      </c>
      <c r="F1954" s="10">
        <v>8.1939285714285717</v>
      </c>
      <c r="G1954" s="8" t="s">
        <v>14</v>
      </c>
      <c r="H1954" s="8">
        <v>2.5</v>
      </c>
      <c r="I1954" s="8" t="s">
        <v>41</v>
      </c>
      <c r="J1954" s="8" t="s">
        <v>42</v>
      </c>
      <c r="K1954" s="8" t="s">
        <v>27</v>
      </c>
      <c r="L1954" s="8" t="s">
        <v>127</v>
      </c>
      <c r="M1954" s="8" t="s">
        <v>19</v>
      </c>
      <c r="N1954" s="8" t="s">
        <v>113</v>
      </c>
    </row>
    <row r="1955" spans="1:14" x14ac:dyDescent="0.35">
      <c r="A1955" s="8">
        <v>7077</v>
      </c>
      <c r="B1955" s="9">
        <v>40898</v>
      </c>
      <c r="C1955" s="8" t="s">
        <v>34</v>
      </c>
      <c r="D1955" s="8">
        <v>14</v>
      </c>
      <c r="E1955" s="8">
        <v>304.52</v>
      </c>
      <c r="F1955" s="10">
        <v>21.751428571428569</v>
      </c>
      <c r="G1955" s="8" t="s">
        <v>25</v>
      </c>
      <c r="H1955" s="8">
        <v>5.94</v>
      </c>
      <c r="I1955" s="8" t="s">
        <v>54</v>
      </c>
      <c r="J1955" s="8" t="s">
        <v>16</v>
      </c>
      <c r="K1955" s="8" t="s">
        <v>27</v>
      </c>
      <c r="L1955" s="8" t="s">
        <v>66</v>
      </c>
      <c r="M1955" s="8" t="s">
        <v>45</v>
      </c>
      <c r="N1955" s="8" t="s">
        <v>164</v>
      </c>
    </row>
    <row r="1956" spans="1:14" x14ac:dyDescent="0.35">
      <c r="A1956" s="8">
        <v>4773</v>
      </c>
      <c r="B1956" s="9">
        <v>40899</v>
      </c>
      <c r="C1956" s="8" t="s">
        <v>20</v>
      </c>
      <c r="D1956" s="8">
        <v>48</v>
      </c>
      <c r="E1956" s="8">
        <v>6746.3119999999999</v>
      </c>
      <c r="F1956" s="10">
        <v>140.54816666666667</v>
      </c>
      <c r="G1956" s="8" t="s">
        <v>21</v>
      </c>
      <c r="H1956" s="8">
        <v>29.21</v>
      </c>
      <c r="I1956" s="8" t="s">
        <v>51</v>
      </c>
      <c r="J1956" s="8" t="s">
        <v>29</v>
      </c>
      <c r="K1956" s="8" t="s">
        <v>17</v>
      </c>
      <c r="L1956" s="8" t="s">
        <v>52</v>
      </c>
      <c r="M1956" s="8" t="s">
        <v>56</v>
      </c>
      <c r="N1956" s="8" t="s">
        <v>276</v>
      </c>
    </row>
    <row r="1957" spans="1:14" x14ac:dyDescent="0.35">
      <c r="A1957" s="8">
        <v>19616</v>
      </c>
      <c r="B1957" s="9">
        <v>40899</v>
      </c>
      <c r="C1957" s="8" t="s">
        <v>34</v>
      </c>
      <c r="D1957" s="8">
        <v>42</v>
      </c>
      <c r="E1957" s="8">
        <v>116.94</v>
      </c>
      <c r="F1957" s="10">
        <v>2.7842857142857143</v>
      </c>
      <c r="G1957" s="8" t="s">
        <v>14</v>
      </c>
      <c r="H1957" s="8">
        <v>1.25</v>
      </c>
      <c r="I1957" s="8" t="s">
        <v>51</v>
      </c>
      <c r="J1957" s="8" t="s">
        <v>22</v>
      </c>
      <c r="K1957" s="8" t="s">
        <v>27</v>
      </c>
      <c r="L1957" s="8" t="s">
        <v>40</v>
      </c>
      <c r="M1957" s="8" t="s">
        <v>37</v>
      </c>
      <c r="N1957" s="8" t="s">
        <v>164</v>
      </c>
    </row>
    <row r="1958" spans="1:14" x14ac:dyDescent="0.35">
      <c r="A1958" s="8">
        <v>4773</v>
      </c>
      <c r="B1958" s="9">
        <v>40899</v>
      </c>
      <c r="C1958" s="8" t="s">
        <v>20</v>
      </c>
      <c r="D1958" s="8">
        <v>26</v>
      </c>
      <c r="E1958" s="8">
        <v>311.38</v>
      </c>
      <c r="F1958" s="10">
        <v>11.976153846153846</v>
      </c>
      <c r="G1958" s="8" t="s">
        <v>25</v>
      </c>
      <c r="H1958" s="8">
        <v>5.72</v>
      </c>
      <c r="I1958" s="8" t="s">
        <v>41</v>
      </c>
      <c r="J1958" s="8" t="s">
        <v>29</v>
      </c>
      <c r="K1958" s="8" t="s">
        <v>27</v>
      </c>
      <c r="L1958" s="8" t="s">
        <v>127</v>
      </c>
      <c r="M1958" s="8" t="s">
        <v>19</v>
      </c>
      <c r="N1958" s="8" t="s">
        <v>164</v>
      </c>
    </row>
    <row r="1959" spans="1:14" x14ac:dyDescent="0.35">
      <c r="A1959" s="8">
        <v>26658</v>
      </c>
      <c r="B1959" s="9">
        <v>40899</v>
      </c>
      <c r="C1959" s="8" t="s">
        <v>34</v>
      </c>
      <c r="D1959" s="8">
        <v>17</v>
      </c>
      <c r="E1959" s="8">
        <v>72.75</v>
      </c>
      <c r="F1959" s="10">
        <v>4.2794117647058822</v>
      </c>
      <c r="G1959" s="8" t="s">
        <v>25</v>
      </c>
      <c r="H1959" s="8">
        <v>5.26</v>
      </c>
      <c r="I1959" s="8" t="s">
        <v>35</v>
      </c>
      <c r="J1959" s="8" t="s">
        <v>42</v>
      </c>
      <c r="K1959" s="8" t="s">
        <v>27</v>
      </c>
      <c r="L1959" s="8" t="s">
        <v>68</v>
      </c>
      <c r="M1959" s="8" t="s">
        <v>19</v>
      </c>
      <c r="N1959" s="8" t="s">
        <v>113</v>
      </c>
    </row>
    <row r="1960" spans="1:14" x14ac:dyDescent="0.35">
      <c r="A1960" s="8">
        <v>19616</v>
      </c>
      <c r="B1960" s="9">
        <v>40899</v>
      </c>
      <c r="C1960" s="8" t="s">
        <v>34</v>
      </c>
      <c r="D1960" s="8">
        <v>3</v>
      </c>
      <c r="E1960" s="8">
        <v>92.31</v>
      </c>
      <c r="F1960" s="10">
        <v>30.77</v>
      </c>
      <c r="G1960" s="8" t="s">
        <v>25</v>
      </c>
      <c r="H1960" s="8">
        <v>6.17</v>
      </c>
      <c r="I1960" s="8" t="s">
        <v>51</v>
      </c>
      <c r="J1960" s="8" t="s">
        <v>22</v>
      </c>
      <c r="K1960" s="8" t="s">
        <v>27</v>
      </c>
      <c r="L1960" s="8" t="s">
        <v>40</v>
      </c>
      <c r="M1960" s="8" t="s">
        <v>32</v>
      </c>
      <c r="N1960" s="8" t="s">
        <v>164</v>
      </c>
    </row>
    <row r="1961" spans="1:14" x14ac:dyDescent="0.35">
      <c r="A1961" s="8">
        <v>6148</v>
      </c>
      <c r="B1961" s="9">
        <v>40901</v>
      </c>
      <c r="C1961" s="8" t="s">
        <v>55</v>
      </c>
      <c r="D1961" s="8">
        <v>50</v>
      </c>
      <c r="E1961" s="8">
        <v>510.56</v>
      </c>
      <c r="F1961" s="10">
        <v>10.2112</v>
      </c>
      <c r="G1961" s="8" t="s">
        <v>25</v>
      </c>
      <c r="H1961" s="8">
        <v>5.16</v>
      </c>
      <c r="I1961" s="8" t="s">
        <v>35</v>
      </c>
      <c r="J1961" s="8" t="s">
        <v>42</v>
      </c>
      <c r="K1961" s="8" t="s">
        <v>17</v>
      </c>
      <c r="L1961" s="8" t="s">
        <v>18</v>
      </c>
      <c r="M1961" s="8" t="s">
        <v>19</v>
      </c>
      <c r="N1961" s="8" t="s">
        <v>200</v>
      </c>
    </row>
    <row r="1962" spans="1:14" x14ac:dyDescent="0.35">
      <c r="A1962" s="8">
        <v>12289</v>
      </c>
      <c r="B1962" s="9">
        <v>40901</v>
      </c>
      <c r="C1962" s="8" t="s">
        <v>13</v>
      </c>
      <c r="D1962" s="8">
        <v>25</v>
      </c>
      <c r="E1962" s="8">
        <v>3019.41</v>
      </c>
      <c r="F1962" s="10">
        <v>120.7764</v>
      </c>
      <c r="G1962" s="8" t="s">
        <v>25</v>
      </c>
      <c r="H1962" s="8">
        <v>7.11</v>
      </c>
      <c r="I1962" s="8" t="s">
        <v>26</v>
      </c>
      <c r="J1962" s="8" t="s">
        <v>22</v>
      </c>
      <c r="K1962" s="8" t="s">
        <v>30</v>
      </c>
      <c r="L1962" s="8" t="s">
        <v>44</v>
      </c>
      <c r="M1962" s="8" t="s">
        <v>45</v>
      </c>
      <c r="N1962" s="8" t="s">
        <v>259</v>
      </c>
    </row>
    <row r="1963" spans="1:14" x14ac:dyDescent="0.35">
      <c r="A1963" s="8">
        <v>12806</v>
      </c>
      <c r="B1963" s="9">
        <v>40901</v>
      </c>
      <c r="C1963" s="8" t="s">
        <v>49</v>
      </c>
      <c r="D1963" s="8">
        <v>20</v>
      </c>
      <c r="E1963" s="8">
        <v>761.23</v>
      </c>
      <c r="F1963" s="10">
        <v>38.061500000000002</v>
      </c>
      <c r="G1963" s="8" t="s">
        <v>25</v>
      </c>
      <c r="H1963" s="8">
        <v>14.72</v>
      </c>
      <c r="I1963" s="8" t="s">
        <v>15</v>
      </c>
      <c r="J1963" s="8" t="s">
        <v>42</v>
      </c>
      <c r="K1963" s="8" t="s">
        <v>27</v>
      </c>
      <c r="L1963" s="8" t="s">
        <v>127</v>
      </c>
      <c r="M1963" s="8" t="s">
        <v>19</v>
      </c>
      <c r="N1963" s="8" t="s">
        <v>200</v>
      </c>
    </row>
    <row r="1964" spans="1:14" x14ac:dyDescent="0.35">
      <c r="A1964" s="8">
        <v>6148</v>
      </c>
      <c r="B1964" s="9">
        <v>40901</v>
      </c>
      <c r="C1964" s="8" t="s">
        <v>55</v>
      </c>
      <c r="D1964" s="8">
        <v>18</v>
      </c>
      <c r="E1964" s="8">
        <v>389.52</v>
      </c>
      <c r="F1964" s="10">
        <v>21.64</v>
      </c>
      <c r="G1964" s="8" t="s">
        <v>14</v>
      </c>
      <c r="H1964" s="8">
        <v>6.68</v>
      </c>
      <c r="I1964" s="8" t="s">
        <v>35</v>
      </c>
      <c r="J1964" s="8" t="s">
        <v>42</v>
      </c>
      <c r="K1964" s="8" t="s">
        <v>17</v>
      </c>
      <c r="L1964" s="8" t="s">
        <v>18</v>
      </c>
      <c r="M1964" s="8" t="s">
        <v>19</v>
      </c>
      <c r="N1964" s="8" t="s">
        <v>200</v>
      </c>
    </row>
    <row r="1965" spans="1:14" x14ac:dyDescent="0.35">
      <c r="A1965" s="8">
        <v>10243</v>
      </c>
      <c r="B1965" s="9">
        <v>40901</v>
      </c>
      <c r="C1965" s="8" t="s">
        <v>34</v>
      </c>
      <c r="D1965" s="8">
        <v>12</v>
      </c>
      <c r="E1965" s="8">
        <v>28.41</v>
      </c>
      <c r="F1965" s="10">
        <v>2.3675000000000002</v>
      </c>
      <c r="G1965" s="8" t="s">
        <v>25</v>
      </c>
      <c r="H1965" s="8">
        <v>4.7699999999999996</v>
      </c>
      <c r="I1965" s="8" t="s">
        <v>63</v>
      </c>
      <c r="J1965" s="8" t="s">
        <v>16</v>
      </c>
      <c r="K1965" s="8" t="s">
        <v>27</v>
      </c>
      <c r="L1965" s="8" t="s">
        <v>68</v>
      </c>
      <c r="M1965" s="8" t="s">
        <v>19</v>
      </c>
      <c r="N1965" s="8" t="s">
        <v>200</v>
      </c>
    </row>
    <row r="1966" spans="1:14" x14ac:dyDescent="0.35">
      <c r="A1966" s="8">
        <v>14852</v>
      </c>
      <c r="B1966" s="9">
        <v>40901</v>
      </c>
      <c r="C1966" s="8" t="s">
        <v>55</v>
      </c>
      <c r="D1966" s="8">
        <v>9</v>
      </c>
      <c r="E1966" s="8">
        <v>3800.4</v>
      </c>
      <c r="F1966" s="10">
        <v>422.26666666666665</v>
      </c>
      <c r="G1966" s="8" t="s">
        <v>14</v>
      </c>
      <c r="H1966" s="8">
        <v>19.989999999999998</v>
      </c>
      <c r="I1966" s="8" t="s">
        <v>15</v>
      </c>
      <c r="J1966" s="8" t="s">
        <v>16</v>
      </c>
      <c r="K1966" s="8" t="s">
        <v>27</v>
      </c>
      <c r="L1966" s="8" t="s">
        <v>68</v>
      </c>
      <c r="M1966" s="8" t="s">
        <v>19</v>
      </c>
      <c r="N1966" s="8" t="s">
        <v>276</v>
      </c>
    </row>
    <row r="1967" spans="1:14" x14ac:dyDescent="0.35">
      <c r="A1967" s="8">
        <v>52833</v>
      </c>
      <c r="B1967" s="9">
        <v>40901</v>
      </c>
      <c r="C1967" s="8" t="s">
        <v>55</v>
      </c>
      <c r="D1967" s="8">
        <v>8</v>
      </c>
      <c r="E1967" s="8">
        <v>317.82</v>
      </c>
      <c r="F1967" s="10">
        <v>39.727499999999999</v>
      </c>
      <c r="G1967" s="8" t="s">
        <v>25</v>
      </c>
      <c r="H1967" s="8">
        <v>12.9</v>
      </c>
      <c r="I1967" s="8" t="s">
        <v>51</v>
      </c>
      <c r="J1967" s="8" t="s">
        <v>16</v>
      </c>
      <c r="K1967" s="8" t="s">
        <v>27</v>
      </c>
      <c r="L1967" s="8" t="s">
        <v>58</v>
      </c>
      <c r="M1967" s="8" t="s">
        <v>19</v>
      </c>
      <c r="N1967" s="8" t="s">
        <v>200</v>
      </c>
    </row>
    <row r="1968" spans="1:14" x14ac:dyDescent="0.35">
      <c r="A1968" s="8">
        <v>36356</v>
      </c>
      <c r="B1968" s="9">
        <v>40902</v>
      </c>
      <c r="C1968" s="8" t="s">
        <v>55</v>
      </c>
      <c r="D1968" s="8">
        <v>45</v>
      </c>
      <c r="E1968" s="8">
        <v>4768.59</v>
      </c>
      <c r="F1968" s="10">
        <v>105.96866666666666</v>
      </c>
      <c r="G1968" s="8" t="s">
        <v>21</v>
      </c>
      <c r="H1968" s="8">
        <v>45</v>
      </c>
      <c r="I1968" s="8" t="s">
        <v>15</v>
      </c>
      <c r="J1968" s="8" t="s">
        <v>16</v>
      </c>
      <c r="K1968" s="8" t="s">
        <v>17</v>
      </c>
      <c r="L1968" s="8" t="s">
        <v>23</v>
      </c>
      <c r="M1968" s="8" t="s">
        <v>24</v>
      </c>
      <c r="N1968" s="8" t="s">
        <v>83</v>
      </c>
    </row>
    <row r="1969" spans="1:14" x14ac:dyDescent="0.35">
      <c r="A1969" s="8">
        <v>56423</v>
      </c>
      <c r="B1969" s="9">
        <v>40902</v>
      </c>
      <c r="C1969" s="8" t="s">
        <v>49</v>
      </c>
      <c r="D1969" s="8">
        <v>41</v>
      </c>
      <c r="E1969" s="8">
        <v>170.82</v>
      </c>
      <c r="F1969" s="10">
        <v>4.1663414634146338</v>
      </c>
      <c r="G1969" s="8" t="s">
        <v>14</v>
      </c>
      <c r="H1969" s="8">
        <v>0.5</v>
      </c>
      <c r="I1969" s="8" t="s">
        <v>85</v>
      </c>
      <c r="J1969" s="8" t="s">
        <v>22</v>
      </c>
      <c r="K1969" s="8" t="s">
        <v>27</v>
      </c>
      <c r="L1969" s="8" t="s">
        <v>71</v>
      </c>
      <c r="M1969" s="8" t="s">
        <v>19</v>
      </c>
      <c r="N1969" s="8" t="s">
        <v>197</v>
      </c>
    </row>
    <row r="1970" spans="1:14" x14ac:dyDescent="0.35">
      <c r="A1970" s="8">
        <v>36356</v>
      </c>
      <c r="B1970" s="9">
        <v>40902</v>
      </c>
      <c r="C1970" s="8" t="s">
        <v>55</v>
      </c>
      <c r="D1970" s="8">
        <v>33</v>
      </c>
      <c r="E1970" s="8">
        <v>117.77</v>
      </c>
      <c r="F1970" s="10">
        <v>3.5687878787878788</v>
      </c>
      <c r="G1970" s="8" t="s">
        <v>25</v>
      </c>
      <c r="H1970" s="8">
        <v>0.5</v>
      </c>
      <c r="I1970" s="8" t="s">
        <v>15</v>
      </c>
      <c r="J1970" s="8" t="s">
        <v>16</v>
      </c>
      <c r="K1970" s="8" t="s">
        <v>27</v>
      </c>
      <c r="L1970" s="8" t="s">
        <v>71</v>
      </c>
      <c r="M1970" s="8" t="s">
        <v>19</v>
      </c>
      <c r="N1970" s="8" t="s">
        <v>83</v>
      </c>
    </row>
    <row r="1971" spans="1:14" x14ac:dyDescent="0.35">
      <c r="A1971" s="8">
        <v>11687</v>
      </c>
      <c r="B1971" s="9">
        <v>40902</v>
      </c>
      <c r="C1971" s="8" t="s">
        <v>34</v>
      </c>
      <c r="D1971" s="8">
        <v>26</v>
      </c>
      <c r="E1971" s="8">
        <v>188.93</v>
      </c>
      <c r="F1971" s="10">
        <v>7.2665384615384614</v>
      </c>
      <c r="G1971" s="8" t="s">
        <v>25</v>
      </c>
      <c r="H1971" s="8">
        <v>1.77</v>
      </c>
      <c r="I1971" s="8" t="s">
        <v>35</v>
      </c>
      <c r="J1971" s="8" t="s">
        <v>29</v>
      </c>
      <c r="K1971" s="8" t="s">
        <v>27</v>
      </c>
      <c r="L1971" s="8" t="s">
        <v>28</v>
      </c>
      <c r="M1971" s="8" t="s">
        <v>37</v>
      </c>
      <c r="N1971" s="8" t="s">
        <v>200</v>
      </c>
    </row>
    <row r="1972" spans="1:14" x14ac:dyDescent="0.35">
      <c r="A1972" s="8">
        <v>20737</v>
      </c>
      <c r="B1972" s="9">
        <v>40902</v>
      </c>
      <c r="C1972" s="8" t="s">
        <v>55</v>
      </c>
      <c r="D1972" s="8">
        <v>15</v>
      </c>
      <c r="E1972" s="8">
        <v>3364.248</v>
      </c>
      <c r="F1972" s="10">
        <v>224.28319999999999</v>
      </c>
      <c r="G1972" s="8" t="s">
        <v>21</v>
      </c>
      <c r="H1972" s="8">
        <v>61.76</v>
      </c>
      <c r="I1972" s="8" t="s">
        <v>35</v>
      </c>
      <c r="J1972" s="8" t="s">
        <v>29</v>
      </c>
      <c r="K1972" s="8" t="s">
        <v>17</v>
      </c>
      <c r="L1972" s="8" t="s">
        <v>52</v>
      </c>
      <c r="M1972" s="8" t="s">
        <v>56</v>
      </c>
      <c r="N1972" s="8" t="s">
        <v>83</v>
      </c>
    </row>
    <row r="1973" spans="1:14" x14ac:dyDescent="0.35">
      <c r="A1973" s="8">
        <v>20737</v>
      </c>
      <c r="B1973" s="9">
        <v>40902</v>
      </c>
      <c r="C1973" s="8" t="s">
        <v>55</v>
      </c>
      <c r="D1973" s="8">
        <v>10</v>
      </c>
      <c r="E1973" s="8">
        <v>1410.93</v>
      </c>
      <c r="F1973" s="10">
        <v>141.09300000000002</v>
      </c>
      <c r="G1973" s="8" t="s">
        <v>21</v>
      </c>
      <c r="H1973" s="8">
        <v>36.090000000000003</v>
      </c>
      <c r="I1973" s="8" t="s">
        <v>35</v>
      </c>
      <c r="J1973" s="8" t="s">
        <v>29</v>
      </c>
      <c r="K1973" s="8" t="s">
        <v>17</v>
      </c>
      <c r="L1973" s="8" t="s">
        <v>115</v>
      </c>
      <c r="M1973" s="8" t="s">
        <v>56</v>
      </c>
      <c r="N1973" s="8" t="s">
        <v>197</v>
      </c>
    </row>
    <row r="1974" spans="1:14" x14ac:dyDescent="0.35">
      <c r="A1974" s="8">
        <v>56423</v>
      </c>
      <c r="B1974" s="9">
        <v>40902</v>
      </c>
      <c r="C1974" s="8" t="s">
        <v>49</v>
      </c>
      <c r="D1974" s="8">
        <v>4</v>
      </c>
      <c r="E1974" s="8">
        <v>1609.69</v>
      </c>
      <c r="F1974" s="10">
        <v>402.42250000000001</v>
      </c>
      <c r="G1974" s="8" t="s">
        <v>25</v>
      </c>
      <c r="H1974" s="8">
        <v>19.989999999999998</v>
      </c>
      <c r="I1974" s="8" t="s">
        <v>85</v>
      </c>
      <c r="J1974" s="8" t="s">
        <v>22</v>
      </c>
      <c r="K1974" s="8" t="s">
        <v>27</v>
      </c>
      <c r="L1974" s="8" t="s">
        <v>58</v>
      </c>
      <c r="M1974" s="8" t="s">
        <v>19</v>
      </c>
      <c r="N1974" s="8" t="s">
        <v>197</v>
      </c>
    </row>
    <row r="1975" spans="1:14" x14ac:dyDescent="0.35">
      <c r="A1975" s="8">
        <v>454</v>
      </c>
      <c r="B1975" s="9">
        <v>40903</v>
      </c>
      <c r="C1975" s="8" t="s">
        <v>13</v>
      </c>
      <c r="D1975" s="8">
        <v>42</v>
      </c>
      <c r="E1975" s="8">
        <v>234.2</v>
      </c>
      <c r="F1975" s="10">
        <v>5.5761904761904759</v>
      </c>
      <c r="G1975" s="8" t="s">
        <v>25</v>
      </c>
      <c r="H1975" s="8">
        <v>1.82</v>
      </c>
      <c r="I1975" s="8" t="s">
        <v>51</v>
      </c>
      <c r="J1975" s="8" t="s">
        <v>42</v>
      </c>
      <c r="K1975" s="8" t="s">
        <v>27</v>
      </c>
      <c r="L1975" s="8" t="s">
        <v>82</v>
      </c>
      <c r="M1975" s="8" t="s">
        <v>37</v>
      </c>
      <c r="N1975" s="8" t="s">
        <v>259</v>
      </c>
    </row>
    <row r="1976" spans="1:14" x14ac:dyDescent="0.35">
      <c r="A1976" s="8">
        <v>45506</v>
      </c>
      <c r="B1976" s="9">
        <v>40903</v>
      </c>
      <c r="C1976" s="8" t="s">
        <v>13</v>
      </c>
      <c r="D1976" s="8">
        <v>3</v>
      </c>
      <c r="E1976" s="8">
        <v>448.36649999999997</v>
      </c>
      <c r="F1976" s="10">
        <v>149.4555</v>
      </c>
      <c r="G1976" s="8" t="s">
        <v>25</v>
      </c>
      <c r="H1976" s="8">
        <v>8.99</v>
      </c>
      <c r="I1976" s="8" t="s">
        <v>85</v>
      </c>
      <c r="J1976" s="8" t="s">
        <v>16</v>
      </c>
      <c r="K1976" s="8" t="s">
        <v>30</v>
      </c>
      <c r="L1976" s="8" t="s">
        <v>47</v>
      </c>
      <c r="M1976" s="8" t="s">
        <v>19</v>
      </c>
      <c r="N1976" s="8" t="s">
        <v>154</v>
      </c>
    </row>
    <row r="1977" spans="1:14" x14ac:dyDescent="0.35">
      <c r="A1977" s="8">
        <v>10820</v>
      </c>
      <c r="B1977" s="9">
        <v>40904</v>
      </c>
      <c r="C1977" s="8" t="s">
        <v>49</v>
      </c>
      <c r="D1977" s="8">
        <v>49</v>
      </c>
      <c r="E1977" s="8">
        <v>2072.12</v>
      </c>
      <c r="F1977" s="10">
        <v>42.288163265306117</v>
      </c>
      <c r="G1977" s="8" t="s">
        <v>14</v>
      </c>
      <c r="H1977" s="8">
        <v>8.99</v>
      </c>
      <c r="I1977" s="8" t="s">
        <v>54</v>
      </c>
      <c r="J1977" s="8" t="s">
        <v>42</v>
      </c>
      <c r="K1977" s="8" t="s">
        <v>27</v>
      </c>
      <c r="L1977" s="8" t="s">
        <v>40</v>
      </c>
      <c r="M1977" s="8" t="s">
        <v>32</v>
      </c>
      <c r="N1977" s="8" t="s">
        <v>259</v>
      </c>
    </row>
    <row r="1978" spans="1:14" x14ac:dyDescent="0.35">
      <c r="A1978" s="8">
        <v>10820</v>
      </c>
      <c r="B1978" s="9">
        <v>40904</v>
      </c>
      <c r="C1978" s="8" t="s">
        <v>49</v>
      </c>
      <c r="D1978" s="8">
        <v>33</v>
      </c>
      <c r="E1978" s="8">
        <v>151.19</v>
      </c>
      <c r="F1978" s="10">
        <v>4.5815151515151511</v>
      </c>
      <c r="G1978" s="8" t="s">
        <v>25</v>
      </c>
      <c r="H1978" s="8">
        <v>0.7</v>
      </c>
      <c r="I1978" s="8" t="s">
        <v>54</v>
      </c>
      <c r="J1978" s="8" t="s">
        <v>42</v>
      </c>
      <c r="K1978" s="8" t="s">
        <v>27</v>
      </c>
      <c r="L1978" s="8" t="s">
        <v>82</v>
      </c>
      <c r="M1978" s="8" t="s">
        <v>37</v>
      </c>
      <c r="N1978" s="8" t="s">
        <v>83</v>
      </c>
    </row>
    <row r="1979" spans="1:14" x14ac:dyDescent="0.35">
      <c r="A1979" s="8">
        <v>37861</v>
      </c>
      <c r="B1979" s="9">
        <v>40905</v>
      </c>
      <c r="C1979" s="8" t="s">
        <v>49</v>
      </c>
      <c r="D1979" s="8">
        <v>32</v>
      </c>
      <c r="E1979" s="8">
        <v>980.07</v>
      </c>
      <c r="F1979" s="10">
        <v>30.627187500000002</v>
      </c>
      <c r="G1979" s="8" t="s">
        <v>25</v>
      </c>
      <c r="H1979" s="8">
        <v>5.76</v>
      </c>
      <c r="I1979" s="8" t="s">
        <v>85</v>
      </c>
      <c r="J1979" s="8" t="s">
        <v>22</v>
      </c>
      <c r="K1979" s="8" t="s">
        <v>27</v>
      </c>
      <c r="L1979" s="8" t="s">
        <v>28</v>
      </c>
      <c r="M1979" s="8" t="s">
        <v>19</v>
      </c>
      <c r="N1979" s="8" t="s">
        <v>70</v>
      </c>
    </row>
    <row r="1980" spans="1:14" x14ac:dyDescent="0.35">
      <c r="A1980" s="8">
        <v>37792</v>
      </c>
      <c r="B1980" s="9">
        <v>40906</v>
      </c>
      <c r="C1980" s="8" t="s">
        <v>34</v>
      </c>
      <c r="D1980" s="8">
        <v>49</v>
      </c>
      <c r="E1980" s="8">
        <v>183.08</v>
      </c>
      <c r="F1980" s="10">
        <v>3.7363265306122453</v>
      </c>
      <c r="G1980" s="8" t="s">
        <v>25</v>
      </c>
      <c r="H1980" s="8">
        <v>0.5</v>
      </c>
      <c r="I1980" s="8" t="s">
        <v>41</v>
      </c>
      <c r="J1980" s="8" t="s">
        <v>22</v>
      </c>
      <c r="K1980" s="8" t="s">
        <v>27</v>
      </c>
      <c r="L1980" s="8" t="s">
        <v>71</v>
      </c>
      <c r="M1980" s="8" t="s">
        <v>19</v>
      </c>
      <c r="N1980" s="8" t="s">
        <v>154</v>
      </c>
    </row>
    <row r="1981" spans="1:14" x14ac:dyDescent="0.35">
      <c r="A1981" s="8">
        <v>46662</v>
      </c>
      <c r="B1981" s="9">
        <v>40906</v>
      </c>
      <c r="C1981" s="8" t="s">
        <v>20</v>
      </c>
      <c r="D1981" s="8">
        <v>48</v>
      </c>
      <c r="E1981" s="8">
        <v>3410.1574999999998</v>
      </c>
      <c r="F1981" s="10">
        <v>71.044947916666658</v>
      </c>
      <c r="G1981" s="8" t="s">
        <v>25</v>
      </c>
      <c r="H1981" s="8">
        <v>0.99</v>
      </c>
      <c r="I1981" s="8" t="s">
        <v>15</v>
      </c>
      <c r="J1981" s="8" t="s">
        <v>29</v>
      </c>
      <c r="K1981" s="8" t="s">
        <v>30</v>
      </c>
      <c r="L1981" s="8" t="s">
        <v>47</v>
      </c>
      <c r="M1981" s="8" t="s">
        <v>37</v>
      </c>
      <c r="N1981" s="8" t="s">
        <v>154</v>
      </c>
    </row>
    <row r="1982" spans="1:14" x14ac:dyDescent="0.35">
      <c r="A1982" s="8">
        <v>46662</v>
      </c>
      <c r="B1982" s="9">
        <v>40906</v>
      </c>
      <c r="C1982" s="8" t="s">
        <v>20</v>
      </c>
      <c r="D1982" s="8">
        <v>33</v>
      </c>
      <c r="E1982" s="8">
        <v>162</v>
      </c>
      <c r="F1982" s="10">
        <v>4.9090909090909092</v>
      </c>
      <c r="G1982" s="8" t="s">
        <v>25</v>
      </c>
      <c r="H1982" s="8">
        <v>0.71</v>
      </c>
      <c r="I1982" s="8" t="s">
        <v>15</v>
      </c>
      <c r="J1982" s="8" t="s">
        <v>29</v>
      </c>
      <c r="K1982" s="8" t="s">
        <v>27</v>
      </c>
      <c r="L1982" s="8" t="s">
        <v>40</v>
      </c>
      <c r="M1982" s="8" t="s">
        <v>37</v>
      </c>
      <c r="N1982" s="8" t="s">
        <v>154</v>
      </c>
    </row>
    <row r="1983" spans="1:14" x14ac:dyDescent="0.35">
      <c r="A1983" s="8">
        <v>39585</v>
      </c>
      <c r="B1983" s="9">
        <v>40906</v>
      </c>
      <c r="C1983" s="8" t="s">
        <v>49</v>
      </c>
      <c r="D1983" s="8">
        <v>32</v>
      </c>
      <c r="E1983" s="8">
        <v>166.17</v>
      </c>
      <c r="F1983" s="10">
        <v>5.1928124999999996</v>
      </c>
      <c r="G1983" s="8" t="s">
        <v>25</v>
      </c>
      <c r="H1983" s="8">
        <v>3.63</v>
      </c>
      <c r="I1983" s="8" t="s">
        <v>54</v>
      </c>
      <c r="J1983" s="8" t="s">
        <v>22</v>
      </c>
      <c r="K1983" s="8" t="s">
        <v>17</v>
      </c>
      <c r="L1983" s="8" t="s">
        <v>18</v>
      </c>
      <c r="M1983" s="8" t="s">
        <v>37</v>
      </c>
      <c r="N1983" s="8" t="s">
        <v>70</v>
      </c>
    </row>
    <row r="1984" spans="1:14" x14ac:dyDescent="0.35">
      <c r="A1984" s="8">
        <v>24422</v>
      </c>
      <c r="B1984" s="9">
        <v>40906</v>
      </c>
      <c r="C1984" s="8" t="s">
        <v>20</v>
      </c>
      <c r="D1984" s="8">
        <v>20</v>
      </c>
      <c r="E1984" s="8">
        <v>3467.28</v>
      </c>
      <c r="F1984" s="10">
        <v>173.364</v>
      </c>
      <c r="G1984" s="8" t="s">
        <v>21</v>
      </c>
      <c r="H1984" s="8">
        <v>29.21</v>
      </c>
      <c r="I1984" s="8" t="s">
        <v>41</v>
      </c>
      <c r="J1984" s="8" t="s">
        <v>22</v>
      </c>
      <c r="K1984" s="8" t="s">
        <v>17</v>
      </c>
      <c r="L1984" s="8" t="s">
        <v>52</v>
      </c>
      <c r="M1984" s="8" t="s">
        <v>56</v>
      </c>
      <c r="N1984" s="8" t="s">
        <v>154</v>
      </c>
    </row>
    <row r="1985" spans="1:14" x14ac:dyDescent="0.35">
      <c r="A1985" s="8">
        <v>37792</v>
      </c>
      <c r="B1985" s="9">
        <v>40906</v>
      </c>
      <c r="C1985" s="8" t="s">
        <v>34</v>
      </c>
      <c r="D1985" s="8">
        <v>14</v>
      </c>
      <c r="E1985" s="8">
        <v>36.74</v>
      </c>
      <c r="F1985" s="10">
        <v>2.6242857142857146</v>
      </c>
      <c r="G1985" s="8" t="s">
        <v>25</v>
      </c>
      <c r="H1985" s="8">
        <v>0.97</v>
      </c>
      <c r="I1985" s="8" t="s">
        <v>35</v>
      </c>
      <c r="J1985" s="8" t="s">
        <v>22</v>
      </c>
      <c r="K1985" s="8" t="s">
        <v>27</v>
      </c>
      <c r="L1985" s="8" t="s">
        <v>40</v>
      </c>
      <c r="M1985" s="8" t="s">
        <v>37</v>
      </c>
      <c r="N1985" s="8" t="s">
        <v>70</v>
      </c>
    </row>
    <row r="1986" spans="1:14" x14ac:dyDescent="0.35">
      <c r="A1986" s="8">
        <v>46662</v>
      </c>
      <c r="B1986" s="9">
        <v>40906</v>
      </c>
      <c r="C1986" s="8" t="s">
        <v>20</v>
      </c>
      <c r="D1986" s="8">
        <v>8</v>
      </c>
      <c r="E1986" s="8">
        <v>57.22</v>
      </c>
      <c r="F1986" s="10">
        <v>7.1524999999999999</v>
      </c>
      <c r="G1986" s="8" t="s">
        <v>25</v>
      </c>
      <c r="H1986" s="8">
        <v>6.6</v>
      </c>
      <c r="I1986" s="8" t="s">
        <v>15</v>
      </c>
      <c r="J1986" s="8" t="s">
        <v>29</v>
      </c>
      <c r="K1986" s="8" t="s">
        <v>27</v>
      </c>
      <c r="L1986" s="8" t="s">
        <v>28</v>
      </c>
      <c r="M1986" s="8" t="s">
        <v>19</v>
      </c>
      <c r="N1986" s="8" t="s">
        <v>154</v>
      </c>
    </row>
    <row r="1987" spans="1:14" x14ac:dyDescent="0.35">
      <c r="A1987" s="8">
        <v>57959</v>
      </c>
      <c r="B1987" s="9">
        <v>40907</v>
      </c>
      <c r="C1987" s="8" t="s">
        <v>55</v>
      </c>
      <c r="D1987" s="8">
        <v>48</v>
      </c>
      <c r="E1987" s="8">
        <v>1269.79</v>
      </c>
      <c r="F1987" s="10">
        <v>26.453958333333333</v>
      </c>
      <c r="G1987" s="8" t="s">
        <v>14</v>
      </c>
      <c r="H1987" s="8">
        <v>5.89</v>
      </c>
      <c r="I1987" s="8" t="s">
        <v>15</v>
      </c>
      <c r="J1987" s="8" t="s">
        <v>16</v>
      </c>
      <c r="K1987" s="8" t="s">
        <v>30</v>
      </c>
      <c r="L1987" s="8" t="s">
        <v>31</v>
      </c>
      <c r="M1987" s="8" t="s">
        <v>19</v>
      </c>
      <c r="N1987" s="8" t="s">
        <v>154</v>
      </c>
    </row>
    <row r="1988" spans="1:14" x14ac:dyDescent="0.35">
      <c r="A1988" s="8">
        <v>29666</v>
      </c>
      <c r="B1988" s="9">
        <v>40907</v>
      </c>
      <c r="C1988" s="8" t="s">
        <v>49</v>
      </c>
      <c r="D1988" s="8">
        <v>44</v>
      </c>
      <c r="E1988" s="8">
        <v>362.75</v>
      </c>
      <c r="F1988" s="10">
        <v>8.2443181818181817</v>
      </c>
      <c r="G1988" s="8" t="s">
        <v>25</v>
      </c>
      <c r="H1988" s="8">
        <v>2.38</v>
      </c>
      <c r="I1988" s="8" t="s">
        <v>51</v>
      </c>
      <c r="J1988" s="8" t="s">
        <v>42</v>
      </c>
      <c r="K1988" s="8" t="s">
        <v>30</v>
      </c>
      <c r="L1988" s="8" t="s">
        <v>31</v>
      </c>
      <c r="M1988" s="8" t="s">
        <v>32</v>
      </c>
      <c r="N1988" s="9">
        <v>40909</v>
      </c>
    </row>
    <row r="1989" spans="1:14" x14ac:dyDescent="0.35">
      <c r="A1989" s="8">
        <v>57959</v>
      </c>
      <c r="B1989" s="9">
        <v>40907</v>
      </c>
      <c r="C1989" s="8" t="s">
        <v>55</v>
      </c>
      <c r="D1989" s="8">
        <v>40</v>
      </c>
      <c r="E1989" s="8">
        <v>239.86</v>
      </c>
      <c r="F1989" s="10">
        <v>5.9965000000000002</v>
      </c>
      <c r="G1989" s="8" t="s">
        <v>25</v>
      </c>
      <c r="H1989" s="8">
        <v>3.37</v>
      </c>
      <c r="I1989" s="8" t="s">
        <v>15</v>
      </c>
      <c r="J1989" s="8" t="s">
        <v>16</v>
      </c>
      <c r="K1989" s="8" t="s">
        <v>27</v>
      </c>
      <c r="L1989" s="8" t="s">
        <v>82</v>
      </c>
      <c r="M1989" s="8" t="s">
        <v>37</v>
      </c>
      <c r="N1989" s="8" t="s">
        <v>154</v>
      </c>
    </row>
    <row r="1990" spans="1:14" x14ac:dyDescent="0.35">
      <c r="A1990" s="8">
        <v>22051</v>
      </c>
      <c r="B1990" s="9">
        <v>40907</v>
      </c>
      <c r="C1990" s="8" t="s">
        <v>49</v>
      </c>
      <c r="D1990" s="8">
        <v>39</v>
      </c>
      <c r="E1990" s="8">
        <v>209.33</v>
      </c>
      <c r="F1990" s="10">
        <v>5.3674358974358976</v>
      </c>
      <c r="G1990" s="8" t="s">
        <v>25</v>
      </c>
      <c r="H1990" s="8">
        <v>7.44</v>
      </c>
      <c r="I1990" s="8" t="s">
        <v>39</v>
      </c>
      <c r="J1990" s="8" t="s">
        <v>22</v>
      </c>
      <c r="K1990" s="8" t="s">
        <v>27</v>
      </c>
      <c r="L1990" s="8" t="s">
        <v>28</v>
      </c>
      <c r="M1990" s="8" t="s">
        <v>19</v>
      </c>
      <c r="N1990" s="9">
        <v>40909</v>
      </c>
    </row>
    <row r="1991" spans="1:14" x14ac:dyDescent="0.35">
      <c r="A1991" s="8">
        <v>18534</v>
      </c>
      <c r="B1991" s="9">
        <v>40907</v>
      </c>
      <c r="C1991" s="8" t="s">
        <v>13</v>
      </c>
      <c r="D1991" s="8">
        <v>36</v>
      </c>
      <c r="E1991" s="8">
        <v>282.58</v>
      </c>
      <c r="F1991" s="10">
        <v>7.849444444444444</v>
      </c>
      <c r="G1991" s="8" t="s">
        <v>14</v>
      </c>
      <c r="H1991" s="8">
        <v>1.99</v>
      </c>
      <c r="I1991" s="8" t="s">
        <v>41</v>
      </c>
      <c r="J1991" s="8" t="s">
        <v>22</v>
      </c>
      <c r="K1991" s="8" t="s">
        <v>30</v>
      </c>
      <c r="L1991" s="8" t="s">
        <v>31</v>
      </c>
      <c r="M1991" s="8" t="s">
        <v>32</v>
      </c>
      <c r="N1991" s="8" t="s">
        <v>70</v>
      </c>
    </row>
    <row r="1992" spans="1:14" x14ac:dyDescent="0.35">
      <c r="A1992" s="8">
        <v>16805</v>
      </c>
      <c r="B1992" s="9">
        <v>40907</v>
      </c>
      <c r="C1992" s="8" t="s">
        <v>13</v>
      </c>
      <c r="D1992" s="8">
        <v>29</v>
      </c>
      <c r="E1992" s="8">
        <v>852.75</v>
      </c>
      <c r="F1992" s="10">
        <v>29.405172413793103</v>
      </c>
      <c r="G1992" s="8" t="s">
        <v>25</v>
      </c>
      <c r="H1992" s="8">
        <v>1.49</v>
      </c>
      <c r="I1992" s="8" t="s">
        <v>54</v>
      </c>
      <c r="J1992" s="8" t="s">
        <v>22</v>
      </c>
      <c r="K1992" s="8" t="s">
        <v>27</v>
      </c>
      <c r="L1992" s="8" t="s">
        <v>68</v>
      </c>
      <c r="M1992" s="8" t="s">
        <v>19</v>
      </c>
      <c r="N1992" s="9">
        <v>40909</v>
      </c>
    </row>
    <row r="1993" spans="1:14" x14ac:dyDescent="0.35">
      <c r="A1993" s="8">
        <v>29666</v>
      </c>
      <c r="B1993" s="9">
        <v>40907</v>
      </c>
      <c r="C1993" s="8" t="s">
        <v>49</v>
      </c>
      <c r="D1993" s="8">
        <v>29</v>
      </c>
      <c r="E1993" s="8">
        <v>155.86000000000001</v>
      </c>
      <c r="F1993" s="10">
        <v>5.3744827586206902</v>
      </c>
      <c r="G1993" s="8" t="s">
        <v>25</v>
      </c>
      <c r="H1993" s="8">
        <v>8.16</v>
      </c>
      <c r="I1993" s="8" t="s">
        <v>35</v>
      </c>
      <c r="J1993" s="8" t="s">
        <v>42</v>
      </c>
      <c r="K1993" s="8" t="s">
        <v>27</v>
      </c>
      <c r="L1993" s="8" t="s">
        <v>28</v>
      </c>
      <c r="M1993" s="8" t="s">
        <v>19</v>
      </c>
      <c r="N1993" s="8" t="s">
        <v>154</v>
      </c>
    </row>
    <row r="1994" spans="1:14" x14ac:dyDescent="0.35">
      <c r="A1994" s="8">
        <v>16805</v>
      </c>
      <c r="B1994" s="9">
        <v>40907</v>
      </c>
      <c r="C1994" s="8" t="s">
        <v>13</v>
      </c>
      <c r="D1994" s="8">
        <v>26</v>
      </c>
      <c r="E1994" s="8">
        <v>172.33</v>
      </c>
      <c r="F1994" s="10">
        <v>6.6280769230769234</v>
      </c>
      <c r="G1994" s="8" t="s">
        <v>25</v>
      </c>
      <c r="H1994" s="8">
        <v>5.74</v>
      </c>
      <c r="I1994" s="8" t="s">
        <v>54</v>
      </c>
      <c r="J1994" s="8" t="s">
        <v>22</v>
      </c>
      <c r="K1994" s="8" t="s">
        <v>27</v>
      </c>
      <c r="L1994" s="8" t="s">
        <v>28</v>
      </c>
      <c r="M1994" s="8" t="s">
        <v>19</v>
      </c>
      <c r="N1994" s="9">
        <v>40909</v>
      </c>
    </row>
    <row r="1995" spans="1:14" x14ac:dyDescent="0.35">
      <c r="A1995" s="8">
        <v>58626</v>
      </c>
      <c r="B1995" s="9">
        <v>40907</v>
      </c>
      <c r="C1995" s="8" t="s">
        <v>34</v>
      </c>
      <c r="D1995" s="8">
        <v>23</v>
      </c>
      <c r="E1995" s="8">
        <v>6641.14</v>
      </c>
      <c r="F1995" s="10">
        <v>288.74521739130438</v>
      </c>
      <c r="G1995" s="8" t="s">
        <v>21</v>
      </c>
      <c r="H1995" s="8">
        <v>64.73</v>
      </c>
      <c r="I1995" s="8" t="s">
        <v>96</v>
      </c>
      <c r="J1995" s="8" t="s">
        <v>42</v>
      </c>
      <c r="K1995" s="8" t="s">
        <v>17</v>
      </c>
      <c r="L1995" s="8" t="s">
        <v>23</v>
      </c>
      <c r="M1995" s="8" t="s">
        <v>24</v>
      </c>
      <c r="N1995" s="9">
        <v>40909</v>
      </c>
    </row>
    <row r="1996" spans="1:14" x14ac:dyDescent="0.35">
      <c r="A1996" s="8">
        <v>58626</v>
      </c>
      <c r="B1996" s="9">
        <v>40907</v>
      </c>
      <c r="C1996" s="8" t="s">
        <v>34</v>
      </c>
      <c r="D1996" s="8">
        <v>21</v>
      </c>
      <c r="E1996" s="8">
        <v>10469.030000000001</v>
      </c>
      <c r="F1996" s="10">
        <v>498.52523809523814</v>
      </c>
      <c r="G1996" s="8" t="s">
        <v>21</v>
      </c>
      <c r="H1996" s="8">
        <v>26</v>
      </c>
      <c r="I1996" s="8" t="s">
        <v>96</v>
      </c>
      <c r="J1996" s="8" t="s">
        <v>42</v>
      </c>
      <c r="K1996" s="8" t="s">
        <v>17</v>
      </c>
      <c r="L1996" s="8" t="s">
        <v>23</v>
      </c>
      <c r="M1996" s="8" t="s">
        <v>24</v>
      </c>
      <c r="N1996" s="9">
        <v>40940</v>
      </c>
    </row>
    <row r="1997" spans="1:14" x14ac:dyDescent="0.35">
      <c r="A1997" s="8">
        <v>58626</v>
      </c>
      <c r="B1997" s="9">
        <v>40907</v>
      </c>
      <c r="C1997" s="8" t="s">
        <v>34</v>
      </c>
      <c r="D1997" s="8">
        <v>18</v>
      </c>
      <c r="E1997" s="8">
        <v>835.55</v>
      </c>
      <c r="F1997" s="10">
        <v>46.419444444444444</v>
      </c>
      <c r="G1997" s="8" t="s">
        <v>25</v>
      </c>
      <c r="H1997" s="8">
        <v>1.99</v>
      </c>
      <c r="I1997" s="8" t="s">
        <v>96</v>
      </c>
      <c r="J1997" s="8" t="s">
        <v>42</v>
      </c>
      <c r="K1997" s="8" t="s">
        <v>30</v>
      </c>
      <c r="L1997" s="8" t="s">
        <v>31</v>
      </c>
      <c r="M1997" s="8" t="s">
        <v>32</v>
      </c>
      <c r="N1997" s="8" t="s">
        <v>154</v>
      </c>
    </row>
    <row r="1998" spans="1:14" x14ac:dyDescent="0.35">
      <c r="A1998" s="8">
        <v>3271</v>
      </c>
      <c r="B1998" s="9">
        <v>40908</v>
      </c>
      <c r="C1998" s="8" t="s">
        <v>20</v>
      </c>
      <c r="D1998" s="8">
        <v>45</v>
      </c>
      <c r="E1998" s="8">
        <v>11532.99</v>
      </c>
      <c r="F1998" s="10">
        <v>256.28866666666664</v>
      </c>
      <c r="G1998" s="8" t="s">
        <v>21</v>
      </c>
      <c r="H1998" s="8">
        <v>17.86</v>
      </c>
      <c r="I1998" s="8" t="s">
        <v>51</v>
      </c>
      <c r="J1998" s="8" t="s">
        <v>29</v>
      </c>
      <c r="K1998" s="8" t="s">
        <v>30</v>
      </c>
      <c r="L1998" s="8" t="s">
        <v>44</v>
      </c>
      <c r="M1998" s="8" t="s">
        <v>24</v>
      </c>
      <c r="N1998" s="8" t="s">
        <v>154</v>
      </c>
    </row>
    <row r="1999" spans="1:14" x14ac:dyDescent="0.35">
      <c r="A1999" s="8">
        <v>27015</v>
      </c>
      <c r="B1999" s="9">
        <v>40908</v>
      </c>
      <c r="C1999" s="8" t="s">
        <v>13</v>
      </c>
      <c r="D1999" s="8">
        <v>24</v>
      </c>
      <c r="E1999" s="8">
        <v>1339.25</v>
      </c>
      <c r="F1999" s="10">
        <v>55.802083333333336</v>
      </c>
      <c r="G1999" s="8" t="s">
        <v>25</v>
      </c>
      <c r="H1999" s="8">
        <v>13.22</v>
      </c>
      <c r="I1999" s="8" t="s">
        <v>51</v>
      </c>
      <c r="J1999" s="8" t="s">
        <v>29</v>
      </c>
      <c r="K1999" s="8" t="s">
        <v>27</v>
      </c>
      <c r="L1999" s="8" t="s">
        <v>66</v>
      </c>
      <c r="M1999" s="8" t="s">
        <v>19</v>
      </c>
      <c r="N1999" s="8" t="s">
        <v>154</v>
      </c>
    </row>
    <row r="2000" spans="1:14" x14ac:dyDescent="0.35">
      <c r="A2000" s="8">
        <v>3271</v>
      </c>
      <c r="B2000" s="9">
        <v>40908</v>
      </c>
      <c r="C2000" s="8" t="s">
        <v>20</v>
      </c>
      <c r="D2000" s="8">
        <v>18</v>
      </c>
      <c r="E2000" s="8">
        <v>146.1</v>
      </c>
      <c r="F2000" s="10">
        <v>8.1166666666666671</v>
      </c>
      <c r="G2000" s="8" t="s">
        <v>14</v>
      </c>
      <c r="H2000" s="8">
        <v>1.43</v>
      </c>
      <c r="I2000" s="8" t="s">
        <v>51</v>
      </c>
      <c r="J2000" s="8" t="s">
        <v>29</v>
      </c>
      <c r="K2000" s="8" t="s">
        <v>27</v>
      </c>
      <c r="L2000" s="8" t="s">
        <v>28</v>
      </c>
      <c r="M2000" s="8" t="s">
        <v>37</v>
      </c>
      <c r="N2000" s="9">
        <v>40909</v>
      </c>
    </row>
    <row r="2001" spans="1:14" x14ac:dyDescent="0.35">
      <c r="A2001" s="8">
        <v>5607</v>
      </c>
      <c r="B2001" s="9">
        <v>40908</v>
      </c>
      <c r="C2001" s="8" t="s">
        <v>49</v>
      </c>
      <c r="D2001" s="8">
        <v>8</v>
      </c>
      <c r="E2001" s="8">
        <v>61.871499999999997</v>
      </c>
      <c r="F2001" s="10">
        <v>7.7339374999999997</v>
      </c>
      <c r="G2001" s="8" t="s">
        <v>25</v>
      </c>
      <c r="H2001" s="8">
        <v>5.03</v>
      </c>
      <c r="I2001" s="8" t="s">
        <v>62</v>
      </c>
      <c r="J2001" s="8" t="s">
        <v>29</v>
      </c>
      <c r="K2001" s="8" t="s">
        <v>30</v>
      </c>
      <c r="L2001" s="8" t="s">
        <v>47</v>
      </c>
      <c r="M2001" s="8" t="s">
        <v>45</v>
      </c>
      <c r="N2001" s="9">
        <v>40969</v>
      </c>
    </row>
    <row r="2002" spans="1:14" x14ac:dyDescent="0.35">
      <c r="A2002" s="8">
        <v>37543</v>
      </c>
      <c r="B2002" s="9">
        <v>40908</v>
      </c>
      <c r="C2002" s="8" t="s">
        <v>55</v>
      </c>
      <c r="D2002" s="8">
        <v>6</v>
      </c>
      <c r="E2002" s="8">
        <v>241.85</v>
      </c>
      <c r="F2002" s="10">
        <v>40.30833333333333</v>
      </c>
      <c r="G2002" s="8" t="s">
        <v>25</v>
      </c>
      <c r="H2002" s="8">
        <v>13.89</v>
      </c>
      <c r="I2002" s="8" t="s">
        <v>46</v>
      </c>
      <c r="J2002" s="8" t="s">
        <v>29</v>
      </c>
      <c r="K2002" s="8" t="s">
        <v>27</v>
      </c>
      <c r="L2002" s="8" t="s">
        <v>40</v>
      </c>
      <c r="M2002" s="8" t="s">
        <v>37</v>
      </c>
      <c r="N2002" s="9">
        <v>40909</v>
      </c>
    </row>
    <row r="2003" spans="1:14" x14ac:dyDescent="0.35">
      <c r="A2003" s="8">
        <v>27137</v>
      </c>
      <c r="B2003" s="9">
        <v>40908</v>
      </c>
      <c r="C2003" s="8" t="s">
        <v>34</v>
      </c>
      <c r="D2003" s="8">
        <v>2</v>
      </c>
      <c r="E2003" s="8">
        <v>60.5625</v>
      </c>
      <c r="F2003" s="10">
        <v>30.28125</v>
      </c>
      <c r="G2003" s="8" t="s">
        <v>25</v>
      </c>
      <c r="H2003" s="8">
        <v>1.1000000000000001</v>
      </c>
      <c r="I2003" s="8" t="s">
        <v>41</v>
      </c>
      <c r="J2003" s="8" t="s">
        <v>42</v>
      </c>
      <c r="K2003" s="8" t="s">
        <v>30</v>
      </c>
      <c r="L2003" s="8" t="s">
        <v>47</v>
      </c>
      <c r="M2003" s="8" t="s">
        <v>19</v>
      </c>
      <c r="N2003" s="9">
        <v>40940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8"/>
  <sheetViews>
    <sheetView workbookViewId="0">
      <pane ySplit="1" topLeftCell="A2" activePane="bottomLeft" state="frozen"/>
      <selection pane="bottomLeft" activeCell="M2" sqref="M2"/>
    </sheetView>
  </sheetViews>
  <sheetFormatPr defaultRowHeight="14.5" x14ac:dyDescent="0.35"/>
  <cols>
    <col min="1" max="1" width="8.453125" bestFit="1" customWidth="1"/>
    <col min="2" max="2" width="10.7265625" bestFit="1" customWidth="1"/>
    <col min="3" max="3" width="11.54296875" style="27" customWidth="1"/>
    <col min="4" max="4" width="21.36328125" style="27" customWidth="1"/>
    <col min="5" max="5" width="13.26953125" bestFit="1" customWidth="1"/>
    <col min="6" max="6" width="14.453125" bestFit="1" customWidth="1"/>
    <col min="7" max="7" width="14.453125" customWidth="1"/>
    <col min="8" max="8" width="10" bestFit="1" customWidth="1"/>
    <col min="9" max="9" width="10" customWidth="1"/>
    <col min="10" max="10" width="13.7265625" bestFit="1" customWidth="1"/>
    <col min="11" max="11" width="13.1796875" bestFit="1" customWidth="1"/>
    <col min="12" max="12" width="13.1796875" style="8" customWidth="1"/>
    <col min="13" max="13" width="20.453125" bestFit="1" customWidth="1"/>
    <col min="14" max="14" width="20.453125" customWidth="1"/>
    <col min="15" max="15" width="18.1796875" bestFit="1" customWidth="1"/>
    <col min="16" max="16" width="23.6328125" customWidth="1"/>
    <col min="17" max="17" width="16.26953125" style="8" customWidth="1"/>
    <col min="18" max="18" width="30.26953125" bestFit="1" customWidth="1"/>
    <col min="19" max="19" width="17.26953125" bestFit="1" customWidth="1"/>
    <col min="20" max="20" width="10.7265625" bestFit="1" customWidth="1"/>
  </cols>
  <sheetData>
    <row r="1" spans="1:20" s="3" customFormat="1" x14ac:dyDescent="0.35">
      <c r="A1" s="3" t="s">
        <v>0</v>
      </c>
      <c r="B1" s="3" t="s">
        <v>1</v>
      </c>
      <c r="C1" s="26" t="s">
        <v>380</v>
      </c>
      <c r="D1" s="26" t="s">
        <v>394</v>
      </c>
      <c r="E1" s="3" t="s">
        <v>2</v>
      </c>
      <c r="F1" s="3" t="s">
        <v>3</v>
      </c>
      <c r="G1" s="3" t="s">
        <v>300</v>
      </c>
      <c r="H1" s="3" t="s">
        <v>362</v>
      </c>
      <c r="I1" s="3" t="s">
        <v>283</v>
      </c>
      <c r="J1" s="3" t="s">
        <v>5</v>
      </c>
      <c r="K1" s="3" t="s">
        <v>364</v>
      </c>
      <c r="L1" s="11" t="s">
        <v>363</v>
      </c>
      <c r="M1" s="3" t="s">
        <v>7</v>
      </c>
      <c r="N1" s="3" t="s">
        <v>326</v>
      </c>
      <c r="O1" s="3" t="s">
        <v>8</v>
      </c>
      <c r="P1" s="3" t="s">
        <v>358</v>
      </c>
      <c r="Q1" s="11" t="s">
        <v>9</v>
      </c>
      <c r="R1" s="3" t="s">
        <v>10</v>
      </c>
      <c r="S1" s="3" t="s">
        <v>11</v>
      </c>
      <c r="T1" s="3" t="s">
        <v>12</v>
      </c>
    </row>
    <row r="2" spans="1:20" x14ac:dyDescent="0.35">
      <c r="A2">
        <v>2277</v>
      </c>
      <c r="B2" s="1">
        <v>40544</v>
      </c>
      <c r="C2" s="27" t="str">
        <f>TEXT(B2, "mmm")</f>
        <v>Jan</v>
      </c>
      <c r="D2" s="27">
        <f>VLOOKUP(C2,'Look-up tables'!$N$2:$O$13,2,FALSE)</f>
        <v>1</v>
      </c>
      <c r="E2" t="s">
        <v>49</v>
      </c>
      <c r="F2">
        <v>21</v>
      </c>
      <c r="G2" t="str">
        <f>VLOOKUP(F2,'Look-up tables'!$A$1:$B$7,2,TRUE)</f>
        <v>M</v>
      </c>
      <c r="H2">
        <v>845.32</v>
      </c>
      <c r="I2" s="2">
        <f>H2/F2</f>
        <v>40.253333333333337</v>
      </c>
      <c r="J2" t="s">
        <v>25</v>
      </c>
      <c r="K2">
        <v>19.989999999999998</v>
      </c>
      <c r="L2" s="8">
        <f>H2+K2</f>
        <v>865.31000000000006</v>
      </c>
      <c r="M2" t="s">
        <v>62</v>
      </c>
      <c r="N2" t="str">
        <f>VLOOKUP(M2,'Look-up tables'!$H$1:$I$14,2,FALSE)</f>
        <v>NU</v>
      </c>
      <c r="O2" t="s">
        <v>29</v>
      </c>
      <c r="P2" s="7">
        <f>VLOOKUP(O2,'Look-up tables'!D1:E5,2,FALSE)</f>
        <v>3</v>
      </c>
      <c r="Q2" s="8" t="s">
        <v>27</v>
      </c>
      <c r="R2" t="s">
        <v>28</v>
      </c>
      <c r="S2" t="s">
        <v>19</v>
      </c>
      <c r="T2" s="1">
        <v>40603</v>
      </c>
    </row>
    <row r="3" spans="1:20" x14ac:dyDescent="0.35">
      <c r="A3">
        <v>52640</v>
      </c>
      <c r="B3" s="1">
        <v>40544</v>
      </c>
      <c r="C3" s="27" t="str">
        <f>TEXT(B3, "mmm")</f>
        <v>Jan</v>
      </c>
      <c r="D3" s="27">
        <f>VLOOKUP(C3,'Look-up tables'!$N$2:$O$13,2,FALSE)</f>
        <v>1</v>
      </c>
      <c r="E3" t="s">
        <v>55</v>
      </c>
      <c r="F3">
        <v>18</v>
      </c>
      <c r="G3" t="str">
        <f>VLOOKUP(F3,'Look-up tables'!$A$1:$B$7,2,TRUE)</f>
        <v>S</v>
      </c>
      <c r="H3">
        <v>1163.75</v>
      </c>
      <c r="I3" s="2">
        <f t="shared" ref="I3:I66" si="0">H3/F3</f>
        <v>64.652777777777771</v>
      </c>
      <c r="J3" t="s">
        <v>14</v>
      </c>
      <c r="K3">
        <v>19.989999999999998</v>
      </c>
      <c r="L3" s="8">
        <f t="shared" ref="L3:L66" si="1">H3+K3</f>
        <v>1183.74</v>
      </c>
      <c r="M3" t="s">
        <v>39</v>
      </c>
      <c r="N3" t="str">
        <f>VLOOKUP(M3,'Look-up tables'!$H$1:$I$14,2,FALSE)</f>
        <v>MB</v>
      </c>
      <c r="O3" t="s">
        <v>16</v>
      </c>
      <c r="P3" s="7">
        <f>VLOOKUP(O3,'Look-up tables'!$D$1:$E$5,2,FALSE)</f>
        <v>4</v>
      </c>
      <c r="Q3" s="8" t="s">
        <v>27</v>
      </c>
      <c r="R3" t="s">
        <v>68</v>
      </c>
      <c r="S3" t="s">
        <v>19</v>
      </c>
      <c r="T3" s="1">
        <v>40634</v>
      </c>
    </row>
    <row r="4" spans="1:20" x14ac:dyDescent="0.35">
      <c r="A4">
        <v>17058</v>
      </c>
      <c r="B4" s="1">
        <v>40544</v>
      </c>
      <c r="C4" s="27" t="str">
        <f t="shared" ref="C4:C66" si="2">TEXT(B4, "mmm")</f>
        <v>Jan</v>
      </c>
      <c r="D4" s="27">
        <f>VLOOKUP(C4,'Look-up tables'!$N$2:$O$13,2,FALSE)</f>
        <v>1</v>
      </c>
      <c r="E4" t="s">
        <v>34</v>
      </c>
      <c r="F4">
        <v>15</v>
      </c>
      <c r="G4" t="str">
        <f>VLOOKUP(F4,'Look-up tables'!$A$1:$B$7,2,TRUE)</f>
        <v>S</v>
      </c>
      <c r="H4">
        <v>72.67</v>
      </c>
      <c r="I4" s="2">
        <f t="shared" si="0"/>
        <v>4.8446666666666669</v>
      </c>
      <c r="J4" t="s">
        <v>25</v>
      </c>
      <c r="K4">
        <v>6.72</v>
      </c>
      <c r="L4" s="8">
        <f t="shared" si="1"/>
        <v>79.39</v>
      </c>
      <c r="M4" t="s">
        <v>39</v>
      </c>
      <c r="N4" t="str">
        <f>VLOOKUP(M4,'Look-up tables'!$H$1:$I$14,2,FALSE)</f>
        <v>MB</v>
      </c>
      <c r="O4" t="s">
        <v>29</v>
      </c>
      <c r="P4" s="7">
        <f>VLOOKUP(O4,'Look-up tables'!$D$1:$E$5,2,FALSE)</f>
        <v>3</v>
      </c>
      <c r="Q4" s="8" t="s">
        <v>27</v>
      </c>
      <c r="R4" t="s">
        <v>28</v>
      </c>
      <c r="S4" t="s">
        <v>19</v>
      </c>
      <c r="T4" s="1">
        <v>40575</v>
      </c>
    </row>
    <row r="5" spans="1:20" x14ac:dyDescent="0.35">
      <c r="A5">
        <v>16262</v>
      </c>
      <c r="B5" s="1">
        <v>40544</v>
      </c>
      <c r="C5" s="27" t="str">
        <f t="shared" si="2"/>
        <v>Jan</v>
      </c>
      <c r="D5" s="27">
        <f>VLOOKUP(C5,'Look-up tables'!$N$2:$O$13,2,FALSE)</f>
        <v>1</v>
      </c>
      <c r="E5" t="s">
        <v>13</v>
      </c>
      <c r="F5">
        <v>11</v>
      </c>
      <c r="G5" t="str">
        <f>VLOOKUP(F5,'Look-up tables'!$A$1:$B$7,2,TRUE)</f>
        <v>S</v>
      </c>
      <c r="H5">
        <v>62.84</v>
      </c>
      <c r="I5" s="2">
        <f t="shared" si="0"/>
        <v>5.7127272727272729</v>
      </c>
      <c r="J5" t="s">
        <v>14</v>
      </c>
      <c r="K5">
        <v>2.04</v>
      </c>
      <c r="L5" s="8">
        <f t="shared" si="1"/>
        <v>64.88000000000001</v>
      </c>
      <c r="M5" t="s">
        <v>39</v>
      </c>
      <c r="N5" t="str">
        <f>VLOOKUP(M5,'Look-up tables'!$H$1:$I$14,2,FALSE)</f>
        <v>MB</v>
      </c>
      <c r="O5" t="s">
        <v>16</v>
      </c>
      <c r="P5" s="7">
        <f>VLOOKUP(O5,'Look-up tables'!$D$1:$E$5,2,FALSE)</f>
        <v>4</v>
      </c>
      <c r="Q5" s="8" t="s">
        <v>27</v>
      </c>
      <c r="R5" t="s">
        <v>28</v>
      </c>
      <c r="S5" t="s">
        <v>37</v>
      </c>
      <c r="T5" s="1">
        <v>40756</v>
      </c>
    </row>
    <row r="6" spans="1:20" x14ac:dyDescent="0.35">
      <c r="A6">
        <v>2277</v>
      </c>
      <c r="B6" s="1">
        <v>40544</v>
      </c>
      <c r="C6" s="27" t="str">
        <f t="shared" si="2"/>
        <v>Jan</v>
      </c>
      <c r="D6" s="27">
        <f>VLOOKUP(C6,'Look-up tables'!$N$2:$O$13,2,FALSE)</f>
        <v>1</v>
      </c>
      <c r="E6" t="s">
        <v>49</v>
      </c>
      <c r="F6">
        <v>10</v>
      </c>
      <c r="G6" t="str">
        <f>VLOOKUP(F6,'Look-up tables'!$A$1:$B$7,2,TRUE)</f>
        <v>S</v>
      </c>
      <c r="H6">
        <v>66.540000000000006</v>
      </c>
      <c r="I6" s="2">
        <f t="shared" si="0"/>
        <v>6.6540000000000008</v>
      </c>
      <c r="J6" t="s">
        <v>25</v>
      </c>
      <c r="K6">
        <v>4.38</v>
      </c>
      <c r="L6" s="8">
        <f t="shared" si="1"/>
        <v>70.92</v>
      </c>
      <c r="M6" t="s">
        <v>62</v>
      </c>
      <c r="N6" t="str">
        <f>VLOOKUP(M6,'Look-up tables'!$H$1:$I$14,2,FALSE)</f>
        <v>NU</v>
      </c>
      <c r="O6" t="s">
        <v>29</v>
      </c>
      <c r="P6" s="7">
        <f>VLOOKUP(O6,'Look-up tables'!$D$1:$E$5,2,FALSE)</f>
        <v>3</v>
      </c>
      <c r="Q6" s="8" t="s">
        <v>30</v>
      </c>
      <c r="R6" t="s">
        <v>31</v>
      </c>
      <c r="S6" t="s">
        <v>32</v>
      </c>
      <c r="T6" s="1">
        <v>40575</v>
      </c>
    </row>
    <row r="7" spans="1:20" x14ac:dyDescent="0.35">
      <c r="A7">
        <v>24033</v>
      </c>
      <c r="B7" s="1">
        <v>40545</v>
      </c>
      <c r="C7" s="27" t="str">
        <f t="shared" si="2"/>
        <v>Jan</v>
      </c>
      <c r="D7" s="27">
        <f>VLOOKUP(C7,'Look-up tables'!$N$2:$O$13,2,FALSE)</f>
        <v>1</v>
      </c>
      <c r="E7" t="s">
        <v>34</v>
      </c>
      <c r="F7">
        <v>50</v>
      </c>
      <c r="G7" t="str">
        <f>VLOOKUP(F7,'Look-up tables'!$A$1:$B$7,2,TRUE)</f>
        <v>XXL</v>
      </c>
      <c r="H7">
        <v>1227.18</v>
      </c>
      <c r="I7" s="2">
        <f t="shared" si="0"/>
        <v>24.543600000000001</v>
      </c>
      <c r="J7" t="s">
        <v>21</v>
      </c>
      <c r="K7">
        <v>15.68</v>
      </c>
      <c r="L7" s="8">
        <f t="shared" si="1"/>
        <v>1242.8600000000001</v>
      </c>
      <c r="M7" t="s">
        <v>39</v>
      </c>
      <c r="N7" t="str">
        <f>VLOOKUP(M7,'Look-up tables'!$H$1:$I$14,2,FALSE)</f>
        <v>MB</v>
      </c>
      <c r="O7" t="s">
        <v>16</v>
      </c>
      <c r="P7" s="7">
        <f>VLOOKUP(O7,'Look-up tables'!$D$1:$E$5,2,FALSE)</f>
        <v>4</v>
      </c>
      <c r="Q7" s="8" t="s">
        <v>17</v>
      </c>
      <c r="R7" t="s">
        <v>18</v>
      </c>
      <c r="S7" t="s">
        <v>24</v>
      </c>
      <c r="T7" s="1">
        <v>40634</v>
      </c>
    </row>
    <row r="8" spans="1:20" x14ac:dyDescent="0.35">
      <c r="A8">
        <v>10144</v>
      </c>
      <c r="B8" s="1">
        <v>40545</v>
      </c>
      <c r="C8" s="27" t="str">
        <f t="shared" si="2"/>
        <v>Jan</v>
      </c>
      <c r="D8" s="27">
        <f>VLOOKUP(C8,'Look-up tables'!$N$2:$O$13,2,FALSE)</f>
        <v>1</v>
      </c>
      <c r="E8" t="s">
        <v>20</v>
      </c>
      <c r="F8">
        <v>24</v>
      </c>
      <c r="G8" t="str">
        <f>VLOOKUP(F8,'Look-up tables'!$A$1:$B$7,2,TRUE)</f>
        <v>M</v>
      </c>
      <c r="H8">
        <v>6408.3</v>
      </c>
      <c r="I8" s="2">
        <f t="shared" si="0"/>
        <v>267.01249999999999</v>
      </c>
      <c r="J8" t="s">
        <v>21</v>
      </c>
      <c r="K8">
        <v>35.67</v>
      </c>
      <c r="L8" s="8">
        <f t="shared" si="1"/>
        <v>6443.97</v>
      </c>
      <c r="M8" t="s">
        <v>15</v>
      </c>
      <c r="N8" t="str">
        <f>VLOOKUP(M8,'Look-up tables'!$H$1:$I$14,2,FALSE)</f>
        <v>BC</v>
      </c>
      <c r="O8" t="s">
        <v>22</v>
      </c>
      <c r="P8" s="7">
        <f>VLOOKUP(O8,'Look-up tables'!$D$1:$E$5,2,FALSE)</f>
        <v>1</v>
      </c>
      <c r="Q8" s="8" t="s">
        <v>17</v>
      </c>
      <c r="R8" t="s">
        <v>52</v>
      </c>
      <c r="S8" t="s">
        <v>56</v>
      </c>
      <c r="T8" s="1">
        <v>40575</v>
      </c>
    </row>
    <row r="9" spans="1:20" x14ac:dyDescent="0.35">
      <c r="A9">
        <v>10436</v>
      </c>
      <c r="B9" s="1">
        <v>40545</v>
      </c>
      <c r="C9" s="27" t="str">
        <f t="shared" si="2"/>
        <v>Jan</v>
      </c>
      <c r="D9" s="27">
        <f>VLOOKUP(C9,'Look-up tables'!$N$2:$O$13,2,FALSE)</f>
        <v>1</v>
      </c>
      <c r="E9" t="s">
        <v>13</v>
      </c>
      <c r="F9">
        <v>24</v>
      </c>
      <c r="G9" t="str">
        <f>VLOOKUP(F9,'Look-up tables'!$A$1:$B$7,2,TRUE)</f>
        <v>M</v>
      </c>
      <c r="H9">
        <v>138.75</v>
      </c>
      <c r="I9" s="2">
        <f t="shared" si="0"/>
        <v>5.78125</v>
      </c>
      <c r="J9" t="s">
        <v>25</v>
      </c>
      <c r="K9">
        <v>1</v>
      </c>
      <c r="L9" s="8">
        <f t="shared" si="1"/>
        <v>139.75</v>
      </c>
      <c r="M9" t="s">
        <v>35</v>
      </c>
      <c r="N9" t="str">
        <f>VLOOKUP(M9,'Look-up tables'!$H$1:$I$14,2,FALSE)</f>
        <v>QC</v>
      </c>
      <c r="O9" t="s">
        <v>22</v>
      </c>
      <c r="P9" s="7">
        <f>VLOOKUP(O9,'Look-up tables'!$D$1:$E$5,2,FALSE)</f>
        <v>1</v>
      </c>
      <c r="Q9" s="8" t="s">
        <v>27</v>
      </c>
      <c r="R9" t="s">
        <v>40</v>
      </c>
      <c r="S9" t="s">
        <v>37</v>
      </c>
      <c r="T9" s="1">
        <v>40787</v>
      </c>
    </row>
    <row r="10" spans="1:20" x14ac:dyDescent="0.35">
      <c r="A10">
        <v>10144</v>
      </c>
      <c r="B10" s="1">
        <v>40545</v>
      </c>
      <c r="C10" s="27" t="str">
        <f t="shared" si="2"/>
        <v>Jan</v>
      </c>
      <c r="D10" s="27">
        <f>VLOOKUP(C10,'Look-up tables'!$N$2:$O$13,2,FALSE)</f>
        <v>1</v>
      </c>
      <c r="E10" t="s">
        <v>20</v>
      </c>
      <c r="F10">
        <v>16</v>
      </c>
      <c r="G10" t="str">
        <f>VLOOKUP(F10,'Look-up tables'!$A$1:$B$7,2,TRUE)</f>
        <v>S</v>
      </c>
      <c r="H10">
        <v>5403.75</v>
      </c>
      <c r="I10" s="2">
        <f t="shared" si="0"/>
        <v>337.734375</v>
      </c>
      <c r="J10" t="s">
        <v>21</v>
      </c>
      <c r="K10">
        <v>58.92</v>
      </c>
      <c r="L10" s="8">
        <f t="shared" si="1"/>
        <v>5462.67</v>
      </c>
      <c r="M10" t="s">
        <v>15</v>
      </c>
      <c r="N10" t="str">
        <f>VLOOKUP(M10,'Look-up tables'!$H$1:$I$14,2,FALSE)</f>
        <v>BC</v>
      </c>
      <c r="O10" t="s">
        <v>22</v>
      </c>
      <c r="P10" s="7">
        <f>VLOOKUP(O10,'Look-up tables'!$D$1:$E$5,2,FALSE)</f>
        <v>1</v>
      </c>
      <c r="Q10" s="8" t="s">
        <v>17</v>
      </c>
      <c r="R10" t="s">
        <v>23</v>
      </c>
      <c r="S10" t="s">
        <v>24</v>
      </c>
      <c r="T10" s="1">
        <v>40634</v>
      </c>
    </row>
    <row r="11" spans="1:20" x14ac:dyDescent="0.35">
      <c r="A11">
        <v>10144</v>
      </c>
      <c r="B11" s="1">
        <v>40545</v>
      </c>
      <c r="C11" s="27" t="str">
        <f t="shared" si="2"/>
        <v>Jan</v>
      </c>
      <c r="D11" s="27">
        <f>VLOOKUP(C11,'Look-up tables'!$N$2:$O$13,2,FALSE)</f>
        <v>1</v>
      </c>
      <c r="E11" t="s">
        <v>20</v>
      </c>
      <c r="F11">
        <v>1</v>
      </c>
      <c r="G11" t="str">
        <f>VLOOKUP(F11,'Look-up tables'!$A$1:$B$7,2,TRUE)</f>
        <v>XS</v>
      </c>
      <c r="H11">
        <v>192.49</v>
      </c>
      <c r="I11" s="2">
        <f t="shared" si="0"/>
        <v>192.49</v>
      </c>
      <c r="J11" t="s">
        <v>21</v>
      </c>
      <c r="K11">
        <v>30</v>
      </c>
      <c r="L11" s="8">
        <f t="shared" si="1"/>
        <v>222.49</v>
      </c>
      <c r="M11" t="s">
        <v>15</v>
      </c>
      <c r="N11" t="str">
        <f>VLOOKUP(M11,'Look-up tables'!$H$1:$I$14,2,FALSE)</f>
        <v>BC</v>
      </c>
      <c r="O11" t="s">
        <v>22</v>
      </c>
      <c r="P11" s="7">
        <f>VLOOKUP(O11,'Look-up tables'!$D$1:$E$5,2,FALSE)</f>
        <v>1</v>
      </c>
      <c r="Q11" s="8" t="s">
        <v>17</v>
      </c>
      <c r="R11" t="s">
        <v>23</v>
      </c>
      <c r="S11" t="s">
        <v>24</v>
      </c>
      <c r="T11" s="1">
        <v>40634</v>
      </c>
    </row>
    <row r="12" spans="1:20" x14ac:dyDescent="0.35">
      <c r="A12">
        <v>4006</v>
      </c>
      <c r="B12" s="1">
        <v>40546</v>
      </c>
      <c r="C12" s="27" t="str">
        <f t="shared" si="2"/>
        <v>Jan</v>
      </c>
      <c r="D12" s="27">
        <f>VLOOKUP(C12,'Look-up tables'!$N$2:$O$13,2,FALSE)</f>
        <v>1</v>
      </c>
      <c r="E12" t="s">
        <v>55</v>
      </c>
      <c r="F12">
        <v>38</v>
      </c>
      <c r="G12" t="str">
        <f>VLOOKUP(F12,'Look-up tables'!$A$1:$B$7,2,TRUE)</f>
        <v>L</v>
      </c>
      <c r="H12">
        <v>1441.61</v>
      </c>
      <c r="I12" s="2">
        <f t="shared" si="0"/>
        <v>37.937105263157889</v>
      </c>
      <c r="J12" t="s">
        <v>25</v>
      </c>
      <c r="K12">
        <v>5.08</v>
      </c>
      <c r="L12" s="8">
        <f t="shared" si="1"/>
        <v>1446.6899999999998</v>
      </c>
      <c r="M12" t="s">
        <v>51</v>
      </c>
      <c r="N12" t="str">
        <f>VLOOKUP(M12,'Look-up tables'!$H$1:$I$14,2,FALSE)</f>
        <v>ON</v>
      </c>
      <c r="O12" t="s">
        <v>22</v>
      </c>
      <c r="P12" s="7">
        <f>VLOOKUP(O12,'Look-up tables'!$D$1:$E$5,2,FALSE)</f>
        <v>1</v>
      </c>
      <c r="Q12" s="8" t="s">
        <v>27</v>
      </c>
      <c r="R12" t="s">
        <v>28</v>
      </c>
      <c r="S12" t="s">
        <v>37</v>
      </c>
      <c r="T12" s="1">
        <v>40634</v>
      </c>
    </row>
    <row r="13" spans="1:20" x14ac:dyDescent="0.35">
      <c r="A13">
        <v>9221</v>
      </c>
      <c r="B13" s="1">
        <v>40546</v>
      </c>
      <c r="C13" s="27" t="str">
        <f t="shared" si="2"/>
        <v>Jan</v>
      </c>
      <c r="D13" s="27">
        <f>VLOOKUP(C13,'Look-up tables'!$N$2:$O$13,2,FALSE)</f>
        <v>1</v>
      </c>
      <c r="E13" t="s">
        <v>13</v>
      </c>
      <c r="F13">
        <v>25</v>
      </c>
      <c r="G13" t="str">
        <f>VLOOKUP(F13,'Look-up tables'!$A$1:$B$7,2,TRUE)</f>
        <v>M</v>
      </c>
      <c r="H13">
        <v>1527.42</v>
      </c>
      <c r="I13" s="2">
        <f t="shared" si="0"/>
        <v>61.096800000000002</v>
      </c>
      <c r="J13" t="s">
        <v>25</v>
      </c>
      <c r="K13">
        <v>19.989999999999998</v>
      </c>
      <c r="L13" s="8">
        <f t="shared" si="1"/>
        <v>1547.41</v>
      </c>
      <c r="M13" t="s">
        <v>54</v>
      </c>
      <c r="N13" t="str">
        <f>VLOOKUP(M13,'Look-up tables'!$H$1:$I$14,2,FALSE)</f>
        <v>AB</v>
      </c>
      <c r="O13" t="s">
        <v>16</v>
      </c>
      <c r="P13" s="7">
        <f>VLOOKUP(O13,'Look-up tables'!$D$1:$E$5,2,FALSE)</f>
        <v>4</v>
      </c>
      <c r="Q13" s="8" t="s">
        <v>27</v>
      </c>
      <c r="R13" t="s">
        <v>127</v>
      </c>
      <c r="S13" t="s">
        <v>19</v>
      </c>
      <c r="T13" s="1">
        <v>40725</v>
      </c>
    </row>
    <row r="14" spans="1:20" x14ac:dyDescent="0.35">
      <c r="A14">
        <v>25188</v>
      </c>
      <c r="B14" s="1">
        <v>40546</v>
      </c>
      <c r="C14" s="27" t="str">
        <f t="shared" si="2"/>
        <v>Jan</v>
      </c>
      <c r="D14" s="27">
        <f>VLOOKUP(C14,'Look-up tables'!$N$2:$O$13,2,FALSE)</f>
        <v>1</v>
      </c>
      <c r="E14" t="s">
        <v>55</v>
      </c>
      <c r="F14">
        <v>20</v>
      </c>
      <c r="G14" t="str">
        <f>VLOOKUP(F14,'Look-up tables'!$A$1:$B$7,2,TRUE)</f>
        <v>M</v>
      </c>
      <c r="H14">
        <v>1564.1614999999999</v>
      </c>
      <c r="I14" s="2">
        <f t="shared" si="0"/>
        <v>78.208074999999994</v>
      </c>
      <c r="J14" t="s">
        <v>25</v>
      </c>
      <c r="K14">
        <v>2.5</v>
      </c>
      <c r="L14" s="8">
        <f t="shared" si="1"/>
        <v>1566.6614999999999</v>
      </c>
      <c r="M14" t="s">
        <v>35</v>
      </c>
      <c r="N14" t="str">
        <f>VLOOKUP(M14,'Look-up tables'!$H$1:$I$14,2,FALSE)</f>
        <v>QC</v>
      </c>
      <c r="O14" t="s">
        <v>29</v>
      </c>
      <c r="P14" s="7">
        <f>VLOOKUP(O14,'Look-up tables'!$D$1:$E$5,2,FALSE)</f>
        <v>3</v>
      </c>
      <c r="Q14" s="8" t="s">
        <v>30</v>
      </c>
      <c r="R14" t="s">
        <v>47</v>
      </c>
      <c r="S14" t="s">
        <v>19</v>
      </c>
      <c r="T14" s="1">
        <v>40664</v>
      </c>
    </row>
    <row r="15" spans="1:20" x14ac:dyDescent="0.35">
      <c r="A15">
        <v>9221</v>
      </c>
      <c r="B15" s="1">
        <v>40546</v>
      </c>
      <c r="C15" s="27" t="str">
        <f t="shared" si="2"/>
        <v>Jan</v>
      </c>
      <c r="D15" s="27">
        <f>VLOOKUP(C15,'Look-up tables'!$N$2:$O$13,2,FALSE)</f>
        <v>1</v>
      </c>
      <c r="E15" t="s">
        <v>13</v>
      </c>
      <c r="F15">
        <v>9</v>
      </c>
      <c r="G15" t="str">
        <f>VLOOKUP(F15,'Look-up tables'!$A$1:$B$7,2,TRUE)</f>
        <v>XS</v>
      </c>
      <c r="H15">
        <v>79.64</v>
      </c>
      <c r="I15" s="2">
        <f t="shared" si="0"/>
        <v>8.8488888888888884</v>
      </c>
      <c r="J15" t="s">
        <v>25</v>
      </c>
      <c r="K15">
        <v>49</v>
      </c>
      <c r="L15" s="8">
        <f t="shared" si="1"/>
        <v>128.63999999999999</v>
      </c>
      <c r="M15" t="s">
        <v>54</v>
      </c>
      <c r="N15" t="str">
        <f>VLOOKUP(M15,'Look-up tables'!$H$1:$I$14,2,FALSE)</f>
        <v>AB</v>
      </c>
      <c r="O15" t="s">
        <v>16</v>
      </c>
      <c r="P15" s="7">
        <f>VLOOKUP(O15,'Look-up tables'!$D$1:$E$5,2,FALSE)</f>
        <v>4</v>
      </c>
      <c r="Q15" s="8" t="s">
        <v>27</v>
      </c>
      <c r="R15" t="s">
        <v>66</v>
      </c>
      <c r="S15" t="s">
        <v>76</v>
      </c>
      <c r="T15" s="1">
        <v>40725</v>
      </c>
    </row>
    <row r="16" spans="1:20" x14ac:dyDescent="0.35">
      <c r="A16">
        <v>33473</v>
      </c>
      <c r="B16" s="1">
        <v>40547</v>
      </c>
      <c r="C16" s="27" t="str">
        <f t="shared" si="2"/>
        <v>Jan</v>
      </c>
      <c r="D16" s="27">
        <f>VLOOKUP(C16,'Look-up tables'!$N$2:$O$13,2,FALSE)</f>
        <v>1</v>
      </c>
      <c r="E16" t="s">
        <v>13</v>
      </c>
      <c r="F16">
        <v>50</v>
      </c>
      <c r="G16" t="str">
        <f>VLOOKUP(F16,'Look-up tables'!$A$1:$B$7,2,TRUE)</f>
        <v>XXL</v>
      </c>
      <c r="H16">
        <v>600.22</v>
      </c>
      <c r="I16" s="2">
        <f t="shared" si="0"/>
        <v>12.0044</v>
      </c>
      <c r="J16" t="s">
        <v>25</v>
      </c>
      <c r="K16">
        <v>3.14</v>
      </c>
      <c r="L16" s="8">
        <f t="shared" si="1"/>
        <v>603.36</v>
      </c>
      <c r="M16" t="s">
        <v>85</v>
      </c>
      <c r="N16" t="str">
        <f>VLOOKUP(M16,'Look-up tables'!$H$1:$I$14,2,FALSE)</f>
        <v>SK</v>
      </c>
      <c r="O16" t="s">
        <v>22</v>
      </c>
      <c r="P16" s="7">
        <f>VLOOKUP(O16,'Look-up tables'!$D$1:$E$5,2,FALSE)</f>
        <v>1</v>
      </c>
      <c r="Q16" s="8" t="s">
        <v>27</v>
      </c>
      <c r="R16" t="s">
        <v>36</v>
      </c>
      <c r="S16" t="s">
        <v>32</v>
      </c>
      <c r="T16" s="1">
        <v>40634</v>
      </c>
    </row>
    <row r="17" spans="1:20" x14ac:dyDescent="0.35">
      <c r="A17">
        <v>52486</v>
      </c>
      <c r="B17" s="1">
        <v>40547</v>
      </c>
      <c r="C17" s="27" t="str">
        <f t="shared" si="2"/>
        <v>Jan</v>
      </c>
      <c r="D17" s="27">
        <f>VLOOKUP(C17,'Look-up tables'!$N$2:$O$13,2,FALSE)</f>
        <v>1</v>
      </c>
      <c r="E17" t="s">
        <v>49</v>
      </c>
      <c r="F17">
        <v>41</v>
      </c>
      <c r="G17" t="str">
        <f>VLOOKUP(F17,'Look-up tables'!$A$1:$B$7,2,TRUE)</f>
        <v>XL</v>
      </c>
      <c r="H17">
        <v>11883.2</v>
      </c>
      <c r="I17" s="2">
        <f t="shared" si="0"/>
        <v>289.83414634146345</v>
      </c>
      <c r="J17" t="s">
        <v>25</v>
      </c>
      <c r="K17">
        <v>7.18</v>
      </c>
      <c r="L17" s="8">
        <f t="shared" si="1"/>
        <v>11890.380000000001</v>
      </c>
      <c r="M17" t="s">
        <v>35</v>
      </c>
      <c r="N17" t="str">
        <f>VLOOKUP(M17,'Look-up tables'!$H$1:$I$14,2,FALSE)</f>
        <v>QC</v>
      </c>
      <c r="O17" t="s">
        <v>29</v>
      </c>
      <c r="P17" s="7">
        <f>VLOOKUP(O17,'Look-up tables'!$D$1:$E$5,2,FALSE)</f>
        <v>3</v>
      </c>
      <c r="Q17" s="8" t="s">
        <v>30</v>
      </c>
      <c r="R17" t="s">
        <v>31</v>
      </c>
      <c r="S17" t="s">
        <v>19</v>
      </c>
      <c r="T17" s="1">
        <v>40664</v>
      </c>
    </row>
    <row r="18" spans="1:20" x14ac:dyDescent="0.35">
      <c r="A18">
        <v>6560</v>
      </c>
      <c r="B18" s="1">
        <v>40547</v>
      </c>
      <c r="C18" s="27" t="str">
        <f t="shared" si="2"/>
        <v>Jan</v>
      </c>
      <c r="D18" s="27">
        <f>VLOOKUP(C18,'Look-up tables'!$N$2:$O$13,2,FALSE)</f>
        <v>1</v>
      </c>
      <c r="E18" t="s">
        <v>13</v>
      </c>
      <c r="F18">
        <v>37</v>
      </c>
      <c r="G18" t="str">
        <f>VLOOKUP(F18,'Look-up tables'!$A$1:$B$7,2,TRUE)</f>
        <v>L</v>
      </c>
      <c r="H18">
        <v>8252.3919999999998</v>
      </c>
      <c r="I18" s="2">
        <f t="shared" si="0"/>
        <v>223.03762162162161</v>
      </c>
      <c r="J18" t="s">
        <v>21</v>
      </c>
      <c r="K18">
        <v>35.67</v>
      </c>
      <c r="L18" s="8">
        <f t="shared" si="1"/>
        <v>8288.0619999999999</v>
      </c>
      <c r="M18" t="s">
        <v>85</v>
      </c>
      <c r="N18" t="str">
        <f>VLOOKUP(M18,'Look-up tables'!$H$1:$I$14,2,FALSE)</f>
        <v>SK</v>
      </c>
      <c r="O18" t="s">
        <v>22</v>
      </c>
      <c r="P18" s="7">
        <f>VLOOKUP(O18,'Look-up tables'!$D$1:$E$5,2,FALSE)</f>
        <v>1</v>
      </c>
      <c r="Q18" s="8" t="s">
        <v>17</v>
      </c>
      <c r="R18" t="s">
        <v>52</v>
      </c>
      <c r="S18" t="s">
        <v>56</v>
      </c>
      <c r="T18" s="1">
        <v>40787</v>
      </c>
    </row>
    <row r="19" spans="1:20" x14ac:dyDescent="0.35">
      <c r="A19">
        <v>44198</v>
      </c>
      <c r="B19" s="1">
        <v>40547</v>
      </c>
      <c r="C19" s="27" t="str">
        <f t="shared" si="2"/>
        <v>Jan</v>
      </c>
      <c r="D19" s="27">
        <f>VLOOKUP(C19,'Look-up tables'!$N$2:$O$13,2,FALSE)</f>
        <v>1</v>
      </c>
      <c r="E19" t="s">
        <v>20</v>
      </c>
      <c r="F19">
        <v>35</v>
      </c>
      <c r="G19" t="str">
        <f>VLOOKUP(F19,'Look-up tables'!$A$1:$B$7,2,TRUE)</f>
        <v>L</v>
      </c>
      <c r="H19">
        <v>625.94849999999997</v>
      </c>
      <c r="I19" s="2">
        <f t="shared" si="0"/>
        <v>17.884242857142855</v>
      </c>
      <c r="J19" t="s">
        <v>14</v>
      </c>
      <c r="K19">
        <v>3.3</v>
      </c>
      <c r="L19" s="8">
        <f t="shared" si="1"/>
        <v>629.24849999999992</v>
      </c>
      <c r="M19" t="s">
        <v>15</v>
      </c>
      <c r="N19" t="str">
        <f>VLOOKUP(M19,'Look-up tables'!$H$1:$I$14,2,FALSE)</f>
        <v>BC</v>
      </c>
      <c r="O19" t="s">
        <v>29</v>
      </c>
      <c r="P19" s="7">
        <f>VLOOKUP(O19,'Look-up tables'!$D$1:$E$5,2,FALSE)</f>
        <v>3</v>
      </c>
      <c r="Q19" s="8" t="s">
        <v>30</v>
      </c>
      <c r="R19" t="s">
        <v>47</v>
      </c>
      <c r="S19" t="s">
        <v>32</v>
      </c>
      <c r="T19" s="1">
        <v>40634</v>
      </c>
    </row>
    <row r="20" spans="1:20" x14ac:dyDescent="0.35">
      <c r="A20">
        <v>802</v>
      </c>
      <c r="B20" s="1">
        <v>40547</v>
      </c>
      <c r="C20" s="27" t="str">
        <f t="shared" si="2"/>
        <v>Jan</v>
      </c>
      <c r="D20" s="27">
        <f>VLOOKUP(C20,'Look-up tables'!$N$2:$O$13,2,FALSE)</f>
        <v>1</v>
      </c>
      <c r="E20" t="s">
        <v>20</v>
      </c>
      <c r="F20">
        <v>33</v>
      </c>
      <c r="G20" t="str">
        <f>VLOOKUP(F20,'Look-up tables'!$A$1:$B$7,2,TRUE)</f>
        <v>L</v>
      </c>
      <c r="H20">
        <v>378.6</v>
      </c>
      <c r="I20" s="2">
        <f t="shared" si="0"/>
        <v>11.472727272727273</v>
      </c>
      <c r="J20" t="s">
        <v>25</v>
      </c>
      <c r="K20">
        <v>5.63</v>
      </c>
      <c r="L20" s="8">
        <f t="shared" si="1"/>
        <v>384.23</v>
      </c>
      <c r="M20" t="s">
        <v>51</v>
      </c>
      <c r="N20" t="str">
        <f>VLOOKUP(M20,'Look-up tables'!$H$1:$I$14,2,FALSE)</f>
        <v>ON</v>
      </c>
      <c r="O20" t="s">
        <v>22</v>
      </c>
      <c r="P20" s="7">
        <f>VLOOKUP(O20,'Look-up tables'!$D$1:$E$5,2,FALSE)</f>
        <v>1</v>
      </c>
      <c r="Q20" s="8" t="s">
        <v>27</v>
      </c>
      <c r="R20" t="s">
        <v>68</v>
      </c>
      <c r="S20" t="s">
        <v>19</v>
      </c>
      <c r="T20" s="1">
        <v>40695</v>
      </c>
    </row>
    <row r="21" spans="1:20" x14ac:dyDescent="0.35">
      <c r="A21">
        <v>58054</v>
      </c>
      <c r="B21" s="1">
        <v>40547</v>
      </c>
      <c r="C21" s="27" t="str">
        <f t="shared" si="2"/>
        <v>Jan</v>
      </c>
      <c r="D21" s="27">
        <f>VLOOKUP(C21,'Look-up tables'!$N$2:$O$13,2,FALSE)</f>
        <v>1</v>
      </c>
      <c r="E21" t="s">
        <v>34</v>
      </c>
      <c r="F21">
        <v>26</v>
      </c>
      <c r="G21" t="str">
        <f>VLOOKUP(F21,'Look-up tables'!$A$1:$B$7,2,TRUE)</f>
        <v>M</v>
      </c>
      <c r="H21">
        <v>61.4</v>
      </c>
      <c r="I21" s="2">
        <f t="shared" si="0"/>
        <v>2.3615384615384616</v>
      </c>
      <c r="J21" t="s">
        <v>25</v>
      </c>
      <c r="K21">
        <v>5.33</v>
      </c>
      <c r="L21" s="8">
        <f t="shared" si="1"/>
        <v>66.73</v>
      </c>
      <c r="M21" t="s">
        <v>51</v>
      </c>
      <c r="N21" t="str">
        <f>VLOOKUP(M21,'Look-up tables'!$H$1:$I$14,2,FALSE)</f>
        <v>ON</v>
      </c>
      <c r="O21" t="s">
        <v>16</v>
      </c>
      <c r="P21" s="7">
        <f>VLOOKUP(O21,'Look-up tables'!$D$1:$E$5,2,FALSE)</f>
        <v>4</v>
      </c>
      <c r="Q21" s="8" t="s">
        <v>17</v>
      </c>
      <c r="R21" t="s">
        <v>18</v>
      </c>
      <c r="S21" t="s">
        <v>19</v>
      </c>
      <c r="T21" s="1">
        <v>40634</v>
      </c>
    </row>
    <row r="22" spans="1:20" x14ac:dyDescent="0.35">
      <c r="A22">
        <v>6560</v>
      </c>
      <c r="B22" s="1">
        <v>40547</v>
      </c>
      <c r="C22" s="27" t="str">
        <f t="shared" si="2"/>
        <v>Jan</v>
      </c>
      <c r="D22" s="27">
        <f>VLOOKUP(C22,'Look-up tables'!$N$2:$O$13,2,FALSE)</f>
        <v>1</v>
      </c>
      <c r="E22" t="s">
        <v>13</v>
      </c>
      <c r="F22">
        <v>20</v>
      </c>
      <c r="G22" t="str">
        <f>VLOOKUP(F22,'Look-up tables'!$A$1:$B$7,2,TRUE)</f>
        <v>M</v>
      </c>
      <c r="H22">
        <v>169.18</v>
      </c>
      <c r="I22" s="2">
        <f t="shared" si="0"/>
        <v>8.4589999999999996</v>
      </c>
      <c r="J22" t="s">
        <v>25</v>
      </c>
      <c r="K22">
        <v>3.5</v>
      </c>
      <c r="L22" s="8">
        <f t="shared" si="1"/>
        <v>172.68</v>
      </c>
      <c r="M22" t="s">
        <v>85</v>
      </c>
      <c r="N22" t="str">
        <f>VLOOKUP(M22,'Look-up tables'!$H$1:$I$14,2,FALSE)</f>
        <v>SK</v>
      </c>
      <c r="O22" t="s">
        <v>22</v>
      </c>
      <c r="P22" s="7">
        <f>VLOOKUP(O22,'Look-up tables'!$D$1:$E$5,2,FALSE)</f>
        <v>1</v>
      </c>
      <c r="Q22" s="8" t="s">
        <v>27</v>
      </c>
      <c r="R22" t="s">
        <v>66</v>
      </c>
      <c r="S22" t="s">
        <v>19</v>
      </c>
      <c r="T22" s="1">
        <v>40756</v>
      </c>
    </row>
    <row r="23" spans="1:20" x14ac:dyDescent="0.35">
      <c r="A23">
        <v>54528</v>
      </c>
      <c r="B23" s="1">
        <v>40547</v>
      </c>
      <c r="C23" s="27" t="str">
        <f t="shared" si="2"/>
        <v>Jan</v>
      </c>
      <c r="D23" s="27">
        <f>VLOOKUP(C23,'Look-up tables'!$N$2:$O$13,2,FALSE)</f>
        <v>1</v>
      </c>
      <c r="E23" t="s">
        <v>55</v>
      </c>
      <c r="F23">
        <v>17</v>
      </c>
      <c r="G23" t="str">
        <f>VLOOKUP(F23,'Look-up tables'!$A$1:$B$7,2,TRUE)</f>
        <v>S</v>
      </c>
      <c r="H23">
        <v>207.19</v>
      </c>
      <c r="I23" s="2">
        <f t="shared" si="0"/>
        <v>12.187647058823529</v>
      </c>
      <c r="J23" t="s">
        <v>25</v>
      </c>
      <c r="K23">
        <v>8.99</v>
      </c>
      <c r="L23" s="8">
        <f t="shared" si="1"/>
        <v>216.18</v>
      </c>
      <c r="M23" t="s">
        <v>26</v>
      </c>
      <c r="N23" t="str">
        <f>VLOOKUP(M23,'Look-up tables'!$H$1:$I$14,2,FALSE)</f>
        <v>NT</v>
      </c>
      <c r="O23" t="s">
        <v>16</v>
      </c>
      <c r="P23" s="7">
        <f>VLOOKUP(O23,'Look-up tables'!$D$1:$E$5,2,FALSE)</f>
        <v>4</v>
      </c>
      <c r="Q23" s="8" t="s">
        <v>27</v>
      </c>
      <c r="R23" t="s">
        <v>40</v>
      </c>
      <c r="S23" t="s">
        <v>32</v>
      </c>
      <c r="T23" s="1">
        <v>40695</v>
      </c>
    </row>
    <row r="24" spans="1:20" x14ac:dyDescent="0.35">
      <c r="A24">
        <v>54528</v>
      </c>
      <c r="B24" s="1">
        <v>40547</v>
      </c>
      <c r="C24" s="27" t="str">
        <f t="shared" si="2"/>
        <v>Jan</v>
      </c>
      <c r="D24" s="27">
        <f>VLOOKUP(C24,'Look-up tables'!$N$2:$O$13,2,FALSE)</f>
        <v>1</v>
      </c>
      <c r="E24" t="s">
        <v>55</v>
      </c>
      <c r="F24">
        <v>15</v>
      </c>
      <c r="G24" t="str">
        <f>VLOOKUP(F24,'Look-up tables'!$A$1:$B$7,2,TRUE)</f>
        <v>S</v>
      </c>
      <c r="H24">
        <v>92.03</v>
      </c>
      <c r="I24" s="2">
        <f t="shared" si="0"/>
        <v>6.1353333333333335</v>
      </c>
      <c r="J24" t="s">
        <v>25</v>
      </c>
      <c r="K24">
        <v>0.91</v>
      </c>
      <c r="L24" s="8">
        <f t="shared" si="1"/>
        <v>92.94</v>
      </c>
      <c r="M24" t="s">
        <v>35</v>
      </c>
      <c r="N24" t="str">
        <f>VLOOKUP(M24,'Look-up tables'!$H$1:$I$14,2,FALSE)</f>
        <v>QC</v>
      </c>
      <c r="O24" t="s">
        <v>16</v>
      </c>
      <c r="P24" s="7">
        <f>VLOOKUP(O24,'Look-up tables'!$D$1:$E$5,2,FALSE)</f>
        <v>4</v>
      </c>
      <c r="Q24" s="8" t="s">
        <v>27</v>
      </c>
      <c r="R24" t="s">
        <v>40</v>
      </c>
      <c r="S24" t="s">
        <v>37</v>
      </c>
      <c r="T24" s="1">
        <v>40664</v>
      </c>
    </row>
    <row r="25" spans="1:20" x14ac:dyDescent="0.35">
      <c r="A25">
        <v>54528</v>
      </c>
      <c r="B25" s="1">
        <v>40547</v>
      </c>
      <c r="C25" s="27" t="str">
        <f t="shared" si="2"/>
        <v>Jan</v>
      </c>
      <c r="D25" s="27">
        <f>VLOOKUP(C25,'Look-up tables'!$N$2:$O$13,2,FALSE)</f>
        <v>1</v>
      </c>
      <c r="E25" t="s">
        <v>55</v>
      </c>
      <c r="F25">
        <v>8</v>
      </c>
      <c r="G25" t="str">
        <f>VLOOKUP(F25,'Look-up tables'!$A$1:$B$7,2,TRUE)</f>
        <v>XS</v>
      </c>
      <c r="H25">
        <v>88</v>
      </c>
      <c r="I25" s="2">
        <f t="shared" si="0"/>
        <v>11</v>
      </c>
      <c r="J25" t="s">
        <v>25</v>
      </c>
      <c r="K25">
        <v>2.89</v>
      </c>
      <c r="L25" s="8">
        <f t="shared" si="1"/>
        <v>90.89</v>
      </c>
      <c r="M25" t="s">
        <v>26</v>
      </c>
      <c r="N25" t="str">
        <f>VLOOKUP(M25,'Look-up tables'!$H$1:$I$14,2,FALSE)</f>
        <v>NT</v>
      </c>
      <c r="O25" t="s">
        <v>16</v>
      </c>
      <c r="P25" s="7">
        <f>VLOOKUP(O25,'Look-up tables'!$D$1:$E$5,2,FALSE)</f>
        <v>4</v>
      </c>
      <c r="Q25" s="8" t="s">
        <v>27</v>
      </c>
      <c r="R25" t="s">
        <v>40</v>
      </c>
      <c r="S25" t="s">
        <v>32</v>
      </c>
      <c r="T25" s="1">
        <v>40695</v>
      </c>
    </row>
    <row r="26" spans="1:20" x14ac:dyDescent="0.35">
      <c r="A26">
        <v>802</v>
      </c>
      <c r="B26" s="1">
        <v>40547</v>
      </c>
      <c r="C26" s="27" t="str">
        <f t="shared" si="2"/>
        <v>Jan</v>
      </c>
      <c r="D26" s="27">
        <f>VLOOKUP(C26,'Look-up tables'!$N$2:$O$13,2,FALSE)</f>
        <v>1</v>
      </c>
      <c r="E26" t="s">
        <v>20</v>
      </c>
      <c r="F26">
        <v>2</v>
      </c>
      <c r="G26" t="str">
        <f>VLOOKUP(F26,'Look-up tables'!$A$1:$B$7,2,TRUE)</f>
        <v>XS</v>
      </c>
      <c r="H26">
        <v>38.5</v>
      </c>
      <c r="I26" s="2">
        <f t="shared" si="0"/>
        <v>19.25</v>
      </c>
      <c r="J26" t="s">
        <v>25</v>
      </c>
      <c r="K26">
        <v>9.4</v>
      </c>
      <c r="L26" s="8">
        <f t="shared" si="1"/>
        <v>47.9</v>
      </c>
      <c r="M26" t="s">
        <v>51</v>
      </c>
      <c r="N26" t="str">
        <f>VLOOKUP(M26,'Look-up tables'!$H$1:$I$14,2,FALSE)</f>
        <v>ON</v>
      </c>
      <c r="O26" t="s">
        <v>22</v>
      </c>
      <c r="P26" s="7">
        <f>VLOOKUP(O26,'Look-up tables'!$D$1:$E$5,2,FALSE)</f>
        <v>1</v>
      </c>
      <c r="Q26" s="8" t="s">
        <v>30</v>
      </c>
      <c r="R26" t="s">
        <v>44</v>
      </c>
      <c r="S26" t="s">
        <v>19</v>
      </c>
      <c r="T26" s="1">
        <v>40634</v>
      </c>
    </row>
    <row r="27" spans="1:20" x14ac:dyDescent="0.35">
      <c r="A27">
        <v>25028</v>
      </c>
      <c r="B27" s="1">
        <v>40548</v>
      </c>
      <c r="C27" s="27" t="str">
        <f t="shared" si="2"/>
        <v>Jan</v>
      </c>
      <c r="D27" s="27">
        <f>VLOOKUP(C27,'Look-up tables'!$N$2:$O$13,2,FALSE)</f>
        <v>1</v>
      </c>
      <c r="E27" t="s">
        <v>20</v>
      </c>
      <c r="F27">
        <v>14</v>
      </c>
      <c r="G27" t="str">
        <f>VLOOKUP(F27,'Look-up tables'!$A$1:$B$7,2,TRUE)</f>
        <v>S</v>
      </c>
      <c r="H27">
        <v>552.08000000000004</v>
      </c>
      <c r="I27" s="2">
        <f t="shared" si="0"/>
        <v>39.434285714285714</v>
      </c>
      <c r="J27" t="s">
        <v>14</v>
      </c>
      <c r="K27">
        <v>5.08</v>
      </c>
      <c r="L27" s="8">
        <f t="shared" si="1"/>
        <v>557.16000000000008</v>
      </c>
      <c r="M27" t="s">
        <v>54</v>
      </c>
      <c r="N27" t="str">
        <f>VLOOKUP(M27,'Look-up tables'!$H$1:$I$14,2,FALSE)</f>
        <v>AB</v>
      </c>
      <c r="O27" t="s">
        <v>29</v>
      </c>
      <c r="P27" s="7">
        <f>VLOOKUP(O27,'Look-up tables'!$D$1:$E$5,2,FALSE)</f>
        <v>3</v>
      </c>
      <c r="Q27" s="8" t="s">
        <v>27</v>
      </c>
      <c r="R27" t="s">
        <v>28</v>
      </c>
      <c r="S27" t="s">
        <v>37</v>
      </c>
      <c r="T27" s="1">
        <v>40725</v>
      </c>
    </row>
    <row r="28" spans="1:20" x14ac:dyDescent="0.35">
      <c r="A28">
        <v>25028</v>
      </c>
      <c r="B28" s="1">
        <v>40548</v>
      </c>
      <c r="C28" s="27" t="str">
        <f t="shared" si="2"/>
        <v>Jan</v>
      </c>
      <c r="D28" s="27">
        <f>VLOOKUP(C28,'Look-up tables'!$N$2:$O$13,2,FALSE)</f>
        <v>1</v>
      </c>
      <c r="E28" t="s">
        <v>20</v>
      </c>
      <c r="F28">
        <v>5</v>
      </c>
      <c r="G28" t="str">
        <f>VLOOKUP(F28,'Look-up tables'!$A$1:$B$7,2,TRUE)</f>
        <v>XS</v>
      </c>
      <c r="H28">
        <v>477.39</v>
      </c>
      <c r="I28" s="2">
        <f t="shared" si="0"/>
        <v>95.477999999999994</v>
      </c>
      <c r="J28" t="s">
        <v>21</v>
      </c>
      <c r="K28">
        <v>55.81</v>
      </c>
      <c r="L28" s="8">
        <f t="shared" si="1"/>
        <v>533.20000000000005</v>
      </c>
      <c r="M28" t="s">
        <v>54</v>
      </c>
      <c r="N28" t="str">
        <f>VLOOKUP(M28,'Look-up tables'!$H$1:$I$14,2,FALSE)</f>
        <v>AB</v>
      </c>
      <c r="O28" t="s">
        <v>29</v>
      </c>
      <c r="P28" s="7">
        <f>VLOOKUP(O28,'Look-up tables'!$D$1:$E$5,2,FALSE)</f>
        <v>3</v>
      </c>
      <c r="Q28" s="8" t="s">
        <v>17</v>
      </c>
      <c r="R28" t="s">
        <v>115</v>
      </c>
      <c r="S28" t="s">
        <v>56</v>
      </c>
      <c r="T28" s="1">
        <v>40695</v>
      </c>
    </row>
    <row r="29" spans="1:20" x14ac:dyDescent="0.35">
      <c r="A29">
        <v>29958</v>
      </c>
      <c r="B29" s="1">
        <v>40549</v>
      </c>
      <c r="C29" s="27" t="str">
        <f t="shared" si="2"/>
        <v>Jan</v>
      </c>
      <c r="D29" s="27">
        <f>VLOOKUP(C29,'Look-up tables'!$N$2:$O$13,2,FALSE)</f>
        <v>1</v>
      </c>
      <c r="E29" t="s">
        <v>34</v>
      </c>
      <c r="F29">
        <v>47</v>
      </c>
      <c r="G29" t="str">
        <f>VLOOKUP(F29,'Look-up tables'!$A$1:$B$7,2,TRUE)</f>
        <v>XL</v>
      </c>
      <c r="H29">
        <v>307.57</v>
      </c>
      <c r="I29" s="2">
        <f t="shared" si="0"/>
        <v>6.5440425531914892</v>
      </c>
      <c r="J29" t="s">
        <v>25</v>
      </c>
      <c r="K29">
        <v>5.19</v>
      </c>
      <c r="L29" s="8">
        <f t="shared" si="1"/>
        <v>312.76</v>
      </c>
      <c r="M29" t="s">
        <v>35</v>
      </c>
      <c r="N29" t="str">
        <f>VLOOKUP(M29,'Look-up tables'!$H$1:$I$14,2,FALSE)</f>
        <v>QC</v>
      </c>
      <c r="O29" t="s">
        <v>16</v>
      </c>
      <c r="P29" s="7">
        <f>VLOOKUP(O29,'Look-up tables'!$D$1:$E$5,2,FALSE)</f>
        <v>4</v>
      </c>
      <c r="Q29" s="8" t="s">
        <v>27</v>
      </c>
      <c r="R29" t="s">
        <v>68</v>
      </c>
      <c r="S29" t="s">
        <v>19</v>
      </c>
      <c r="T29" s="1">
        <v>40725</v>
      </c>
    </row>
    <row r="30" spans="1:20" x14ac:dyDescent="0.35">
      <c r="A30">
        <v>29958</v>
      </c>
      <c r="B30" s="1">
        <v>40549</v>
      </c>
      <c r="C30" s="27" t="str">
        <f t="shared" si="2"/>
        <v>Jan</v>
      </c>
      <c r="D30" s="27">
        <f>VLOOKUP(C30,'Look-up tables'!$N$2:$O$13,2,FALSE)</f>
        <v>1</v>
      </c>
      <c r="E30" t="s">
        <v>34</v>
      </c>
      <c r="F30">
        <v>32</v>
      </c>
      <c r="G30" t="str">
        <f>VLOOKUP(F30,'Look-up tables'!$A$1:$B$7,2,TRUE)</f>
        <v>L</v>
      </c>
      <c r="H30">
        <v>14861.07</v>
      </c>
      <c r="I30" s="2">
        <f t="shared" si="0"/>
        <v>464.40843749999999</v>
      </c>
      <c r="J30" t="s">
        <v>21</v>
      </c>
      <c r="K30">
        <v>26</v>
      </c>
      <c r="L30" s="8">
        <f t="shared" si="1"/>
        <v>14887.07</v>
      </c>
      <c r="M30" t="s">
        <v>35</v>
      </c>
      <c r="N30" t="str">
        <f>VLOOKUP(M30,'Look-up tables'!$H$1:$I$14,2,FALSE)</f>
        <v>QC</v>
      </c>
      <c r="O30" t="s">
        <v>16</v>
      </c>
      <c r="P30" s="7">
        <f>VLOOKUP(O30,'Look-up tables'!$D$1:$E$5,2,FALSE)</f>
        <v>4</v>
      </c>
      <c r="Q30" s="8" t="s">
        <v>17</v>
      </c>
      <c r="R30" t="s">
        <v>23</v>
      </c>
      <c r="S30" t="s">
        <v>24</v>
      </c>
      <c r="T30" s="1">
        <v>40756</v>
      </c>
    </row>
    <row r="31" spans="1:20" x14ac:dyDescent="0.35">
      <c r="A31">
        <v>8195</v>
      </c>
      <c r="B31" s="1">
        <v>40549</v>
      </c>
      <c r="C31" s="27" t="str">
        <f t="shared" si="2"/>
        <v>Jan</v>
      </c>
      <c r="D31" s="27">
        <f>VLOOKUP(C31,'Look-up tables'!$N$2:$O$13,2,FALSE)</f>
        <v>1</v>
      </c>
      <c r="E31" t="s">
        <v>55</v>
      </c>
      <c r="F31">
        <v>26</v>
      </c>
      <c r="G31" t="str">
        <f>VLOOKUP(F31,'Look-up tables'!$A$1:$B$7,2,TRUE)</f>
        <v>M</v>
      </c>
      <c r="H31">
        <v>87.52</v>
      </c>
      <c r="I31" s="2">
        <f t="shared" si="0"/>
        <v>3.3661538461538458</v>
      </c>
      <c r="J31" t="s">
        <v>25</v>
      </c>
      <c r="K31">
        <v>3.97</v>
      </c>
      <c r="L31" s="8">
        <f t="shared" si="1"/>
        <v>91.49</v>
      </c>
      <c r="M31" t="s">
        <v>35</v>
      </c>
      <c r="N31" t="str">
        <f>VLOOKUP(M31,'Look-up tables'!$H$1:$I$14,2,FALSE)</f>
        <v>QC</v>
      </c>
      <c r="O31" t="s">
        <v>16</v>
      </c>
      <c r="P31" s="7">
        <f>VLOOKUP(O31,'Look-up tables'!$D$1:$E$5,2,FALSE)</f>
        <v>4</v>
      </c>
      <c r="Q31" s="8" t="s">
        <v>27</v>
      </c>
      <c r="R31" t="s">
        <v>40</v>
      </c>
      <c r="S31" t="s">
        <v>37</v>
      </c>
      <c r="T31" s="1">
        <v>40725</v>
      </c>
    </row>
    <row r="32" spans="1:20" x14ac:dyDescent="0.35">
      <c r="A32">
        <v>43808</v>
      </c>
      <c r="B32" s="1">
        <v>40549</v>
      </c>
      <c r="C32" s="27" t="str">
        <f t="shared" si="2"/>
        <v>Jan</v>
      </c>
      <c r="D32" s="27">
        <f>VLOOKUP(C32,'Look-up tables'!$N$2:$O$13,2,FALSE)</f>
        <v>1</v>
      </c>
      <c r="E32" t="s">
        <v>13</v>
      </c>
      <c r="F32">
        <v>16</v>
      </c>
      <c r="G32" t="str">
        <f>VLOOKUP(F32,'Look-up tables'!$A$1:$B$7,2,TRUE)</f>
        <v>S</v>
      </c>
      <c r="H32">
        <v>108.73</v>
      </c>
      <c r="I32" s="2">
        <f t="shared" si="0"/>
        <v>6.7956250000000002</v>
      </c>
      <c r="J32" t="s">
        <v>25</v>
      </c>
      <c r="K32">
        <v>5.22</v>
      </c>
      <c r="L32" s="8">
        <f t="shared" si="1"/>
        <v>113.95</v>
      </c>
      <c r="M32" t="s">
        <v>51</v>
      </c>
      <c r="N32" t="str">
        <f>VLOOKUP(M32,'Look-up tables'!$H$1:$I$14,2,FALSE)</f>
        <v>ON</v>
      </c>
      <c r="O32" t="s">
        <v>42</v>
      </c>
      <c r="P32" s="7">
        <f>VLOOKUP(O32,'Look-up tables'!$D$1:$E$5,2,FALSE)</f>
        <v>2</v>
      </c>
      <c r="Q32" s="8" t="s">
        <v>17</v>
      </c>
      <c r="R32" t="s">
        <v>18</v>
      </c>
      <c r="S32" t="s">
        <v>19</v>
      </c>
      <c r="T32" t="s">
        <v>106</v>
      </c>
    </row>
    <row r="33" spans="1:20" x14ac:dyDescent="0.35">
      <c r="A33">
        <v>35845</v>
      </c>
      <c r="B33" s="1">
        <v>40549</v>
      </c>
      <c r="C33" s="27" t="str">
        <f t="shared" si="2"/>
        <v>Jan</v>
      </c>
      <c r="D33" s="27">
        <f>VLOOKUP(C33,'Look-up tables'!$N$2:$O$13,2,FALSE)</f>
        <v>1</v>
      </c>
      <c r="E33" t="s">
        <v>34</v>
      </c>
      <c r="F33">
        <v>15</v>
      </c>
      <c r="G33" t="str">
        <f>VLOOKUP(F33,'Look-up tables'!$A$1:$B$7,2,TRUE)</f>
        <v>S</v>
      </c>
      <c r="H33">
        <v>5713.48</v>
      </c>
      <c r="I33" s="2">
        <f t="shared" si="0"/>
        <v>380.89866666666666</v>
      </c>
      <c r="J33" t="s">
        <v>21</v>
      </c>
      <c r="K33">
        <v>85.63</v>
      </c>
      <c r="L33" s="8">
        <f t="shared" si="1"/>
        <v>5799.11</v>
      </c>
      <c r="M33" t="s">
        <v>35</v>
      </c>
      <c r="N33" t="str">
        <f>VLOOKUP(M33,'Look-up tables'!$H$1:$I$14,2,FALSE)</f>
        <v>QC</v>
      </c>
      <c r="O33" t="s">
        <v>22</v>
      </c>
      <c r="P33" s="7">
        <f>VLOOKUP(O33,'Look-up tables'!$D$1:$E$5,2,FALSE)</f>
        <v>1</v>
      </c>
      <c r="Q33" s="8" t="s">
        <v>17</v>
      </c>
      <c r="R33" t="s">
        <v>52</v>
      </c>
      <c r="S33" t="s">
        <v>56</v>
      </c>
      <c r="T33" s="1">
        <v>40756</v>
      </c>
    </row>
    <row r="34" spans="1:20" x14ac:dyDescent="0.35">
      <c r="A34">
        <v>8195</v>
      </c>
      <c r="B34" s="1">
        <v>40549</v>
      </c>
      <c r="C34" s="27" t="str">
        <f t="shared" si="2"/>
        <v>Jan</v>
      </c>
      <c r="D34" s="27">
        <f>VLOOKUP(C34,'Look-up tables'!$N$2:$O$13,2,FALSE)</f>
        <v>1</v>
      </c>
      <c r="E34" t="s">
        <v>55</v>
      </c>
      <c r="F34">
        <v>5</v>
      </c>
      <c r="G34" t="str">
        <f>VLOOKUP(F34,'Look-up tables'!$A$1:$B$7,2,TRUE)</f>
        <v>XS</v>
      </c>
      <c r="H34">
        <v>51.3</v>
      </c>
      <c r="I34" s="2">
        <f t="shared" si="0"/>
        <v>10.26</v>
      </c>
      <c r="J34" t="s">
        <v>14</v>
      </c>
      <c r="K34">
        <v>11.15</v>
      </c>
      <c r="L34" s="8">
        <f t="shared" si="1"/>
        <v>62.449999999999996</v>
      </c>
      <c r="M34" t="s">
        <v>35</v>
      </c>
      <c r="N34" t="str">
        <f>VLOOKUP(M34,'Look-up tables'!$H$1:$I$14,2,FALSE)</f>
        <v>QC</v>
      </c>
      <c r="O34" t="s">
        <v>16</v>
      </c>
      <c r="P34" s="7">
        <f>VLOOKUP(O34,'Look-up tables'!$D$1:$E$5,2,FALSE)</f>
        <v>4</v>
      </c>
      <c r="Q34" s="8" t="s">
        <v>27</v>
      </c>
      <c r="R34" t="s">
        <v>28</v>
      </c>
      <c r="S34" t="s">
        <v>19</v>
      </c>
      <c r="T34" s="1">
        <v>40725</v>
      </c>
    </row>
    <row r="35" spans="1:20" x14ac:dyDescent="0.35">
      <c r="A35">
        <v>8195</v>
      </c>
      <c r="B35" s="1">
        <v>40549</v>
      </c>
      <c r="C35" s="27" t="str">
        <f t="shared" si="2"/>
        <v>Jan</v>
      </c>
      <c r="D35" s="27">
        <f>VLOOKUP(C35,'Look-up tables'!$N$2:$O$13,2,FALSE)</f>
        <v>1</v>
      </c>
      <c r="E35" t="s">
        <v>55</v>
      </c>
      <c r="F35">
        <v>1</v>
      </c>
      <c r="G35" t="str">
        <f>VLOOKUP(F35,'Look-up tables'!$A$1:$B$7,2,TRUE)</f>
        <v>XS</v>
      </c>
      <c r="H35">
        <v>8.48</v>
      </c>
      <c r="I35" s="2">
        <f t="shared" si="0"/>
        <v>8.48</v>
      </c>
      <c r="J35" t="s">
        <v>25</v>
      </c>
      <c r="K35">
        <v>3.63</v>
      </c>
      <c r="L35" s="8">
        <f t="shared" si="1"/>
        <v>12.11</v>
      </c>
      <c r="M35" t="s">
        <v>35</v>
      </c>
      <c r="N35" t="str">
        <f>VLOOKUP(M35,'Look-up tables'!$H$1:$I$14,2,FALSE)</f>
        <v>QC</v>
      </c>
      <c r="O35" t="s">
        <v>16</v>
      </c>
      <c r="P35" s="7">
        <f>VLOOKUP(O35,'Look-up tables'!$D$1:$E$5,2,FALSE)</f>
        <v>4</v>
      </c>
      <c r="Q35" s="8" t="s">
        <v>17</v>
      </c>
      <c r="R35" t="s">
        <v>18</v>
      </c>
      <c r="S35" t="s">
        <v>37</v>
      </c>
      <c r="T35" s="1">
        <v>40756</v>
      </c>
    </row>
    <row r="36" spans="1:20" x14ac:dyDescent="0.35">
      <c r="A36">
        <v>3488</v>
      </c>
      <c r="B36" s="1">
        <v>40550</v>
      </c>
      <c r="C36" s="27" t="str">
        <f t="shared" si="2"/>
        <v>Jan</v>
      </c>
      <c r="D36" s="27">
        <f>VLOOKUP(C36,'Look-up tables'!$N$2:$O$13,2,FALSE)</f>
        <v>1</v>
      </c>
      <c r="E36" t="s">
        <v>55</v>
      </c>
      <c r="F36">
        <v>39</v>
      </c>
      <c r="G36" t="str">
        <f>VLOOKUP(F36,'Look-up tables'!$A$1:$B$7,2,TRUE)</f>
        <v>L</v>
      </c>
      <c r="H36">
        <v>4669.1899999999996</v>
      </c>
      <c r="I36" s="2">
        <f t="shared" si="0"/>
        <v>119.7228205128205</v>
      </c>
      <c r="J36" t="s">
        <v>21</v>
      </c>
      <c r="K36">
        <v>70.2</v>
      </c>
      <c r="L36" s="8">
        <f t="shared" si="1"/>
        <v>4739.3899999999994</v>
      </c>
      <c r="M36" t="s">
        <v>39</v>
      </c>
      <c r="N36" t="str">
        <f>VLOOKUP(M36,'Look-up tables'!$H$1:$I$14,2,FALSE)</f>
        <v>MB</v>
      </c>
      <c r="O36" t="s">
        <v>29</v>
      </c>
      <c r="P36" s="7">
        <f>VLOOKUP(O36,'Look-up tables'!$D$1:$E$5,2,FALSE)</f>
        <v>3</v>
      </c>
      <c r="Q36" s="8" t="s">
        <v>17</v>
      </c>
      <c r="R36" t="s">
        <v>23</v>
      </c>
      <c r="S36" t="s">
        <v>24</v>
      </c>
      <c r="T36" s="1">
        <v>40817</v>
      </c>
    </row>
    <row r="37" spans="1:20" x14ac:dyDescent="0.35">
      <c r="A37">
        <v>50945</v>
      </c>
      <c r="B37" s="1">
        <v>40550</v>
      </c>
      <c r="C37" s="27" t="str">
        <f t="shared" si="2"/>
        <v>Jan</v>
      </c>
      <c r="D37" s="27">
        <f>VLOOKUP(C37,'Look-up tables'!$N$2:$O$13,2,FALSE)</f>
        <v>1</v>
      </c>
      <c r="E37" t="s">
        <v>20</v>
      </c>
      <c r="F37">
        <v>27</v>
      </c>
      <c r="G37" t="str">
        <f>VLOOKUP(F37,'Look-up tables'!$A$1:$B$7,2,TRUE)</f>
        <v>M</v>
      </c>
      <c r="H37">
        <v>834.0625</v>
      </c>
      <c r="I37" s="2">
        <f t="shared" si="0"/>
        <v>30.891203703703702</v>
      </c>
      <c r="J37" t="s">
        <v>25</v>
      </c>
      <c r="K37">
        <v>1.25</v>
      </c>
      <c r="L37" s="8">
        <f t="shared" si="1"/>
        <v>835.3125</v>
      </c>
      <c r="M37" t="s">
        <v>41</v>
      </c>
      <c r="N37" t="str">
        <f>VLOOKUP(M37,'Look-up tables'!$H$1:$I$14,2,FALSE)</f>
        <v>NS</v>
      </c>
      <c r="O37" t="s">
        <v>29</v>
      </c>
      <c r="P37" s="7">
        <f>VLOOKUP(O37,'Look-up tables'!$D$1:$E$5,2,FALSE)</f>
        <v>3</v>
      </c>
      <c r="Q37" s="8" t="s">
        <v>30</v>
      </c>
      <c r="R37" t="s">
        <v>47</v>
      </c>
      <c r="S37" t="s">
        <v>32</v>
      </c>
      <c r="T37" s="1">
        <v>40787</v>
      </c>
    </row>
    <row r="38" spans="1:20" x14ac:dyDescent="0.35">
      <c r="A38">
        <v>3488</v>
      </c>
      <c r="B38" s="1">
        <v>40550</v>
      </c>
      <c r="C38" s="27" t="str">
        <f t="shared" si="2"/>
        <v>Jan</v>
      </c>
      <c r="D38" s="27">
        <f>VLOOKUP(C38,'Look-up tables'!$N$2:$O$13,2,FALSE)</f>
        <v>1</v>
      </c>
      <c r="E38" t="s">
        <v>55</v>
      </c>
      <c r="F38">
        <v>6</v>
      </c>
      <c r="G38" t="str">
        <f>VLOOKUP(F38,'Look-up tables'!$A$1:$B$7,2,TRUE)</f>
        <v>XS</v>
      </c>
      <c r="H38">
        <v>133.4</v>
      </c>
      <c r="I38" s="2">
        <f t="shared" si="0"/>
        <v>22.233333333333334</v>
      </c>
      <c r="J38" t="s">
        <v>25</v>
      </c>
      <c r="K38">
        <v>2.87</v>
      </c>
      <c r="L38" s="8">
        <f t="shared" si="1"/>
        <v>136.27000000000001</v>
      </c>
      <c r="M38" t="s">
        <v>39</v>
      </c>
      <c r="N38" t="str">
        <f>VLOOKUP(M38,'Look-up tables'!$H$1:$I$14,2,FALSE)</f>
        <v>MB</v>
      </c>
      <c r="O38" t="s">
        <v>29</v>
      </c>
      <c r="P38" s="7">
        <f>VLOOKUP(O38,'Look-up tables'!$D$1:$E$5,2,FALSE)</f>
        <v>3</v>
      </c>
      <c r="Q38" s="8" t="s">
        <v>27</v>
      </c>
      <c r="R38" t="s">
        <v>40</v>
      </c>
      <c r="S38" t="s">
        <v>32</v>
      </c>
      <c r="T38" s="1">
        <v>40756</v>
      </c>
    </row>
    <row r="39" spans="1:20" x14ac:dyDescent="0.35">
      <c r="A39">
        <v>58340</v>
      </c>
      <c r="B39" s="1">
        <v>40551</v>
      </c>
      <c r="C39" s="27" t="str">
        <f t="shared" si="2"/>
        <v>Jan</v>
      </c>
      <c r="D39" s="27">
        <f>VLOOKUP(C39,'Look-up tables'!$N$2:$O$13,2,FALSE)</f>
        <v>1</v>
      </c>
      <c r="E39" t="s">
        <v>55</v>
      </c>
      <c r="F39">
        <v>36</v>
      </c>
      <c r="G39" t="str">
        <f>VLOOKUP(F39,'Look-up tables'!$A$1:$B$7,2,TRUE)</f>
        <v>L</v>
      </c>
      <c r="H39">
        <v>1936.3</v>
      </c>
      <c r="I39" s="2">
        <f t="shared" si="0"/>
        <v>53.786111111111111</v>
      </c>
      <c r="J39" t="s">
        <v>25</v>
      </c>
      <c r="K39">
        <v>13.66</v>
      </c>
      <c r="L39" s="8">
        <f t="shared" si="1"/>
        <v>1949.96</v>
      </c>
      <c r="M39" t="s">
        <v>96</v>
      </c>
      <c r="N39" t="str">
        <f>VLOOKUP(M39,'Look-up tables'!$H$1:$I$14,2,FALSE)</f>
        <v>PE</v>
      </c>
      <c r="O39" t="s">
        <v>29</v>
      </c>
      <c r="P39" s="7">
        <f>VLOOKUP(O39,'Look-up tables'!$D$1:$E$5,2,FALSE)</f>
        <v>3</v>
      </c>
      <c r="Q39" s="8" t="s">
        <v>27</v>
      </c>
      <c r="R39" t="s">
        <v>66</v>
      </c>
      <c r="S39" t="s">
        <v>19</v>
      </c>
      <c r="T39" s="1">
        <v>40787</v>
      </c>
    </row>
    <row r="40" spans="1:20" x14ac:dyDescent="0.35">
      <c r="A40">
        <v>7840</v>
      </c>
      <c r="B40" s="1">
        <v>40551</v>
      </c>
      <c r="C40" s="27" t="str">
        <f t="shared" si="2"/>
        <v>Jan</v>
      </c>
      <c r="D40" s="27">
        <f>VLOOKUP(C40,'Look-up tables'!$N$2:$O$13,2,FALSE)</f>
        <v>1</v>
      </c>
      <c r="E40" t="s">
        <v>13</v>
      </c>
      <c r="F40">
        <v>34</v>
      </c>
      <c r="G40" t="str">
        <f>VLOOKUP(F40,'Look-up tables'!$A$1:$B$7,2,TRUE)</f>
        <v>L</v>
      </c>
      <c r="H40">
        <v>157.56</v>
      </c>
      <c r="I40" s="2">
        <f t="shared" si="0"/>
        <v>4.6341176470588232</v>
      </c>
      <c r="J40" t="s">
        <v>25</v>
      </c>
      <c r="K40">
        <v>4.93</v>
      </c>
      <c r="L40" s="8">
        <f t="shared" si="1"/>
        <v>162.49</v>
      </c>
      <c r="M40" t="s">
        <v>46</v>
      </c>
      <c r="N40" t="str">
        <f>VLOOKUP(M40,'Look-up tables'!$H$1:$I$14,2,FALSE)</f>
        <v>YT</v>
      </c>
      <c r="O40" t="s">
        <v>16</v>
      </c>
      <c r="P40" s="7">
        <f>VLOOKUP(O40,'Look-up tables'!$D$1:$E$5,2,FALSE)</f>
        <v>4</v>
      </c>
      <c r="Q40" s="8" t="s">
        <v>30</v>
      </c>
      <c r="R40" t="s">
        <v>31</v>
      </c>
      <c r="S40" t="s">
        <v>32</v>
      </c>
      <c r="T40" s="1">
        <v>40878</v>
      </c>
    </row>
    <row r="41" spans="1:20" x14ac:dyDescent="0.35">
      <c r="A41">
        <v>52672</v>
      </c>
      <c r="B41" s="1">
        <v>40551</v>
      </c>
      <c r="C41" s="27" t="str">
        <f t="shared" si="2"/>
        <v>Jan</v>
      </c>
      <c r="D41" s="27">
        <f>VLOOKUP(C41,'Look-up tables'!$N$2:$O$13,2,FALSE)</f>
        <v>1</v>
      </c>
      <c r="E41" t="s">
        <v>13</v>
      </c>
      <c r="F41">
        <v>29</v>
      </c>
      <c r="G41" t="str">
        <f>VLOOKUP(F41,'Look-up tables'!$A$1:$B$7,2,TRUE)</f>
        <v>M</v>
      </c>
      <c r="H41">
        <v>1499.5274999999999</v>
      </c>
      <c r="I41" s="2">
        <f t="shared" si="0"/>
        <v>51.707844827586207</v>
      </c>
      <c r="J41" t="s">
        <v>25</v>
      </c>
      <c r="K41">
        <v>5.26</v>
      </c>
      <c r="L41" s="8">
        <f t="shared" si="1"/>
        <v>1504.7874999999999</v>
      </c>
      <c r="M41" t="s">
        <v>85</v>
      </c>
      <c r="N41" t="str">
        <f>VLOOKUP(M41,'Look-up tables'!$H$1:$I$14,2,FALSE)</f>
        <v>SK</v>
      </c>
      <c r="O41" t="s">
        <v>29</v>
      </c>
      <c r="P41" s="7">
        <f>VLOOKUP(O41,'Look-up tables'!$D$1:$E$5,2,FALSE)</f>
        <v>3</v>
      </c>
      <c r="Q41" s="8" t="s">
        <v>30</v>
      </c>
      <c r="R41" t="s">
        <v>47</v>
      </c>
      <c r="S41" t="s">
        <v>19</v>
      </c>
      <c r="T41" t="s">
        <v>106</v>
      </c>
    </row>
    <row r="42" spans="1:20" x14ac:dyDescent="0.35">
      <c r="A42">
        <v>46402</v>
      </c>
      <c r="B42" s="1">
        <v>40551</v>
      </c>
      <c r="C42" s="27" t="str">
        <f t="shared" si="2"/>
        <v>Jan</v>
      </c>
      <c r="D42" s="27">
        <f>VLOOKUP(C42,'Look-up tables'!$N$2:$O$13,2,FALSE)</f>
        <v>1</v>
      </c>
      <c r="E42" t="s">
        <v>55</v>
      </c>
      <c r="F42">
        <v>29</v>
      </c>
      <c r="G42" t="str">
        <f>VLOOKUP(F42,'Look-up tables'!$A$1:$B$7,2,TRUE)</f>
        <v>M</v>
      </c>
      <c r="H42">
        <v>1777.4690000000001</v>
      </c>
      <c r="I42" s="2">
        <f t="shared" si="0"/>
        <v>61.292034482758623</v>
      </c>
      <c r="J42" t="s">
        <v>25</v>
      </c>
      <c r="K42">
        <v>13.99</v>
      </c>
      <c r="L42" s="8">
        <f t="shared" si="1"/>
        <v>1791.4590000000001</v>
      </c>
      <c r="M42" t="s">
        <v>51</v>
      </c>
      <c r="N42" t="str">
        <f>VLOOKUP(M42,'Look-up tables'!$H$1:$I$14,2,FALSE)</f>
        <v>ON</v>
      </c>
      <c r="O42" t="s">
        <v>16</v>
      </c>
      <c r="P42" s="7">
        <f>VLOOKUP(O42,'Look-up tables'!$D$1:$E$5,2,FALSE)</f>
        <v>4</v>
      </c>
      <c r="Q42" s="8" t="s">
        <v>30</v>
      </c>
      <c r="R42" t="s">
        <v>47</v>
      </c>
      <c r="S42" t="s">
        <v>45</v>
      </c>
      <c r="T42" s="1">
        <v>40787</v>
      </c>
    </row>
    <row r="43" spans="1:20" x14ac:dyDescent="0.35">
      <c r="A43">
        <v>46402</v>
      </c>
      <c r="B43" s="1">
        <v>40551</v>
      </c>
      <c r="C43" s="27" t="str">
        <f t="shared" si="2"/>
        <v>Jan</v>
      </c>
      <c r="D43" s="27">
        <f>VLOOKUP(C43,'Look-up tables'!$N$2:$O$13,2,FALSE)</f>
        <v>1</v>
      </c>
      <c r="E43" t="s">
        <v>55</v>
      </c>
      <c r="F43">
        <v>27</v>
      </c>
      <c r="G43" t="str">
        <f>VLOOKUP(F43,'Look-up tables'!$A$1:$B$7,2,TRUE)</f>
        <v>M</v>
      </c>
      <c r="H43">
        <v>826.27</v>
      </c>
      <c r="I43" s="2">
        <f t="shared" si="0"/>
        <v>30.602592592592593</v>
      </c>
      <c r="J43" t="s">
        <v>25</v>
      </c>
      <c r="K43">
        <v>8.5500000000000007</v>
      </c>
      <c r="L43" s="8">
        <f t="shared" si="1"/>
        <v>834.81999999999994</v>
      </c>
      <c r="M43" t="s">
        <v>51</v>
      </c>
      <c r="N43" t="str">
        <f>VLOOKUP(M43,'Look-up tables'!$H$1:$I$14,2,FALSE)</f>
        <v>ON</v>
      </c>
      <c r="O43" t="s">
        <v>16</v>
      </c>
      <c r="P43" s="7">
        <f>VLOOKUP(O43,'Look-up tables'!$D$1:$E$5,2,FALSE)</f>
        <v>4</v>
      </c>
      <c r="Q43" s="8" t="s">
        <v>17</v>
      </c>
      <c r="R43" t="s">
        <v>18</v>
      </c>
      <c r="S43" t="s">
        <v>19</v>
      </c>
      <c r="T43" s="1">
        <v>40817</v>
      </c>
    </row>
    <row r="44" spans="1:20" x14ac:dyDescent="0.35">
      <c r="A44">
        <v>46402</v>
      </c>
      <c r="B44" s="1">
        <v>40551</v>
      </c>
      <c r="C44" s="27" t="str">
        <f t="shared" si="2"/>
        <v>Jan</v>
      </c>
      <c r="D44" s="27">
        <f>VLOOKUP(C44,'Look-up tables'!$N$2:$O$13,2,FALSE)</f>
        <v>1</v>
      </c>
      <c r="E44" t="s">
        <v>55</v>
      </c>
      <c r="F44">
        <v>12</v>
      </c>
      <c r="G44" t="str">
        <f>VLOOKUP(F44,'Look-up tables'!$A$1:$B$7,2,TRUE)</f>
        <v>S</v>
      </c>
      <c r="H44">
        <v>1219.1465000000001</v>
      </c>
      <c r="I44" s="2">
        <f t="shared" si="0"/>
        <v>101.59554166666668</v>
      </c>
      <c r="J44" t="s">
        <v>14</v>
      </c>
      <c r="K44">
        <v>2.5</v>
      </c>
      <c r="L44" s="8">
        <f t="shared" si="1"/>
        <v>1221.6465000000001</v>
      </c>
      <c r="M44" t="s">
        <v>51</v>
      </c>
      <c r="N44" t="str">
        <f>VLOOKUP(M44,'Look-up tables'!$H$1:$I$14,2,FALSE)</f>
        <v>ON</v>
      </c>
      <c r="O44" t="s">
        <v>16</v>
      </c>
      <c r="P44" s="7">
        <f>VLOOKUP(O44,'Look-up tables'!$D$1:$E$5,2,FALSE)</f>
        <v>4</v>
      </c>
      <c r="Q44" s="8" t="s">
        <v>30</v>
      </c>
      <c r="R44" t="s">
        <v>47</v>
      </c>
      <c r="S44" t="s">
        <v>19</v>
      </c>
      <c r="T44" s="1">
        <v>40787</v>
      </c>
    </row>
    <row r="45" spans="1:20" x14ac:dyDescent="0.35">
      <c r="A45">
        <v>40225</v>
      </c>
      <c r="B45" s="1">
        <v>40552</v>
      </c>
      <c r="C45" s="27" t="str">
        <f t="shared" si="2"/>
        <v>Jan</v>
      </c>
      <c r="D45" s="27">
        <f>VLOOKUP(C45,'Look-up tables'!$N$2:$O$13,2,FALSE)</f>
        <v>1</v>
      </c>
      <c r="E45" t="s">
        <v>13</v>
      </c>
      <c r="F45">
        <v>50</v>
      </c>
      <c r="G45" t="str">
        <f>VLOOKUP(F45,'Look-up tables'!$A$1:$B$7,2,TRUE)</f>
        <v>XXL</v>
      </c>
      <c r="H45">
        <v>839.07</v>
      </c>
      <c r="I45" s="2">
        <f t="shared" si="0"/>
        <v>16.781400000000001</v>
      </c>
      <c r="J45" t="s">
        <v>25</v>
      </c>
      <c r="K45">
        <v>5.08</v>
      </c>
      <c r="L45" s="8">
        <f t="shared" si="1"/>
        <v>844.15000000000009</v>
      </c>
      <c r="M45" t="s">
        <v>85</v>
      </c>
      <c r="N45" t="str">
        <f>VLOOKUP(M45,'Look-up tables'!$H$1:$I$14,2,FALSE)</f>
        <v>SK</v>
      </c>
      <c r="O45" t="s">
        <v>42</v>
      </c>
      <c r="P45" s="7">
        <f>VLOOKUP(O45,'Look-up tables'!$D$1:$E$5,2,FALSE)</f>
        <v>2</v>
      </c>
      <c r="Q45" s="8" t="s">
        <v>27</v>
      </c>
      <c r="R45" t="s">
        <v>68</v>
      </c>
      <c r="S45" t="s">
        <v>19</v>
      </c>
      <c r="T45" t="s">
        <v>97</v>
      </c>
    </row>
    <row r="46" spans="1:20" x14ac:dyDescent="0.35">
      <c r="A46">
        <v>43814</v>
      </c>
      <c r="B46" s="1">
        <v>40552</v>
      </c>
      <c r="C46" s="27" t="str">
        <f t="shared" si="2"/>
        <v>Jan</v>
      </c>
      <c r="D46" s="27">
        <f>VLOOKUP(C46,'Look-up tables'!$N$2:$O$13,2,FALSE)</f>
        <v>1</v>
      </c>
      <c r="E46" t="s">
        <v>55</v>
      </c>
      <c r="F46">
        <v>47</v>
      </c>
      <c r="G46" t="str">
        <f>VLOOKUP(F46,'Look-up tables'!$A$1:$B$7,2,TRUE)</f>
        <v>XL</v>
      </c>
      <c r="H46">
        <v>199.48</v>
      </c>
      <c r="I46" s="2">
        <f t="shared" si="0"/>
        <v>4.2442553191489356</v>
      </c>
      <c r="J46" t="s">
        <v>25</v>
      </c>
      <c r="K46">
        <v>2.2599999999999998</v>
      </c>
      <c r="L46" s="8">
        <f t="shared" si="1"/>
        <v>201.73999999999998</v>
      </c>
      <c r="M46" t="s">
        <v>15</v>
      </c>
      <c r="N46" t="str">
        <f>VLOOKUP(M46,'Look-up tables'!$H$1:$I$14,2,FALSE)</f>
        <v>BC</v>
      </c>
      <c r="O46" t="s">
        <v>22</v>
      </c>
      <c r="P46" s="7">
        <f>VLOOKUP(O46,'Look-up tables'!$D$1:$E$5,2,FALSE)</f>
        <v>1</v>
      </c>
      <c r="Q46" s="8" t="s">
        <v>27</v>
      </c>
      <c r="R46" t="s">
        <v>28</v>
      </c>
      <c r="S46" t="s">
        <v>37</v>
      </c>
      <c r="T46" s="1">
        <v>40817</v>
      </c>
    </row>
    <row r="47" spans="1:20" x14ac:dyDescent="0.35">
      <c r="A47">
        <v>40225</v>
      </c>
      <c r="B47" s="1">
        <v>40552</v>
      </c>
      <c r="C47" s="27" t="str">
        <f t="shared" si="2"/>
        <v>Jan</v>
      </c>
      <c r="D47" s="27">
        <f>VLOOKUP(C47,'Look-up tables'!$N$2:$O$13,2,FALSE)</f>
        <v>1</v>
      </c>
      <c r="E47" t="s">
        <v>13</v>
      </c>
      <c r="F47">
        <v>45</v>
      </c>
      <c r="G47" t="str">
        <f>VLOOKUP(F47,'Look-up tables'!$A$1:$B$7,2,TRUE)</f>
        <v>XL</v>
      </c>
      <c r="H47">
        <v>5643.49</v>
      </c>
      <c r="I47" s="2">
        <f t="shared" si="0"/>
        <v>125.41088888888888</v>
      </c>
      <c r="J47" t="s">
        <v>21</v>
      </c>
      <c r="K47">
        <v>70.2</v>
      </c>
      <c r="L47" s="8">
        <f t="shared" si="1"/>
        <v>5713.69</v>
      </c>
      <c r="M47" t="s">
        <v>85</v>
      </c>
      <c r="N47" t="str">
        <f>VLOOKUP(M47,'Look-up tables'!$H$1:$I$14,2,FALSE)</f>
        <v>SK</v>
      </c>
      <c r="O47" t="s">
        <v>42</v>
      </c>
      <c r="P47" s="7">
        <f>VLOOKUP(O47,'Look-up tables'!$D$1:$E$5,2,FALSE)</f>
        <v>2</v>
      </c>
      <c r="Q47" s="8" t="s">
        <v>17</v>
      </c>
      <c r="R47" t="s">
        <v>23</v>
      </c>
      <c r="S47" t="s">
        <v>24</v>
      </c>
      <c r="T47" s="1">
        <v>40848</v>
      </c>
    </row>
    <row r="48" spans="1:20" x14ac:dyDescent="0.35">
      <c r="A48">
        <v>43814</v>
      </c>
      <c r="B48" s="1">
        <v>40552</v>
      </c>
      <c r="C48" s="27" t="str">
        <f t="shared" si="2"/>
        <v>Jan</v>
      </c>
      <c r="D48" s="27">
        <f>VLOOKUP(C48,'Look-up tables'!$N$2:$O$13,2,FALSE)</f>
        <v>1</v>
      </c>
      <c r="E48" t="s">
        <v>55</v>
      </c>
      <c r="F48">
        <v>40</v>
      </c>
      <c r="G48" t="str">
        <f>VLOOKUP(F48,'Look-up tables'!$A$1:$B$7,2,TRUE)</f>
        <v>XL</v>
      </c>
      <c r="H48">
        <v>197.1</v>
      </c>
      <c r="I48" s="2">
        <f t="shared" si="0"/>
        <v>4.9275000000000002</v>
      </c>
      <c r="J48" t="s">
        <v>25</v>
      </c>
      <c r="K48">
        <v>2.99</v>
      </c>
      <c r="L48" s="8">
        <f t="shared" si="1"/>
        <v>200.09</v>
      </c>
      <c r="M48" t="s">
        <v>15</v>
      </c>
      <c r="N48" t="str">
        <f>VLOOKUP(M48,'Look-up tables'!$H$1:$I$14,2,FALSE)</f>
        <v>BC</v>
      </c>
      <c r="O48" t="s">
        <v>22</v>
      </c>
      <c r="P48" s="7">
        <f>VLOOKUP(O48,'Look-up tables'!$D$1:$E$5,2,FALSE)</f>
        <v>1</v>
      </c>
      <c r="Q48" s="8" t="s">
        <v>27</v>
      </c>
      <c r="R48" t="s">
        <v>68</v>
      </c>
      <c r="S48" t="s">
        <v>19</v>
      </c>
      <c r="T48" s="1">
        <v>40817</v>
      </c>
    </row>
    <row r="49" spans="1:20" x14ac:dyDescent="0.35">
      <c r="A49">
        <v>14693</v>
      </c>
      <c r="B49" s="1">
        <v>40552</v>
      </c>
      <c r="C49" s="27" t="str">
        <f t="shared" si="2"/>
        <v>Jan</v>
      </c>
      <c r="D49" s="27">
        <f>VLOOKUP(C49,'Look-up tables'!$N$2:$O$13,2,FALSE)</f>
        <v>1</v>
      </c>
      <c r="E49" t="s">
        <v>20</v>
      </c>
      <c r="F49">
        <v>39</v>
      </c>
      <c r="G49" t="str">
        <f>VLOOKUP(F49,'Look-up tables'!$A$1:$B$7,2,TRUE)</f>
        <v>L</v>
      </c>
      <c r="H49">
        <v>268.94</v>
      </c>
      <c r="I49" s="2">
        <f t="shared" si="0"/>
        <v>6.8958974358974361</v>
      </c>
      <c r="J49" t="s">
        <v>25</v>
      </c>
      <c r="K49">
        <v>6.41</v>
      </c>
      <c r="L49" s="8">
        <f t="shared" si="1"/>
        <v>275.35000000000002</v>
      </c>
      <c r="M49" t="s">
        <v>51</v>
      </c>
      <c r="N49" t="str">
        <f>VLOOKUP(M49,'Look-up tables'!$H$1:$I$14,2,FALSE)</f>
        <v>ON</v>
      </c>
      <c r="O49" t="s">
        <v>22</v>
      </c>
      <c r="P49" s="7">
        <f>VLOOKUP(O49,'Look-up tables'!$D$1:$E$5,2,FALSE)</f>
        <v>1</v>
      </c>
      <c r="Q49" s="8" t="s">
        <v>27</v>
      </c>
      <c r="R49" t="s">
        <v>28</v>
      </c>
      <c r="S49" t="s">
        <v>19</v>
      </c>
      <c r="T49" s="1">
        <v>40848</v>
      </c>
    </row>
    <row r="50" spans="1:20" x14ac:dyDescent="0.35">
      <c r="A50">
        <v>14693</v>
      </c>
      <c r="B50" s="1">
        <v>40552</v>
      </c>
      <c r="C50" s="27" t="str">
        <f t="shared" si="2"/>
        <v>Jan</v>
      </c>
      <c r="D50" s="27">
        <f>VLOOKUP(C50,'Look-up tables'!$N$2:$O$13,2,FALSE)</f>
        <v>1</v>
      </c>
      <c r="E50" t="s">
        <v>20</v>
      </c>
      <c r="F50">
        <v>38</v>
      </c>
      <c r="G50" t="str">
        <f>VLOOKUP(F50,'Look-up tables'!$A$1:$B$7,2,TRUE)</f>
        <v>L</v>
      </c>
      <c r="H50">
        <v>847.82</v>
      </c>
      <c r="I50" s="2">
        <f t="shared" si="0"/>
        <v>22.311052631578949</v>
      </c>
      <c r="J50" t="s">
        <v>21</v>
      </c>
      <c r="K50">
        <v>45</v>
      </c>
      <c r="L50" s="8">
        <f t="shared" si="1"/>
        <v>892.82</v>
      </c>
      <c r="M50" t="s">
        <v>51</v>
      </c>
      <c r="N50" t="str">
        <f>VLOOKUP(M50,'Look-up tables'!$H$1:$I$14,2,FALSE)</f>
        <v>ON</v>
      </c>
      <c r="O50" t="s">
        <v>22</v>
      </c>
      <c r="P50" s="7">
        <f>VLOOKUP(O50,'Look-up tables'!$D$1:$E$5,2,FALSE)</f>
        <v>1</v>
      </c>
      <c r="Q50" s="8" t="s">
        <v>27</v>
      </c>
      <c r="R50" t="s">
        <v>58</v>
      </c>
      <c r="S50" t="s">
        <v>24</v>
      </c>
      <c r="T50" s="1">
        <v>40848</v>
      </c>
    </row>
    <row r="51" spans="1:20" x14ac:dyDescent="0.35">
      <c r="A51">
        <v>23556</v>
      </c>
      <c r="B51" s="1">
        <v>40552</v>
      </c>
      <c r="C51" s="27" t="str">
        <f t="shared" si="2"/>
        <v>Jan</v>
      </c>
      <c r="D51" s="27">
        <f>VLOOKUP(C51,'Look-up tables'!$N$2:$O$13,2,FALSE)</f>
        <v>1</v>
      </c>
      <c r="E51" t="s">
        <v>55</v>
      </c>
      <c r="F51">
        <v>34</v>
      </c>
      <c r="G51" t="str">
        <f>VLOOKUP(F51,'Look-up tables'!$A$1:$B$7,2,TRUE)</f>
        <v>L</v>
      </c>
      <c r="H51">
        <v>11747.97</v>
      </c>
      <c r="I51" s="2">
        <f t="shared" si="0"/>
        <v>345.52852941176468</v>
      </c>
      <c r="J51" t="s">
        <v>14</v>
      </c>
      <c r="K51">
        <v>19.989999999999998</v>
      </c>
      <c r="L51" s="8">
        <f t="shared" si="1"/>
        <v>11767.96</v>
      </c>
      <c r="M51" t="s">
        <v>63</v>
      </c>
      <c r="N51" t="str">
        <f>VLOOKUP(M51,'Look-up tables'!$H$1:$I$14,2,FALSE)</f>
        <v>NB</v>
      </c>
      <c r="O51" t="s">
        <v>16</v>
      </c>
      <c r="P51" s="7">
        <f>VLOOKUP(O51,'Look-up tables'!$D$1:$E$5,2,FALSE)</f>
        <v>4</v>
      </c>
      <c r="Q51" s="8" t="s">
        <v>27</v>
      </c>
      <c r="R51" t="s">
        <v>66</v>
      </c>
      <c r="S51" t="s">
        <v>19</v>
      </c>
      <c r="T51" s="1">
        <v>40817</v>
      </c>
    </row>
    <row r="52" spans="1:20" x14ac:dyDescent="0.35">
      <c r="A52">
        <v>1445</v>
      </c>
      <c r="B52" s="1">
        <v>40552</v>
      </c>
      <c r="C52" s="27" t="str">
        <f t="shared" si="2"/>
        <v>Jan</v>
      </c>
      <c r="D52" s="27">
        <f>VLOOKUP(C52,'Look-up tables'!$N$2:$O$13,2,FALSE)</f>
        <v>1</v>
      </c>
      <c r="E52" t="s">
        <v>55</v>
      </c>
      <c r="F52">
        <v>30</v>
      </c>
      <c r="G52" t="str">
        <f>VLOOKUP(F52,'Look-up tables'!$A$1:$B$7,2,TRUE)</f>
        <v>L</v>
      </c>
      <c r="H52">
        <v>339.49</v>
      </c>
      <c r="I52" s="2">
        <f t="shared" si="0"/>
        <v>11.316333333333334</v>
      </c>
      <c r="J52" t="s">
        <v>25</v>
      </c>
      <c r="K52">
        <v>5.81</v>
      </c>
      <c r="L52" s="8">
        <f t="shared" si="1"/>
        <v>345.3</v>
      </c>
      <c r="M52" t="s">
        <v>15</v>
      </c>
      <c r="N52" t="str">
        <f>VLOOKUP(M52,'Look-up tables'!$H$1:$I$14,2,FALSE)</f>
        <v>BC</v>
      </c>
      <c r="O52" t="s">
        <v>22</v>
      </c>
      <c r="P52" s="7">
        <f>VLOOKUP(O52,'Look-up tables'!$D$1:$E$5,2,FALSE)</f>
        <v>1</v>
      </c>
      <c r="Q52" s="8" t="s">
        <v>27</v>
      </c>
      <c r="R52" t="s">
        <v>40</v>
      </c>
      <c r="S52" t="s">
        <v>32</v>
      </c>
      <c r="T52" s="1">
        <v>40848</v>
      </c>
    </row>
    <row r="53" spans="1:20" x14ac:dyDescent="0.35">
      <c r="A53">
        <v>19654</v>
      </c>
      <c r="B53" s="1">
        <v>40552</v>
      </c>
      <c r="C53" s="27" t="str">
        <f t="shared" si="2"/>
        <v>Jan</v>
      </c>
      <c r="D53" s="27">
        <f>VLOOKUP(C53,'Look-up tables'!$N$2:$O$13,2,FALSE)</f>
        <v>1</v>
      </c>
      <c r="E53" t="s">
        <v>34</v>
      </c>
      <c r="F53">
        <v>8</v>
      </c>
      <c r="G53" t="str">
        <f>VLOOKUP(F53,'Look-up tables'!$A$1:$B$7,2,TRUE)</f>
        <v>XS</v>
      </c>
      <c r="H53">
        <v>381.69</v>
      </c>
      <c r="I53" s="2">
        <f t="shared" si="0"/>
        <v>47.71125</v>
      </c>
      <c r="J53" t="s">
        <v>25</v>
      </c>
      <c r="K53">
        <v>6.77</v>
      </c>
      <c r="L53" s="8">
        <f t="shared" si="1"/>
        <v>388.46</v>
      </c>
      <c r="M53" t="s">
        <v>85</v>
      </c>
      <c r="N53" t="str">
        <f>VLOOKUP(M53,'Look-up tables'!$H$1:$I$14,2,FALSE)</f>
        <v>SK</v>
      </c>
      <c r="O53" t="s">
        <v>29</v>
      </c>
      <c r="P53" s="7">
        <f>VLOOKUP(O53,'Look-up tables'!$D$1:$E$5,2,FALSE)</f>
        <v>3</v>
      </c>
      <c r="Q53" s="8" t="s">
        <v>17</v>
      </c>
      <c r="R53" t="s">
        <v>18</v>
      </c>
      <c r="S53" t="s">
        <v>19</v>
      </c>
      <c r="T53" s="1">
        <v>40787</v>
      </c>
    </row>
    <row r="54" spans="1:20" x14ac:dyDescent="0.35">
      <c r="A54">
        <v>1445</v>
      </c>
      <c r="B54" s="1">
        <v>40552</v>
      </c>
      <c r="C54" s="27" t="str">
        <f t="shared" si="2"/>
        <v>Jan</v>
      </c>
      <c r="D54" s="27">
        <f>VLOOKUP(C54,'Look-up tables'!$N$2:$O$13,2,FALSE)</f>
        <v>1</v>
      </c>
      <c r="E54" t="s">
        <v>55</v>
      </c>
      <c r="F54">
        <v>3</v>
      </c>
      <c r="G54" t="str">
        <f>VLOOKUP(F54,'Look-up tables'!$A$1:$B$7,2,TRUE)</f>
        <v>XS</v>
      </c>
      <c r="H54">
        <v>1326.09</v>
      </c>
      <c r="I54" s="2">
        <f t="shared" si="0"/>
        <v>442.03</v>
      </c>
      <c r="J54" t="s">
        <v>25</v>
      </c>
      <c r="K54">
        <v>19.989999999999998</v>
      </c>
      <c r="L54" s="8">
        <f t="shared" si="1"/>
        <v>1346.08</v>
      </c>
      <c r="M54" t="s">
        <v>15</v>
      </c>
      <c r="N54" t="str">
        <f>VLOOKUP(M54,'Look-up tables'!$H$1:$I$14,2,FALSE)</f>
        <v>BC</v>
      </c>
      <c r="O54" t="s">
        <v>22</v>
      </c>
      <c r="P54" s="7">
        <f>VLOOKUP(O54,'Look-up tables'!$D$1:$E$5,2,FALSE)</f>
        <v>1</v>
      </c>
      <c r="Q54" s="8" t="s">
        <v>27</v>
      </c>
      <c r="R54" t="s">
        <v>68</v>
      </c>
      <c r="S54" t="s">
        <v>19</v>
      </c>
      <c r="T54" s="1">
        <v>40878</v>
      </c>
    </row>
    <row r="55" spans="1:20" x14ac:dyDescent="0.35">
      <c r="A55">
        <v>40420</v>
      </c>
      <c r="B55" s="1">
        <v>40553</v>
      </c>
      <c r="C55" s="27" t="str">
        <f t="shared" si="2"/>
        <v>Jan</v>
      </c>
      <c r="D55" s="27">
        <f>VLOOKUP(C55,'Look-up tables'!$N$2:$O$13,2,FALSE)</f>
        <v>1</v>
      </c>
      <c r="E55" t="s">
        <v>34</v>
      </c>
      <c r="F55">
        <v>50</v>
      </c>
      <c r="G55" t="str">
        <f>VLOOKUP(F55,'Look-up tables'!$A$1:$B$7,2,TRUE)</f>
        <v>XXL</v>
      </c>
      <c r="H55">
        <v>886.36300000000006</v>
      </c>
      <c r="I55" s="2">
        <f t="shared" si="0"/>
        <v>17.727260000000001</v>
      </c>
      <c r="J55" t="s">
        <v>25</v>
      </c>
      <c r="K55">
        <v>0.99</v>
      </c>
      <c r="L55" s="8">
        <f t="shared" si="1"/>
        <v>887.35300000000007</v>
      </c>
      <c r="M55" t="s">
        <v>15</v>
      </c>
      <c r="N55" t="str">
        <f>VLOOKUP(M55,'Look-up tables'!$H$1:$I$14,2,FALSE)</f>
        <v>BC</v>
      </c>
      <c r="O55" t="s">
        <v>22</v>
      </c>
      <c r="P55" s="7">
        <f>VLOOKUP(O55,'Look-up tables'!$D$1:$E$5,2,FALSE)</f>
        <v>1</v>
      </c>
      <c r="Q55" s="8" t="s">
        <v>30</v>
      </c>
      <c r="R55" t="s">
        <v>47</v>
      </c>
      <c r="S55" t="s">
        <v>37</v>
      </c>
      <c r="T55" s="1">
        <v>40878</v>
      </c>
    </row>
    <row r="56" spans="1:20" x14ac:dyDescent="0.35">
      <c r="A56">
        <v>35266</v>
      </c>
      <c r="B56" s="1">
        <v>40553</v>
      </c>
      <c r="C56" s="27" t="str">
        <f t="shared" si="2"/>
        <v>Jan</v>
      </c>
      <c r="D56" s="27">
        <f>VLOOKUP(C56,'Look-up tables'!$N$2:$O$13,2,FALSE)</f>
        <v>1</v>
      </c>
      <c r="E56" t="s">
        <v>49</v>
      </c>
      <c r="F56">
        <v>39</v>
      </c>
      <c r="G56" t="str">
        <f>VLOOKUP(F56,'Look-up tables'!$A$1:$B$7,2,TRUE)</f>
        <v>L</v>
      </c>
      <c r="H56">
        <v>217.25</v>
      </c>
      <c r="I56" s="2">
        <f t="shared" si="0"/>
        <v>5.5705128205128203</v>
      </c>
      <c r="J56" t="s">
        <v>25</v>
      </c>
      <c r="K56">
        <v>1.2</v>
      </c>
      <c r="L56" s="8">
        <f t="shared" si="1"/>
        <v>218.45</v>
      </c>
      <c r="M56" t="s">
        <v>26</v>
      </c>
      <c r="N56" t="str">
        <f>VLOOKUP(M56,'Look-up tables'!$H$1:$I$14,2,FALSE)</f>
        <v>NT</v>
      </c>
      <c r="O56" t="s">
        <v>22</v>
      </c>
      <c r="P56" s="7">
        <f>VLOOKUP(O56,'Look-up tables'!$D$1:$E$5,2,FALSE)</f>
        <v>1</v>
      </c>
      <c r="Q56" s="8" t="s">
        <v>27</v>
      </c>
      <c r="R56" t="s">
        <v>40</v>
      </c>
      <c r="S56" t="s">
        <v>37</v>
      </c>
      <c r="T56" s="1">
        <v>40817</v>
      </c>
    </row>
    <row r="57" spans="1:20" x14ac:dyDescent="0.35">
      <c r="A57">
        <v>42081</v>
      </c>
      <c r="B57" s="1">
        <v>40553</v>
      </c>
      <c r="C57" s="27" t="str">
        <f t="shared" si="2"/>
        <v>Jan</v>
      </c>
      <c r="D57" s="27">
        <f>VLOOKUP(C57,'Look-up tables'!$N$2:$O$13,2,FALSE)</f>
        <v>1</v>
      </c>
      <c r="E57" t="s">
        <v>13</v>
      </c>
      <c r="F57">
        <v>36</v>
      </c>
      <c r="G57" t="str">
        <f>VLOOKUP(F57,'Look-up tables'!$A$1:$B$7,2,TRUE)</f>
        <v>L</v>
      </c>
      <c r="H57">
        <v>188.34</v>
      </c>
      <c r="I57" s="2">
        <f t="shared" si="0"/>
        <v>5.2316666666666665</v>
      </c>
      <c r="J57" t="s">
        <v>25</v>
      </c>
      <c r="K57">
        <v>5.74</v>
      </c>
      <c r="L57" s="8">
        <f t="shared" si="1"/>
        <v>194.08</v>
      </c>
      <c r="M57" t="s">
        <v>51</v>
      </c>
      <c r="N57" t="str">
        <f>VLOOKUP(M57,'Look-up tables'!$H$1:$I$14,2,FALSE)</f>
        <v>ON</v>
      </c>
      <c r="O57" t="s">
        <v>42</v>
      </c>
      <c r="P57" s="7">
        <f>VLOOKUP(O57,'Look-up tables'!$D$1:$E$5,2,FALSE)</f>
        <v>2</v>
      </c>
      <c r="Q57" s="8" t="s">
        <v>27</v>
      </c>
      <c r="R57" t="s">
        <v>68</v>
      </c>
      <c r="S57" t="s">
        <v>19</v>
      </c>
      <c r="T57" t="s">
        <v>99</v>
      </c>
    </row>
    <row r="58" spans="1:20" x14ac:dyDescent="0.35">
      <c r="A58">
        <v>20805</v>
      </c>
      <c r="B58" s="1">
        <v>40553</v>
      </c>
      <c r="C58" s="27" t="str">
        <f t="shared" si="2"/>
        <v>Jan</v>
      </c>
      <c r="D58" s="27">
        <f>VLOOKUP(C58,'Look-up tables'!$N$2:$O$13,2,FALSE)</f>
        <v>1</v>
      </c>
      <c r="E58" t="s">
        <v>34</v>
      </c>
      <c r="F58">
        <v>35</v>
      </c>
      <c r="G58" t="str">
        <f>VLOOKUP(F58,'Look-up tables'!$A$1:$B$7,2,TRUE)</f>
        <v>L</v>
      </c>
      <c r="H58">
        <v>418.34</v>
      </c>
      <c r="I58" s="2">
        <f t="shared" si="0"/>
        <v>11.952571428571428</v>
      </c>
      <c r="J58" t="s">
        <v>25</v>
      </c>
      <c r="K58">
        <v>5.16</v>
      </c>
      <c r="L58" s="8">
        <f t="shared" si="1"/>
        <v>423.5</v>
      </c>
      <c r="M58" t="s">
        <v>51</v>
      </c>
      <c r="N58" t="str">
        <f>VLOOKUP(M58,'Look-up tables'!$H$1:$I$14,2,FALSE)</f>
        <v>ON</v>
      </c>
      <c r="O58" t="s">
        <v>29</v>
      </c>
      <c r="P58" s="7">
        <f>VLOOKUP(O58,'Look-up tables'!$D$1:$E$5,2,FALSE)</f>
        <v>3</v>
      </c>
      <c r="Q58" s="8" t="s">
        <v>17</v>
      </c>
      <c r="R58" t="s">
        <v>18</v>
      </c>
      <c r="S58" t="s">
        <v>19</v>
      </c>
      <c r="T58" s="1">
        <v>40878</v>
      </c>
    </row>
    <row r="59" spans="1:20" x14ac:dyDescent="0.35">
      <c r="A59">
        <v>35266</v>
      </c>
      <c r="B59" s="1">
        <v>40553</v>
      </c>
      <c r="C59" s="27" t="str">
        <f t="shared" si="2"/>
        <v>Jan</v>
      </c>
      <c r="D59" s="27">
        <f>VLOOKUP(C59,'Look-up tables'!$N$2:$O$13,2,FALSE)</f>
        <v>1</v>
      </c>
      <c r="E59" t="s">
        <v>49</v>
      </c>
      <c r="F59">
        <v>28</v>
      </c>
      <c r="G59" t="str">
        <f>VLOOKUP(F59,'Look-up tables'!$A$1:$B$7,2,TRUE)</f>
        <v>M</v>
      </c>
      <c r="H59">
        <v>5993.74</v>
      </c>
      <c r="I59" s="2">
        <f t="shared" si="0"/>
        <v>214.06214285714285</v>
      </c>
      <c r="J59" t="s">
        <v>21</v>
      </c>
      <c r="K59">
        <v>69.64</v>
      </c>
      <c r="L59" s="8">
        <f t="shared" si="1"/>
        <v>6063.38</v>
      </c>
      <c r="M59" t="s">
        <v>26</v>
      </c>
      <c r="N59" t="str">
        <f>VLOOKUP(M59,'Look-up tables'!$H$1:$I$14,2,FALSE)</f>
        <v>NT</v>
      </c>
      <c r="O59" t="s">
        <v>22</v>
      </c>
      <c r="P59" s="7">
        <f>VLOOKUP(O59,'Look-up tables'!$D$1:$E$5,2,FALSE)</f>
        <v>1</v>
      </c>
      <c r="Q59" s="8" t="s">
        <v>17</v>
      </c>
      <c r="R59" t="s">
        <v>52</v>
      </c>
      <c r="S59" t="s">
        <v>56</v>
      </c>
      <c r="T59" s="1">
        <v>40878</v>
      </c>
    </row>
    <row r="60" spans="1:20" x14ac:dyDescent="0.35">
      <c r="A60">
        <v>42081</v>
      </c>
      <c r="B60" s="1">
        <v>40553</v>
      </c>
      <c r="C60" s="27" t="str">
        <f t="shared" si="2"/>
        <v>Jan</v>
      </c>
      <c r="D60" s="27">
        <f>VLOOKUP(C60,'Look-up tables'!$N$2:$O$13,2,FALSE)</f>
        <v>1</v>
      </c>
      <c r="E60" t="s">
        <v>13</v>
      </c>
      <c r="F60">
        <v>26</v>
      </c>
      <c r="G60" t="str">
        <f>VLOOKUP(F60,'Look-up tables'!$A$1:$B$7,2,TRUE)</f>
        <v>M</v>
      </c>
      <c r="H60">
        <v>1493.8579999999999</v>
      </c>
      <c r="I60" s="2">
        <f t="shared" si="0"/>
        <v>57.456076923076921</v>
      </c>
      <c r="J60" t="s">
        <v>25</v>
      </c>
      <c r="K60">
        <v>8.8000000000000007</v>
      </c>
      <c r="L60" s="8">
        <f t="shared" si="1"/>
        <v>1502.6579999999999</v>
      </c>
      <c r="M60" t="s">
        <v>51</v>
      </c>
      <c r="N60" t="str">
        <f>VLOOKUP(M60,'Look-up tables'!$H$1:$I$14,2,FALSE)</f>
        <v>ON</v>
      </c>
      <c r="O60" t="s">
        <v>42</v>
      </c>
      <c r="P60" s="7">
        <f>VLOOKUP(O60,'Look-up tables'!$D$1:$E$5,2,FALSE)</f>
        <v>2</v>
      </c>
      <c r="Q60" s="8" t="s">
        <v>30</v>
      </c>
      <c r="R60" t="s">
        <v>47</v>
      </c>
      <c r="S60" t="s">
        <v>19</v>
      </c>
      <c r="T60" t="s">
        <v>99</v>
      </c>
    </row>
    <row r="61" spans="1:20" x14ac:dyDescent="0.35">
      <c r="A61">
        <v>40420</v>
      </c>
      <c r="B61" s="1">
        <v>40553</v>
      </c>
      <c r="C61" s="27" t="str">
        <f t="shared" si="2"/>
        <v>Jan</v>
      </c>
      <c r="D61" s="27">
        <f>VLOOKUP(C61,'Look-up tables'!$N$2:$O$13,2,FALSE)</f>
        <v>1</v>
      </c>
      <c r="E61" t="s">
        <v>34</v>
      </c>
      <c r="F61">
        <v>22</v>
      </c>
      <c r="G61" t="str">
        <f>VLOOKUP(F61,'Look-up tables'!$A$1:$B$7,2,TRUE)</f>
        <v>M</v>
      </c>
      <c r="H61">
        <v>59.08</v>
      </c>
      <c r="I61" s="2">
        <f t="shared" si="0"/>
        <v>2.6854545454545455</v>
      </c>
      <c r="J61" t="s">
        <v>25</v>
      </c>
      <c r="K61">
        <v>1.49</v>
      </c>
      <c r="L61" s="8">
        <f t="shared" si="1"/>
        <v>60.57</v>
      </c>
      <c r="M61" t="s">
        <v>15</v>
      </c>
      <c r="N61" t="str">
        <f>VLOOKUP(M61,'Look-up tables'!$H$1:$I$14,2,FALSE)</f>
        <v>BC</v>
      </c>
      <c r="O61" t="s">
        <v>22</v>
      </c>
      <c r="P61" s="7">
        <f>VLOOKUP(O61,'Look-up tables'!$D$1:$E$5,2,FALSE)</f>
        <v>1</v>
      </c>
      <c r="Q61" s="8" t="s">
        <v>27</v>
      </c>
      <c r="R61" t="s">
        <v>68</v>
      </c>
      <c r="S61" t="s">
        <v>19</v>
      </c>
      <c r="T61" s="1">
        <v>40878</v>
      </c>
    </row>
    <row r="62" spans="1:20" x14ac:dyDescent="0.35">
      <c r="A62">
        <v>41254</v>
      </c>
      <c r="B62" s="1">
        <v>40553</v>
      </c>
      <c r="C62" s="27" t="str">
        <f t="shared" si="2"/>
        <v>Jan</v>
      </c>
      <c r="D62" s="27">
        <f>VLOOKUP(C62,'Look-up tables'!$N$2:$O$13,2,FALSE)</f>
        <v>1</v>
      </c>
      <c r="E62" t="s">
        <v>20</v>
      </c>
      <c r="F62">
        <v>17</v>
      </c>
      <c r="G62" t="str">
        <f>VLOOKUP(F62,'Look-up tables'!$A$1:$B$7,2,TRUE)</f>
        <v>S</v>
      </c>
      <c r="H62">
        <v>1782.68</v>
      </c>
      <c r="I62" s="2">
        <f t="shared" si="0"/>
        <v>104.86352941176472</v>
      </c>
      <c r="J62" t="s">
        <v>25</v>
      </c>
      <c r="K62">
        <v>5.81</v>
      </c>
      <c r="L62" s="8">
        <f t="shared" si="1"/>
        <v>1788.49</v>
      </c>
      <c r="M62" t="s">
        <v>35</v>
      </c>
      <c r="N62" t="str">
        <f>VLOOKUP(M62,'Look-up tables'!$H$1:$I$14,2,FALSE)</f>
        <v>QC</v>
      </c>
      <c r="O62" t="s">
        <v>22</v>
      </c>
      <c r="P62" s="7">
        <f>VLOOKUP(O62,'Look-up tables'!$D$1:$E$5,2,FALSE)</f>
        <v>1</v>
      </c>
      <c r="Q62" s="8" t="s">
        <v>17</v>
      </c>
      <c r="R62" t="s">
        <v>18</v>
      </c>
      <c r="S62" t="s">
        <v>45</v>
      </c>
      <c r="T62" s="1">
        <v>40878</v>
      </c>
    </row>
    <row r="63" spans="1:20" x14ac:dyDescent="0.35">
      <c r="A63">
        <v>32901</v>
      </c>
      <c r="B63" s="1">
        <v>40553</v>
      </c>
      <c r="C63" s="27" t="str">
        <f t="shared" si="2"/>
        <v>Jan</v>
      </c>
      <c r="D63" s="27">
        <f>VLOOKUP(C63,'Look-up tables'!$N$2:$O$13,2,FALSE)</f>
        <v>1</v>
      </c>
      <c r="E63" t="s">
        <v>20</v>
      </c>
      <c r="F63">
        <v>13</v>
      </c>
      <c r="G63" t="str">
        <f>VLOOKUP(F63,'Look-up tables'!$A$1:$B$7,2,TRUE)</f>
        <v>S</v>
      </c>
      <c r="H63">
        <v>49.74</v>
      </c>
      <c r="I63" s="2">
        <f t="shared" si="0"/>
        <v>3.8261538461538462</v>
      </c>
      <c r="J63" t="s">
        <v>25</v>
      </c>
      <c r="K63">
        <v>0.5</v>
      </c>
      <c r="L63" s="8">
        <f t="shared" si="1"/>
        <v>50.24</v>
      </c>
      <c r="M63" t="s">
        <v>15</v>
      </c>
      <c r="N63" t="str">
        <f>VLOOKUP(M63,'Look-up tables'!$H$1:$I$14,2,FALSE)</f>
        <v>BC</v>
      </c>
      <c r="O63" t="s">
        <v>22</v>
      </c>
      <c r="P63" s="7">
        <f>VLOOKUP(O63,'Look-up tables'!$D$1:$E$5,2,FALSE)</f>
        <v>1</v>
      </c>
      <c r="Q63" s="8" t="s">
        <v>27</v>
      </c>
      <c r="R63" t="s">
        <v>71</v>
      </c>
      <c r="S63" t="s">
        <v>19</v>
      </c>
      <c r="T63" s="1">
        <v>40848</v>
      </c>
    </row>
    <row r="64" spans="1:20" x14ac:dyDescent="0.35">
      <c r="A64">
        <v>20805</v>
      </c>
      <c r="B64" s="1">
        <v>40553</v>
      </c>
      <c r="C64" s="27" t="str">
        <f t="shared" si="2"/>
        <v>Jan</v>
      </c>
      <c r="D64" s="27">
        <f>VLOOKUP(C64,'Look-up tables'!$N$2:$O$13,2,FALSE)</f>
        <v>1</v>
      </c>
      <c r="E64" t="s">
        <v>34</v>
      </c>
      <c r="F64">
        <v>12</v>
      </c>
      <c r="G64" t="str">
        <f>VLOOKUP(F64,'Look-up tables'!$A$1:$B$7,2,TRUE)</f>
        <v>S</v>
      </c>
      <c r="H64">
        <v>69.98</v>
      </c>
      <c r="I64" s="2">
        <f t="shared" si="0"/>
        <v>5.831666666666667</v>
      </c>
      <c r="J64" t="s">
        <v>25</v>
      </c>
      <c r="K64">
        <v>6.98</v>
      </c>
      <c r="L64" s="8">
        <f t="shared" si="1"/>
        <v>76.960000000000008</v>
      </c>
      <c r="M64" t="s">
        <v>51</v>
      </c>
      <c r="N64" t="str">
        <f>VLOOKUP(M64,'Look-up tables'!$H$1:$I$14,2,FALSE)</f>
        <v>ON</v>
      </c>
      <c r="O64" t="s">
        <v>29</v>
      </c>
      <c r="P64" s="7">
        <f>VLOOKUP(O64,'Look-up tables'!$D$1:$E$5,2,FALSE)</f>
        <v>3</v>
      </c>
      <c r="Q64" s="8" t="s">
        <v>27</v>
      </c>
      <c r="R64" t="s">
        <v>68</v>
      </c>
      <c r="S64" t="s">
        <v>19</v>
      </c>
      <c r="T64" t="s">
        <v>106</v>
      </c>
    </row>
    <row r="65" spans="1:20" x14ac:dyDescent="0.35">
      <c r="A65">
        <v>20805</v>
      </c>
      <c r="B65" s="1">
        <v>40553</v>
      </c>
      <c r="C65" s="27" t="str">
        <f t="shared" si="2"/>
        <v>Jan</v>
      </c>
      <c r="D65" s="27">
        <f>VLOOKUP(C65,'Look-up tables'!$N$2:$O$13,2,FALSE)</f>
        <v>1</v>
      </c>
      <c r="E65" t="s">
        <v>34</v>
      </c>
      <c r="F65">
        <v>12</v>
      </c>
      <c r="G65" t="str">
        <f>VLOOKUP(F65,'Look-up tables'!$A$1:$B$7,2,TRUE)</f>
        <v>S</v>
      </c>
      <c r="H65">
        <v>45.61</v>
      </c>
      <c r="I65" s="2">
        <f t="shared" si="0"/>
        <v>3.8008333333333333</v>
      </c>
      <c r="J65" t="s">
        <v>25</v>
      </c>
      <c r="K65">
        <v>0.7</v>
      </c>
      <c r="L65" s="8">
        <f t="shared" si="1"/>
        <v>46.31</v>
      </c>
      <c r="M65" t="s">
        <v>51</v>
      </c>
      <c r="N65" t="str">
        <f>VLOOKUP(M65,'Look-up tables'!$H$1:$I$14,2,FALSE)</f>
        <v>ON</v>
      </c>
      <c r="O65" t="s">
        <v>29</v>
      </c>
      <c r="P65" s="7">
        <f>VLOOKUP(O65,'Look-up tables'!$D$1:$E$5,2,FALSE)</f>
        <v>3</v>
      </c>
      <c r="Q65" s="8" t="s">
        <v>27</v>
      </c>
      <c r="R65" t="s">
        <v>40</v>
      </c>
      <c r="S65" t="s">
        <v>37</v>
      </c>
      <c r="T65" s="1">
        <v>40848</v>
      </c>
    </row>
    <row r="66" spans="1:20" x14ac:dyDescent="0.35">
      <c r="A66">
        <v>41895</v>
      </c>
      <c r="B66" s="1">
        <v>40553</v>
      </c>
      <c r="C66" s="27" t="str">
        <f t="shared" si="2"/>
        <v>Jan</v>
      </c>
      <c r="D66" s="27">
        <f>VLOOKUP(C66,'Look-up tables'!$N$2:$O$13,2,FALSE)</f>
        <v>1</v>
      </c>
      <c r="E66" t="s">
        <v>20</v>
      </c>
      <c r="F66">
        <v>8</v>
      </c>
      <c r="G66" t="str">
        <f>VLOOKUP(F66,'Look-up tables'!$A$1:$B$7,2,TRUE)</f>
        <v>XS</v>
      </c>
      <c r="H66">
        <v>27663.919999999998</v>
      </c>
      <c r="I66" s="2">
        <f t="shared" si="0"/>
        <v>3457.99</v>
      </c>
      <c r="J66" t="s">
        <v>25</v>
      </c>
      <c r="K66">
        <v>24.49</v>
      </c>
      <c r="L66" s="8">
        <f t="shared" si="1"/>
        <v>27688.41</v>
      </c>
      <c r="M66" t="s">
        <v>15</v>
      </c>
      <c r="N66" t="str">
        <f>VLOOKUP(M66,'Look-up tables'!$H$1:$I$14,2,FALSE)</f>
        <v>BC</v>
      </c>
      <c r="O66" t="s">
        <v>16</v>
      </c>
      <c r="P66" s="7">
        <f>VLOOKUP(O66,'Look-up tables'!$D$1:$E$5,2,FALSE)</f>
        <v>4</v>
      </c>
      <c r="Q66" s="8" t="s">
        <v>30</v>
      </c>
      <c r="R66" t="s">
        <v>165</v>
      </c>
      <c r="S66" t="s">
        <v>76</v>
      </c>
      <c r="T66" s="1">
        <v>40878</v>
      </c>
    </row>
    <row r="67" spans="1:20" x14ac:dyDescent="0.35">
      <c r="A67">
        <v>42081</v>
      </c>
      <c r="B67" s="1">
        <v>40553</v>
      </c>
      <c r="C67" s="27" t="str">
        <f t="shared" ref="C67:C130" si="3">TEXT(B67, "mmm")</f>
        <v>Jan</v>
      </c>
      <c r="D67" s="27">
        <f>VLOOKUP(C67,'Look-up tables'!$N$2:$O$13,2,FALSE)</f>
        <v>1</v>
      </c>
      <c r="E67" t="s">
        <v>13</v>
      </c>
      <c r="F67">
        <v>3</v>
      </c>
      <c r="G67" t="str">
        <f>VLOOKUP(F67,'Look-up tables'!$A$1:$B$7,2,TRUE)</f>
        <v>XS</v>
      </c>
      <c r="H67">
        <v>32.49</v>
      </c>
      <c r="I67" s="2">
        <f t="shared" ref="I67:I130" si="4">H67/F67</f>
        <v>10.83</v>
      </c>
      <c r="J67" t="s">
        <v>25</v>
      </c>
      <c r="K67">
        <v>1.39</v>
      </c>
      <c r="L67" s="8">
        <f t="shared" ref="L67:L130" si="5">H67+K67</f>
        <v>33.880000000000003</v>
      </c>
      <c r="M67" t="s">
        <v>51</v>
      </c>
      <c r="N67" t="str">
        <f>VLOOKUP(M67,'Look-up tables'!$H$1:$I$14,2,FALSE)</f>
        <v>ON</v>
      </c>
      <c r="O67" t="s">
        <v>42</v>
      </c>
      <c r="P67" s="7">
        <f>VLOOKUP(O67,'Look-up tables'!$D$1:$E$5,2,FALSE)</f>
        <v>2</v>
      </c>
      <c r="Q67" s="8" t="s">
        <v>27</v>
      </c>
      <c r="R67" t="s">
        <v>127</v>
      </c>
      <c r="S67" t="s">
        <v>19</v>
      </c>
      <c r="T67" s="1">
        <v>40878</v>
      </c>
    </row>
    <row r="68" spans="1:20" x14ac:dyDescent="0.35">
      <c r="A68">
        <v>20805</v>
      </c>
      <c r="B68" s="1">
        <v>40553</v>
      </c>
      <c r="C68" s="27" t="str">
        <f t="shared" si="3"/>
        <v>Jan</v>
      </c>
      <c r="D68" s="27">
        <f>VLOOKUP(C68,'Look-up tables'!$N$2:$O$13,2,FALSE)</f>
        <v>1</v>
      </c>
      <c r="E68" t="s">
        <v>34</v>
      </c>
      <c r="F68">
        <v>3</v>
      </c>
      <c r="G68" t="str">
        <f>VLOOKUP(F68,'Look-up tables'!$A$1:$B$7,2,TRUE)</f>
        <v>XS</v>
      </c>
      <c r="H68">
        <v>17.7</v>
      </c>
      <c r="I68" s="2">
        <f t="shared" si="4"/>
        <v>5.8999999999999995</v>
      </c>
      <c r="J68" t="s">
        <v>25</v>
      </c>
      <c r="K68">
        <v>4.79</v>
      </c>
      <c r="L68" s="8">
        <f t="shared" si="5"/>
        <v>22.49</v>
      </c>
      <c r="M68" t="s">
        <v>51</v>
      </c>
      <c r="N68" t="str">
        <f>VLOOKUP(M68,'Look-up tables'!$H$1:$I$14,2,FALSE)</f>
        <v>ON</v>
      </c>
      <c r="O68" t="s">
        <v>29</v>
      </c>
      <c r="P68" s="7">
        <f>VLOOKUP(O68,'Look-up tables'!$D$1:$E$5,2,FALSE)</f>
        <v>3</v>
      </c>
      <c r="Q68" s="8" t="s">
        <v>27</v>
      </c>
      <c r="R68" t="s">
        <v>28</v>
      </c>
      <c r="S68" t="s">
        <v>19</v>
      </c>
      <c r="T68" s="1">
        <v>40848</v>
      </c>
    </row>
    <row r="69" spans="1:20" x14ac:dyDescent="0.35">
      <c r="A69">
        <v>4134</v>
      </c>
      <c r="B69" s="1">
        <v>40554</v>
      </c>
      <c r="C69" s="27" t="str">
        <f t="shared" si="3"/>
        <v>Jan</v>
      </c>
      <c r="D69" s="27">
        <f>VLOOKUP(C69,'Look-up tables'!$N$2:$O$13,2,FALSE)</f>
        <v>1</v>
      </c>
      <c r="E69" t="s">
        <v>20</v>
      </c>
      <c r="F69">
        <v>48</v>
      </c>
      <c r="G69" t="str">
        <f>VLOOKUP(F69,'Look-up tables'!$A$1:$B$7,2,TRUE)</f>
        <v>XL</v>
      </c>
      <c r="H69">
        <v>6403.39</v>
      </c>
      <c r="I69" s="2">
        <f t="shared" si="4"/>
        <v>133.40395833333335</v>
      </c>
      <c r="J69" t="s">
        <v>21</v>
      </c>
      <c r="K69">
        <v>54.74</v>
      </c>
      <c r="L69" s="8">
        <f t="shared" si="5"/>
        <v>6458.13</v>
      </c>
      <c r="M69" t="s">
        <v>46</v>
      </c>
      <c r="N69" t="str">
        <f>VLOOKUP(M69,'Look-up tables'!$H$1:$I$14,2,FALSE)</f>
        <v>YT</v>
      </c>
      <c r="O69" t="s">
        <v>42</v>
      </c>
      <c r="P69" s="7">
        <f>VLOOKUP(O69,'Look-up tables'!$D$1:$E$5,2,FALSE)</f>
        <v>2</v>
      </c>
      <c r="Q69" s="8" t="s">
        <v>17</v>
      </c>
      <c r="R69" t="s">
        <v>115</v>
      </c>
      <c r="S69" t="s">
        <v>56</v>
      </c>
      <c r="T69" t="s">
        <v>106</v>
      </c>
    </row>
    <row r="70" spans="1:20" x14ac:dyDescent="0.35">
      <c r="A70">
        <v>46468</v>
      </c>
      <c r="B70" s="1">
        <v>40554</v>
      </c>
      <c r="C70" s="27" t="str">
        <f t="shared" si="3"/>
        <v>Jan</v>
      </c>
      <c r="D70" s="27">
        <f>VLOOKUP(C70,'Look-up tables'!$N$2:$O$13,2,FALSE)</f>
        <v>1</v>
      </c>
      <c r="E70" t="s">
        <v>20</v>
      </c>
      <c r="F70">
        <v>46</v>
      </c>
      <c r="G70" t="str">
        <f>VLOOKUP(F70,'Look-up tables'!$A$1:$B$7,2,TRUE)</f>
        <v>XL</v>
      </c>
      <c r="H70">
        <v>7535.96</v>
      </c>
      <c r="I70" s="2">
        <f t="shared" si="4"/>
        <v>163.82521739130434</v>
      </c>
      <c r="J70" t="s">
        <v>25</v>
      </c>
      <c r="K70">
        <v>19.989999999999998</v>
      </c>
      <c r="L70" s="8">
        <f t="shared" si="5"/>
        <v>7555.95</v>
      </c>
      <c r="M70" t="s">
        <v>51</v>
      </c>
      <c r="N70" t="str">
        <f>VLOOKUP(M70,'Look-up tables'!$H$1:$I$14,2,FALSE)</f>
        <v>ON</v>
      </c>
      <c r="O70" t="s">
        <v>29</v>
      </c>
      <c r="P70" s="7">
        <f>VLOOKUP(O70,'Look-up tables'!$D$1:$E$5,2,FALSE)</f>
        <v>3</v>
      </c>
      <c r="Q70" s="8" t="s">
        <v>27</v>
      </c>
      <c r="R70" t="s">
        <v>68</v>
      </c>
      <c r="S70" t="s">
        <v>19</v>
      </c>
      <c r="T70" s="1">
        <v>40878</v>
      </c>
    </row>
    <row r="71" spans="1:20" x14ac:dyDescent="0.35">
      <c r="A71">
        <v>46468</v>
      </c>
      <c r="B71" s="1">
        <v>40554</v>
      </c>
      <c r="C71" s="27" t="str">
        <f t="shared" si="3"/>
        <v>Jan</v>
      </c>
      <c r="D71" s="27">
        <f>VLOOKUP(C71,'Look-up tables'!$N$2:$O$13,2,FALSE)</f>
        <v>1</v>
      </c>
      <c r="E71" t="s">
        <v>20</v>
      </c>
      <c r="F71">
        <v>41</v>
      </c>
      <c r="G71" t="str">
        <f>VLOOKUP(F71,'Look-up tables'!$A$1:$B$7,2,TRUE)</f>
        <v>XL</v>
      </c>
      <c r="H71">
        <v>1618.31</v>
      </c>
      <c r="I71" s="2">
        <f t="shared" si="4"/>
        <v>39.470975609756096</v>
      </c>
      <c r="J71" t="s">
        <v>14</v>
      </c>
      <c r="K71">
        <v>1.99</v>
      </c>
      <c r="L71" s="8">
        <f t="shared" si="5"/>
        <v>1620.3</v>
      </c>
      <c r="M71" t="s">
        <v>51</v>
      </c>
      <c r="N71" t="str">
        <f>VLOOKUP(M71,'Look-up tables'!$H$1:$I$14,2,FALSE)</f>
        <v>ON</v>
      </c>
      <c r="O71" t="s">
        <v>29</v>
      </c>
      <c r="P71" s="7">
        <f>VLOOKUP(O71,'Look-up tables'!$D$1:$E$5,2,FALSE)</f>
        <v>3</v>
      </c>
      <c r="Q71" s="8" t="s">
        <v>30</v>
      </c>
      <c r="R71" t="s">
        <v>31</v>
      </c>
      <c r="S71" t="s">
        <v>32</v>
      </c>
      <c r="T71" t="s">
        <v>106</v>
      </c>
    </row>
    <row r="72" spans="1:20" x14ac:dyDescent="0.35">
      <c r="A72">
        <v>21670</v>
      </c>
      <c r="B72" s="1">
        <v>40554</v>
      </c>
      <c r="C72" s="27" t="str">
        <f t="shared" si="3"/>
        <v>Jan</v>
      </c>
      <c r="D72" s="27">
        <f>VLOOKUP(C72,'Look-up tables'!$N$2:$O$13,2,FALSE)</f>
        <v>1</v>
      </c>
      <c r="E72" t="s">
        <v>34</v>
      </c>
      <c r="F72">
        <v>24</v>
      </c>
      <c r="G72" t="str">
        <f>VLOOKUP(F72,'Look-up tables'!$A$1:$B$7,2,TRUE)</f>
        <v>M</v>
      </c>
      <c r="H72">
        <v>1965.21</v>
      </c>
      <c r="I72" s="2">
        <f t="shared" si="4"/>
        <v>81.883750000000006</v>
      </c>
      <c r="J72" t="s">
        <v>25</v>
      </c>
      <c r="K72">
        <v>19.989999999999998</v>
      </c>
      <c r="L72" s="8">
        <f t="shared" si="5"/>
        <v>1985.2</v>
      </c>
      <c r="M72" t="s">
        <v>51</v>
      </c>
      <c r="N72" t="str">
        <f>VLOOKUP(M72,'Look-up tables'!$H$1:$I$14,2,FALSE)</f>
        <v>ON</v>
      </c>
      <c r="O72" t="s">
        <v>29</v>
      </c>
      <c r="P72" s="7">
        <f>VLOOKUP(O72,'Look-up tables'!$D$1:$E$5,2,FALSE)</f>
        <v>3</v>
      </c>
      <c r="Q72" s="8" t="s">
        <v>17</v>
      </c>
      <c r="R72" t="s">
        <v>18</v>
      </c>
      <c r="S72" t="s">
        <v>19</v>
      </c>
      <c r="T72" s="1">
        <v>40878</v>
      </c>
    </row>
    <row r="73" spans="1:20" x14ac:dyDescent="0.35">
      <c r="A73">
        <v>4134</v>
      </c>
      <c r="B73" s="1">
        <v>40554</v>
      </c>
      <c r="C73" s="27" t="str">
        <f t="shared" si="3"/>
        <v>Jan</v>
      </c>
      <c r="D73" s="27">
        <f>VLOOKUP(C73,'Look-up tables'!$N$2:$O$13,2,FALSE)</f>
        <v>1</v>
      </c>
      <c r="E73" t="s">
        <v>20</v>
      </c>
      <c r="F73">
        <v>23</v>
      </c>
      <c r="G73" t="str">
        <f>VLOOKUP(F73,'Look-up tables'!$A$1:$B$7,2,TRUE)</f>
        <v>M</v>
      </c>
      <c r="H73">
        <v>757.91</v>
      </c>
      <c r="I73" s="2">
        <f t="shared" si="4"/>
        <v>32.952608695652174</v>
      </c>
      <c r="J73" t="s">
        <v>25</v>
      </c>
      <c r="K73">
        <v>4</v>
      </c>
      <c r="L73" s="8">
        <f t="shared" si="5"/>
        <v>761.91</v>
      </c>
      <c r="M73" t="s">
        <v>46</v>
      </c>
      <c r="N73" t="str">
        <f>VLOOKUP(M73,'Look-up tables'!$H$1:$I$14,2,FALSE)</f>
        <v>YT</v>
      </c>
      <c r="O73" t="s">
        <v>42</v>
      </c>
      <c r="P73" s="7">
        <f>VLOOKUP(O73,'Look-up tables'!$D$1:$E$5,2,FALSE)</f>
        <v>2</v>
      </c>
      <c r="Q73" s="8" t="s">
        <v>30</v>
      </c>
      <c r="R73" t="s">
        <v>31</v>
      </c>
      <c r="S73" t="s">
        <v>19</v>
      </c>
      <c r="T73" s="1">
        <v>40848</v>
      </c>
    </row>
    <row r="74" spans="1:20" x14ac:dyDescent="0.35">
      <c r="A74">
        <v>12773</v>
      </c>
      <c r="B74" s="1">
        <v>40554</v>
      </c>
      <c r="C74" s="27" t="str">
        <f t="shared" si="3"/>
        <v>Jan</v>
      </c>
      <c r="D74" s="27">
        <f>VLOOKUP(C74,'Look-up tables'!$N$2:$O$13,2,FALSE)</f>
        <v>1</v>
      </c>
      <c r="E74" t="s">
        <v>13</v>
      </c>
      <c r="F74">
        <v>21</v>
      </c>
      <c r="G74" t="str">
        <f>VLOOKUP(F74,'Look-up tables'!$A$1:$B$7,2,TRUE)</f>
        <v>M</v>
      </c>
      <c r="H74">
        <v>77.62</v>
      </c>
      <c r="I74" s="2">
        <f t="shared" si="4"/>
        <v>3.6961904761904765</v>
      </c>
      <c r="J74" t="s">
        <v>25</v>
      </c>
      <c r="K74">
        <v>3.97</v>
      </c>
      <c r="L74" s="8">
        <f t="shared" si="5"/>
        <v>81.59</v>
      </c>
      <c r="M74" t="s">
        <v>96</v>
      </c>
      <c r="N74" t="str">
        <f>VLOOKUP(M74,'Look-up tables'!$H$1:$I$14,2,FALSE)</f>
        <v>PE</v>
      </c>
      <c r="O74" t="s">
        <v>22</v>
      </c>
      <c r="P74" s="7">
        <f>VLOOKUP(O74,'Look-up tables'!$D$1:$E$5,2,FALSE)</f>
        <v>1</v>
      </c>
      <c r="Q74" s="8" t="s">
        <v>27</v>
      </c>
      <c r="R74" t="s">
        <v>40</v>
      </c>
      <c r="S74" t="s">
        <v>37</v>
      </c>
      <c r="T74" t="s">
        <v>97</v>
      </c>
    </row>
    <row r="75" spans="1:20" x14ac:dyDescent="0.35">
      <c r="A75">
        <v>12773</v>
      </c>
      <c r="B75" s="1">
        <v>40554</v>
      </c>
      <c r="C75" s="27" t="str">
        <f t="shared" si="3"/>
        <v>Jan</v>
      </c>
      <c r="D75" s="27">
        <f>VLOOKUP(C75,'Look-up tables'!$N$2:$O$13,2,FALSE)</f>
        <v>1</v>
      </c>
      <c r="E75" t="s">
        <v>13</v>
      </c>
      <c r="F75">
        <v>19</v>
      </c>
      <c r="G75" t="str">
        <f>VLOOKUP(F75,'Look-up tables'!$A$1:$B$7,2,TRUE)</f>
        <v>S</v>
      </c>
      <c r="H75">
        <v>130.66999999999999</v>
      </c>
      <c r="I75" s="2">
        <f t="shared" si="4"/>
        <v>6.8773684210526307</v>
      </c>
      <c r="J75" t="s">
        <v>25</v>
      </c>
      <c r="K75">
        <v>7.86</v>
      </c>
      <c r="L75" s="8">
        <f t="shared" si="5"/>
        <v>138.53</v>
      </c>
      <c r="M75" t="s">
        <v>96</v>
      </c>
      <c r="N75" t="str">
        <f>VLOOKUP(M75,'Look-up tables'!$H$1:$I$14,2,FALSE)</f>
        <v>PE</v>
      </c>
      <c r="O75" t="s">
        <v>22</v>
      </c>
      <c r="P75" s="7">
        <f>VLOOKUP(O75,'Look-up tables'!$D$1:$E$5,2,FALSE)</f>
        <v>1</v>
      </c>
      <c r="Q75" s="8" t="s">
        <v>27</v>
      </c>
      <c r="R75" t="s">
        <v>28</v>
      </c>
      <c r="S75" t="s">
        <v>19</v>
      </c>
      <c r="T75" t="s">
        <v>97</v>
      </c>
    </row>
    <row r="76" spans="1:20" x14ac:dyDescent="0.35">
      <c r="A76">
        <v>12773</v>
      </c>
      <c r="B76" s="1">
        <v>40554</v>
      </c>
      <c r="C76" s="27" t="str">
        <f t="shared" si="3"/>
        <v>Jan</v>
      </c>
      <c r="D76" s="27">
        <f>VLOOKUP(C76,'Look-up tables'!$N$2:$O$13,2,FALSE)</f>
        <v>1</v>
      </c>
      <c r="E76" t="s">
        <v>13</v>
      </c>
      <c r="F76">
        <v>15</v>
      </c>
      <c r="G76" t="str">
        <f>VLOOKUP(F76,'Look-up tables'!$A$1:$B$7,2,TRUE)</f>
        <v>S</v>
      </c>
      <c r="H76">
        <v>67.41</v>
      </c>
      <c r="I76" s="2">
        <f t="shared" si="4"/>
        <v>4.4939999999999998</v>
      </c>
      <c r="J76" t="s">
        <v>25</v>
      </c>
      <c r="K76">
        <v>6.6</v>
      </c>
      <c r="L76" s="8">
        <f t="shared" si="5"/>
        <v>74.009999999999991</v>
      </c>
      <c r="M76" t="s">
        <v>96</v>
      </c>
      <c r="N76" t="str">
        <f>VLOOKUP(M76,'Look-up tables'!$H$1:$I$14,2,FALSE)</f>
        <v>PE</v>
      </c>
      <c r="O76" t="s">
        <v>22</v>
      </c>
      <c r="P76" s="7">
        <f>VLOOKUP(O76,'Look-up tables'!$D$1:$E$5,2,FALSE)</f>
        <v>1</v>
      </c>
      <c r="Q76" s="8" t="s">
        <v>17</v>
      </c>
      <c r="R76" t="s">
        <v>18</v>
      </c>
      <c r="S76" t="s">
        <v>19</v>
      </c>
      <c r="T76" t="s">
        <v>266</v>
      </c>
    </row>
    <row r="77" spans="1:20" x14ac:dyDescent="0.35">
      <c r="A77">
        <v>12773</v>
      </c>
      <c r="B77" s="1">
        <v>40554</v>
      </c>
      <c r="C77" s="27" t="str">
        <f t="shared" si="3"/>
        <v>Jan</v>
      </c>
      <c r="D77" s="27">
        <f>VLOOKUP(C77,'Look-up tables'!$N$2:$O$13,2,FALSE)</f>
        <v>1</v>
      </c>
      <c r="E77" t="s">
        <v>13</v>
      </c>
      <c r="F77">
        <v>6</v>
      </c>
      <c r="G77" t="str">
        <f>VLOOKUP(F77,'Look-up tables'!$A$1:$B$7,2,TRUE)</f>
        <v>XS</v>
      </c>
      <c r="H77">
        <v>17</v>
      </c>
      <c r="I77" s="2">
        <f t="shared" si="4"/>
        <v>2.8333333333333335</v>
      </c>
      <c r="J77" t="s">
        <v>25</v>
      </c>
      <c r="K77">
        <v>1.49</v>
      </c>
      <c r="L77" s="8">
        <f t="shared" si="5"/>
        <v>18.489999999999998</v>
      </c>
      <c r="M77" t="s">
        <v>96</v>
      </c>
      <c r="N77" t="str">
        <f>VLOOKUP(M77,'Look-up tables'!$H$1:$I$14,2,FALSE)</f>
        <v>PE</v>
      </c>
      <c r="O77" t="s">
        <v>22</v>
      </c>
      <c r="P77" s="7">
        <f>VLOOKUP(O77,'Look-up tables'!$D$1:$E$5,2,FALSE)</f>
        <v>1</v>
      </c>
      <c r="Q77" s="8" t="s">
        <v>27</v>
      </c>
      <c r="R77" t="s">
        <v>68</v>
      </c>
      <c r="S77" t="s">
        <v>19</v>
      </c>
      <c r="T77" t="s">
        <v>106</v>
      </c>
    </row>
    <row r="78" spans="1:20" x14ac:dyDescent="0.35">
      <c r="A78">
        <v>46468</v>
      </c>
      <c r="B78" s="1">
        <v>40554</v>
      </c>
      <c r="C78" s="27" t="str">
        <f t="shared" si="3"/>
        <v>Jan</v>
      </c>
      <c r="D78" s="27">
        <f>VLOOKUP(C78,'Look-up tables'!$N$2:$O$13,2,FALSE)</f>
        <v>1</v>
      </c>
      <c r="E78" t="s">
        <v>20</v>
      </c>
      <c r="F78">
        <v>1</v>
      </c>
      <c r="G78" t="str">
        <f>VLOOKUP(F78,'Look-up tables'!$A$1:$B$7,2,TRUE)</f>
        <v>XS</v>
      </c>
      <c r="H78">
        <v>11.87</v>
      </c>
      <c r="I78" s="2">
        <f t="shared" si="4"/>
        <v>11.87</v>
      </c>
      <c r="J78" t="s">
        <v>25</v>
      </c>
      <c r="K78">
        <v>5.4</v>
      </c>
      <c r="L78" s="8">
        <f t="shared" si="5"/>
        <v>17.27</v>
      </c>
      <c r="M78" t="s">
        <v>51</v>
      </c>
      <c r="N78" t="str">
        <f>VLOOKUP(M78,'Look-up tables'!$H$1:$I$14,2,FALSE)</f>
        <v>ON</v>
      </c>
      <c r="O78" t="s">
        <v>29</v>
      </c>
      <c r="P78" s="7">
        <f>VLOOKUP(O78,'Look-up tables'!$D$1:$E$5,2,FALSE)</f>
        <v>3</v>
      </c>
      <c r="Q78" s="8" t="s">
        <v>27</v>
      </c>
      <c r="R78" t="s">
        <v>28</v>
      </c>
      <c r="S78" t="s">
        <v>19</v>
      </c>
      <c r="T78" t="s">
        <v>106</v>
      </c>
    </row>
    <row r="79" spans="1:20" x14ac:dyDescent="0.35">
      <c r="A79">
        <v>18370</v>
      </c>
      <c r="B79" s="1">
        <v>40556</v>
      </c>
      <c r="C79" s="27" t="str">
        <f t="shared" si="3"/>
        <v>Jan</v>
      </c>
      <c r="D79" s="27">
        <f>VLOOKUP(C79,'Look-up tables'!$N$2:$O$13,2,FALSE)</f>
        <v>1</v>
      </c>
      <c r="E79" t="s">
        <v>13</v>
      </c>
      <c r="F79">
        <v>41</v>
      </c>
      <c r="G79" t="str">
        <f>VLOOKUP(F79,'Look-up tables'!$A$1:$B$7,2,TRUE)</f>
        <v>XL</v>
      </c>
      <c r="H79">
        <v>1271.0474999999999</v>
      </c>
      <c r="I79" s="2">
        <f t="shared" si="4"/>
        <v>31.001158536585365</v>
      </c>
      <c r="J79" t="s">
        <v>25</v>
      </c>
      <c r="K79">
        <v>5</v>
      </c>
      <c r="L79" s="8">
        <f t="shared" si="5"/>
        <v>1276.0474999999999</v>
      </c>
      <c r="M79" t="s">
        <v>85</v>
      </c>
      <c r="N79" t="str">
        <f>VLOOKUP(M79,'Look-up tables'!$H$1:$I$14,2,FALSE)</f>
        <v>SK</v>
      </c>
      <c r="O79" t="s">
        <v>16</v>
      </c>
      <c r="P79" s="7">
        <f>VLOOKUP(O79,'Look-up tables'!$D$1:$E$5,2,FALSE)</f>
        <v>4</v>
      </c>
      <c r="Q79" s="8" t="s">
        <v>30</v>
      </c>
      <c r="R79" t="s">
        <v>47</v>
      </c>
      <c r="S79" t="s">
        <v>19</v>
      </c>
      <c r="T79" t="s">
        <v>220</v>
      </c>
    </row>
    <row r="80" spans="1:20" x14ac:dyDescent="0.35">
      <c r="A80">
        <v>55815</v>
      </c>
      <c r="B80" s="1">
        <v>40556</v>
      </c>
      <c r="C80" s="27" t="str">
        <f t="shared" si="3"/>
        <v>Jan</v>
      </c>
      <c r="D80" s="27">
        <f>VLOOKUP(C80,'Look-up tables'!$N$2:$O$13,2,FALSE)</f>
        <v>1</v>
      </c>
      <c r="E80" t="s">
        <v>34</v>
      </c>
      <c r="F80">
        <v>28</v>
      </c>
      <c r="G80" t="str">
        <f>VLOOKUP(F80,'Look-up tables'!$A$1:$B$7,2,TRUE)</f>
        <v>M</v>
      </c>
      <c r="H80">
        <v>2860.19</v>
      </c>
      <c r="I80" s="2">
        <f t="shared" si="4"/>
        <v>102.14964285714287</v>
      </c>
      <c r="J80" t="s">
        <v>14</v>
      </c>
      <c r="K80">
        <v>10.119999999999999</v>
      </c>
      <c r="L80" s="8">
        <f t="shared" si="5"/>
        <v>2870.31</v>
      </c>
      <c r="M80" t="s">
        <v>232</v>
      </c>
      <c r="N80" t="str">
        <f>VLOOKUP(M80,'Look-up tables'!$H$1:$I$14,2,FALSE)</f>
        <v>NL</v>
      </c>
      <c r="O80" t="s">
        <v>22</v>
      </c>
      <c r="P80" s="7">
        <f>VLOOKUP(O80,'Look-up tables'!$D$1:$E$5,2,FALSE)</f>
        <v>1</v>
      </c>
      <c r="Q80" s="8" t="s">
        <v>17</v>
      </c>
      <c r="R80" t="s">
        <v>18</v>
      </c>
      <c r="S80" t="s">
        <v>76</v>
      </c>
      <c r="T80" t="s">
        <v>274</v>
      </c>
    </row>
    <row r="81" spans="1:20" x14ac:dyDescent="0.35">
      <c r="A81">
        <v>29409</v>
      </c>
      <c r="B81" s="1">
        <v>40556</v>
      </c>
      <c r="C81" s="27" t="str">
        <f t="shared" si="3"/>
        <v>Jan</v>
      </c>
      <c r="D81" s="27">
        <f>VLOOKUP(C81,'Look-up tables'!$N$2:$O$13,2,FALSE)</f>
        <v>1</v>
      </c>
      <c r="E81" t="s">
        <v>34</v>
      </c>
      <c r="F81">
        <v>23</v>
      </c>
      <c r="G81" t="str">
        <f>VLOOKUP(F81,'Look-up tables'!$A$1:$B$7,2,TRUE)</f>
        <v>M</v>
      </c>
      <c r="H81">
        <v>38.99</v>
      </c>
      <c r="I81" s="2">
        <f t="shared" si="4"/>
        <v>1.695217391304348</v>
      </c>
      <c r="J81" t="s">
        <v>25</v>
      </c>
      <c r="K81">
        <v>1.99</v>
      </c>
      <c r="L81" s="8">
        <f t="shared" si="5"/>
        <v>40.980000000000004</v>
      </c>
      <c r="M81" t="s">
        <v>15</v>
      </c>
      <c r="N81" t="str">
        <f>VLOOKUP(M81,'Look-up tables'!$H$1:$I$14,2,FALSE)</f>
        <v>BC</v>
      </c>
      <c r="O81" t="s">
        <v>29</v>
      </c>
      <c r="P81" s="7">
        <f>VLOOKUP(O81,'Look-up tables'!$D$1:$E$5,2,FALSE)</f>
        <v>3</v>
      </c>
      <c r="Q81" s="8" t="s">
        <v>30</v>
      </c>
      <c r="R81" t="s">
        <v>31</v>
      </c>
      <c r="S81" t="s">
        <v>32</v>
      </c>
      <c r="T81" t="s">
        <v>99</v>
      </c>
    </row>
    <row r="82" spans="1:20" x14ac:dyDescent="0.35">
      <c r="A82">
        <v>21379</v>
      </c>
      <c r="B82" s="1">
        <v>40557</v>
      </c>
      <c r="C82" s="27" t="str">
        <f t="shared" si="3"/>
        <v>Jan</v>
      </c>
      <c r="D82" s="27">
        <f>VLOOKUP(C82,'Look-up tables'!$N$2:$O$13,2,FALSE)</f>
        <v>1</v>
      </c>
      <c r="E82" t="s">
        <v>34</v>
      </c>
      <c r="F82">
        <v>35</v>
      </c>
      <c r="G82" t="str">
        <f>VLOOKUP(F82,'Look-up tables'!$A$1:$B$7,2,TRUE)</f>
        <v>L</v>
      </c>
      <c r="H82">
        <v>5428.49</v>
      </c>
      <c r="I82" s="2">
        <f t="shared" si="4"/>
        <v>155.09971428571427</v>
      </c>
      <c r="J82" t="s">
        <v>21</v>
      </c>
      <c r="K82">
        <v>60.2</v>
      </c>
      <c r="L82" s="8">
        <f t="shared" si="5"/>
        <v>5488.69</v>
      </c>
      <c r="M82" t="s">
        <v>41</v>
      </c>
      <c r="N82" t="str">
        <f>VLOOKUP(M82,'Look-up tables'!$H$1:$I$14,2,FALSE)</f>
        <v>NS</v>
      </c>
      <c r="O82" t="s">
        <v>22</v>
      </c>
      <c r="P82" s="7">
        <f>VLOOKUP(O82,'Look-up tables'!$D$1:$E$5,2,FALSE)</f>
        <v>1</v>
      </c>
      <c r="Q82" s="8" t="s">
        <v>17</v>
      </c>
      <c r="R82" t="s">
        <v>23</v>
      </c>
      <c r="S82" t="s">
        <v>24</v>
      </c>
      <c r="T82" t="s">
        <v>97</v>
      </c>
    </row>
    <row r="83" spans="1:20" x14ac:dyDescent="0.35">
      <c r="A83">
        <v>46147</v>
      </c>
      <c r="B83" s="1">
        <v>40558</v>
      </c>
      <c r="C83" s="27" t="str">
        <f t="shared" si="3"/>
        <v>Jan</v>
      </c>
      <c r="D83" s="27">
        <f>VLOOKUP(C83,'Look-up tables'!$N$2:$O$13,2,FALSE)</f>
        <v>1</v>
      </c>
      <c r="E83" t="s">
        <v>20</v>
      </c>
      <c r="F83">
        <v>39</v>
      </c>
      <c r="G83" t="str">
        <f>VLOOKUP(F83,'Look-up tables'!$A$1:$B$7,2,TRUE)</f>
        <v>L</v>
      </c>
      <c r="H83">
        <v>282.48</v>
      </c>
      <c r="I83" s="2">
        <f t="shared" si="4"/>
        <v>7.2430769230769236</v>
      </c>
      <c r="J83" t="s">
        <v>14</v>
      </c>
      <c r="K83">
        <v>6.05</v>
      </c>
      <c r="L83" s="8">
        <f t="shared" si="5"/>
        <v>288.53000000000003</v>
      </c>
      <c r="M83" t="s">
        <v>39</v>
      </c>
      <c r="N83" t="str">
        <f>VLOOKUP(M83,'Look-up tables'!$H$1:$I$14,2,FALSE)</f>
        <v>MB</v>
      </c>
      <c r="O83" t="s">
        <v>22</v>
      </c>
      <c r="P83" s="7">
        <f>VLOOKUP(O83,'Look-up tables'!$D$1:$E$5,2,FALSE)</f>
        <v>1</v>
      </c>
      <c r="Q83" s="8" t="s">
        <v>27</v>
      </c>
      <c r="R83" t="s">
        <v>68</v>
      </c>
      <c r="S83" t="s">
        <v>19</v>
      </c>
      <c r="T83" t="s">
        <v>220</v>
      </c>
    </row>
    <row r="84" spans="1:20" x14ac:dyDescent="0.35">
      <c r="A84">
        <v>46147</v>
      </c>
      <c r="B84" s="1">
        <v>40558</v>
      </c>
      <c r="C84" s="27" t="str">
        <f t="shared" si="3"/>
        <v>Jan</v>
      </c>
      <c r="D84" s="27">
        <f>VLOOKUP(C84,'Look-up tables'!$N$2:$O$13,2,FALSE)</f>
        <v>1</v>
      </c>
      <c r="E84" t="s">
        <v>20</v>
      </c>
      <c r="F84">
        <v>37</v>
      </c>
      <c r="G84" t="str">
        <f>VLOOKUP(F84,'Look-up tables'!$A$1:$B$7,2,TRUE)</f>
        <v>L</v>
      </c>
      <c r="H84">
        <v>925.8</v>
      </c>
      <c r="I84" s="2">
        <f t="shared" si="4"/>
        <v>25.02162162162162</v>
      </c>
      <c r="J84" t="s">
        <v>25</v>
      </c>
      <c r="K84">
        <v>12.98</v>
      </c>
      <c r="L84" s="8">
        <f t="shared" si="5"/>
        <v>938.78</v>
      </c>
      <c r="M84" t="s">
        <v>39</v>
      </c>
      <c r="N84" t="str">
        <f>VLOOKUP(M84,'Look-up tables'!$H$1:$I$14,2,FALSE)</f>
        <v>MB</v>
      </c>
      <c r="O84" t="s">
        <v>22</v>
      </c>
      <c r="P84" s="7">
        <f>VLOOKUP(O84,'Look-up tables'!$D$1:$E$5,2,FALSE)</f>
        <v>1</v>
      </c>
      <c r="Q84" s="8" t="s">
        <v>27</v>
      </c>
      <c r="R84" t="s">
        <v>68</v>
      </c>
      <c r="S84" t="s">
        <v>19</v>
      </c>
      <c r="T84" t="s">
        <v>220</v>
      </c>
    </row>
    <row r="85" spans="1:20" x14ac:dyDescent="0.35">
      <c r="A85">
        <v>49189</v>
      </c>
      <c r="B85" s="1">
        <v>40558</v>
      </c>
      <c r="C85" s="27" t="str">
        <f t="shared" si="3"/>
        <v>Jan</v>
      </c>
      <c r="D85" s="27">
        <f>VLOOKUP(C85,'Look-up tables'!$N$2:$O$13,2,FALSE)</f>
        <v>1</v>
      </c>
      <c r="E85" t="s">
        <v>20</v>
      </c>
      <c r="F85">
        <v>32</v>
      </c>
      <c r="G85" t="str">
        <f>VLOOKUP(F85,'Look-up tables'!$A$1:$B$7,2,TRUE)</f>
        <v>L</v>
      </c>
      <c r="H85">
        <v>249.59</v>
      </c>
      <c r="I85" s="2">
        <f t="shared" si="4"/>
        <v>7.7996875000000001</v>
      </c>
      <c r="J85" t="s">
        <v>25</v>
      </c>
      <c r="K85">
        <v>1.39</v>
      </c>
      <c r="L85" s="8">
        <f t="shared" si="5"/>
        <v>250.98</v>
      </c>
      <c r="M85" t="s">
        <v>51</v>
      </c>
      <c r="N85" t="str">
        <f>VLOOKUP(M85,'Look-up tables'!$H$1:$I$14,2,FALSE)</f>
        <v>ON</v>
      </c>
      <c r="O85" t="s">
        <v>29</v>
      </c>
      <c r="P85" s="7">
        <f>VLOOKUP(O85,'Look-up tables'!$D$1:$E$5,2,FALSE)</f>
        <v>3</v>
      </c>
      <c r="Q85" s="8" t="s">
        <v>27</v>
      </c>
      <c r="R85" t="s">
        <v>127</v>
      </c>
      <c r="S85" t="s">
        <v>19</v>
      </c>
      <c r="T85" t="s">
        <v>216</v>
      </c>
    </row>
    <row r="86" spans="1:20" x14ac:dyDescent="0.35">
      <c r="A86">
        <v>46147</v>
      </c>
      <c r="B86" s="1">
        <v>40558</v>
      </c>
      <c r="C86" s="27" t="str">
        <f t="shared" si="3"/>
        <v>Jan</v>
      </c>
      <c r="D86" s="27">
        <f>VLOOKUP(C86,'Look-up tables'!$N$2:$O$13,2,FALSE)</f>
        <v>1</v>
      </c>
      <c r="E86" t="s">
        <v>20</v>
      </c>
      <c r="F86">
        <v>12</v>
      </c>
      <c r="G86" t="str">
        <f>VLOOKUP(F86,'Look-up tables'!$A$1:$B$7,2,TRUE)</f>
        <v>S</v>
      </c>
      <c r="H86">
        <v>6502.46</v>
      </c>
      <c r="I86" s="2">
        <f t="shared" si="4"/>
        <v>541.87166666666667</v>
      </c>
      <c r="J86" t="s">
        <v>21</v>
      </c>
      <c r="K86">
        <v>64.59</v>
      </c>
      <c r="L86" s="8">
        <f t="shared" si="5"/>
        <v>6567.05</v>
      </c>
      <c r="M86" t="s">
        <v>39</v>
      </c>
      <c r="N86" t="str">
        <f>VLOOKUP(M86,'Look-up tables'!$H$1:$I$14,2,FALSE)</f>
        <v>MB</v>
      </c>
      <c r="O86" t="s">
        <v>22</v>
      </c>
      <c r="P86" s="7">
        <f>VLOOKUP(O86,'Look-up tables'!$D$1:$E$5,2,FALSE)</f>
        <v>1</v>
      </c>
      <c r="Q86" s="8" t="s">
        <v>17</v>
      </c>
      <c r="R86" t="s">
        <v>52</v>
      </c>
      <c r="S86" t="s">
        <v>56</v>
      </c>
      <c r="T86" t="s">
        <v>220</v>
      </c>
    </row>
    <row r="87" spans="1:20" x14ac:dyDescent="0.35">
      <c r="A87">
        <v>19365</v>
      </c>
      <c r="B87" s="1">
        <v>40559</v>
      </c>
      <c r="C87" s="27" t="str">
        <f t="shared" si="3"/>
        <v>Jan</v>
      </c>
      <c r="D87" s="27">
        <f>VLOOKUP(C87,'Look-up tables'!$N$2:$O$13,2,FALSE)</f>
        <v>1</v>
      </c>
      <c r="E87" t="s">
        <v>55</v>
      </c>
      <c r="F87">
        <v>29</v>
      </c>
      <c r="G87" t="str">
        <f>VLOOKUP(F87,'Look-up tables'!$A$1:$B$7,2,TRUE)</f>
        <v>M</v>
      </c>
      <c r="H87">
        <v>181.83</v>
      </c>
      <c r="I87" s="2">
        <f t="shared" si="4"/>
        <v>6.2700000000000005</v>
      </c>
      <c r="J87" t="s">
        <v>25</v>
      </c>
      <c r="K87">
        <v>5.2</v>
      </c>
      <c r="L87" s="8">
        <f t="shared" si="5"/>
        <v>187.03</v>
      </c>
      <c r="M87" t="s">
        <v>96</v>
      </c>
      <c r="N87" t="str">
        <f>VLOOKUP(M87,'Look-up tables'!$H$1:$I$14,2,FALSE)</f>
        <v>PE</v>
      </c>
      <c r="O87" t="s">
        <v>42</v>
      </c>
      <c r="P87" s="7">
        <f>VLOOKUP(O87,'Look-up tables'!$D$1:$E$5,2,FALSE)</f>
        <v>2</v>
      </c>
      <c r="Q87" s="8" t="s">
        <v>27</v>
      </c>
      <c r="R87" t="s">
        <v>28</v>
      </c>
      <c r="S87" t="s">
        <v>19</v>
      </c>
      <c r="T87" t="s">
        <v>220</v>
      </c>
    </row>
    <row r="88" spans="1:20" x14ac:dyDescent="0.35">
      <c r="A88">
        <v>25669</v>
      </c>
      <c r="B88" s="1">
        <v>40559</v>
      </c>
      <c r="C88" s="27" t="str">
        <f t="shared" si="3"/>
        <v>Jan</v>
      </c>
      <c r="D88" s="27">
        <f>VLOOKUP(C88,'Look-up tables'!$N$2:$O$13,2,FALSE)</f>
        <v>1</v>
      </c>
      <c r="E88" t="s">
        <v>20</v>
      </c>
      <c r="F88">
        <v>12</v>
      </c>
      <c r="G88" t="str">
        <f>VLOOKUP(F88,'Look-up tables'!$A$1:$B$7,2,TRUE)</f>
        <v>S</v>
      </c>
      <c r="H88">
        <v>45.63</v>
      </c>
      <c r="I88" s="2">
        <f t="shared" si="4"/>
        <v>3.8025000000000002</v>
      </c>
      <c r="J88" t="s">
        <v>25</v>
      </c>
      <c r="K88">
        <v>0.5</v>
      </c>
      <c r="L88" s="8">
        <f t="shared" si="5"/>
        <v>46.13</v>
      </c>
      <c r="M88" t="s">
        <v>41</v>
      </c>
      <c r="N88" t="str">
        <f>VLOOKUP(M88,'Look-up tables'!$H$1:$I$14,2,FALSE)</f>
        <v>NS</v>
      </c>
      <c r="O88" t="s">
        <v>42</v>
      </c>
      <c r="P88" s="7">
        <f>VLOOKUP(O88,'Look-up tables'!$D$1:$E$5,2,FALSE)</f>
        <v>2</v>
      </c>
      <c r="Q88" s="8" t="s">
        <v>27</v>
      </c>
      <c r="R88" t="s">
        <v>71</v>
      </c>
      <c r="S88" t="s">
        <v>19</v>
      </c>
      <c r="T88" t="s">
        <v>97</v>
      </c>
    </row>
    <row r="89" spans="1:20" x14ac:dyDescent="0.35">
      <c r="A89">
        <v>46980</v>
      </c>
      <c r="B89" s="1">
        <v>40560</v>
      </c>
      <c r="C89" s="27" t="str">
        <f t="shared" si="3"/>
        <v>Jan</v>
      </c>
      <c r="D89" s="27">
        <f>VLOOKUP(C89,'Look-up tables'!$N$2:$O$13,2,FALSE)</f>
        <v>1</v>
      </c>
      <c r="E89" t="s">
        <v>20</v>
      </c>
      <c r="F89">
        <v>34</v>
      </c>
      <c r="G89" t="str">
        <f>VLOOKUP(F89,'Look-up tables'!$A$1:$B$7,2,TRUE)</f>
        <v>L</v>
      </c>
      <c r="H89">
        <v>216.3</v>
      </c>
      <c r="I89" s="2">
        <f t="shared" si="4"/>
        <v>6.3617647058823534</v>
      </c>
      <c r="J89" t="s">
        <v>25</v>
      </c>
      <c r="K89">
        <v>0.5</v>
      </c>
      <c r="L89" s="8">
        <f t="shared" si="5"/>
        <v>216.8</v>
      </c>
      <c r="M89" t="s">
        <v>26</v>
      </c>
      <c r="N89" t="str">
        <f>VLOOKUP(M89,'Look-up tables'!$H$1:$I$14,2,FALSE)</f>
        <v>NT</v>
      </c>
      <c r="O89" t="s">
        <v>22</v>
      </c>
      <c r="P89" s="7">
        <f>VLOOKUP(O89,'Look-up tables'!$D$1:$E$5,2,FALSE)</f>
        <v>1</v>
      </c>
      <c r="Q89" s="8" t="s">
        <v>27</v>
      </c>
      <c r="R89" t="s">
        <v>71</v>
      </c>
      <c r="S89" t="s">
        <v>19</v>
      </c>
      <c r="T89" t="s">
        <v>220</v>
      </c>
    </row>
    <row r="90" spans="1:20" x14ac:dyDescent="0.35">
      <c r="A90">
        <v>11111</v>
      </c>
      <c r="B90" s="1">
        <v>40560</v>
      </c>
      <c r="C90" s="27" t="str">
        <f t="shared" si="3"/>
        <v>Jan</v>
      </c>
      <c r="D90" s="27">
        <f>VLOOKUP(C90,'Look-up tables'!$N$2:$O$13,2,FALSE)</f>
        <v>1</v>
      </c>
      <c r="E90" t="s">
        <v>55</v>
      </c>
      <c r="F90">
        <v>29</v>
      </c>
      <c r="G90" t="str">
        <f>VLOOKUP(F90,'Look-up tables'!$A$1:$B$7,2,TRUE)</f>
        <v>M</v>
      </c>
      <c r="H90">
        <v>176.5</v>
      </c>
      <c r="I90" s="2">
        <f t="shared" si="4"/>
        <v>6.0862068965517242</v>
      </c>
      <c r="J90" t="s">
        <v>25</v>
      </c>
      <c r="K90">
        <v>7.37</v>
      </c>
      <c r="L90" s="8">
        <f t="shared" si="5"/>
        <v>183.87</v>
      </c>
      <c r="M90" t="s">
        <v>51</v>
      </c>
      <c r="N90" t="str">
        <f>VLOOKUP(M90,'Look-up tables'!$H$1:$I$14,2,FALSE)</f>
        <v>ON</v>
      </c>
      <c r="O90" t="s">
        <v>22</v>
      </c>
      <c r="P90" s="7">
        <f>VLOOKUP(O90,'Look-up tables'!$D$1:$E$5,2,FALSE)</f>
        <v>1</v>
      </c>
      <c r="Q90" s="8" t="s">
        <v>27</v>
      </c>
      <c r="R90" t="s">
        <v>28</v>
      </c>
      <c r="S90" t="s">
        <v>19</v>
      </c>
      <c r="T90" t="s">
        <v>273</v>
      </c>
    </row>
    <row r="91" spans="1:20" x14ac:dyDescent="0.35">
      <c r="A91">
        <v>11111</v>
      </c>
      <c r="B91" s="1">
        <v>40560</v>
      </c>
      <c r="C91" s="27" t="str">
        <f t="shared" si="3"/>
        <v>Jan</v>
      </c>
      <c r="D91" s="27">
        <f>VLOOKUP(C91,'Look-up tables'!$N$2:$O$13,2,FALSE)</f>
        <v>1</v>
      </c>
      <c r="E91" t="s">
        <v>55</v>
      </c>
      <c r="F91">
        <v>7</v>
      </c>
      <c r="G91" t="str">
        <f>VLOOKUP(F91,'Look-up tables'!$A$1:$B$7,2,TRUE)</f>
        <v>XS</v>
      </c>
      <c r="H91">
        <v>308.52</v>
      </c>
      <c r="I91" s="2">
        <f t="shared" si="4"/>
        <v>44.074285714285715</v>
      </c>
      <c r="J91" t="s">
        <v>25</v>
      </c>
      <c r="K91">
        <v>34.200000000000003</v>
      </c>
      <c r="L91" s="8">
        <f t="shared" si="5"/>
        <v>342.71999999999997</v>
      </c>
      <c r="M91" t="s">
        <v>51</v>
      </c>
      <c r="N91" t="str">
        <f>VLOOKUP(M91,'Look-up tables'!$H$1:$I$14,2,FALSE)</f>
        <v>ON</v>
      </c>
      <c r="O91" t="s">
        <v>22</v>
      </c>
      <c r="P91" s="7">
        <f>VLOOKUP(O91,'Look-up tables'!$D$1:$E$5,2,FALSE)</f>
        <v>1</v>
      </c>
      <c r="Q91" s="8" t="s">
        <v>17</v>
      </c>
      <c r="R91" t="s">
        <v>18</v>
      </c>
      <c r="S91" t="s">
        <v>37</v>
      </c>
      <c r="T91" t="s">
        <v>273</v>
      </c>
    </row>
    <row r="92" spans="1:20" x14ac:dyDescent="0.35">
      <c r="A92">
        <v>35780</v>
      </c>
      <c r="B92" s="1">
        <v>40560</v>
      </c>
      <c r="C92" s="27" t="str">
        <f t="shared" si="3"/>
        <v>Jan</v>
      </c>
      <c r="D92" s="27">
        <f>VLOOKUP(C92,'Look-up tables'!$N$2:$O$13,2,FALSE)</f>
        <v>1</v>
      </c>
      <c r="E92" t="s">
        <v>55</v>
      </c>
      <c r="F92">
        <v>6</v>
      </c>
      <c r="G92" t="str">
        <f>VLOOKUP(F92,'Look-up tables'!$A$1:$B$7,2,TRUE)</f>
        <v>XS</v>
      </c>
      <c r="H92">
        <v>28.55</v>
      </c>
      <c r="I92" s="2">
        <f t="shared" si="4"/>
        <v>4.7583333333333337</v>
      </c>
      <c r="J92" t="s">
        <v>25</v>
      </c>
      <c r="K92">
        <v>1.6</v>
      </c>
      <c r="L92" s="8">
        <f t="shared" si="5"/>
        <v>30.150000000000002</v>
      </c>
      <c r="M92" t="s">
        <v>15</v>
      </c>
      <c r="N92" t="str">
        <f>VLOOKUP(M92,'Look-up tables'!$H$1:$I$14,2,FALSE)</f>
        <v>BC</v>
      </c>
      <c r="O92" t="s">
        <v>16</v>
      </c>
      <c r="P92" s="7">
        <f>VLOOKUP(O92,'Look-up tables'!$D$1:$E$5,2,FALSE)</f>
        <v>4</v>
      </c>
      <c r="Q92" s="8" t="s">
        <v>27</v>
      </c>
      <c r="R92" t="s">
        <v>40</v>
      </c>
      <c r="S92" t="s">
        <v>37</v>
      </c>
      <c r="T92" t="s">
        <v>273</v>
      </c>
    </row>
    <row r="93" spans="1:20" x14ac:dyDescent="0.35">
      <c r="A93">
        <v>28642</v>
      </c>
      <c r="B93" s="1">
        <v>40561</v>
      </c>
      <c r="C93" s="27" t="str">
        <f t="shared" si="3"/>
        <v>Jan</v>
      </c>
      <c r="D93" s="27">
        <f>VLOOKUP(C93,'Look-up tables'!$N$2:$O$13,2,FALSE)</f>
        <v>1</v>
      </c>
      <c r="E93" t="s">
        <v>34</v>
      </c>
      <c r="F93">
        <v>41</v>
      </c>
      <c r="G93" t="str">
        <f>VLOOKUP(F93,'Look-up tables'!$A$1:$B$7,2,TRUE)</f>
        <v>XL</v>
      </c>
      <c r="H93">
        <v>230.29</v>
      </c>
      <c r="I93" s="2">
        <f t="shared" si="4"/>
        <v>5.6168292682926824</v>
      </c>
      <c r="J93" t="s">
        <v>25</v>
      </c>
      <c r="K93">
        <v>2.99</v>
      </c>
      <c r="L93" s="8">
        <f t="shared" si="5"/>
        <v>233.28</v>
      </c>
      <c r="M93" t="s">
        <v>51</v>
      </c>
      <c r="N93" t="str">
        <f>VLOOKUP(M93,'Look-up tables'!$H$1:$I$14,2,FALSE)</f>
        <v>ON</v>
      </c>
      <c r="O93" t="s">
        <v>22</v>
      </c>
      <c r="P93" s="7">
        <f>VLOOKUP(O93,'Look-up tables'!$D$1:$E$5,2,FALSE)</f>
        <v>1</v>
      </c>
      <c r="Q93" s="8" t="s">
        <v>27</v>
      </c>
      <c r="R93" t="s">
        <v>68</v>
      </c>
      <c r="S93" t="s">
        <v>19</v>
      </c>
      <c r="T93" t="s">
        <v>266</v>
      </c>
    </row>
    <row r="94" spans="1:20" x14ac:dyDescent="0.35">
      <c r="A94">
        <v>28642</v>
      </c>
      <c r="B94" s="1">
        <v>40561</v>
      </c>
      <c r="C94" s="27" t="str">
        <f t="shared" si="3"/>
        <v>Jan</v>
      </c>
      <c r="D94" s="27">
        <f>VLOOKUP(C94,'Look-up tables'!$N$2:$O$13,2,FALSE)</f>
        <v>1</v>
      </c>
      <c r="E94" t="s">
        <v>34</v>
      </c>
      <c r="F94">
        <v>27</v>
      </c>
      <c r="G94" t="str">
        <f>VLOOKUP(F94,'Look-up tables'!$A$1:$B$7,2,TRUE)</f>
        <v>M</v>
      </c>
      <c r="H94">
        <v>1592.0415</v>
      </c>
      <c r="I94" s="2">
        <f t="shared" si="4"/>
        <v>58.964500000000001</v>
      </c>
      <c r="J94" t="s">
        <v>25</v>
      </c>
      <c r="K94">
        <v>19.989999999999998</v>
      </c>
      <c r="L94" s="8">
        <f t="shared" si="5"/>
        <v>1612.0315000000001</v>
      </c>
      <c r="M94" t="s">
        <v>51</v>
      </c>
      <c r="N94" t="str">
        <f>VLOOKUP(M94,'Look-up tables'!$H$1:$I$14,2,FALSE)</f>
        <v>ON</v>
      </c>
      <c r="O94" t="s">
        <v>22</v>
      </c>
      <c r="P94" s="7">
        <f>VLOOKUP(O94,'Look-up tables'!$D$1:$E$5,2,FALSE)</f>
        <v>1</v>
      </c>
      <c r="Q94" s="8" t="s">
        <v>30</v>
      </c>
      <c r="R94" t="s">
        <v>47</v>
      </c>
      <c r="S94" t="s">
        <v>19</v>
      </c>
      <c r="T94" t="s">
        <v>266</v>
      </c>
    </row>
    <row r="95" spans="1:20" x14ac:dyDescent="0.35">
      <c r="A95">
        <v>15719</v>
      </c>
      <c r="B95" s="1">
        <v>40561</v>
      </c>
      <c r="C95" s="27" t="str">
        <f t="shared" si="3"/>
        <v>Jan</v>
      </c>
      <c r="D95" s="27">
        <f>VLOOKUP(C95,'Look-up tables'!$N$2:$O$13,2,FALSE)</f>
        <v>1</v>
      </c>
      <c r="E95" t="s">
        <v>20</v>
      </c>
      <c r="F95">
        <v>18</v>
      </c>
      <c r="G95" t="str">
        <f>VLOOKUP(F95,'Look-up tables'!$A$1:$B$7,2,TRUE)</f>
        <v>S</v>
      </c>
      <c r="H95">
        <v>5405.44</v>
      </c>
      <c r="I95" s="2">
        <f t="shared" si="4"/>
        <v>300.30222222222221</v>
      </c>
      <c r="J95" t="s">
        <v>21</v>
      </c>
      <c r="K95">
        <v>64.73</v>
      </c>
      <c r="L95" s="8">
        <f t="shared" si="5"/>
        <v>5470.1699999999992</v>
      </c>
      <c r="M95" t="s">
        <v>51</v>
      </c>
      <c r="N95" t="str">
        <f>VLOOKUP(M95,'Look-up tables'!$H$1:$I$14,2,FALSE)</f>
        <v>ON</v>
      </c>
      <c r="O95" t="s">
        <v>29</v>
      </c>
      <c r="P95" s="7">
        <f>VLOOKUP(O95,'Look-up tables'!$D$1:$E$5,2,FALSE)</f>
        <v>3</v>
      </c>
      <c r="Q95" s="8" t="s">
        <v>17</v>
      </c>
      <c r="R95" t="s">
        <v>23</v>
      </c>
      <c r="S95" t="s">
        <v>24</v>
      </c>
      <c r="T95" t="s">
        <v>273</v>
      </c>
    </row>
    <row r="96" spans="1:20" x14ac:dyDescent="0.35">
      <c r="A96">
        <v>36931</v>
      </c>
      <c r="B96" s="1">
        <v>40562</v>
      </c>
      <c r="C96" s="27" t="str">
        <f t="shared" si="3"/>
        <v>Jan</v>
      </c>
      <c r="D96" s="27">
        <f>VLOOKUP(C96,'Look-up tables'!$N$2:$O$13,2,FALSE)</f>
        <v>1</v>
      </c>
      <c r="E96" t="s">
        <v>49</v>
      </c>
      <c r="F96">
        <v>46</v>
      </c>
      <c r="G96" t="str">
        <f>VLOOKUP(F96,'Look-up tables'!$A$1:$B$7,2,TRUE)</f>
        <v>XL</v>
      </c>
      <c r="H96">
        <v>180.56</v>
      </c>
      <c r="I96" s="2">
        <f t="shared" si="4"/>
        <v>3.925217391304348</v>
      </c>
      <c r="J96" t="s">
        <v>25</v>
      </c>
      <c r="K96">
        <v>1.6</v>
      </c>
      <c r="L96" s="8">
        <f t="shared" si="5"/>
        <v>182.16</v>
      </c>
      <c r="M96" t="s">
        <v>46</v>
      </c>
      <c r="N96" t="str">
        <f>VLOOKUP(M96,'Look-up tables'!$H$1:$I$14,2,FALSE)</f>
        <v>YT</v>
      </c>
      <c r="O96" t="s">
        <v>29</v>
      </c>
      <c r="P96" s="7">
        <f>VLOOKUP(O96,'Look-up tables'!$D$1:$E$5,2,FALSE)</f>
        <v>3</v>
      </c>
      <c r="Q96" s="8" t="s">
        <v>27</v>
      </c>
      <c r="R96" t="s">
        <v>40</v>
      </c>
      <c r="S96" t="s">
        <v>37</v>
      </c>
      <c r="T96" t="s">
        <v>273</v>
      </c>
    </row>
    <row r="97" spans="1:20" x14ac:dyDescent="0.35">
      <c r="A97">
        <v>49987</v>
      </c>
      <c r="B97" s="1">
        <v>40562</v>
      </c>
      <c r="C97" s="27" t="str">
        <f t="shared" si="3"/>
        <v>Jan</v>
      </c>
      <c r="D97" s="27">
        <f>VLOOKUP(C97,'Look-up tables'!$N$2:$O$13,2,FALSE)</f>
        <v>1</v>
      </c>
      <c r="E97" t="s">
        <v>34</v>
      </c>
      <c r="F97">
        <v>15</v>
      </c>
      <c r="G97" t="str">
        <f>VLOOKUP(F97,'Look-up tables'!$A$1:$B$7,2,TRUE)</f>
        <v>S</v>
      </c>
      <c r="H97">
        <v>1795.49</v>
      </c>
      <c r="I97" s="2">
        <f t="shared" si="4"/>
        <v>119.69933333333333</v>
      </c>
      <c r="J97" t="s">
        <v>21</v>
      </c>
      <c r="K97">
        <v>58.72</v>
      </c>
      <c r="L97" s="8">
        <f t="shared" si="5"/>
        <v>1854.21</v>
      </c>
      <c r="M97" t="s">
        <v>41</v>
      </c>
      <c r="N97" t="str">
        <f>VLOOKUP(M97,'Look-up tables'!$H$1:$I$14,2,FALSE)</f>
        <v>NS</v>
      </c>
      <c r="O97" t="s">
        <v>16</v>
      </c>
      <c r="P97" s="7">
        <f>VLOOKUP(O97,'Look-up tables'!$D$1:$E$5,2,FALSE)</f>
        <v>4</v>
      </c>
      <c r="Q97" s="8" t="s">
        <v>17</v>
      </c>
      <c r="R97" t="s">
        <v>115</v>
      </c>
      <c r="S97" t="s">
        <v>56</v>
      </c>
      <c r="T97" t="s">
        <v>173</v>
      </c>
    </row>
    <row r="98" spans="1:20" x14ac:dyDescent="0.35">
      <c r="A98">
        <v>49987</v>
      </c>
      <c r="B98" s="1">
        <v>40562</v>
      </c>
      <c r="C98" s="27" t="str">
        <f t="shared" si="3"/>
        <v>Jan</v>
      </c>
      <c r="D98" s="27">
        <f>VLOOKUP(C98,'Look-up tables'!$N$2:$O$13,2,FALSE)</f>
        <v>1</v>
      </c>
      <c r="E98" t="s">
        <v>34</v>
      </c>
      <c r="F98">
        <v>14</v>
      </c>
      <c r="G98" t="str">
        <f>VLOOKUP(F98,'Look-up tables'!$A$1:$B$7,2,TRUE)</f>
        <v>S</v>
      </c>
      <c r="H98">
        <v>242.28399999999999</v>
      </c>
      <c r="I98" s="2">
        <f t="shared" si="4"/>
        <v>17.306000000000001</v>
      </c>
      <c r="J98" t="s">
        <v>25</v>
      </c>
      <c r="K98">
        <v>0.99</v>
      </c>
      <c r="L98" s="8">
        <f t="shared" si="5"/>
        <v>243.274</v>
      </c>
      <c r="M98" t="s">
        <v>39</v>
      </c>
      <c r="N98" t="str">
        <f>VLOOKUP(M98,'Look-up tables'!$H$1:$I$14,2,FALSE)</f>
        <v>MB</v>
      </c>
      <c r="O98" t="s">
        <v>16</v>
      </c>
      <c r="P98" s="7">
        <f>VLOOKUP(O98,'Look-up tables'!$D$1:$E$5,2,FALSE)</f>
        <v>4</v>
      </c>
      <c r="Q98" s="8" t="s">
        <v>30</v>
      </c>
      <c r="R98" t="s">
        <v>47</v>
      </c>
      <c r="S98" t="s">
        <v>37</v>
      </c>
      <c r="T98" t="s">
        <v>252</v>
      </c>
    </row>
    <row r="99" spans="1:20" x14ac:dyDescent="0.35">
      <c r="A99">
        <v>16096</v>
      </c>
      <c r="B99" s="1">
        <v>40562</v>
      </c>
      <c r="C99" s="27" t="str">
        <f t="shared" si="3"/>
        <v>Jan</v>
      </c>
      <c r="D99" s="27">
        <f>VLOOKUP(C99,'Look-up tables'!$N$2:$O$13,2,FALSE)</f>
        <v>1</v>
      </c>
      <c r="E99" t="s">
        <v>34</v>
      </c>
      <c r="F99">
        <v>9</v>
      </c>
      <c r="G99" t="str">
        <f>VLOOKUP(F99,'Look-up tables'!$A$1:$B$7,2,TRUE)</f>
        <v>XS</v>
      </c>
      <c r="H99">
        <v>42.21</v>
      </c>
      <c r="I99" s="2">
        <f t="shared" si="4"/>
        <v>4.6900000000000004</v>
      </c>
      <c r="J99" t="s">
        <v>14</v>
      </c>
      <c r="K99">
        <v>0.99</v>
      </c>
      <c r="L99" s="8">
        <f t="shared" si="5"/>
        <v>43.2</v>
      </c>
      <c r="M99" t="s">
        <v>51</v>
      </c>
      <c r="N99" t="str">
        <f>VLOOKUP(M99,'Look-up tables'!$H$1:$I$14,2,FALSE)</f>
        <v>ON</v>
      </c>
      <c r="O99" t="s">
        <v>16</v>
      </c>
      <c r="P99" s="7">
        <f>VLOOKUP(O99,'Look-up tables'!$D$1:$E$5,2,FALSE)</f>
        <v>4</v>
      </c>
      <c r="Q99" s="8" t="s">
        <v>27</v>
      </c>
      <c r="R99" t="s">
        <v>71</v>
      </c>
      <c r="S99" t="s">
        <v>19</v>
      </c>
      <c r="T99" t="s">
        <v>266</v>
      </c>
    </row>
    <row r="100" spans="1:20" x14ac:dyDescent="0.35">
      <c r="A100">
        <v>10722</v>
      </c>
      <c r="B100" s="1">
        <v>40562</v>
      </c>
      <c r="C100" s="27" t="str">
        <f t="shared" si="3"/>
        <v>Jan</v>
      </c>
      <c r="D100" s="27">
        <f>VLOOKUP(C100,'Look-up tables'!$N$2:$O$13,2,FALSE)</f>
        <v>1</v>
      </c>
      <c r="E100" t="s">
        <v>49</v>
      </c>
      <c r="F100">
        <v>8</v>
      </c>
      <c r="G100" t="str">
        <f>VLOOKUP(F100,'Look-up tables'!$A$1:$B$7,2,TRUE)</f>
        <v>XS</v>
      </c>
      <c r="H100">
        <v>40.26</v>
      </c>
      <c r="I100" s="2">
        <f t="shared" si="4"/>
        <v>5.0324999999999998</v>
      </c>
      <c r="J100" t="s">
        <v>25</v>
      </c>
      <c r="K100">
        <v>5.68</v>
      </c>
      <c r="L100" s="8">
        <f t="shared" si="5"/>
        <v>45.94</v>
      </c>
      <c r="M100" t="s">
        <v>35</v>
      </c>
      <c r="N100" t="str">
        <f>VLOOKUP(M100,'Look-up tables'!$H$1:$I$14,2,FALSE)</f>
        <v>QC</v>
      </c>
      <c r="O100" t="s">
        <v>29</v>
      </c>
      <c r="P100" s="7">
        <f>VLOOKUP(O100,'Look-up tables'!$D$1:$E$5,2,FALSE)</f>
        <v>3</v>
      </c>
      <c r="Q100" s="8" t="s">
        <v>27</v>
      </c>
      <c r="R100" t="s">
        <v>28</v>
      </c>
      <c r="S100" t="s">
        <v>19</v>
      </c>
      <c r="T100" t="s">
        <v>252</v>
      </c>
    </row>
    <row r="101" spans="1:20" x14ac:dyDescent="0.35">
      <c r="A101">
        <v>49987</v>
      </c>
      <c r="B101" s="1">
        <v>40562</v>
      </c>
      <c r="C101" s="27" t="str">
        <f t="shared" si="3"/>
        <v>Jan</v>
      </c>
      <c r="D101" s="27">
        <f>VLOOKUP(C101,'Look-up tables'!$N$2:$O$13,2,FALSE)</f>
        <v>1</v>
      </c>
      <c r="E101" t="s">
        <v>34</v>
      </c>
      <c r="F101">
        <v>4</v>
      </c>
      <c r="G101" t="str">
        <f>VLOOKUP(F101,'Look-up tables'!$A$1:$B$7,2,TRUE)</f>
        <v>XS</v>
      </c>
      <c r="H101">
        <v>926.58</v>
      </c>
      <c r="I101" s="2">
        <f t="shared" si="4"/>
        <v>231.64500000000001</v>
      </c>
      <c r="J101" t="s">
        <v>21</v>
      </c>
      <c r="K101">
        <v>52.2</v>
      </c>
      <c r="L101" s="8">
        <f t="shared" si="5"/>
        <v>978.78000000000009</v>
      </c>
      <c r="M101" t="s">
        <v>41</v>
      </c>
      <c r="N101" t="str">
        <f>VLOOKUP(M101,'Look-up tables'!$H$1:$I$14,2,FALSE)</f>
        <v>NS</v>
      </c>
      <c r="O101" t="s">
        <v>16</v>
      </c>
      <c r="P101" s="7">
        <f>VLOOKUP(O101,'Look-up tables'!$D$1:$E$5,2,FALSE)</f>
        <v>4</v>
      </c>
      <c r="Q101" s="8" t="s">
        <v>17</v>
      </c>
      <c r="R101" t="s">
        <v>52</v>
      </c>
      <c r="S101" t="s">
        <v>56</v>
      </c>
      <c r="T101" t="s">
        <v>173</v>
      </c>
    </row>
    <row r="102" spans="1:20" x14ac:dyDescent="0.35">
      <c r="A102">
        <v>22561</v>
      </c>
      <c r="B102" s="1">
        <v>40563</v>
      </c>
      <c r="C102" s="27" t="str">
        <f t="shared" si="3"/>
        <v>Jan</v>
      </c>
      <c r="D102" s="27">
        <f>VLOOKUP(C102,'Look-up tables'!$N$2:$O$13,2,FALSE)</f>
        <v>1</v>
      </c>
      <c r="E102" t="s">
        <v>20</v>
      </c>
      <c r="F102">
        <v>50</v>
      </c>
      <c r="G102" t="str">
        <f>VLOOKUP(F102,'Look-up tables'!$A$1:$B$7,2,TRUE)</f>
        <v>XXL</v>
      </c>
      <c r="H102">
        <v>424</v>
      </c>
      <c r="I102" s="2">
        <f t="shared" si="4"/>
        <v>8.48</v>
      </c>
      <c r="J102" t="s">
        <v>25</v>
      </c>
      <c r="K102">
        <v>3.5</v>
      </c>
      <c r="L102" s="8">
        <f t="shared" si="5"/>
        <v>427.5</v>
      </c>
      <c r="M102" t="s">
        <v>41</v>
      </c>
      <c r="N102" t="str">
        <f>VLOOKUP(M102,'Look-up tables'!$H$1:$I$14,2,FALSE)</f>
        <v>NS</v>
      </c>
      <c r="O102" t="s">
        <v>16</v>
      </c>
      <c r="P102" s="7">
        <f>VLOOKUP(O102,'Look-up tables'!$D$1:$E$5,2,FALSE)</f>
        <v>4</v>
      </c>
      <c r="Q102" s="8" t="s">
        <v>27</v>
      </c>
      <c r="R102" t="s">
        <v>66</v>
      </c>
      <c r="S102" t="s">
        <v>19</v>
      </c>
      <c r="T102" t="s">
        <v>173</v>
      </c>
    </row>
    <row r="103" spans="1:20" x14ac:dyDescent="0.35">
      <c r="A103">
        <v>22561</v>
      </c>
      <c r="B103" s="1">
        <v>40563</v>
      </c>
      <c r="C103" s="27" t="str">
        <f t="shared" si="3"/>
        <v>Jan</v>
      </c>
      <c r="D103" s="27">
        <f>VLOOKUP(C103,'Look-up tables'!$N$2:$O$13,2,FALSE)</f>
        <v>1</v>
      </c>
      <c r="E103" t="s">
        <v>20</v>
      </c>
      <c r="F103">
        <v>7</v>
      </c>
      <c r="G103" t="str">
        <f>VLOOKUP(F103,'Look-up tables'!$A$1:$B$7,2,TRUE)</f>
        <v>XS</v>
      </c>
      <c r="H103">
        <v>128.62</v>
      </c>
      <c r="I103" s="2">
        <f t="shared" si="4"/>
        <v>18.374285714285715</v>
      </c>
      <c r="J103" t="s">
        <v>25</v>
      </c>
      <c r="K103">
        <v>8.99</v>
      </c>
      <c r="L103" s="8">
        <f t="shared" si="5"/>
        <v>137.61000000000001</v>
      </c>
      <c r="M103" t="s">
        <v>41</v>
      </c>
      <c r="N103" t="str">
        <f>VLOOKUP(M103,'Look-up tables'!$H$1:$I$14,2,FALSE)</f>
        <v>NS</v>
      </c>
      <c r="O103" t="s">
        <v>16</v>
      </c>
      <c r="P103" s="7">
        <f>VLOOKUP(O103,'Look-up tables'!$D$1:$E$5,2,FALSE)</f>
        <v>4</v>
      </c>
      <c r="Q103" s="8" t="s">
        <v>17</v>
      </c>
      <c r="R103" t="s">
        <v>18</v>
      </c>
      <c r="S103" t="s">
        <v>32</v>
      </c>
      <c r="T103" t="s">
        <v>173</v>
      </c>
    </row>
    <row r="104" spans="1:20" x14ac:dyDescent="0.35">
      <c r="A104">
        <v>22561</v>
      </c>
      <c r="B104" s="1">
        <v>40563</v>
      </c>
      <c r="C104" s="27" t="str">
        <f t="shared" si="3"/>
        <v>Jan</v>
      </c>
      <c r="D104" s="27">
        <f>VLOOKUP(C104,'Look-up tables'!$N$2:$O$13,2,FALSE)</f>
        <v>1</v>
      </c>
      <c r="E104" t="s">
        <v>20</v>
      </c>
      <c r="F104">
        <v>5</v>
      </c>
      <c r="G104" t="str">
        <f>VLOOKUP(F104,'Look-up tables'!$A$1:$B$7,2,TRUE)</f>
        <v>XS</v>
      </c>
      <c r="H104">
        <v>504.79</v>
      </c>
      <c r="I104" s="2">
        <f t="shared" si="4"/>
        <v>100.958</v>
      </c>
      <c r="J104" t="s">
        <v>14</v>
      </c>
      <c r="K104">
        <v>19.989999999999998</v>
      </c>
      <c r="L104" s="8">
        <f t="shared" si="5"/>
        <v>524.78</v>
      </c>
      <c r="M104" t="s">
        <v>41</v>
      </c>
      <c r="N104" t="str">
        <f>VLOOKUP(M104,'Look-up tables'!$H$1:$I$14,2,FALSE)</f>
        <v>NS</v>
      </c>
      <c r="O104" t="s">
        <v>16</v>
      </c>
      <c r="P104" s="7">
        <f>VLOOKUP(O104,'Look-up tables'!$D$1:$E$5,2,FALSE)</f>
        <v>4</v>
      </c>
      <c r="Q104" s="8" t="s">
        <v>30</v>
      </c>
      <c r="R104" t="s">
        <v>31</v>
      </c>
      <c r="S104" t="s">
        <v>19</v>
      </c>
      <c r="T104" t="s">
        <v>173</v>
      </c>
    </row>
    <row r="105" spans="1:20" x14ac:dyDescent="0.35">
      <c r="A105">
        <v>35399</v>
      </c>
      <c r="B105" s="1">
        <v>40564</v>
      </c>
      <c r="C105" s="27" t="str">
        <f t="shared" si="3"/>
        <v>Jan</v>
      </c>
      <c r="D105" s="27">
        <f>VLOOKUP(C105,'Look-up tables'!$N$2:$O$13,2,FALSE)</f>
        <v>1</v>
      </c>
      <c r="E105" t="s">
        <v>13</v>
      </c>
      <c r="F105">
        <v>38</v>
      </c>
      <c r="G105" t="str">
        <f>VLOOKUP(F105,'Look-up tables'!$A$1:$B$7,2,TRUE)</f>
        <v>L</v>
      </c>
      <c r="H105">
        <v>188.38</v>
      </c>
      <c r="I105" s="2">
        <f t="shared" si="4"/>
        <v>4.9573684210526316</v>
      </c>
      <c r="J105" t="s">
        <v>25</v>
      </c>
      <c r="K105">
        <v>5.68</v>
      </c>
      <c r="L105" s="8">
        <f t="shared" si="5"/>
        <v>194.06</v>
      </c>
      <c r="M105" t="s">
        <v>85</v>
      </c>
      <c r="N105" t="str">
        <f>VLOOKUP(M105,'Look-up tables'!$H$1:$I$14,2,FALSE)</f>
        <v>SK</v>
      </c>
      <c r="O105" t="s">
        <v>22</v>
      </c>
      <c r="P105" s="7">
        <f>VLOOKUP(O105,'Look-up tables'!$D$1:$E$5,2,FALSE)</f>
        <v>1</v>
      </c>
      <c r="Q105" s="8" t="s">
        <v>27</v>
      </c>
      <c r="R105" t="s">
        <v>68</v>
      </c>
      <c r="S105" t="s">
        <v>19</v>
      </c>
      <c r="T105" t="s">
        <v>143</v>
      </c>
    </row>
    <row r="106" spans="1:20" x14ac:dyDescent="0.35">
      <c r="A106">
        <v>57217</v>
      </c>
      <c r="B106" s="1">
        <v>40564</v>
      </c>
      <c r="C106" s="27" t="str">
        <f t="shared" si="3"/>
        <v>Jan</v>
      </c>
      <c r="D106" s="27">
        <f>VLOOKUP(C106,'Look-up tables'!$N$2:$O$13,2,FALSE)</f>
        <v>1</v>
      </c>
      <c r="E106" t="s">
        <v>55</v>
      </c>
      <c r="F106">
        <v>35</v>
      </c>
      <c r="G106" t="str">
        <f>VLOOKUP(F106,'Look-up tables'!$A$1:$B$7,2,TRUE)</f>
        <v>L</v>
      </c>
      <c r="H106">
        <v>422.25</v>
      </c>
      <c r="I106" s="2">
        <f t="shared" si="4"/>
        <v>12.064285714285715</v>
      </c>
      <c r="J106" t="s">
        <v>25</v>
      </c>
      <c r="K106">
        <v>7.95</v>
      </c>
      <c r="L106" s="8">
        <f t="shared" si="5"/>
        <v>430.2</v>
      </c>
      <c r="M106" t="s">
        <v>35</v>
      </c>
      <c r="N106" t="str">
        <f>VLOOKUP(M106,'Look-up tables'!$H$1:$I$14,2,FALSE)</f>
        <v>QC</v>
      </c>
      <c r="O106" t="s">
        <v>16</v>
      </c>
      <c r="P106" s="7">
        <f>VLOOKUP(O106,'Look-up tables'!$D$1:$E$5,2,FALSE)</f>
        <v>4</v>
      </c>
      <c r="Q106" s="8" t="s">
        <v>27</v>
      </c>
      <c r="R106" t="s">
        <v>40</v>
      </c>
      <c r="S106" t="s">
        <v>32</v>
      </c>
      <c r="T106" t="s">
        <v>143</v>
      </c>
    </row>
    <row r="107" spans="1:20" x14ac:dyDescent="0.35">
      <c r="A107">
        <v>6564</v>
      </c>
      <c r="B107" s="1">
        <v>40564</v>
      </c>
      <c r="C107" s="27" t="str">
        <f t="shared" si="3"/>
        <v>Jan</v>
      </c>
      <c r="D107" s="27">
        <f>VLOOKUP(C107,'Look-up tables'!$N$2:$O$13,2,FALSE)</f>
        <v>1</v>
      </c>
      <c r="E107" t="s">
        <v>13</v>
      </c>
      <c r="F107">
        <v>26</v>
      </c>
      <c r="G107" t="str">
        <f>VLOOKUP(F107,'Look-up tables'!$A$1:$B$7,2,TRUE)</f>
        <v>M</v>
      </c>
      <c r="H107">
        <v>448.23</v>
      </c>
      <c r="I107" s="2">
        <f t="shared" si="4"/>
        <v>17.239615384615384</v>
      </c>
      <c r="J107" t="s">
        <v>25</v>
      </c>
      <c r="K107">
        <v>4</v>
      </c>
      <c r="L107" s="8">
        <f t="shared" si="5"/>
        <v>452.23</v>
      </c>
      <c r="M107" t="s">
        <v>46</v>
      </c>
      <c r="N107" t="str">
        <f>VLOOKUP(M107,'Look-up tables'!$H$1:$I$14,2,FALSE)</f>
        <v>YT</v>
      </c>
      <c r="O107" t="s">
        <v>16</v>
      </c>
      <c r="P107" s="7">
        <f>VLOOKUP(O107,'Look-up tables'!$D$1:$E$5,2,FALSE)</f>
        <v>4</v>
      </c>
      <c r="Q107" s="8" t="s">
        <v>30</v>
      </c>
      <c r="R107" t="s">
        <v>31</v>
      </c>
      <c r="S107" t="s">
        <v>19</v>
      </c>
      <c r="T107" t="s">
        <v>252</v>
      </c>
    </row>
    <row r="108" spans="1:20" x14ac:dyDescent="0.35">
      <c r="A108">
        <v>16837</v>
      </c>
      <c r="B108" s="1">
        <v>40564</v>
      </c>
      <c r="C108" s="27" t="str">
        <f t="shared" si="3"/>
        <v>Jan</v>
      </c>
      <c r="D108" s="27">
        <f>VLOOKUP(C108,'Look-up tables'!$N$2:$O$13,2,FALSE)</f>
        <v>1</v>
      </c>
      <c r="E108" t="s">
        <v>49</v>
      </c>
      <c r="F108">
        <v>4</v>
      </c>
      <c r="G108" t="str">
        <f>VLOOKUP(F108,'Look-up tables'!$A$1:$B$7,2,TRUE)</f>
        <v>XS</v>
      </c>
      <c r="H108">
        <v>997</v>
      </c>
      <c r="I108" s="2">
        <f t="shared" si="4"/>
        <v>249.25</v>
      </c>
      <c r="J108" t="s">
        <v>21</v>
      </c>
      <c r="K108">
        <v>54.31</v>
      </c>
      <c r="L108" s="8">
        <f t="shared" si="5"/>
        <v>1051.31</v>
      </c>
      <c r="M108" t="s">
        <v>39</v>
      </c>
      <c r="N108" t="str">
        <f>VLOOKUP(M108,'Look-up tables'!$H$1:$I$14,2,FALSE)</f>
        <v>MB</v>
      </c>
      <c r="O108" t="s">
        <v>16</v>
      </c>
      <c r="P108" s="7">
        <f>VLOOKUP(O108,'Look-up tables'!$D$1:$E$5,2,FALSE)</f>
        <v>4</v>
      </c>
      <c r="Q108" s="8" t="s">
        <v>17</v>
      </c>
      <c r="R108" t="s">
        <v>23</v>
      </c>
      <c r="S108" t="s">
        <v>24</v>
      </c>
      <c r="T108" t="s">
        <v>173</v>
      </c>
    </row>
    <row r="109" spans="1:20" x14ac:dyDescent="0.35">
      <c r="A109">
        <v>21606</v>
      </c>
      <c r="B109" s="1">
        <v>40565</v>
      </c>
      <c r="C109" s="27" t="str">
        <f t="shared" si="3"/>
        <v>Jan</v>
      </c>
      <c r="D109" s="27">
        <f>VLOOKUP(C109,'Look-up tables'!$N$2:$O$13,2,FALSE)</f>
        <v>1</v>
      </c>
      <c r="E109" t="s">
        <v>49</v>
      </c>
      <c r="F109">
        <v>43</v>
      </c>
      <c r="G109" t="str">
        <f>VLOOKUP(F109,'Look-up tables'!$A$1:$B$7,2,TRUE)</f>
        <v>XL</v>
      </c>
      <c r="H109">
        <v>1374.7</v>
      </c>
      <c r="I109" s="2">
        <f t="shared" si="4"/>
        <v>31.969767441860466</v>
      </c>
      <c r="J109" t="s">
        <v>14</v>
      </c>
      <c r="K109">
        <v>5.5</v>
      </c>
      <c r="L109" s="8">
        <f t="shared" si="5"/>
        <v>1380.2</v>
      </c>
      <c r="M109" t="s">
        <v>51</v>
      </c>
      <c r="N109" t="str">
        <f>VLOOKUP(M109,'Look-up tables'!$H$1:$I$14,2,FALSE)</f>
        <v>ON</v>
      </c>
      <c r="O109" t="s">
        <v>42</v>
      </c>
      <c r="P109" s="7">
        <f>VLOOKUP(O109,'Look-up tables'!$D$1:$E$5,2,FALSE)</f>
        <v>2</v>
      </c>
      <c r="Q109" s="8" t="s">
        <v>30</v>
      </c>
      <c r="R109" t="s">
        <v>31</v>
      </c>
      <c r="S109" t="s">
        <v>19</v>
      </c>
      <c r="T109" t="s">
        <v>143</v>
      </c>
    </row>
    <row r="110" spans="1:20" x14ac:dyDescent="0.35">
      <c r="A110">
        <v>9824</v>
      </c>
      <c r="B110" s="1">
        <v>40565</v>
      </c>
      <c r="C110" s="27" t="str">
        <f t="shared" si="3"/>
        <v>Jan</v>
      </c>
      <c r="D110" s="27">
        <f>VLOOKUP(C110,'Look-up tables'!$N$2:$O$13,2,FALSE)</f>
        <v>1</v>
      </c>
      <c r="E110" t="s">
        <v>20</v>
      </c>
      <c r="F110">
        <v>43</v>
      </c>
      <c r="G110" t="str">
        <f>VLOOKUP(F110,'Look-up tables'!$A$1:$B$7,2,TRUE)</f>
        <v>XL</v>
      </c>
      <c r="H110">
        <v>115.81</v>
      </c>
      <c r="I110" s="2">
        <f t="shared" si="4"/>
        <v>2.6932558139534883</v>
      </c>
      <c r="J110" t="s">
        <v>25</v>
      </c>
      <c r="K110">
        <v>1.01</v>
      </c>
      <c r="L110" s="8">
        <f t="shared" si="5"/>
        <v>116.82000000000001</v>
      </c>
      <c r="M110" t="s">
        <v>46</v>
      </c>
      <c r="N110" t="str">
        <f>VLOOKUP(M110,'Look-up tables'!$H$1:$I$14,2,FALSE)</f>
        <v>YT</v>
      </c>
      <c r="O110" t="s">
        <v>16</v>
      </c>
      <c r="P110" s="7">
        <f>VLOOKUP(O110,'Look-up tables'!$D$1:$E$5,2,FALSE)</f>
        <v>4</v>
      </c>
      <c r="Q110" s="8" t="s">
        <v>27</v>
      </c>
      <c r="R110" t="s">
        <v>40</v>
      </c>
      <c r="S110" t="s">
        <v>37</v>
      </c>
      <c r="T110" t="s">
        <v>234</v>
      </c>
    </row>
    <row r="111" spans="1:20" x14ac:dyDescent="0.35">
      <c r="A111">
        <v>9824</v>
      </c>
      <c r="B111" s="1">
        <v>40565</v>
      </c>
      <c r="C111" s="27" t="str">
        <f t="shared" si="3"/>
        <v>Jan</v>
      </c>
      <c r="D111" s="27">
        <f>VLOOKUP(C111,'Look-up tables'!$N$2:$O$13,2,FALSE)</f>
        <v>1</v>
      </c>
      <c r="E111" t="s">
        <v>20</v>
      </c>
      <c r="F111">
        <v>39</v>
      </c>
      <c r="G111" t="str">
        <f>VLOOKUP(F111,'Look-up tables'!$A$1:$B$7,2,TRUE)</f>
        <v>L</v>
      </c>
      <c r="H111">
        <v>1939.66</v>
      </c>
      <c r="I111" s="2">
        <f t="shared" si="4"/>
        <v>49.7348717948718</v>
      </c>
      <c r="J111" t="s">
        <v>14</v>
      </c>
      <c r="K111">
        <v>4.5</v>
      </c>
      <c r="L111" s="8">
        <f t="shared" si="5"/>
        <v>1944.16</v>
      </c>
      <c r="M111" t="s">
        <v>46</v>
      </c>
      <c r="N111" t="str">
        <f>VLOOKUP(M111,'Look-up tables'!$H$1:$I$14,2,FALSE)</f>
        <v>YT</v>
      </c>
      <c r="O111" t="s">
        <v>16</v>
      </c>
      <c r="P111" s="7">
        <f>VLOOKUP(O111,'Look-up tables'!$D$1:$E$5,2,FALSE)</f>
        <v>4</v>
      </c>
      <c r="Q111" s="8" t="s">
        <v>27</v>
      </c>
      <c r="R111" t="s">
        <v>66</v>
      </c>
      <c r="S111" t="s">
        <v>19</v>
      </c>
      <c r="T111" t="s">
        <v>234</v>
      </c>
    </row>
    <row r="112" spans="1:20" x14ac:dyDescent="0.35">
      <c r="A112">
        <v>2883</v>
      </c>
      <c r="B112" s="1">
        <v>40565</v>
      </c>
      <c r="C112" s="27" t="str">
        <f t="shared" si="3"/>
        <v>Jan</v>
      </c>
      <c r="D112" s="27">
        <f>VLOOKUP(C112,'Look-up tables'!$N$2:$O$13,2,FALSE)</f>
        <v>1</v>
      </c>
      <c r="E112" t="s">
        <v>13</v>
      </c>
      <c r="F112">
        <v>34</v>
      </c>
      <c r="G112" t="str">
        <f>VLOOKUP(F112,'Look-up tables'!$A$1:$B$7,2,TRUE)</f>
        <v>L</v>
      </c>
      <c r="H112">
        <v>2154.34</v>
      </c>
      <c r="I112" s="2">
        <f t="shared" si="4"/>
        <v>63.362941176470592</v>
      </c>
      <c r="J112" t="s">
        <v>25</v>
      </c>
      <c r="K112">
        <v>6.88</v>
      </c>
      <c r="L112" s="8">
        <f t="shared" si="5"/>
        <v>2161.2200000000003</v>
      </c>
      <c r="M112" t="s">
        <v>15</v>
      </c>
      <c r="N112" t="str">
        <f>VLOOKUP(M112,'Look-up tables'!$H$1:$I$14,2,FALSE)</f>
        <v>BC</v>
      </c>
      <c r="O112" t="s">
        <v>16</v>
      </c>
      <c r="P112" s="7">
        <f>VLOOKUP(O112,'Look-up tables'!$D$1:$E$5,2,FALSE)</f>
        <v>4</v>
      </c>
      <c r="Q112" s="8" t="s">
        <v>27</v>
      </c>
      <c r="R112" t="s">
        <v>58</v>
      </c>
      <c r="S112" t="s">
        <v>19</v>
      </c>
      <c r="T112" t="s">
        <v>234</v>
      </c>
    </row>
    <row r="113" spans="1:20" x14ac:dyDescent="0.35">
      <c r="A113">
        <v>21606</v>
      </c>
      <c r="B113" s="1">
        <v>40565</v>
      </c>
      <c r="C113" s="27" t="str">
        <f t="shared" si="3"/>
        <v>Jan</v>
      </c>
      <c r="D113" s="27">
        <f>VLOOKUP(C113,'Look-up tables'!$N$2:$O$13,2,FALSE)</f>
        <v>1</v>
      </c>
      <c r="E113" t="s">
        <v>49</v>
      </c>
      <c r="F113">
        <v>29</v>
      </c>
      <c r="G113" t="str">
        <f>VLOOKUP(F113,'Look-up tables'!$A$1:$B$7,2,TRUE)</f>
        <v>M</v>
      </c>
      <c r="H113">
        <v>516.62</v>
      </c>
      <c r="I113" s="2">
        <f t="shared" si="4"/>
        <v>17.814482758620692</v>
      </c>
      <c r="J113" t="s">
        <v>25</v>
      </c>
      <c r="K113">
        <v>1.99</v>
      </c>
      <c r="L113" s="8">
        <f t="shared" si="5"/>
        <v>518.61</v>
      </c>
      <c r="M113" t="s">
        <v>35</v>
      </c>
      <c r="N113" t="str">
        <f>VLOOKUP(M113,'Look-up tables'!$H$1:$I$14,2,FALSE)</f>
        <v>QC</v>
      </c>
      <c r="O113" t="s">
        <v>42</v>
      </c>
      <c r="P113" s="7">
        <f>VLOOKUP(O113,'Look-up tables'!$D$1:$E$5,2,FALSE)</f>
        <v>2</v>
      </c>
      <c r="Q113" s="8" t="s">
        <v>30</v>
      </c>
      <c r="R113" t="s">
        <v>31</v>
      </c>
      <c r="S113" t="s">
        <v>32</v>
      </c>
      <c r="T113" t="s">
        <v>143</v>
      </c>
    </row>
    <row r="114" spans="1:20" x14ac:dyDescent="0.35">
      <c r="A114">
        <v>9824</v>
      </c>
      <c r="B114" s="1">
        <v>40565</v>
      </c>
      <c r="C114" s="27" t="str">
        <f t="shared" si="3"/>
        <v>Jan</v>
      </c>
      <c r="D114" s="27">
        <f>VLOOKUP(C114,'Look-up tables'!$N$2:$O$13,2,FALSE)</f>
        <v>1</v>
      </c>
      <c r="E114" t="s">
        <v>20</v>
      </c>
      <c r="F114">
        <v>5</v>
      </c>
      <c r="G114" t="str">
        <f>VLOOKUP(F114,'Look-up tables'!$A$1:$B$7,2,TRUE)</f>
        <v>XS</v>
      </c>
      <c r="H114">
        <v>21.56</v>
      </c>
      <c r="I114" s="2">
        <f t="shared" si="4"/>
        <v>4.3119999999999994</v>
      </c>
      <c r="J114" t="s">
        <v>25</v>
      </c>
      <c r="K114">
        <v>0.5</v>
      </c>
      <c r="L114" s="8">
        <f t="shared" si="5"/>
        <v>22.06</v>
      </c>
      <c r="M114" t="s">
        <v>46</v>
      </c>
      <c r="N114" t="str">
        <f>VLOOKUP(M114,'Look-up tables'!$H$1:$I$14,2,FALSE)</f>
        <v>YT</v>
      </c>
      <c r="O114" t="s">
        <v>16</v>
      </c>
      <c r="P114" s="7">
        <f>VLOOKUP(O114,'Look-up tables'!$D$1:$E$5,2,FALSE)</f>
        <v>4</v>
      </c>
      <c r="Q114" s="8" t="s">
        <v>27</v>
      </c>
      <c r="R114" t="s">
        <v>71</v>
      </c>
      <c r="S114" t="s">
        <v>19</v>
      </c>
      <c r="T114" t="s">
        <v>234</v>
      </c>
    </row>
    <row r="115" spans="1:20" x14ac:dyDescent="0.35">
      <c r="A115">
        <v>50208</v>
      </c>
      <c r="B115" s="1">
        <v>40565</v>
      </c>
      <c r="C115" s="27" t="str">
        <f t="shared" si="3"/>
        <v>Jan</v>
      </c>
      <c r="D115" s="27">
        <f>VLOOKUP(C115,'Look-up tables'!$N$2:$O$13,2,FALSE)</f>
        <v>1</v>
      </c>
      <c r="E115" t="s">
        <v>55</v>
      </c>
      <c r="F115">
        <v>4</v>
      </c>
      <c r="G115" t="str">
        <f>VLOOKUP(F115,'Look-up tables'!$A$1:$B$7,2,TRUE)</f>
        <v>XS</v>
      </c>
      <c r="H115">
        <v>38.76</v>
      </c>
      <c r="I115" s="2">
        <f t="shared" si="4"/>
        <v>9.69</v>
      </c>
      <c r="J115" t="s">
        <v>14</v>
      </c>
      <c r="K115">
        <v>6.97</v>
      </c>
      <c r="L115" s="8">
        <f t="shared" si="5"/>
        <v>45.73</v>
      </c>
      <c r="M115" t="s">
        <v>41</v>
      </c>
      <c r="N115" t="str">
        <f>VLOOKUP(M115,'Look-up tables'!$H$1:$I$14,2,FALSE)</f>
        <v>NS</v>
      </c>
      <c r="O115" t="s">
        <v>22</v>
      </c>
      <c r="P115" s="7">
        <f>VLOOKUP(O115,'Look-up tables'!$D$1:$E$5,2,FALSE)</f>
        <v>1</v>
      </c>
      <c r="Q115" s="8" t="s">
        <v>27</v>
      </c>
      <c r="R115" t="s">
        <v>68</v>
      </c>
      <c r="S115" t="s">
        <v>19</v>
      </c>
      <c r="T115" t="s">
        <v>143</v>
      </c>
    </row>
    <row r="116" spans="1:20" x14ac:dyDescent="0.35">
      <c r="A116">
        <v>49443</v>
      </c>
      <c r="B116" s="1">
        <v>40566</v>
      </c>
      <c r="C116" s="27" t="str">
        <f t="shared" si="3"/>
        <v>Jan</v>
      </c>
      <c r="D116" s="27">
        <f>VLOOKUP(C116,'Look-up tables'!$N$2:$O$13,2,FALSE)</f>
        <v>1</v>
      </c>
      <c r="E116" t="s">
        <v>34</v>
      </c>
      <c r="F116">
        <v>41</v>
      </c>
      <c r="G116" t="str">
        <f>VLOOKUP(F116,'Look-up tables'!$A$1:$B$7,2,TRUE)</f>
        <v>XL</v>
      </c>
      <c r="H116">
        <v>396.15</v>
      </c>
      <c r="I116" s="2">
        <f t="shared" si="4"/>
        <v>9.6621951219512194</v>
      </c>
      <c r="J116" t="s">
        <v>25</v>
      </c>
      <c r="K116">
        <v>4.82</v>
      </c>
      <c r="L116" s="8">
        <f t="shared" si="5"/>
        <v>400.96999999999997</v>
      </c>
      <c r="M116" t="s">
        <v>35</v>
      </c>
      <c r="N116" t="str">
        <f>VLOOKUP(M116,'Look-up tables'!$H$1:$I$14,2,FALSE)</f>
        <v>QC</v>
      </c>
      <c r="O116" t="s">
        <v>29</v>
      </c>
      <c r="P116" s="7">
        <f>VLOOKUP(O116,'Look-up tables'!$D$1:$E$5,2,FALSE)</f>
        <v>3</v>
      </c>
      <c r="Q116" s="8" t="s">
        <v>27</v>
      </c>
      <c r="R116" t="s">
        <v>40</v>
      </c>
      <c r="S116" t="s">
        <v>37</v>
      </c>
      <c r="T116" t="s">
        <v>234</v>
      </c>
    </row>
    <row r="117" spans="1:20" x14ac:dyDescent="0.35">
      <c r="A117">
        <v>49761</v>
      </c>
      <c r="B117" s="1">
        <v>40567</v>
      </c>
      <c r="C117" s="27" t="str">
        <f t="shared" si="3"/>
        <v>Jan</v>
      </c>
      <c r="D117" s="27">
        <f>VLOOKUP(C117,'Look-up tables'!$N$2:$O$13,2,FALSE)</f>
        <v>1</v>
      </c>
      <c r="E117" t="s">
        <v>49</v>
      </c>
      <c r="F117">
        <v>45</v>
      </c>
      <c r="G117" t="str">
        <f>VLOOKUP(F117,'Look-up tables'!$A$1:$B$7,2,TRUE)</f>
        <v>XL</v>
      </c>
      <c r="H117">
        <v>1090.5999999999999</v>
      </c>
      <c r="I117" s="2">
        <f t="shared" si="4"/>
        <v>24.235555555555553</v>
      </c>
      <c r="J117" t="s">
        <v>25</v>
      </c>
      <c r="K117">
        <v>6.3</v>
      </c>
      <c r="L117" s="8">
        <f t="shared" si="5"/>
        <v>1096.8999999999999</v>
      </c>
      <c r="M117" t="s">
        <v>15</v>
      </c>
      <c r="N117" t="str">
        <f>VLOOKUP(M117,'Look-up tables'!$H$1:$I$14,2,FALSE)</f>
        <v>BC</v>
      </c>
      <c r="O117" t="s">
        <v>22</v>
      </c>
      <c r="P117" s="7">
        <f>VLOOKUP(O117,'Look-up tables'!$D$1:$E$5,2,FALSE)</f>
        <v>1</v>
      </c>
      <c r="Q117" s="8" t="s">
        <v>30</v>
      </c>
      <c r="R117" t="s">
        <v>44</v>
      </c>
      <c r="S117" t="s">
        <v>45</v>
      </c>
      <c r="T117" t="s">
        <v>119</v>
      </c>
    </row>
    <row r="118" spans="1:20" x14ac:dyDescent="0.35">
      <c r="A118">
        <v>21890</v>
      </c>
      <c r="B118" s="1">
        <v>40567</v>
      </c>
      <c r="C118" s="27" t="str">
        <f t="shared" si="3"/>
        <v>Jan</v>
      </c>
      <c r="D118" s="27">
        <f>VLOOKUP(C118,'Look-up tables'!$N$2:$O$13,2,FALSE)</f>
        <v>1</v>
      </c>
      <c r="E118" t="s">
        <v>49</v>
      </c>
      <c r="F118">
        <v>44</v>
      </c>
      <c r="G118" t="str">
        <f>VLOOKUP(F118,'Look-up tables'!$A$1:$B$7,2,TRUE)</f>
        <v>XL</v>
      </c>
      <c r="H118">
        <v>495.5</v>
      </c>
      <c r="I118" s="2">
        <f t="shared" si="4"/>
        <v>11.261363636363637</v>
      </c>
      <c r="J118" t="s">
        <v>25</v>
      </c>
      <c r="K118">
        <v>6.97</v>
      </c>
      <c r="L118" s="8">
        <f t="shared" si="5"/>
        <v>502.47</v>
      </c>
      <c r="M118" t="s">
        <v>46</v>
      </c>
      <c r="N118" t="str">
        <f>VLOOKUP(M118,'Look-up tables'!$H$1:$I$14,2,FALSE)</f>
        <v>YT</v>
      </c>
      <c r="O118" t="s">
        <v>42</v>
      </c>
      <c r="P118" s="7">
        <f>VLOOKUP(O118,'Look-up tables'!$D$1:$E$5,2,FALSE)</f>
        <v>2</v>
      </c>
      <c r="Q118" s="8" t="s">
        <v>27</v>
      </c>
      <c r="R118" t="s">
        <v>127</v>
      </c>
      <c r="S118" t="s">
        <v>19</v>
      </c>
      <c r="T118" t="s">
        <v>195</v>
      </c>
    </row>
    <row r="119" spans="1:20" x14ac:dyDescent="0.35">
      <c r="A119">
        <v>21890</v>
      </c>
      <c r="B119" s="1">
        <v>40567</v>
      </c>
      <c r="C119" s="27" t="str">
        <f t="shared" si="3"/>
        <v>Jan</v>
      </c>
      <c r="D119" s="27">
        <f>VLOOKUP(C119,'Look-up tables'!$N$2:$O$13,2,FALSE)</f>
        <v>1</v>
      </c>
      <c r="E119" t="s">
        <v>49</v>
      </c>
      <c r="F119">
        <v>27</v>
      </c>
      <c r="G119" t="str">
        <f>VLOOKUP(F119,'Look-up tables'!$A$1:$B$7,2,TRUE)</f>
        <v>M</v>
      </c>
      <c r="H119">
        <v>81.900000000000006</v>
      </c>
      <c r="I119" s="2">
        <f t="shared" si="4"/>
        <v>3.0333333333333337</v>
      </c>
      <c r="J119" t="s">
        <v>25</v>
      </c>
      <c r="K119">
        <v>0.96</v>
      </c>
      <c r="L119" s="8">
        <f t="shared" si="5"/>
        <v>82.86</v>
      </c>
      <c r="M119" t="s">
        <v>232</v>
      </c>
      <c r="N119" t="str">
        <f>VLOOKUP(M119,'Look-up tables'!$H$1:$I$14,2,FALSE)</f>
        <v>NL</v>
      </c>
      <c r="O119" t="s">
        <v>42</v>
      </c>
      <c r="P119" s="7">
        <f>VLOOKUP(O119,'Look-up tables'!$D$1:$E$5,2,FALSE)</f>
        <v>2</v>
      </c>
      <c r="Q119" s="8" t="s">
        <v>27</v>
      </c>
      <c r="R119" t="s">
        <v>40</v>
      </c>
      <c r="S119" t="s">
        <v>37</v>
      </c>
      <c r="T119" t="s">
        <v>195</v>
      </c>
    </row>
    <row r="120" spans="1:20" x14ac:dyDescent="0.35">
      <c r="A120">
        <v>47136</v>
      </c>
      <c r="B120" s="1">
        <v>40567</v>
      </c>
      <c r="C120" s="27" t="str">
        <f t="shared" si="3"/>
        <v>Jan</v>
      </c>
      <c r="D120" s="27">
        <f>VLOOKUP(C120,'Look-up tables'!$N$2:$O$13,2,FALSE)</f>
        <v>1</v>
      </c>
      <c r="E120" t="s">
        <v>55</v>
      </c>
      <c r="F120">
        <v>18</v>
      </c>
      <c r="G120" t="str">
        <f>VLOOKUP(F120,'Look-up tables'!$A$1:$B$7,2,TRUE)</f>
        <v>S</v>
      </c>
      <c r="H120">
        <v>89.99</v>
      </c>
      <c r="I120" s="2">
        <f t="shared" si="4"/>
        <v>4.9994444444444444</v>
      </c>
      <c r="J120" t="s">
        <v>25</v>
      </c>
      <c r="K120">
        <v>1.49</v>
      </c>
      <c r="L120" s="8">
        <f t="shared" si="5"/>
        <v>91.47999999999999</v>
      </c>
      <c r="M120" t="s">
        <v>41</v>
      </c>
      <c r="N120" t="str">
        <f>VLOOKUP(M120,'Look-up tables'!$H$1:$I$14,2,FALSE)</f>
        <v>NS</v>
      </c>
      <c r="O120" t="s">
        <v>42</v>
      </c>
      <c r="P120" s="7">
        <f>VLOOKUP(O120,'Look-up tables'!$D$1:$E$5,2,FALSE)</f>
        <v>2</v>
      </c>
      <c r="Q120" s="8" t="s">
        <v>27</v>
      </c>
      <c r="R120" t="s">
        <v>68</v>
      </c>
      <c r="S120" t="s">
        <v>19</v>
      </c>
      <c r="T120" t="s">
        <v>195</v>
      </c>
    </row>
    <row r="121" spans="1:20" x14ac:dyDescent="0.35">
      <c r="A121">
        <v>386</v>
      </c>
      <c r="B121" s="1">
        <v>40567</v>
      </c>
      <c r="C121" s="27" t="str">
        <f t="shared" si="3"/>
        <v>Jan</v>
      </c>
      <c r="D121" s="27">
        <f>VLOOKUP(C121,'Look-up tables'!$N$2:$O$13,2,FALSE)</f>
        <v>1</v>
      </c>
      <c r="E121" t="s">
        <v>34</v>
      </c>
      <c r="F121">
        <v>4</v>
      </c>
      <c r="G121" t="str">
        <f>VLOOKUP(F121,'Look-up tables'!$A$1:$B$7,2,TRUE)</f>
        <v>XS</v>
      </c>
      <c r="H121">
        <v>15.69</v>
      </c>
      <c r="I121" s="2">
        <f t="shared" si="4"/>
        <v>3.9224999999999999</v>
      </c>
      <c r="J121" t="s">
        <v>25</v>
      </c>
      <c r="K121">
        <v>0.7</v>
      </c>
      <c r="L121" s="8">
        <f t="shared" si="5"/>
        <v>16.39</v>
      </c>
      <c r="M121" t="s">
        <v>51</v>
      </c>
      <c r="N121" t="str">
        <f>VLOOKUP(M121,'Look-up tables'!$H$1:$I$14,2,FALSE)</f>
        <v>ON</v>
      </c>
      <c r="O121" t="s">
        <v>22</v>
      </c>
      <c r="P121" s="7">
        <f>VLOOKUP(O121,'Look-up tables'!$D$1:$E$5,2,FALSE)</f>
        <v>1</v>
      </c>
      <c r="Q121" s="8" t="s">
        <v>27</v>
      </c>
      <c r="R121" t="s">
        <v>40</v>
      </c>
      <c r="S121" t="s">
        <v>37</v>
      </c>
      <c r="T121" t="s">
        <v>195</v>
      </c>
    </row>
    <row r="122" spans="1:20" x14ac:dyDescent="0.35">
      <c r="A122">
        <v>386</v>
      </c>
      <c r="B122" s="1">
        <v>40567</v>
      </c>
      <c r="C122" s="27" t="str">
        <f t="shared" si="3"/>
        <v>Jan</v>
      </c>
      <c r="D122" s="27">
        <f>VLOOKUP(C122,'Look-up tables'!$N$2:$O$13,2,FALSE)</f>
        <v>1</v>
      </c>
      <c r="E122" t="s">
        <v>34</v>
      </c>
      <c r="F122">
        <v>4</v>
      </c>
      <c r="G122" t="str">
        <f>VLOOKUP(F122,'Look-up tables'!$A$1:$B$7,2,TRUE)</f>
        <v>XS</v>
      </c>
      <c r="H122">
        <v>14.96</v>
      </c>
      <c r="I122" s="2">
        <f t="shared" si="4"/>
        <v>3.74</v>
      </c>
      <c r="J122" t="s">
        <v>25</v>
      </c>
      <c r="K122">
        <v>0.5</v>
      </c>
      <c r="L122" s="8">
        <f t="shared" si="5"/>
        <v>15.46</v>
      </c>
      <c r="M122" t="s">
        <v>51</v>
      </c>
      <c r="N122" t="str">
        <f>VLOOKUP(M122,'Look-up tables'!$H$1:$I$14,2,FALSE)</f>
        <v>ON</v>
      </c>
      <c r="O122" t="s">
        <v>22</v>
      </c>
      <c r="P122" s="7">
        <f>VLOOKUP(O122,'Look-up tables'!$D$1:$E$5,2,FALSE)</f>
        <v>1</v>
      </c>
      <c r="Q122" s="8" t="s">
        <v>27</v>
      </c>
      <c r="R122" t="s">
        <v>71</v>
      </c>
      <c r="S122" t="s">
        <v>19</v>
      </c>
      <c r="T122" t="s">
        <v>195</v>
      </c>
    </row>
    <row r="123" spans="1:20" x14ac:dyDescent="0.35">
      <c r="A123">
        <v>25095</v>
      </c>
      <c r="B123" s="1">
        <v>40568</v>
      </c>
      <c r="C123" s="27" t="str">
        <f t="shared" si="3"/>
        <v>Jan</v>
      </c>
      <c r="D123" s="27">
        <f>VLOOKUP(C123,'Look-up tables'!$N$2:$O$13,2,FALSE)</f>
        <v>1</v>
      </c>
      <c r="E123" t="s">
        <v>13</v>
      </c>
      <c r="F123">
        <v>41</v>
      </c>
      <c r="G123" t="str">
        <f>VLOOKUP(F123,'Look-up tables'!$A$1:$B$7,2,TRUE)</f>
        <v>XL</v>
      </c>
      <c r="H123">
        <v>4475.03</v>
      </c>
      <c r="I123" s="2">
        <f t="shared" si="4"/>
        <v>109.1470731707317</v>
      </c>
      <c r="J123" t="s">
        <v>21</v>
      </c>
      <c r="K123">
        <v>56.14</v>
      </c>
      <c r="L123" s="8">
        <f t="shared" si="5"/>
        <v>4531.17</v>
      </c>
      <c r="M123" t="s">
        <v>51</v>
      </c>
      <c r="N123" t="str">
        <f>VLOOKUP(M123,'Look-up tables'!$H$1:$I$14,2,FALSE)</f>
        <v>ON</v>
      </c>
      <c r="O123" t="s">
        <v>16</v>
      </c>
      <c r="P123" s="7">
        <f>VLOOKUP(O123,'Look-up tables'!$D$1:$E$5,2,FALSE)</f>
        <v>4</v>
      </c>
      <c r="Q123" s="8" t="s">
        <v>30</v>
      </c>
      <c r="R123" t="s">
        <v>44</v>
      </c>
      <c r="S123" t="s">
        <v>24</v>
      </c>
      <c r="T123" t="s">
        <v>119</v>
      </c>
    </row>
    <row r="124" spans="1:20" x14ac:dyDescent="0.35">
      <c r="A124">
        <v>33091</v>
      </c>
      <c r="B124" s="1">
        <v>40568</v>
      </c>
      <c r="C124" s="27" t="str">
        <f t="shared" si="3"/>
        <v>Jan</v>
      </c>
      <c r="D124" s="27">
        <f>VLOOKUP(C124,'Look-up tables'!$N$2:$O$13,2,FALSE)</f>
        <v>1</v>
      </c>
      <c r="E124" t="s">
        <v>34</v>
      </c>
      <c r="F124">
        <v>24</v>
      </c>
      <c r="G124" t="str">
        <f>VLOOKUP(F124,'Look-up tables'!$A$1:$B$7,2,TRUE)</f>
        <v>M</v>
      </c>
      <c r="H124">
        <v>265.35000000000002</v>
      </c>
      <c r="I124" s="2">
        <f t="shared" si="4"/>
        <v>11.05625</v>
      </c>
      <c r="J124" t="s">
        <v>25</v>
      </c>
      <c r="K124">
        <v>11.59</v>
      </c>
      <c r="L124" s="8">
        <f t="shared" si="5"/>
        <v>276.94</v>
      </c>
      <c r="M124" t="s">
        <v>51</v>
      </c>
      <c r="N124" t="str">
        <f>VLOOKUP(M124,'Look-up tables'!$H$1:$I$14,2,FALSE)</f>
        <v>ON</v>
      </c>
      <c r="O124" t="s">
        <v>29</v>
      </c>
      <c r="P124" s="7">
        <f>VLOOKUP(O124,'Look-up tables'!$D$1:$E$5,2,FALSE)</f>
        <v>3</v>
      </c>
      <c r="Q124" s="8" t="s">
        <v>27</v>
      </c>
      <c r="R124" t="s">
        <v>28</v>
      </c>
      <c r="S124" t="s">
        <v>19</v>
      </c>
      <c r="T124" t="s">
        <v>213</v>
      </c>
    </row>
    <row r="125" spans="1:20" x14ac:dyDescent="0.35">
      <c r="A125">
        <v>25095</v>
      </c>
      <c r="B125" s="1">
        <v>40568</v>
      </c>
      <c r="C125" s="27" t="str">
        <f t="shared" si="3"/>
        <v>Jan</v>
      </c>
      <c r="D125" s="27">
        <f>VLOOKUP(C125,'Look-up tables'!$N$2:$O$13,2,FALSE)</f>
        <v>1</v>
      </c>
      <c r="E125" t="s">
        <v>13</v>
      </c>
      <c r="F125">
        <v>18</v>
      </c>
      <c r="G125" t="str">
        <f>VLOOKUP(F125,'Look-up tables'!$A$1:$B$7,2,TRUE)</f>
        <v>S</v>
      </c>
      <c r="H125">
        <v>693.06</v>
      </c>
      <c r="I125" s="2">
        <f t="shared" si="4"/>
        <v>38.50333333333333</v>
      </c>
      <c r="J125" t="s">
        <v>25</v>
      </c>
      <c r="K125">
        <v>9.83</v>
      </c>
      <c r="L125" s="8">
        <f t="shared" si="5"/>
        <v>702.89</v>
      </c>
      <c r="M125" t="s">
        <v>51</v>
      </c>
      <c r="N125" t="str">
        <f>VLOOKUP(M125,'Look-up tables'!$H$1:$I$14,2,FALSE)</f>
        <v>ON</v>
      </c>
      <c r="O125" t="s">
        <v>16</v>
      </c>
      <c r="P125" s="7">
        <f>VLOOKUP(O125,'Look-up tables'!$D$1:$E$5,2,FALSE)</f>
        <v>4</v>
      </c>
      <c r="Q125" s="8" t="s">
        <v>27</v>
      </c>
      <c r="R125" t="s">
        <v>127</v>
      </c>
      <c r="S125" t="s">
        <v>19</v>
      </c>
      <c r="T125" t="s">
        <v>257</v>
      </c>
    </row>
    <row r="126" spans="1:20" x14ac:dyDescent="0.35">
      <c r="A126">
        <v>52199</v>
      </c>
      <c r="B126" s="1">
        <v>40569</v>
      </c>
      <c r="C126" s="27" t="str">
        <f t="shared" si="3"/>
        <v>Jan</v>
      </c>
      <c r="D126" s="27">
        <f>VLOOKUP(C126,'Look-up tables'!$N$2:$O$13,2,FALSE)</f>
        <v>1</v>
      </c>
      <c r="E126" t="s">
        <v>55</v>
      </c>
      <c r="F126">
        <v>19</v>
      </c>
      <c r="G126" t="str">
        <f>VLOOKUP(F126,'Look-up tables'!$A$1:$B$7,2,TRUE)</f>
        <v>S</v>
      </c>
      <c r="H126">
        <v>92.24</v>
      </c>
      <c r="I126" s="2">
        <f t="shared" si="4"/>
        <v>4.8547368421052628</v>
      </c>
      <c r="J126" t="s">
        <v>25</v>
      </c>
      <c r="K126">
        <v>5.24</v>
      </c>
      <c r="L126" s="8">
        <f t="shared" si="5"/>
        <v>97.47999999999999</v>
      </c>
      <c r="M126" t="s">
        <v>54</v>
      </c>
      <c r="N126" t="str">
        <f>VLOOKUP(M126,'Look-up tables'!$H$1:$I$14,2,FALSE)</f>
        <v>AB</v>
      </c>
      <c r="O126" t="s">
        <v>22</v>
      </c>
      <c r="P126" s="7">
        <f>VLOOKUP(O126,'Look-up tables'!$D$1:$E$5,2,FALSE)</f>
        <v>1</v>
      </c>
      <c r="Q126" s="8" t="s">
        <v>27</v>
      </c>
      <c r="R126" t="s">
        <v>68</v>
      </c>
      <c r="S126" t="s">
        <v>19</v>
      </c>
      <c r="T126" t="s">
        <v>213</v>
      </c>
    </row>
    <row r="127" spans="1:20" x14ac:dyDescent="0.35">
      <c r="A127">
        <v>24388</v>
      </c>
      <c r="B127" s="1">
        <v>40569</v>
      </c>
      <c r="C127" s="27" t="str">
        <f t="shared" si="3"/>
        <v>Jan</v>
      </c>
      <c r="D127" s="27">
        <f>VLOOKUP(C127,'Look-up tables'!$N$2:$O$13,2,FALSE)</f>
        <v>1</v>
      </c>
      <c r="E127" t="s">
        <v>20</v>
      </c>
      <c r="F127">
        <v>15</v>
      </c>
      <c r="G127" t="str">
        <f>VLOOKUP(F127,'Look-up tables'!$A$1:$B$7,2,TRUE)</f>
        <v>S</v>
      </c>
      <c r="H127">
        <v>8662.34</v>
      </c>
      <c r="I127" s="2">
        <f t="shared" si="4"/>
        <v>577.48933333333332</v>
      </c>
      <c r="J127" t="s">
        <v>21</v>
      </c>
      <c r="K127">
        <v>49</v>
      </c>
      <c r="L127" s="8">
        <f t="shared" si="5"/>
        <v>8711.34</v>
      </c>
      <c r="M127" t="s">
        <v>96</v>
      </c>
      <c r="N127" t="str">
        <f>VLOOKUP(M127,'Look-up tables'!$H$1:$I$14,2,FALSE)</f>
        <v>PE</v>
      </c>
      <c r="O127" t="s">
        <v>22</v>
      </c>
      <c r="P127" s="7">
        <f>VLOOKUP(O127,'Look-up tables'!$D$1:$E$5,2,FALSE)</f>
        <v>1</v>
      </c>
      <c r="Q127" s="8" t="s">
        <v>30</v>
      </c>
      <c r="R127" t="s">
        <v>165</v>
      </c>
      <c r="S127" t="s">
        <v>24</v>
      </c>
      <c r="T127" t="s">
        <v>213</v>
      </c>
    </row>
    <row r="128" spans="1:20" x14ac:dyDescent="0.35">
      <c r="A128">
        <v>49601</v>
      </c>
      <c r="B128" s="1">
        <v>40569</v>
      </c>
      <c r="C128" s="27" t="str">
        <f t="shared" si="3"/>
        <v>Jan</v>
      </c>
      <c r="D128" s="27">
        <f>VLOOKUP(C128,'Look-up tables'!$N$2:$O$13,2,FALSE)</f>
        <v>1</v>
      </c>
      <c r="E128" t="s">
        <v>13</v>
      </c>
      <c r="F128">
        <v>15</v>
      </c>
      <c r="G128" t="str">
        <f>VLOOKUP(F128,'Look-up tables'!$A$1:$B$7,2,TRUE)</f>
        <v>S</v>
      </c>
      <c r="H128">
        <v>1756.46</v>
      </c>
      <c r="I128" s="2">
        <f t="shared" si="4"/>
        <v>117.09733333333334</v>
      </c>
      <c r="J128" t="s">
        <v>21</v>
      </c>
      <c r="K128">
        <v>30</v>
      </c>
      <c r="L128" s="8">
        <f t="shared" si="5"/>
        <v>1786.46</v>
      </c>
      <c r="M128" t="s">
        <v>39</v>
      </c>
      <c r="N128" t="str">
        <f>VLOOKUP(M128,'Look-up tables'!$H$1:$I$14,2,FALSE)</f>
        <v>MB</v>
      </c>
      <c r="O128" t="s">
        <v>29</v>
      </c>
      <c r="P128" s="7">
        <f>VLOOKUP(O128,'Look-up tables'!$D$1:$E$5,2,FALSE)</f>
        <v>3</v>
      </c>
      <c r="Q128" s="8" t="s">
        <v>17</v>
      </c>
      <c r="R128" t="s">
        <v>23</v>
      </c>
      <c r="S128" t="s">
        <v>24</v>
      </c>
      <c r="T128" s="1">
        <v>40576</v>
      </c>
    </row>
    <row r="129" spans="1:20" x14ac:dyDescent="0.35">
      <c r="A129">
        <v>51974</v>
      </c>
      <c r="B129" s="1">
        <v>40569</v>
      </c>
      <c r="C129" s="27" t="str">
        <f t="shared" si="3"/>
        <v>Jan</v>
      </c>
      <c r="D129" s="27">
        <f>VLOOKUP(C129,'Look-up tables'!$N$2:$O$13,2,FALSE)</f>
        <v>1</v>
      </c>
      <c r="E129" t="s">
        <v>34</v>
      </c>
      <c r="F129">
        <v>10</v>
      </c>
      <c r="G129" t="str">
        <f>VLOOKUP(F129,'Look-up tables'!$A$1:$B$7,2,TRUE)</f>
        <v>S</v>
      </c>
      <c r="H129">
        <v>1290.3699999999999</v>
      </c>
      <c r="I129" s="2">
        <f t="shared" si="4"/>
        <v>129.03699999999998</v>
      </c>
      <c r="J129" t="s">
        <v>25</v>
      </c>
      <c r="K129">
        <v>24.49</v>
      </c>
      <c r="L129" s="8">
        <f t="shared" si="5"/>
        <v>1314.86</v>
      </c>
      <c r="M129" t="s">
        <v>85</v>
      </c>
      <c r="N129" t="str">
        <f>VLOOKUP(M129,'Look-up tables'!$H$1:$I$14,2,FALSE)</f>
        <v>SK</v>
      </c>
      <c r="O129" t="s">
        <v>42</v>
      </c>
      <c r="P129" s="7">
        <f>VLOOKUP(O129,'Look-up tables'!$D$1:$E$5,2,FALSE)</f>
        <v>2</v>
      </c>
      <c r="Q129" s="8" t="s">
        <v>27</v>
      </c>
      <c r="R129" t="s">
        <v>66</v>
      </c>
      <c r="S129" t="s">
        <v>76</v>
      </c>
      <c r="T129" t="s">
        <v>213</v>
      </c>
    </row>
    <row r="130" spans="1:20" x14ac:dyDescent="0.35">
      <c r="A130">
        <v>51974</v>
      </c>
      <c r="B130" s="1">
        <v>40569</v>
      </c>
      <c r="C130" s="27" t="str">
        <f t="shared" si="3"/>
        <v>Jan</v>
      </c>
      <c r="D130" s="27">
        <f>VLOOKUP(C130,'Look-up tables'!$N$2:$O$13,2,FALSE)</f>
        <v>1</v>
      </c>
      <c r="E130" t="s">
        <v>34</v>
      </c>
      <c r="F130">
        <v>2</v>
      </c>
      <c r="G130" t="str">
        <f>VLOOKUP(F130,'Look-up tables'!$A$1:$B$7,2,TRUE)</f>
        <v>XS</v>
      </c>
      <c r="H130">
        <v>23.18</v>
      </c>
      <c r="I130" s="2">
        <f t="shared" si="4"/>
        <v>11.59</v>
      </c>
      <c r="J130" t="s">
        <v>25</v>
      </c>
      <c r="K130">
        <v>6.19</v>
      </c>
      <c r="L130" s="8">
        <f t="shared" si="5"/>
        <v>29.37</v>
      </c>
      <c r="M130" t="s">
        <v>85</v>
      </c>
      <c r="N130" t="str">
        <f>VLOOKUP(M130,'Look-up tables'!$H$1:$I$14,2,FALSE)</f>
        <v>SK</v>
      </c>
      <c r="O130" t="s">
        <v>42</v>
      </c>
      <c r="P130" s="7">
        <f>VLOOKUP(O130,'Look-up tables'!$D$1:$E$5,2,FALSE)</f>
        <v>2</v>
      </c>
      <c r="Q130" s="8" t="s">
        <v>27</v>
      </c>
      <c r="R130" t="s">
        <v>68</v>
      </c>
      <c r="S130" t="s">
        <v>19</v>
      </c>
      <c r="T130" t="s">
        <v>213</v>
      </c>
    </row>
    <row r="131" spans="1:20" x14ac:dyDescent="0.35">
      <c r="A131">
        <v>24960</v>
      </c>
      <c r="B131" s="1">
        <v>40570</v>
      </c>
      <c r="C131" s="27" t="str">
        <f t="shared" ref="C131:C194" si="6">TEXT(B131, "mmm")</f>
        <v>Jan</v>
      </c>
      <c r="D131" s="27">
        <f>VLOOKUP(C131,'Look-up tables'!$N$2:$O$13,2,FALSE)</f>
        <v>1</v>
      </c>
      <c r="E131" t="s">
        <v>34</v>
      </c>
      <c r="F131">
        <v>48</v>
      </c>
      <c r="G131" t="str">
        <f>VLOOKUP(F131,'Look-up tables'!$A$1:$B$7,2,TRUE)</f>
        <v>XL</v>
      </c>
      <c r="H131">
        <v>1760.35</v>
      </c>
      <c r="I131" s="2">
        <f t="shared" ref="I131:I194" si="7">H131/F131</f>
        <v>36.673958333333331</v>
      </c>
      <c r="J131" t="s">
        <v>14</v>
      </c>
      <c r="K131">
        <v>7.53</v>
      </c>
      <c r="L131" s="8">
        <f t="shared" ref="L131:L194" si="8">H131+K131</f>
        <v>1767.8799999999999</v>
      </c>
      <c r="M131" t="s">
        <v>51</v>
      </c>
      <c r="N131" t="str">
        <f>VLOOKUP(M131,'Look-up tables'!$H$1:$I$14,2,FALSE)</f>
        <v>ON</v>
      </c>
      <c r="O131" t="s">
        <v>42</v>
      </c>
      <c r="P131" s="7">
        <f>VLOOKUP(O131,'Look-up tables'!$D$1:$E$5,2,FALSE)</f>
        <v>2</v>
      </c>
      <c r="Q131" s="8" t="s">
        <v>30</v>
      </c>
      <c r="R131" t="s">
        <v>31</v>
      </c>
      <c r="S131" t="s">
        <v>19</v>
      </c>
      <c r="T131" t="s">
        <v>193</v>
      </c>
    </row>
    <row r="132" spans="1:20" x14ac:dyDescent="0.35">
      <c r="A132">
        <v>15106</v>
      </c>
      <c r="B132" s="1">
        <v>40570</v>
      </c>
      <c r="C132" s="27" t="str">
        <f t="shared" si="6"/>
        <v>Jan</v>
      </c>
      <c r="D132" s="27">
        <f>VLOOKUP(C132,'Look-up tables'!$N$2:$O$13,2,FALSE)</f>
        <v>1</v>
      </c>
      <c r="E132" t="s">
        <v>49</v>
      </c>
      <c r="F132">
        <v>42</v>
      </c>
      <c r="G132" t="str">
        <f>VLOOKUP(F132,'Look-up tables'!$A$1:$B$7,2,TRUE)</f>
        <v>XL</v>
      </c>
      <c r="H132">
        <v>283.58</v>
      </c>
      <c r="I132" s="2">
        <f t="shared" si="7"/>
        <v>6.7519047619047612</v>
      </c>
      <c r="J132" t="s">
        <v>25</v>
      </c>
      <c r="K132">
        <v>4.95</v>
      </c>
      <c r="L132" s="8">
        <f t="shared" si="8"/>
        <v>288.52999999999997</v>
      </c>
      <c r="M132" t="s">
        <v>26</v>
      </c>
      <c r="N132" t="str">
        <f>VLOOKUP(M132,'Look-up tables'!$H$1:$I$14,2,FALSE)</f>
        <v>NT</v>
      </c>
      <c r="O132" t="s">
        <v>29</v>
      </c>
      <c r="P132" s="7">
        <f>VLOOKUP(O132,'Look-up tables'!$D$1:$E$5,2,FALSE)</f>
        <v>3</v>
      </c>
      <c r="Q132" s="8" t="s">
        <v>17</v>
      </c>
      <c r="R132" t="s">
        <v>18</v>
      </c>
      <c r="S132" t="s">
        <v>32</v>
      </c>
      <c r="T132" t="s">
        <v>171</v>
      </c>
    </row>
    <row r="133" spans="1:20" x14ac:dyDescent="0.35">
      <c r="A133">
        <v>15106</v>
      </c>
      <c r="B133" s="1">
        <v>40570</v>
      </c>
      <c r="C133" s="27" t="str">
        <f t="shared" si="6"/>
        <v>Jan</v>
      </c>
      <c r="D133" s="27">
        <f>VLOOKUP(C133,'Look-up tables'!$N$2:$O$13,2,FALSE)</f>
        <v>1</v>
      </c>
      <c r="E133" t="s">
        <v>49</v>
      </c>
      <c r="F133">
        <v>39</v>
      </c>
      <c r="G133" t="str">
        <f>VLOOKUP(F133,'Look-up tables'!$A$1:$B$7,2,TRUE)</f>
        <v>L</v>
      </c>
      <c r="H133">
        <v>5403.37</v>
      </c>
      <c r="I133" s="2">
        <f t="shared" si="7"/>
        <v>138.54794871794871</v>
      </c>
      <c r="J133" t="s">
        <v>21</v>
      </c>
      <c r="K133">
        <v>17.850000000000001</v>
      </c>
      <c r="L133" s="8">
        <f t="shared" si="8"/>
        <v>5421.22</v>
      </c>
      <c r="M133" t="s">
        <v>26</v>
      </c>
      <c r="N133" t="str">
        <f>VLOOKUP(M133,'Look-up tables'!$H$1:$I$14,2,FALSE)</f>
        <v>NT</v>
      </c>
      <c r="O133" t="s">
        <v>29</v>
      </c>
      <c r="P133" s="7">
        <f>VLOOKUP(O133,'Look-up tables'!$D$1:$E$5,2,FALSE)</f>
        <v>3</v>
      </c>
      <c r="Q133" s="8" t="s">
        <v>30</v>
      </c>
      <c r="R133" t="s">
        <v>44</v>
      </c>
      <c r="S133" t="s">
        <v>24</v>
      </c>
      <c r="T133" t="s">
        <v>213</v>
      </c>
    </row>
    <row r="134" spans="1:20" x14ac:dyDescent="0.35">
      <c r="A134">
        <v>24960</v>
      </c>
      <c r="B134" s="1">
        <v>40570</v>
      </c>
      <c r="C134" s="27" t="str">
        <f t="shared" si="6"/>
        <v>Jan</v>
      </c>
      <c r="D134" s="27">
        <f>VLOOKUP(C134,'Look-up tables'!$N$2:$O$13,2,FALSE)</f>
        <v>1</v>
      </c>
      <c r="E134" t="s">
        <v>34</v>
      </c>
      <c r="F134">
        <v>37</v>
      </c>
      <c r="G134" t="str">
        <f>VLOOKUP(F134,'Look-up tables'!$A$1:$B$7,2,TRUE)</f>
        <v>L</v>
      </c>
      <c r="H134">
        <v>1436.94</v>
      </c>
      <c r="I134" s="2">
        <f t="shared" si="7"/>
        <v>38.836216216216215</v>
      </c>
      <c r="J134" t="s">
        <v>25</v>
      </c>
      <c r="K134">
        <v>5.08</v>
      </c>
      <c r="L134" s="8">
        <f t="shared" si="8"/>
        <v>1442.02</v>
      </c>
      <c r="M134" t="s">
        <v>51</v>
      </c>
      <c r="N134" t="str">
        <f>VLOOKUP(M134,'Look-up tables'!$H$1:$I$14,2,FALSE)</f>
        <v>ON</v>
      </c>
      <c r="O134" t="s">
        <v>42</v>
      </c>
      <c r="P134" s="7">
        <f>VLOOKUP(O134,'Look-up tables'!$D$1:$E$5,2,FALSE)</f>
        <v>2</v>
      </c>
      <c r="Q134" s="8" t="s">
        <v>27</v>
      </c>
      <c r="R134" t="s">
        <v>28</v>
      </c>
      <c r="S134" t="s">
        <v>37</v>
      </c>
      <c r="T134" t="s">
        <v>193</v>
      </c>
    </row>
    <row r="135" spans="1:20" x14ac:dyDescent="0.35">
      <c r="A135">
        <v>24960</v>
      </c>
      <c r="B135" s="1">
        <v>40570</v>
      </c>
      <c r="C135" s="27" t="str">
        <f t="shared" si="6"/>
        <v>Jan</v>
      </c>
      <c r="D135" s="27">
        <f>VLOOKUP(C135,'Look-up tables'!$N$2:$O$13,2,FALSE)</f>
        <v>1</v>
      </c>
      <c r="E135" t="s">
        <v>34</v>
      </c>
      <c r="F135">
        <v>35</v>
      </c>
      <c r="G135" t="str">
        <f>VLOOKUP(F135,'Look-up tables'!$A$1:$B$7,2,TRUE)</f>
        <v>L</v>
      </c>
      <c r="H135">
        <v>5797.68</v>
      </c>
      <c r="I135" s="2">
        <f t="shared" si="7"/>
        <v>165.648</v>
      </c>
      <c r="J135" t="s">
        <v>25</v>
      </c>
      <c r="K135">
        <v>4.2</v>
      </c>
      <c r="L135" s="8">
        <f t="shared" si="8"/>
        <v>5801.88</v>
      </c>
      <c r="M135" t="s">
        <v>51</v>
      </c>
      <c r="N135" t="str">
        <f>VLOOKUP(M135,'Look-up tables'!$H$1:$I$14,2,FALSE)</f>
        <v>ON</v>
      </c>
      <c r="O135" t="s">
        <v>42</v>
      </c>
      <c r="P135" s="7">
        <f>VLOOKUP(O135,'Look-up tables'!$D$1:$E$5,2,FALSE)</f>
        <v>2</v>
      </c>
      <c r="Q135" s="8" t="s">
        <v>30</v>
      </c>
      <c r="R135" t="s">
        <v>47</v>
      </c>
      <c r="S135" t="s">
        <v>19</v>
      </c>
      <c r="T135" t="s">
        <v>193</v>
      </c>
    </row>
    <row r="136" spans="1:20" x14ac:dyDescent="0.35">
      <c r="A136">
        <v>15106</v>
      </c>
      <c r="B136" s="1">
        <v>40570</v>
      </c>
      <c r="C136" s="27" t="str">
        <f t="shared" si="6"/>
        <v>Jan</v>
      </c>
      <c r="D136" s="27">
        <f>VLOOKUP(C136,'Look-up tables'!$N$2:$O$13,2,FALSE)</f>
        <v>1</v>
      </c>
      <c r="E136" t="s">
        <v>49</v>
      </c>
      <c r="F136">
        <v>35</v>
      </c>
      <c r="G136" t="str">
        <f>VLOOKUP(F136,'Look-up tables'!$A$1:$B$7,2,TRUE)</f>
        <v>L</v>
      </c>
      <c r="H136">
        <v>82.15</v>
      </c>
      <c r="I136" s="2">
        <f t="shared" si="7"/>
        <v>2.3471428571428574</v>
      </c>
      <c r="J136" t="s">
        <v>25</v>
      </c>
      <c r="K136">
        <v>1.1200000000000001</v>
      </c>
      <c r="L136" s="8">
        <f t="shared" si="8"/>
        <v>83.27000000000001</v>
      </c>
      <c r="M136" t="s">
        <v>26</v>
      </c>
      <c r="N136" t="str">
        <f>VLOOKUP(M136,'Look-up tables'!$H$1:$I$14,2,FALSE)</f>
        <v>NT</v>
      </c>
      <c r="O136" t="s">
        <v>29</v>
      </c>
      <c r="P136" s="7">
        <f>VLOOKUP(O136,'Look-up tables'!$D$1:$E$5,2,FALSE)</f>
        <v>3</v>
      </c>
      <c r="Q136" s="8" t="s">
        <v>27</v>
      </c>
      <c r="R136" t="s">
        <v>40</v>
      </c>
      <c r="S136" t="s">
        <v>37</v>
      </c>
      <c r="T136" t="s">
        <v>171</v>
      </c>
    </row>
    <row r="137" spans="1:20" x14ac:dyDescent="0.35">
      <c r="A137">
        <v>24960</v>
      </c>
      <c r="B137" s="1">
        <v>40570</v>
      </c>
      <c r="C137" s="27" t="str">
        <f t="shared" si="6"/>
        <v>Jan</v>
      </c>
      <c r="D137" s="27">
        <f>VLOOKUP(C137,'Look-up tables'!$N$2:$O$13,2,FALSE)</f>
        <v>1</v>
      </c>
      <c r="E137" t="s">
        <v>34</v>
      </c>
      <c r="F137">
        <v>18</v>
      </c>
      <c r="G137" t="str">
        <f>VLOOKUP(F137,'Look-up tables'!$A$1:$B$7,2,TRUE)</f>
        <v>S</v>
      </c>
      <c r="H137">
        <v>125.8</v>
      </c>
      <c r="I137" s="2">
        <f t="shared" si="7"/>
        <v>6.9888888888888889</v>
      </c>
      <c r="J137" t="s">
        <v>25</v>
      </c>
      <c r="K137">
        <v>5.87</v>
      </c>
      <c r="L137" s="8">
        <f t="shared" si="8"/>
        <v>131.66999999999999</v>
      </c>
      <c r="M137" t="s">
        <v>51</v>
      </c>
      <c r="N137" t="str">
        <f>VLOOKUP(M137,'Look-up tables'!$H$1:$I$14,2,FALSE)</f>
        <v>ON</v>
      </c>
      <c r="O137" t="s">
        <v>42</v>
      </c>
      <c r="P137" s="7">
        <f>VLOOKUP(O137,'Look-up tables'!$D$1:$E$5,2,FALSE)</f>
        <v>2</v>
      </c>
      <c r="Q137" s="8" t="s">
        <v>27</v>
      </c>
      <c r="R137" t="s">
        <v>28</v>
      </c>
      <c r="S137" t="s">
        <v>19</v>
      </c>
      <c r="T137" t="s">
        <v>171</v>
      </c>
    </row>
    <row r="138" spans="1:20" x14ac:dyDescent="0.35">
      <c r="A138">
        <v>59652</v>
      </c>
      <c r="B138" s="1">
        <v>40570</v>
      </c>
      <c r="C138" s="27" t="str">
        <f t="shared" si="6"/>
        <v>Jan</v>
      </c>
      <c r="D138" s="27">
        <f>VLOOKUP(C138,'Look-up tables'!$N$2:$O$13,2,FALSE)</f>
        <v>1</v>
      </c>
      <c r="E138" t="s">
        <v>55</v>
      </c>
      <c r="F138">
        <v>17</v>
      </c>
      <c r="G138" t="str">
        <f>VLOOKUP(F138,'Look-up tables'!$A$1:$B$7,2,TRUE)</f>
        <v>S</v>
      </c>
      <c r="H138">
        <v>312.03500000000003</v>
      </c>
      <c r="I138" s="2">
        <f t="shared" si="7"/>
        <v>18.355</v>
      </c>
      <c r="J138" t="s">
        <v>25</v>
      </c>
      <c r="K138">
        <v>0.99</v>
      </c>
      <c r="L138" s="8">
        <f t="shared" si="8"/>
        <v>313.02500000000003</v>
      </c>
      <c r="M138" t="s">
        <v>46</v>
      </c>
      <c r="N138" t="str">
        <f>VLOOKUP(M138,'Look-up tables'!$H$1:$I$14,2,FALSE)</f>
        <v>YT</v>
      </c>
      <c r="O138" t="s">
        <v>29</v>
      </c>
      <c r="P138" s="7">
        <f>VLOOKUP(O138,'Look-up tables'!$D$1:$E$5,2,FALSE)</f>
        <v>3</v>
      </c>
      <c r="Q138" s="8" t="s">
        <v>30</v>
      </c>
      <c r="R138" t="s">
        <v>47</v>
      </c>
      <c r="S138" t="s">
        <v>32</v>
      </c>
      <c r="T138" t="s">
        <v>171</v>
      </c>
    </row>
    <row r="139" spans="1:20" x14ac:dyDescent="0.35">
      <c r="A139">
        <v>26529</v>
      </c>
      <c r="B139" s="1">
        <v>40571</v>
      </c>
      <c r="C139" s="27" t="str">
        <f t="shared" si="6"/>
        <v>Jan</v>
      </c>
      <c r="D139" s="27">
        <f>VLOOKUP(C139,'Look-up tables'!$N$2:$O$13,2,FALSE)</f>
        <v>1</v>
      </c>
      <c r="E139" t="s">
        <v>13</v>
      </c>
      <c r="F139">
        <v>41</v>
      </c>
      <c r="G139" t="str">
        <f>VLOOKUP(F139,'Look-up tables'!$A$1:$B$7,2,TRUE)</f>
        <v>XL</v>
      </c>
      <c r="H139">
        <v>12125.14</v>
      </c>
      <c r="I139" s="2">
        <f t="shared" si="7"/>
        <v>295.73512195121953</v>
      </c>
      <c r="J139" t="s">
        <v>21</v>
      </c>
      <c r="K139">
        <v>14.7</v>
      </c>
      <c r="L139" s="8">
        <f t="shared" si="8"/>
        <v>12139.84</v>
      </c>
      <c r="M139" t="s">
        <v>85</v>
      </c>
      <c r="N139" t="str">
        <f>VLOOKUP(M139,'Look-up tables'!$H$1:$I$14,2,FALSE)</f>
        <v>SK</v>
      </c>
      <c r="O139" t="s">
        <v>16</v>
      </c>
      <c r="P139" s="7">
        <f>VLOOKUP(O139,'Look-up tables'!$D$1:$E$5,2,FALSE)</f>
        <v>4</v>
      </c>
      <c r="Q139" s="8" t="s">
        <v>30</v>
      </c>
      <c r="R139" t="s">
        <v>44</v>
      </c>
      <c r="S139" t="s">
        <v>24</v>
      </c>
      <c r="T139" s="1">
        <v>40545</v>
      </c>
    </row>
    <row r="140" spans="1:20" x14ac:dyDescent="0.35">
      <c r="A140">
        <v>59047</v>
      </c>
      <c r="B140" s="1">
        <v>40571</v>
      </c>
      <c r="C140" s="27" t="str">
        <f t="shared" si="6"/>
        <v>Jan</v>
      </c>
      <c r="D140" s="27">
        <f>VLOOKUP(C140,'Look-up tables'!$N$2:$O$13,2,FALSE)</f>
        <v>1</v>
      </c>
      <c r="E140" t="s">
        <v>49</v>
      </c>
      <c r="F140">
        <v>26</v>
      </c>
      <c r="G140" t="str">
        <f>VLOOKUP(F140,'Look-up tables'!$A$1:$B$7,2,TRUE)</f>
        <v>M</v>
      </c>
      <c r="H140">
        <v>113.85</v>
      </c>
      <c r="I140" s="2">
        <f t="shared" si="7"/>
        <v>4.3788461538461538</v>
      </c>
      <c r="J140" t="s">
        <v>25</v>
      </c>
      <c r="K140">
        <v>6.6</v>
      </c>
      <c r="L140" s="8">
        <f t="shared" si="8"/>
        <v>120.44999999999999</v>
      </c>
      <c r="M140" t="s">
        <v>96</v>
      </c>
      <c r="N140" t="str">
        <f>VLOOKUP(M140,'Look-up tables'!$H$1:$I$14,2,FALSE)</f>
        <v>PE</v>
      </c>
      <c r="O140" t="s">
        <v>22</v>
      </c>
      <c r="P140" s="7">
        <f>VLOOKUP(O140,'Look-up tables'!$D$1:$E$5,2,FALSE)</f>
        <v>1</v>
      </c>
      <c r="Q140" s="8" t="s">
        <v>17</v>
      </c>
      <c r="R140" t="s">
        <v>18</v>
      </c>
      <c r="S140" t="s">
        <v>19</v>
      </c>
      <c r="T140" t="s">
        <v>257</v>
      </c>
    </row>
    <row r="141" spans="1:20" x14ac:dyDescent="0.35">
      <c r="A141">
        <v>26529</v>
      </c>
      <c r="B141" s="1">
        <v>40571</v>
      </c>
      <c r="C141" s="27" t="str">
        <f t="shared" si="6"/>
        <v>Jan</v>
      </c>
      <c r="D141" s="27">
        <f>VLOOKUP(C141,'Look-up tables'!$N$2:$O$13,2,FALSE)</f>
        <v>1</v>
      </c>
      <c r="E141" t="s">
        <v>13</v>
      </c>
      <c r="F141">
        <v>17</v>
      </c>
      <c r="G141" t="str">
        <f>VLOOKUP(F141,'Look-up tables'!$A$1:$B$7,2,TRUE)</f>
        <v>S</v>
      </c>
      <c r="H141">
        <v>201.72</v>
      </c>
      <c r="I141" s="2">
        <f t="shared" si="7"/>
        <v>11.865882352941176</v>
      </c>
      <c r="J141" t="s">
        <v>25</v>
      </c>
      <c r="K141">
        <v>11.25</v>
      </c>
      <c r="L141" s="8">
        <f t="shared" si="8"/>
        <v>212.97</v>
      </c>
      <c r="M141" t="s">
        <v>54</v>
      </c>
      <c r="N141" t="str">
        <f>VLOOKUP(M141,'Look-up tables'!$H$1:$I$14,2,FALSE)</f>
        <v>AB</v>
      </c>
      <c r="O141" t="s">
        <v>16</v>
      </c>
      <c r="P141" s="7">
        <f>VLOOKUP(O141,'Look-up tables'!$D$1:$E$5,2,FALSE)</f>
        <v>4</v>
      </c>
      <c r="Q141" s="8" t="s">
        <v>27</v>
      </c>
      <c r="R141" t="s">
        <v>28</v>
      </c>
      <c r="S141" t="s">
        <v>19</v>
      </c>
      <c r="T141" s="1">
        <v>40545</v>
      </c>
    </row>
    <row r="142" spans="1:20" x14ac:dyDescent="0.35">
      <c r="A142">
        <v>59047</v>
      </c>
      <c r="B142" s="1">
        <v>40571</v>
      </c>
      <c r="C142" s="27" t="str">
        <f t="shared" si="6"/>
        <v>Jan</v>
      </c>
      <c r="D142" s="27">
        <f>VLOOKUP(C142,'Look-up tables'!$N$2:$O$13,2,FALSE)</f>
        <v>1</v>
      </c>
      <c r="E142" t="s">
        <v>49</v>
      </c>
      <c r="F142">
        <v>10</v>
      </c>
      <c r="G142" t="str">
        <f>VLOOKUP(F142,'Look-up tables'!$A$1:$B$7,2,TRUE)</f>
        <v>S</v>
      </c>
      <c r="H142">
        <v>266.94</v>
      </c>
      <c r="I142" s="2">
        <f t="shared" si="7"/>
        <v>26.693999999999999</v>
      </c>
      <c r="J142" t="s">
        <v>25</v>
      </c>
      <c r="K142">
        <v>1.99</v>
      </c>
      <c r="L142" s="8">
        <f t="shared" si="8"/>
        <v>268.93</v>
      </c>
      <c r="M142" t="s">
        <v>96</v>
      </c>
      <c r="N142" t="str">
        <f>VLOOKUP(M142,'Look-up tables'!$H$1:$I$14,2,FALSE)</f>
        <v>PE</v>
      </c>
      <c r="O142" t="s">
        <v>22</v>
      </c>
      <c r="P142" s="7">
        <f>VLOOKUP(O142,'Look-up tables'!$D$1:$E$5,2,FALSE)</f>
        <v>1</v>
      </c>
      <c r="Q142" s="8" t="s">
        <v>30</v>
      </c>
      <c r="R142" t="s">
        <v>31</v>
      </c>
      <c r="S142" t="s">
        <v>32</v>
      </c>
      <c r="T142" t="s">
        <v>193</v>
      </c>
    </row>
    <row r="143" spans="1:20" x14ac:dyDescent="0.35">
      <c r="A143">
        <v>59139</v>
      </c>
      <c r="B143" s="1">
        <v>40572</v>
      </c>
      <c r="C143" s="27" t="str">
        <f t="shared" si="6"/>
        <v>Jan</v>
      </c>
      <c r="D143" s="27">
        <f>VLOOKUP(C143,'Look-up tables'!$N$2:$O$13,2,FALSE)</f>
        <v>1</v>
      </c>
      <c r="E143" t="s">
        <v>20</v>
      </c>
      <c r="F143">
        <v>38</v>
      </c>
      <c r="G143" t="str">
        <f>VLOOKUP(F143,'Look-up tables'!$A$1:$B$7,2,TRUE)</f>
        <v>L</v>
      </c>
      <c r="H143">
        <v>189.49</v>
      </c>
      <c r="I143" s="2">
        <f t="shared" si="7"/>
        <v>4.9865789473684217</v>
      </c>
      <c r="J143" t="s">
        <v>25</v>
      </c>
      <c r="K143">
        <v>2.99</v>
      </c>
      <c r="L143" s="8">
        <f t="shared" si="8"/>
        <v>192.48000000000002</v>
      </c>
      <c r="M143" t="s">
        <v>54</v>
      </c>
      <c r="N143" t="str">
        <f>VLOOKUP(M143,'Look-up tables'!$H$1:$I$14,2,FALSE)</f>
        <v>AB</v>
      </c>
      <c r="O143" t="s">
        <v>29</v>
      </c>
      <c r="P143" s="7">
        <f>VLOOKUP(O143,'Look-up tables'!$D$1:$E$5,2,FALSE)</f>
        <v>3</v>
      </c>
      <c r="Q143" s="8" t="s">
        <v>27</v>
      </c>
      <c r="R143" t="s">
        <v>68</v>
      </c>
      <c r="S143" t="s">
        <v>19</v>
      </c>
      <c r="T143" t="s">
        <v>257</v>
      </c>
    </row>
    <row r="144" spans="1:20" x14ac:dyDescent="0.35">
      <c r="A144">
        <v>30151</v>
      </c>
      <c r="B144" s="1">
        <v>40572</v>
      </c>
      <c r="C144" s="27" t="str">
        <f t="shared" si="6"/>
        <v>Jan</v>
      </c>
      <c r="D144" s="27">
        <f>VLOOKUP(C144,'Look-up tables'!$N$2:$O$13,2,FALSE)</f>
        <v>1</v>
      </c>
      <c r="E144" t="s">
        <v>49</v>
      </c>
      <c r="F144">
        <v>31</v>
      </c>
      <c r="G144" t="str">
        <f>VLOOKUP(F144,'Look-up tables'!$A$1:$B$7,2,TRUE)</f>
        <v>L</v>
      </c>
      <c r="H144">
        <v>792.76</v>
      </c>
      <c r="I144" s="2">
        <f t="shared" si="7"/>
        <v>25.572903225806453</v>
      </c>
      <c r="J144" t="s">
        <v>25</v>
      </c>
      <c r="K144">
        <v>12.98</v>
      </c>
      <c r="L144" s="8">
        <f t="shared" si="8"/>
        <v>805.74</v>
      </c>
      <c r="M144" t="s">
        <v>35</v>
      </c>
      <c r="N144" t="str">
        <f>VLOOKUP(M144,'Look-up tables'!$H$1:$I$14,2,FALSE)</f>
        <v>QC</v>
      </c>
      <c r="O144" t="s">
        <v>29</v>
      </c>
      <c r="P144" s="7">
        <f>VLOOKUP(O144,'Look-up tables'!$D$1:$E$5,2,FALSE)</f>
        <v>3</v>
      </c>
      <c r="Q144" s="8" t="s">
        <v>27</v>
      </c>
      <c r="R144" t="s">
        <v>68</v>
      </c>
      <c r="S144" t="s">
        <v>19</v>
      </c>
      <c r="T144" t="s">
        <v>180</v>
      </c>
    </row>
    <row r="145" spans="1:20" x14ac:dyDescent="0.35">
      <c r="A145">
        <v>59139</v>
      </c>
      <c r="B145" s="1">
        <v>40572</v>
      </c>
      <c r="C145" s="27" t="str">
        <f t="shared" si="6"/>
        <v>Jan</v>
      </c>
      <c r="D145" s="27">
        <f>VLOOKUP(C145,'Look-up tables'!$N$2:$O$13,2,FALSE)</f>
        <v>1</v>
      </c>
      <c r="E145" t="s">
        <v>20</v>
      </c>
      <c r="F145">
        <v>12</v>
      </c>
      <c r="G145" t="str">
        <f>VLOOKUP(F145,'Look-up tables'!$A$1:$B$7,2,TRUE)</f>
        <v>S</v>
      </c>
      <c r="H145">
        <v>849.51</v>
      </c>
      <c r="I145" s="2">
        <f t="shared" si="7"/>
        <v>70.792500000000004</v>
      </c>
      <c r="J145" t="s">
        <v>25</v>
      </c>
      <c r="K145">
        <v>3.5</v>
      </c>
      <c r="L145" s="8">
        <f t="shared" si="8"/>
        <v>853.01</v>
      </c>
      <c r="M145" t="s">
        <v>54</v>
      </c>
      <c r="N145" t="str">
        <f>VLOOKUP(M145,'Look-up tables'!$H$1:$I$14,2,FALSE)</f>
        <v>AB</v>
      </c>
      <c r="O145" t="s">
        <v>29</v>
      </c>
      <c r="P145" s="7">
        <f>VLOOKUP(O145,'Look-up tables'!$D$1:$E$5,2,FALSE)</f>
        <v>3</v>
      </c>
      <c r="Q145" s="8" t="s">
        <v>27</v>
      </c>
      <c r="R145" t="s">
        <v>66</v>
      </c>
      <c r="S145" t="s">
        <v>19</v>
      </c>
      <c r="T145" t="s">
        <v>257</v>
      </c>
    </row>
    <row r="146" spans="1:20" x14ac:dyDescent="0.35">
      <c r="A146">
        <v>24640</v>
      </c>
      <c r="B146" s="1">
        <v>40572</v>
      </c>
      <c r="C146" s="27" t="str">
        <f t="shared" si="6"/>
        <v>Jan</v>
      </c>
      <c r="D146" s="27">
        <f>VLOOKUP(C146,'Look-up tables'!$N$2:$O$13,2,FALSE)</f>
        <v>1</v>
      </c>
      <c r="E146" t="s">
        <v>55</v>
      </c>
      <c r="F146">
        <v>12</v>
      </c>
      <c r="G146" t="str">
        <f>VLOOKUP(F146,'Look-up tables'!$A$1:$B$7,2,TRUE)</f>
        <v>S</v>
      </c>
      <c r="H146">
        <v>1379.98</v>
      </c>
      <c r="I146" s="2">
        <f t="shared" si="7"/>
        <v>114.99833333333333</v>
      </c>
      <c r="J146" t="s">
        <v>21</v>
      </c>
      <c r="K146">
        <v>30</v>
      </c>
      <c r="L146" s="8">
        <f t="shared" si="8"/>
        <v>1409.98</v>
      </c>
      <c r="M146" t="s">
        <v>51</v>
      </c>
      <c r="N146" t="str">
        <f>VLOOKUP(M146,'Look-up tables'!$H$1:$I$14,2,FALSE)</f>
        <v>ON</v>
      </c>
      <c r="O146" t="s">
        <v>29</v>
      </c>
      <c r="P146" s="7">
        <f>VLOOKUP(O146,'Look-up tables'!$D$1:$E$5,2,FALSE)</f>
        <v>3</v>
      </c>
      <c r="Q146" s="8" t="s">
        <v>17</v>
      </c>
      <c r="R146" t="s">
        <v>23</v>
      </c>
      <c r="S146" t="s">
        <v>24</v>
      </c>
      <c r="T146" t="s">
        <v>257</v>
      </c>
    </row>
    <row r="147" spans="1:20" x14ac:dyDescent="0.35">
      <c r="A147">
        <v>8480</v>
      </c>
      <c r="B147" s="1">
        <v>40572</v>
      </c>
      <c r="C147" s="27" t="str">
        <f t="shared" si="6"/>
        <v>Jan</v>
      </c>
      <c r="D147" s="27">
        <f>VLOOKUP(C147,'Look-up tables'!$N$2:$O$13,2,FALSE)</f>
        <v>1</v>
      </c>
      <c r="E147" t="s">
        <v>34</v>
      </c>
      <c r="F147">
        <v>11</v>
      </c>
      <c r="G147" t="str">
        <f>VLOOKUP(F147,'Look-up tables'!$A$1:$B$7,2,TRUE)</f>
        <v>S</v>
      </c>
      <c r="H147">
        <v>76.36</v>
      </c>
      <c r="I147" s="2">
        <f t="shared" si="7"/>
        <v>6.9418181818181814</v>
      </c>
      <c r="J147" t="s">
        <v>25</v>
      </c>
      <c r="K147">
        <v>8.74</v>
      </c>
      <c r="L147" s="8">
        <f t="shared" si="8"/>
        <v>85.1</v>
      </c>
      <c r="M147" t="s">
        <v>51</v>
      </c>
      <c r="N147" t="str">
        <f>VLOOKUP(M147,'Look-up tables'!$H$1:$I$14,2,FALSE)</f>
        <v>ON</v>
      </c>
      <c r="O147" t="s">
        <v>22</v>
      </c>
      <c r="P147" s="7">
        <f>VLOOKUP(O147,'Look-up tables'!$D$1:$E$5,2,FALSE)</f>
        <v>1</v>
      </c>
      <c r="Q147" s="8" t="s">
        <v>27</v>
      </c>
      <c r="R147" t="s">
        <v>28</v>
      </c>
      <c r="S147" t="s">
        <v>19</v>
      </c>
      <c r="T147" t="s">
        <v>180</v>
      </c>
    </row>
    <row r="148" spans="1:20" x14ac:dyDescent="0.35">
      <c r="A148">
        <v>8480</v>
      </c>
      <c r="B148" s="1">
        <v>40572</v>
      </c>
      <c r="C148" s="27" t="str">
        <f t="shared" si="6"/>
        <v>Jan</v>
      </c>
      <c r="D148" s="27">
        <f>VLOOKUP(C148,'Look-up tables'!$N$2:$O$13,2,FALSE)</f>
        <v>1</v>
      </c>
      <c r="E148" t="s">
        <v>34</v>
      </c>
      <c r="F148">
        <v>3</v>
      </c>
      <c r="G148" t="str">
        <f>VLOOKUP(F148,'Look-up tables'!$A$1:$B$7,2,TRUE)</f>
        <v>XS</v>
      </c>
      <c r="H148">
        <v>309.9015</v>
      </c>
      <c r="I148" s="2">
        <f t="shared" si="7"/>
        <v>103.3005</v>
      </c>
      <c r="J148" t="s">
        <v>25</v>
      </c>
      <c r="K148">
        <v>7.69</v>
      </c>
      <c r="L148" s="8">
        <f t="shared" si="8"/>
        <v>317.5915</v>
      </c>
      <c r="M148" t="s">
        <v>51</v>
      </c>
      <c r="N148" t="str">
        <f>VLOOKUP(M148,'Look-up tables'!$H$1:$I$14,2,FALSE)</f>
        <v>ON</v>
      </c>
      <c r="O148" t="s">
        <v>22</v>
      </c>
      <c r="P148" s="7">
        <f>VLOOKUP(O148,'Look-up tables'!$D$1:$E$5,2,FALSE)</f>
        <v>1</v>
      </c>
      <c r="Q148" s="8" t="s">
        <v>30</v>
      </c>
      <c r="R148" t="s">
        <v>47</v>
      </c>
      <c r="S148" t="s">
        <v>19</v>
      </c>
      <c r="T148" t="s">
        <v>180</v>
      </c>
    </row>
    <row r="149" spans="1:20" x14ac:dyDescent="0.35">
      <c r="A149">
        <v>21760</v>
      </c>
      <c r="B149" s="1">
        <v>40573</v>
      </c>
      <c r="C149" s="27" t="str">
        <f t="shared" si="6"/>
        <v>Jan</v>
      </c>
      <c r="D149" s="27">
        <f>VLOOKUP(C149,'Look-up tables'!$N$2:$O$13,2,FALSE)</f>
        <v>1</v>
      </c>
      <c r="E149" t="s">
        <v>49</v>
      </c>
      <c r="F149">
        <v>9</v>
      </c>
      <c r="G149" t="str">
        <f>VLOOKUP(F149,'Look-up tables'!$A$1:$B$7,2,TRUE)</f>
        <v>XS</v>
      </c>
      <c r="H149">
        <v>71.2</v>
      </c>
      <c r="I149" s="2">
        <f t="shared" si="7"/>
        <v>7.9111111111111114</v>
      </c>
      <c r="J149" t="s">
        <v>25</v>
      </c>
      <c r="K149">
        <v>5.21</v>
      </c>
      <c r="L149" s="8">
        <f t="shared" si="8"/>
        <v>76.41</v>
      </c>
      <c r="M149" t="s">
        <v>46</v>
      </c>
      <c r="N149" t="str">
        <f>VLOOKUP(M149,'Look-up tables'!$H$1:$I$14,2,FALSE)</f>
        <v>YT</v>
      </c>
      <c r="O149" t="s">
        <v>29</v>
      </c>
      <c r="P149" s="7">
        <f>VLOOKUP(O149,'Look-up tables'!$D$1:$E$5,2,FALSE)</f>
        <v>3</v>
      </c>
      <c r="Q149" s="8" t="s">
        <v>17</v>
      </c>
      <c r="R149" t="s">
        <v>18</v>
      </c>
      <c r="S149" t="s">
        <v>19</v>
      </c>
      <c r="T149" t="s">
        <v>180</v>
      </c>
    </row>
    <row r="150" spans="1:20" x14ac:dyDescent="0.35">
      <c r="A150">
        <v>52482</v>
      </c>
      <c r="B150" s="1">
        <v>40574</v>
      </c>
      <c r="C150" s="27" t="str">
        <f t="shared" si="6"/>
        <v>Jan</v>
      </c>
      <c r="D150" s="27">
        <f>VLOOKUP(C150,'Look-up tables'!$N$2:$O$13,2,FALSE)</f>
        <v>1</v>
      </c>
      <c r="E150" t="s">
        <v>20</v>
      </c>
      <c r="F150">
        <v>30</v>
      </c>
      <c r="G150" t="str">
        <f>VLOOKUP(F150,'Look-up tables'!$A$1:$B$7,2,TRUE)</f>
        <v>L</v>
      </c>
      <c r="H150">
        <v>717.21</v>
      </c>
      <c r="I150" s="2">
        <f t="shared" si="7"/>
        <v>23.907</v>
      </c>
      <c r="J150" t="s">
        <v>25</v>
      </c>
      <c r="K150">
        <v>3.63</v>
      </c>
      <c r="L150" s="8">
        <f t="shared" si="8"/>
        <v>720.84</v>
      </c>
      <c r="M150" t="s">
        <v>39</v>
      </c>
      <c r="N150" t="str">
        <f>VLOOKUP(M150,'Look-up tables'!$H$1:$I$14,2,FALSE)</f>
        <v>MB</v>
      </c>
      <c r="O150" t="s">
        <v>22</v>
      </c>
      <c r="P150" s="7">
        <f>VLOOKUP(O150,'Look-up tables'!$D$1:$E$5,2,FALSE)</f>
        <v>1</v>
      </c>
      <c r="Q150" s="8" t="s">
        <v>17</v>
      </c>
      <c r="R150" t="s">
        <v>18</v>
      </c>
      <c r="S150" t="s">
        <v>32</v>
      </c>
      <c r="T150" s="1">
        <v>40576</v>
      </c>
    </row>
    <row r="151" spans="1:20" x14ac:dyDescent="0.35">
      <c r="A151">
        <v>58981</v>
      </c>
      <c r="B151" s="1">
        <v>40574</v>
      </c>
      <c r="C151" s="27" t="str">
        <f t="shared" si="6"/>
        <v>Jan</v>
      </c>
      <c r="D151" s="27">
        <f>VLOOKUP(C151,'Look-up tables'!$N$2:$O$13,2,FALSE)</f>
        <v>1</v>
      </c>
      <c r="E151" t="s">
        <v>34</v>
      </c>
      <c r="F151">
        <v>28</v>
      </c>
      <c r="G151" t="str">
        <f>VLOOKUP(F151,'Look-up tables'!$A$1:$B$7,2,TRUE)</f>
        <v>M</v>
      </c>
      <c r="H151">
        <v>1262.75</v>
      </c>
      <c r="I151" s="2">
        <f t="shared" si="7"/>
        <v>45.098214285714285</v>
      </c>
      <c r="J151" t="s">
        <v>25</v>
      </c>
      <c r="K151">
        <v>5.0999999999999996</v>
      </c>
      <c r="L151" s="8">
        <f t="shared" si="8"/>
        <v>1267.8499999999999</v>
      </c>
      <c r="M151" t="s">
        <v>54</v>
      </c>
      <c r="N151" t="str">
        <f>VLOOKUP(M151,'Look-up tables'!$H$1:$I$14,2,FALSE)</f>
        <v>AB</v>
      </c>
      <c r="O151" t="s">
        <v>22</v>
      </c>
      <c r="P151" s="7">
        <f>VLOOKUP(O151,'Look-up tables'!$D$1:$E$5,2,FALSE)</f>
        <v>1</v>
      </c>
      <c r="Q151" s="8" t="s">
        <v>27</v>
      </c>
      <c r="R151" t="s">
        <v>66</v>
      </c>
      <c r="S151" t="s">
        <v>45</v>
      </c>
      <c r="T151" s="1">
        <v>40576</v>
      </c>
    </row>
    <row r="152" spans="1:20" x14ac:dyDescent="0.35">
      <c r="A152">
        <v>52482</v>
      </c>
      <c r="B152" s="1">
        <v>40574</v>
      </c>
      <c r="C152" s="27" t="str">
        <f t="shared" si="6"/>
        <v>Jan</v>
      </c>
      <c r="D152" s="27">
        <f>VLOOKUP(C152,'Look-up tables'!$N$2:$O$13,2,FALSE)</f>
        <v>1</v>
      </c>
      <c r="E152" t="s">
        <v>20</v>
      </c>
      <c r="F152">
        <v>21</v>
      </c>
      <c r="G152" t="str">
        <f>VLOOKUP(F152,'Look-up tables'!$A$1:$B$7,2,TRUE)</f>
        <v>M</v>
      </c>
      <c r="H152">
        <v>848.2</v>
      </c>
      <c r="I152" s="2">
        <f t="shared" si="7"/>
        <v>40.390476190476193</v>
      </c>
      <c r="J152" t="s">
        <v>14</v>
      </c>
      <c r="K152">
        <v>5.33</v>
      </c>
      <c r="L152" s="8">
        <f t="shared" si="8"/>
        <v>853.53000000000009</v>
      </c>
      <c r="M152" t="s">
        <v>39</v>
      </c>
      <c r="N152" t="str">
        <f>VLOOKUP(M152,'Look-up tables'!$H$1:$I$14,2,FALSE)</f>
        <v>MB</v>
      </c>
      <c r="O152" t="s">
        <v>22</v>
      </c>
      <c r="P152" s="7">
        <f>VLOOKUP(O152,'Look-up tables'!$D$1:$E$5,2,FALSE)</f>
        <v>1</v>
      </c>
      <c r="Q152" s="8" t="s">
        <v>27</v>
      </c>
      <c r="R152" t="s">
        <v>66</v>
      </c>
      <c r="S152" t="s">
        <v>19</v>
      </c>
      <c r="T152" t="s">
        <v>180</v>
      </c>
    </row>
    <row r="153" spans="1:20" x14ac:dyDescent="0.35">
      <c r="A153">
        <v>8802</v>
      </c>
      <c r="B153" s="1">
        <v>40574</v>
      </c>
      <c r="C153" s="27" t="str">
        <f t="shared" si="6"/>
        <v>Jan</v>
      </c>
      <c r="D153" s="27">
        <f>VLOOKUP(C153,'Look-up tables'!$N$2:$O$13,2,FALSE)</f>
        <v>1</v>
      </c>
      <c r="E153" t="s">
        <v>55</v>
      </c>
      <c r="F153">
        <v>15</v>
      </c>
      <c r="G153" t="str">
        <f>VLOOKUP(F153,'Look-up tables'!$A$1:$B$7,2,TRUE)</f>
        <v>S</v>
      </c>
      <c r="H153">
        <v>1866.12</v>
      </c>
      <c r="I153" s="2">
        <f t="shared" si="7"/>
        <v>124.40799999999999</v>
      </c>
      <c r="J153" t="s">
        <v>25</v>
      </c>
      <c r="K153">
        <v>24.49</v>
      </c>
      <c r="L153" s="8">
        <f t="shared" si="8"/>
        <v>1890.61</v>
      </c>
      <c r="M153" t="s">
        <v>85</v>
      </c>
      <c r="N153" t="str">
        <f>VLOOKUP(M153,'Look-up tables'!$H$1:$I$14,2,FALSE)</f>
        <v>SK</v>
      </c>
      <c r="O153" t="s">
        <v>42</v>
      </c>
      <c r="P153" s="7">
        <f>VLOOKUP(O153,'Look-up tables'!$D$1:$E$5,2,FALSE)</f>
        <v>2</v>
      </c>
      <c r="Q153" s="8" t="s">
        <v>27</v>
      </c>
      <c r="R153" t="s">
        <v>66</v>
      </c>
      <c r="S153" t="s">
        <v>76</v>
      </c>
      <c r="T153" s="1">
        <v>40576</v>
      </c>
    </row>
    <row r="154" spans="1:20" x14ac:dyDescent="0.35">
      <c r="A154">
        <v>27430</v>
      </c>
      <c r="B154" s="1">
        <v>40574</v>
      </c>
      <c r="C154" s="27" t="str">
        <f t="shared" si="6"/>
        <v>Jan</v>
      </c>
      <c r="D154" s="27">
        <f>VLOOKUP(C154,'Look-up tables'!$N$2:$O$13,2,FALSE)</f>
        <v>1</v>
      </c>
      <c r="E154" t="s">
        <v>34</v>
      </c>
      <c r="F154">
        <v>12</v>
      </c>
      <c r="G154" t="str">
        <f>VLOOKUP(F154,'Look-up tables'!$A$1:$B$7,2,TRUE)</f>
        <v>S</v>
      </c>
      <c r="H154">
        <v>82.64</v>
      </c>
      <c r="I154" s="2">
        <f t="shared" si="7"/>
        <v>6.8866666666666667</v>
      </c>
      <c r="J154" t="s">
        <v>25</v>
      </c>
      <c r="K154">
        <v>2.35</v>
      </c>
      <c r="L154" s="8">
        <f t="shared" si="8"/>
        <v>84.99</v>
      </c>
      <c r="M154" t="s">
        <v>35</v>
      </c>
      <c r="N154" t="str">
        <f>VLOOKUP(M154,'Look-up tables'!$H$1:$I$14,2,FALSE)</f>
        <v>QC</v>
      </c>
      <c r="O154" t="s">
        <v>42</v>
      </c>
      <c r="P154" s="7">
        <f>VLOOKUP(O154,'Look-up tables'!$D$1:$E$5,2,FALSE)</f>
        <v>2</v>
      </c>
      <c r="Q154" s="8" t="s">
        <v>27</v>
      </c>
      <c r="R154" t="s">
        <v>40</v>
      </c>
      <c r="S154" t="s">
        <v>37</v>
      </c>
      <c r="T154" s="1">
        <v>40545</v>
      </c>
    </row>
    <row r="155" spans="1:20" x14ac:dyDescent="0.35">
      <c r="A155">
        <v>27430</v>
      </c>
      <c r="B155" s="1">
        <v>40574</v>
      </c>
      <c r="C155" s="27" t="str">
        <f t="shared" si="6"/>
        <v>Jan</v>
      </c>
      <c r="D155" s="27">
        <f>VLOOKUP(C155,'Look-up tables'!$N$2:$O$13,2,FALSE)</f>
        <v>1</v>
      </c>
      <c r="E155" t="s">
        <v>34</v>
      </c>
      <c r="F155">
        <v>3</v>
      </c>
      <c r="G155" t="str">
        <f>VLOOKUP(F155,'Look-up tables'!$A$1:$B$7,2,TRUE)</f>
        <v>XS</v>
      </c>
      <c r="H155">
        <v>315.27</v>
      </c>
      <c r="I155" s="2">
        <f t="shared" si="7"/>
        <v>105.08999999999999</v>
      </c>
      <c r="J155" t="s">
        <v>25</v>
      </c>
      <c r="K155">
        <v>13.99</v>
      </c>
      <c r="L155" s="8">
        <f t="shared" si="8"/>
        <v>329.26</v>
      </c>
      <c r="M155" t="s">
        <v>41</v>
      </c>
      <c r="N155" t="str">
        <f>VLOOKUP(M155,'Look-up tables'!$H$1:$I$14,2,FALSE)</f>
        <v>NS</v>
      </c>
      <c r="O155" t="s">
        <v>42</v>
      </c>
      <c r="P155" s="7">
        <f>VLOOKUP(O155,'Look-up tables'!$D$1:$E$5,2,FALSE)</f>
        <v>2</v>
      </c>
      <c r="Q155" s="8" t="s">
        <v>17</v>
      </c>
      <c r="R155" t="s">
        <v>18</v>
      </c>
      <c r="S155" t="s">
        <v>45</v>
      </c>
      <c r="T155" s="1">
        <v>40545</v>
      </c>
    </row>
    <row r="156" spans="1:20" x14ac:dyDescent="0.35">
      <c r="A156">
        <v>24160</v>
      </c>
      <c r="B156" s="1">
        <v>40575</v>
      </c>
      <c r="C156" s="27" t="str">
        <f t="shared" si="6"/>
        <v>Feb</v>
      </c>
      <c r="D156" s="27">
        <f>VLOOKUP(C156,'Look-up tables'!$N$2:$O$13,2,FALSE)</f>
        <v>2</v>
      </c>
      <c r="E156" t="s">
        <v>55</v>
      </c>
      <c r="F156">
        <v>44</v>
      </c>
      <c r="G156" t="str">
        <f>VLOOKUP(F156,'Look-up tables'!$A$1:$B$7,2,TRUE)</f>
        <v>XL</v>
      </c>
      <c r="H156">
        <v>3644.596</v>
      </c>
      <c r="I156" s="2">
        <f t="shared" si="7"/>
        <v>82.831727272727278</v>
      </c>
      <c r="J156" t="s">
        <v>25</v>
      </c>
      <c r="K156">
        <v>4.9000000000000004</v>
      </c>
      <c r="L156" s="8">
        <f t="shared" si="8"/>
        <v>3649.4960000000001</v>
      </c>
      <c r="M156" t="s">
        <v>85</v>
      </c>
      <c r="N156" t="str">
        <f>VLOOKUP(M156,'Look-up tables'!$H$1:$I$14,2,FALSE)</f>
        <v>SK</v>
      </c>
      <c r="O156" t="s">
        <v>29</v>
      </c>
      <c r="P156" s="7">
        <f>VLOOKUP(O156,'Look-up tables'!$D$1:$E$5,2,FALSE)</f>
        <v>3</v>
      </c>
      <c r="Q156" s="8" t="s">
        <v>30</v>
      </c>
      <c r="R156" t="s">
        <v>47</v>
      </c>
      <c r="S156" t="s">
        <v>19</v>
      </c>
      <c r="T156" s="1">
        <v>40576</v>
      </c>
    </row>
    <row r="157" spans="1:20" x14ac:dyDescent="0.35">
      <c r="A157">
        <v>55075</v>
      </c>
      <c r="B157" s="1">
        <v>40575</v>
      </c>
      <c r="C157" s="27" t="str">
        <f t="shared" si="6"/>
        <v>Feb</v>
      </c>
      <c r="D157" s="27">
        <f>VLOOKUP(C157,'Look-up tables'!$N$2:$O$13,2,FALSE)</f>
        <v>2</v>
      </c>
      <c r="E157" t="s">
        <v>20</v>
      </c>
      <c r="F157">
        <v>21</v>
      </c>
      <c r="G157" t="str">
        <f>VLOOKUP(F157,'Look-up tables'!$A$1:$B$7,2,TRUE)</f>
        <v>M</v>
      </c>
      <c r="H157">
        <v>556.45000000000005</v>
      </c>
      <c r="I157" s="2">
        <f t="shared" si="7"/>
        <v>26.49761904761905</v>
      </c>
      <c r="J157" t="s">
        <v>21</v>
      </c>
      <c r="K157">
        <v>14.36</v>
      </c>
      <c r="L157" s="8">
        <f t="shared" si="8"/>
        <v>570.81000000000006</v>
      </c>
      <c r="M157" t="s">
        <v>41</v>
      </c>
      <c r="N157" t="str">
        <f>VLOOKUP(M157,'Look-up tables'!$H$1:$I$14,2,FALSE)</f>
        <v>NS</v>
      </c>
      <c r="O157" t="s">
        <v>29</v>
      </c>
      <c r="P157" s="7">
        <f>VLOOKUP(O157,'Look-up tables'!$D$1:$E$5,2,FALSE)</f>
        <v>3</v>
      </c>
      <c r="Q157" s="8" t="s">
        <v>17</v>
      </c>
      <c r="R157" t="s">
        <v>23</v>
      </c>
      <c r="S157" t="s">
        <v>24</v>
      </c>
      <c r="T157" s="1">
        <v>40635</v>
      </c>
    </row>
    <row r="158" spans="1:20" x14ac:dyDescent="0.35">
      <c r="A158">
        <v>6791</v>
      </c>
      <c r="B158" s="1">
        <v>40575</v>
      </c>
      <c r="C158" s="27" t="str">
        <f t="shared" si="6"/>
        <v>Feb</v>
      </c>
      <c r="D158" s="27">
        <f>VLOOKUP(C158,'Look-up tables'!$N$2:$O$13,2,FALSE)</f>
        <v>2</v>
      </c>
      <c r="E158" t="s">
        <v>55</v>
      </c>
      <c r="F158">
        <v>14</v>
      </c>
      <c r="G158" t="str">
        <f>VLOOKUP(F158,'Look-up tables'!$A$1:$B$7,2,TRUE)</f>
        <v>S</v>
      </c>
      <c r="H158">
        <v>730.33</v>
      </c>
      <c r="I158" s="2">
        <f t="shared" si="7"/>
        <v>52.166428571428575</v>
      </c>
      <c r="J158" t="s">
        <v>14</v>
      </c>
      <c r="K158">
        <v>10.17</v>
      </c>
      <c r="L158" s="8">
        <f t="shared" si="8"/>
        <v>740.5</v>
      </c>
      <c r="M158" t="s">
        <v>54</v>
      </c>
      <c r="N158" t="str">
        <f>VLOOKUP(M158,'Look-up tables'!$H$1:$I$14,2,FALSE)</f>
        <v>AB</v>
      </c>
      <c r="O158" t="s">
        <v>42</v>
      </c>
      <c r="P158" s="7">
        <f>VLOOKUP(O158,'Look-up tables'!$D$1:$E$5,2,FALSE)</f>
        <v>2</v>
      </c>
      <c r="Q158" s="8" t="s">
        <v>30</v>
      </c>
      <c r="R158" t="s">
        <v>44</v>
      </c>
      <c r="S158" t="s">
        <v>45</v>
      </c>
      <c r="T158" s="1">
        <v>40604</v>
      </c>
    </row>
    <row r="159" spans="1:20" x14ac:dyDescent="0.35">
      <c r="A159">
        <v>31140</v>
      </c>
      <c r="B159" s="1">
        <v>40575</v>
      </c>
      <c r="C159" s="27" t="str">
        <f t="shared" si="6"/>
        <v>Feb</v>
      </c>
      <c r="D159" s="27">
        <f>VLOOKUP(C159,'Look-up tables'!$N$2:$O$13,2,FALSE)</f>
        <v>2</v>
      </c>
      <c r="E159" t="s">
        <v>20</v>
      </c>
      <c r="F159">
        <v>4</v>
      </c>
      <c r="G159" t="str">
        <f>VLOOKUP(F159,'Look-up tables'!$A$1:$B$7,2,TRUE)</f>
        <v>XS</v>
      </c>
      <c r="H159">
        <v>13.42</v>
      </c>
      <c r="I159" s="2">
        <f t="shared" si="7"/>
        <v>3.355</v>
      </c>
      <c r="J159" t="s">
        <v>25</v>
      </c>
      <c r="K159">
        <v>0.99</v>
      </c>
      <c r="L159" s="8">
        <f t="shared" si="8"/>
        <v>14.41</v>
      </c>
      <c r="M159" t="s">
        <v>85</v>
      </c>
      <c r="N159" t="str">
        <f>VLOOKUP(M159,'Look-up tables'!$H$1:$I$14,2,FALSE)</f>
        <v>SK</v>
      </c>
      <c r="O159" t="s">
        <v>29</v>
      </c>
      <c r="P159" s="7">
        <f>VLOOKUP(O159,'Look-up tables'!$D$1:$E$5,2,FALSE)</f>
        <v>3</v>
      </c>
      <c r="Q159" s="8" t="s">
        <v>27</v>
      </c>
      <c r="R159" t="s">
        <v>71</v>
      </c>
      <c r="S159" t="s">
        <v>19</v>
      </c>
      <c r="T159" s="1">
        <v>40576</v>
      </c>
    </row>
    <row r="160" spans="1:20" x14ac:dyDescent="0.35">
      <c r="A160">
        <v>21956</v>
      </c>
      <c r="B160" s="1">
        <v>40575</v>
      </c>
      <c r="C160" s="27" t="str">
        <f t="shared" si="6"/>
        <v>Feb</v>
      </c>
      <c r="D160" s="27">
        <f>VLOOKUP(C160,'Look-up tables'!$N$2:$O$13,2,FALSE)</f>
        <v>2</v>
      </c>
      <c r="E160" t="s">
        <v>34</v>
      </c>
      <c r="F160">
        <v>2</v>
      </c>
      <c r="G160" t="str">
        <f>VLOOKUP(F160,'Look-up tables'!$A$1:$B$7,2,TRUE)</f>
        <v>XS</v>
      </c>
      <c r="H160">
        <v>125.273</v>
      </c>
      <c r="I160" s="2">
        <f t="shared" si="7"/>
        <v>62.636499999999998</v>
      </c>
      <c r="J160" t="s">
        <v>25</v>
      </c>
      <c r="K160">
        <v>8.99</v>
      </c>
      <c r="L160" s="8">
        <f t="shared" si="8"/>
        <v>134.26300000000001</v>
      </c>
      <c r="M160" t="s">
        <v>39</v>
      </c>
      <c r="N160" t="str">
        <f>VLOOKUP(M160,'Look-up tables'!$H$1:$I$14,2,FALSE)</f>
        <v>MB</v>
      </c>
      <c r="O160" t="s">
        <v>16</v>
      </c>
      <c r="P160" s="7">
        <f>VLOOKUP(O160,'Look-up tables'!$D$1:$E$5,2,FALSE)</f>
        <v>4</v>
      </c>
      <c r="Q160" s="8" t="s">
        <v>30</v>
      </c>
      <c r="R160" t="s">
        <v>47</v>
      </c>
      <c r="S160" t="s">
        <v>19</v>
      </c>
      <c r="T160" s="1">
        <v>40604</v>
      </c>
    </row>
    <row r="161" spans="1:20" x14ac:dyDescent="0.35">
      <c r="A161">
        <v>21639</v>
      </c>
      <c r="B161" s="1">
        <v>40576</v>
      </c>
      <c r="C161" s="27" t="str">
        <f t="shared" si="6"/>
        <v>Feb</v>
      </c>
      <c r="D161" s="27">
        <f>VLOOKUP(C161,'Look-up tables'!$N$2:$O$13,2,FALSE)</f>
        <v>2</v>
      </c>
      <c r="E161" t="s">
        <v>49</v>
      </c>
      <c r="F161">
        <v>38</v>
      </c>
      <c r="G161" t="str">
        <f>VLOOKUP(F161,'Look-up tables'!$A$1:$B$7,2,TRUE)</f>
        <v>L</v>
      </c>
      <c r="H161">
        <v>7814.59</v>
      </c>
      <c r="I161" s="2">
        <f t="shared" si="7"/>
        <v>205.6471052631579</v>
      </c>
      <c r="J161" t="s">
        <v>25</v>
      </c>
      <c r="K161">
        <v>11.54</v>
      </c>
      <c r="L161" s="8">
        <f t="shared" si="8"/>
        <v>7826.13</v>
      </c>
      <c r="M161" t="s">
        <v>46</v>
      </c>
      <c r="N161" t="str">
        <f>VLOOKUP(M161,'Look-up tables'!$H$1:$I$14,2,FALSE)</f>
        <v>YT</v>
      </c>
      <c r="O161" t="s">
        <v>29</v>
      </c>
      <c r="P161" s="7">
        <f>VLOOKUP(O161,'Look-up tables'!$D$1:$E$5,2,FALSE)</f>
        <v>3</v>
      </c>
      <c r="Q161" s="8" t="s">
        <v>17</v>
      </c>
      <c r="R161" t="s">
        <v>18</v>
      </c>
      <c r="S161" t="s">
        <v>76</v>
      </c>
      <c r="T161" s="1">
        <v>40576</v>
      </c>
    </row>
    <row r="162" spans="1:20" x14ac:dyDescent="0.35">
      <c r="A162">
        <v>33958</v>
      </c>
      <c r="B162" s="1">
        <v>40576</v>
      </c>
      <c r="C162" s="27" t="str">
        <f t="shared" si="6"/>
        <v>Feb</v>
      </c>
      <c r="D162" s="27">
        <f>VLOOKUP(C162,'Look-up tables'!$N$2:$O$13,2,FALSE)</f>
        <v>2</v>
      </c>
      <c r="E162" t="s">
        <v>20</v>
      </c>
      <c r="F162">
        <v>27</v>
      </c>
      <c r="G162" t="str">
        <f>VLOOKUP(F162,'Look-up tables'!$A$1:$B$7,2,TRUE)</f>
        <v>M</v>
      </c>
      <c r="H162">
        <v>462.36599999999999</v>
      </c>
      <c r="I162" s="2">
        <f t="shared" si="7"/>
        <v>17.124666666666666</v>
      </c>
      <c r="J162" t="s">
        <v>25</v>
      </c>
      <c r="K162">
        <v>3.3</v>
      </c>
      <c r="L162" s="8">
        <f t="shared" si="8"/>
        <v>465.666</v>
      </c>
      <c r="M162" t="s">
        <v>41</v>
      </c>
      <c r="N162" t="str">
        <f>VLOOKUP(M162,'Look-up tables'!$H$1:$I$14,2,FALSE)</f>
        <v>NS</v>
      </c>
      <c r="O162" t="s">
        <v>42</v>
      </c>
      <c r="P162" s="7">
        <f>VLOOKUP(O162,'Look-up tables'!$D$1:$E$5,2,FALSE)</f>
        <v>2</v>
      </c>
      <c r="Q162" s="8" t="s">
        <v>30</v>
      </c>
      <c r="R162" t="s">
        <v>47</v>
      </c>
      <c r="S162" t="s">
        <v>32</v>
      </c>
      <c r="T162" s="1">
        <v>40635</v>
      </c>
    </row>
    <row r="163" spans="1:20" x14ac:dyDescent="0.35">
      <c r="A163">
        <v>21639</v>
      </c>
      <c r="B163" s="1">
        <v>40576</v>
      </c>
      <c r="C163" s="27" t="str">
        <f t="shared" si="6"/>
        <v>Feb</v>
      </c>
      <c r="D163" s="27">
        <f>VLOOKUP(C163,'Look-up tables'!$N$2:$O$13,2,FALSE)</f>
        <v>2</v>
      </c>
      <c r="E163" t="s">
        <v>49</v>
      </c>
      <c r="F163">
        <v>24</v>
      </c>
      <c r="G163" t="str">
        <f>VLOOKUP(F163,'Look-up tables'!$A$1:$B$7,2,TRUE)</f>
        <v>M</v>
      </c>
      <c r="H163">
        <v>145.15</v>
      </c>
      <c r="I163" s="2">
        <f t="shared" si="7"/>
        <v>6.0479166666666666</v>
      </c>
      <c r="J163" t="s">
        <v>25</v>
      </c>
      <c r="K163">
        <v>9.92</v>
      </c>
      <c r="L163" s="8">
        <f t="shared" si="8"/>
        <v>155.07</v>
      </c>
      <c r="M163" t="s">
        <v>46</v>
      </c>
      <c r="N163" t="str">
        <f>VLOOKUP(M163,'Look-up tables'!$H$1:$I$14,2,FALSE)</f>
        <v>YT</v>
      </c>
      <c r="O163" t="s">
        <v>29</v>
      </c>
      <c r="P163" s="7">
        <f>VLOOKUP(O163,'Look-up tables'!$D$1:$E$5,2,FALSE)</f>
        <v>3</v>
      </c>
      <c r="Q163" s="8" t="s">
        <v>27</v>
      </c>
      <c r="R163" t="s">
        <v>68</v>
      </c>
      <c r="S163" t="s">
        <v>19</v>
      </c>
      <c r="T163" s="1">
        <v>40635</v>
      </c>
    </row>
    <row r="164" spans="1:20" x14ac:dyDescent="0.35">
      <c r="A164">
        <v>21639</v>
      </c>
      <c r="B164" s="1">
        <v>40576</v>
      </c>
      <c r="C164" s="27" t="str">
        <f t="shared" si="6"/>
        <v>Feb</v>
      </c>
      <c r="D164" s="27">
        <f>VLOOKUP(C164,'Look-up tables'!$N$2:$O$13,2,FALSE)</f>
        <v>2</v>
      </c>
      <c r="E164" t="s">
        <v>49</v>
      </c>
      <c r="F164">
        <v>23</v>
      </c>
      <c r="G164" t="str">
        <f>VLOOKUP(F164,'Look-up tables'!$A$1:$B$7,2,TRUE)</f>
        <v>M</v>
      </c>
      <c r="H164">
        <v>158.99</v>
      </c>
      <c r="I164" s="2">
        <f t="shared" si="7"/>
        <v>6.9126086956521746</v>
      </c>
      <c r="J164" t="s">
        <v>25</v>
      </c>
      <c r="K164">
        <v>9.69</v>
      </c>
      <c r="L164" s="8">
        <f t="shared" si="8"/>
        <v>168.68</v>
      </c>
      <c r="M164" t="s">
        <v>46</v>
      </c>
      <c r="N164" t="str">
        <f>VLOOKUP(M164,'Look-up tables'!$H$1:$I$14,2,FALSE)</f>
        <v>YT</v>
      </c>
      <c r="O164" t="s">
        <v>29</v>
      </c>
      <c r="P164" s="7">
        <f>VLOOKUP(O164,'Look-up tables'!$D$1:$E$5,2,FALSE)</f>
        <v>3</v>
      </c>
      <c r="Q164" s="8" t="s">
        <v>27</v>
      </c>
      <c r="R164" t="s">
        <v>58</v>
      </c>
      <c r="S164" t="s">
        <v>19</v>
      </c>
      <c r="T164" s="1">
        <v>40576</v>
      </c>
    </row>
    <row r="165" spans="1:20" x14ac:dyDescent="0.35">
      <c r="A165">
        <v>45543</v>
      </c>
      <c r="B165" s="1">
        <v>40576</v>
      </c>
      <c r="C165" s="27" t="str">
        <f t="shared" si="6"/>
        <v>Feb</v>
      </c>
      <c r="D165" s="27">
        <f>VLOOKUP(C165,'Look-up tables'!$N$2:$O$13,2,FALSE)</f>
        <v>2</v>
      </c>
      <c r="E165" t="s">
        <v>13</v>
      </c>
      <c r="F165">
        <v>16</v>
      </c>
      <c r="G165" t="str">
        <f>VLOOKUP(F165,'Look-up tables'!$A$1:$B$7,2,TRUE)</f>
        <v>S</v>
      </c>
      <c r="H165">
        <v>1223.43</v>
      </c>
      <c r="I165" s="2">
        <f t="shared" si="7"/>
        <v>76.464375000000004</v>
      </c>
      <c r="J165" t="s">
        <v>21</v>
      </c>
      <c r="K165">
        <v>89.3</v>
      </c>
      <c r="L165" s="8">
        <f t="shared" si="8"/>
        <v>1312.73</v>
      </c>
      <c r="M165" t="s">
        <v>51</v>
      </c>
      <c r="N165" t="str">
        <f>VLOOKUP(M165,'Look-up tables'!$H$1:$I$14,2,FALSE)</f>
        <v>ON</v>
      </c>
      <c r="O165" t="s">
        <v>22</v>
      </c>
      <c r="P165" s="7">
        <f>VLOOKUP(O165,'Look-up tables'!$D$1:$E$5,2,FALSE)</f>
        <v>1</v>
      </c>
      <c r="Q165" s="8" t="s">
        <v>17</v>
      </c>
      <c r="R165" t="s">
        <v>52</v>
      </c>
      <c r="S165" t="s">
        <v>56</v>
      </c>
      <c r="T165" s="1">
        <v>40696</v>
      </c>
    </row>
    <row r="166" spans="1:20" x14ac:dyDescent="0.35">
      <c r="A166">
        <v>33958</v>
      </c>
      <c r="B166" s="1">
        <v>40576</v>
      </c>
      <c r="C166" s="27" t="str">
        <f t="shared" si="6"/>
        <v>Feb</v>
      </c>
      <c r="D166" s="27">
        <f>VLOOKUP(C166,'Look-up tables'!$N$2:$O$13,2,FALSE)</f>
        <v>2</v>
      </c>
      <c r="E166" t="s">
        <v>20</v>
      </c>
      <c r="F166">
        <v>14</v>
      </c>
      <c r="G166" t="str">
        <f>VLOOKUP(F166,'Look-up tables'!$A$1:$B$7,2,TRUE)</f>
        <v>S</v>
      </c>
      <c r="H166">
        <v>336.48</v>
      </c>
      <c r="I166" s="2">
        <f t="shared" si="7"/>
        <v>24.034285714285716</v>
      </c>
      <c r="J166" t="s">
        <v>25</v>
      </c>
      <c r="K166">
        <v>5.37</v>
      </c>
      <c r="L166" s="8">
        <f t="shared" si="8"/>
        <v>341.85</v>
      </c>
      <c r="M166" t="s">
        <v>41</v>
      </c>
      <c r="N166" t="str">
        <f>VLOOKUP(M166,'Look-up tables'!$H$1:$I$14,2,FALSE)</f>
        <v>NS</v>
      </c>
      <c r="O166" t="s">
        <v>42</v>
      </c>
      <c r="P166" s="7">
        <f>VLOOKUP(O166,'Look-up tables'!$D$1:$E$5,2,FALSE)</f>
        <v>2</v>
      </c>
      <c r="Q166" s="8" t="s">
        <v>27</v>
      </c>
      <c r="R166" t="s">
        <v>40</v>
      </c>
      <c r="S166" t="s">
        <v>19</v>
      </c>
      <c r="T166" s="1">
        <v>40635</v>
      </c>
    </row>
    <row r="167" spans="1:20" x14ac:dyDescent="0.35">
      <c r="A167">
        <v>12326</v>
      </c>
      <c r="B167" s="1">
        <v>40576</v>
      </c>
      <c r="C167" s="27" t="str">
        <f t="shared" si="6"/>
        <v>Feb</v>
      </c>
      <c r="D167" s="27">
        <f>VLOOKUP(C167,'Look-up tables'!$N$2:$O$13,2,FALSE)</f>
        <v>2</v>
      </c>
      <c r="E167" t="s">
        <v>20</v>
      </c>
      <c r="F167">
        <v>4</v>
      </c>
      <c r="G167" t="str">
        <f>VLOOKUP(F167,'Look-up tables'!$A$1:$B$7,2,TRUE)</f>
        <v>XS</v>
      </c>
      <c r="H167">
        <v>123.82</v>
      </c>
      <c r="I167" s="2">
        <f t="shared" si="7"/>
        <v>30.954999999999998</v>
      </c>
      <c r="J167" t="s">
        <v>25</v>
      </c>
      <c r="K167">
        <v>57.87</v>
      </c>
      <c r="L167" s="8">
        <f t="shared" si="8"/>
        <v>181.69</v>
      </c>
      <c r="M167" t="s">
        <v>51</v>
      </c>
      <c r="N167" t="str">
        <f>VLOOKUP(M167,'Look-up tables'!$H$1:$I$14,2,FALSE)</f>
        <v>ON</v>
      </c>
      <c r="O167" t="s">
        <v>42</v>
      </c>
      <c r="P167" s="7">
        <f>VLOOKUP(O167,'Look-up tables'!$D$1:$E$5,2,FALSE)</f>
        <v>2</v>
      </c>
      <c r="Q167" s="8" t="s">
        <v>17</v>
      </c>
      <c r="R167" t="s">
        <v>18</v>
      </c>
      <c r="S167" t="s">
        <v>19</v>
      </c>
      <c r="T167" s="1">
        <v>40635</v>
      </c>
    </row>
    <row r="168" spans="1:20" x14ac:dyDescent="0.35">
      <c r="A168">
        <v>21639</v>
      </c>
      <c r="B168" s="1">
        <v>40576</v>
      </c>
      <c r="C168" s="27" t="str">
        <f t="shared" si="6"/>
        <v>Feb</v>
      </c>
      <c r="D168" s="27">
        <f>VLOOKUP(C168,'Look-up tables'!$N$2:$O$13,2,FALSE)</f>
        <v>2</v>
      </c>
      <c r="E168" t="s">
        <v>49</v>
      </c>
      <c r="F168">
        <v>3</v>
      </c>
      <c r="G168" t="str">
        <f>VLOOKUP(F168,'Look-up tables'!$A$1:$B$7,2,TRUE)</f>
        <v>XS</v>
      </c>
      <c r="H168">
        <v>131.5</v>
      </c>
      <c r="I168" s="2">
        <f t="shared" si="7"/>
        <v>43.833333333333336</v>
      </c>
      <c r="J168" t="s">
        <v>25</v>
      </c>
      <c r="K168">
        <v>9.1999999999999993</v>
      </c>
      <c r="L168" s="8">
        <f t="shared" si="8"/>
        <v>140.69999999999999</v>
      </c>
      <c r="M168" t="s">
        <v>46</v>
      </c>
      <c r="N168" t="str">
        <f>VLOOKUP(M168,'Look-up tables'!$H$1:$I$14,2,FALSE)</f>
        <v>YT</v>
      </c>
      <c r="O168" t="s">
        <v>29</v>
      </c>
      <c r="P168" s="7">
        <f>VLOOKUP(O168,'Look-up tables'!$D$1:$E$5,2,FALSE)</f>
        <v>3</v>
      </c>
      <c r="Q168" s="8" t="s">
        <v>17</v>
      </c>
      <c r="R168" t="s">
        <v>18</v>
      </c>
      <c r="S168" t="s">
        <v>37</v>
      </c>
      <c r="T168" s="1">
        <v>40604</v>
      </c>
    </row>
    <row r="169" spans="1:20" x14ac:dyDescent="0.35">
      <c r="A169">
        <v>38784</v>
      </c>
      <c r="B169" s="1">
        <v>40577</v>
      </c>
      <c r="C169" s="27" t="str">
        <f t="shared" si="6"/>
        <v>Feb</v>
      </c>
      <c r="D169" s="27">
        <f>VLOOKUP(C169,'Look-up tables'!$N$2:$O$13,2,FALSE)</f>
        <v>2</v>
      </c>
      <c r="E169" t="s">
        <v>55</v>
      </c>
      <c r="F169">
        <v>50</v>
      </c>
      <c r="G169" t="str">
        <f>VLOOKUP(F169,'Look-up tables'!$A$1:$B$7,2,TRUE)</f>
        <v>XXL</v>
      </c>
      <c r="H169">
        <v>298.12</v>
      </c>
      <c r="I169" s="2">
        <f t="shared" si="7"/>
        <v>5.9623999999999997</v>
      </c>
      <c r="J169" t="s">
        <v>25</v>
      </c>
      <c r="K169">
        <v>0.5</v>
      </c>
      <c r="L169" s="8">
        <f t="shared" si="8"/>
        <v>298.62</v>
      </c>
      <c r="M169" t="s">
        <v>15</v>
      </c>
      <c r="N169" t="str">
        <f>VLOOKUP(M169,'Look-up tables'!$H$1:$I$14,2,FALSE)</f>
        <v>BC</v>
      </c>
      <c r="O169" t="s">
        <v>29</v>
      </c>
      <c r="P169" s="7">
        <f>VLOOKUP(O169,'Look-up tables'!$D$1:$E$5,2,FALSE)</f>
        <v>3</v>
      </c>
      <c r="Q169" s="8" t="s">
        <v>27</v>
      </c>
      <c r="R169" t="s">
        <v>71</v>
      </c>
      <c r="S169" t="s">
        <v>19</v>
      </c>
      <c r="T169" s="1">
        <v>40665</v>
      </c>
    </row>
    <row r="170" spans="1:20" x14ac:dyDescent="0.35">
      <c r="A170">
        <v>40102</v>
      </c>
      <c r="B170" s="1">
        <v>40577</v>
      </c>
      <c r="C170" s="27" t="str">
        <f t="shared" si="6"/>
        <v>Feb</v>
      </c>
      <c r="D170" s="27">
        <f>VLOOKUP(C170,'Look-up tables'!$N$2:$O$13,2,FALSE)</f>
        <v>2</v>
      </c>
      <c r="E170" t="s">
        <v>55</v>
      </c>
      <c r="F170">
        <v>46</v>
      </c>
      <c r="G170" t="str">
        <f>VLOOKUP(F170,'Look-up tables'!$A$1:$B$7,2,TRUE)</f>
        <v>XL</v>
      </c>
      <c r="H170">
        <v>412.37</v>
      </c>
      <c r="I170" s="2">
        <f t="shared" si="7"/>
        <v>8.9645652173913053</v>
      </c>
      <c r="J170" t="s">
        <v>14</v>
      </c>
      <c r="K170">
        <v>3.5</v>
      </c>
      <c r="L170" s="8">
        <f t="shared" si="8"/>
        <v>415.87</v>
      </c>
      <c r="M170" t="s">
        <v>54</v>
      </c>
      <c r="N170" t="str">
        <f>VLOOKUP(M170,'Look-up tables'!$H$1:$I$14,2,FALSE)</f>
        <v>AB</v>
      </c>
      <c r="O170" t="s">
        <v>22</v>
      </c>
      <c r="P170" s="7">
        <f>VLOOKUP(O170,'Look-up tables'!$D$1:$E$5,2,FALSE)</f>
        <v>1</v>
      </c>
      <c r="Q170" s="8" t="s">
        <v>27</v>
      </c>
      <c r="R170" t="s">
        <v>66</v>
      </c>
      <c r="S170" t="s">
        <v>19</v>
      </c>
      <c r="T170" s="1">
        <v>40665</v>
      </c>
    </row>
    <row r="171" spans="1:20" x14ac:dyDescent="0.35">
      <c r="A171">
        <v>45059</v>
      </c>
      <c r="B171" s="1">
        <v>40577</v>
      </c>
      <c r="C171" s="27" t="str">
        <f t="shared" si="6"/>
        <v>Feb</v>
      </c>
      <c r="D171" s="27">
        <f>VLOOKUP(C171,'Look-up tables'!$N$2:$O$13,2,FALSE)</f>
        <v>2</v>
      </c>
      <c r="E171" t="s">
        <v>49</v>
      </c>
      <c r="F171">
        <v>39</v>
      </c>
      <c r="G171" t="str">
        <f>VLOOKUP(F171,'Look-up tables'!$A$1:$B$7,2,TRUE)</f>
        <v>L</v>
      </c>
      <c r="H171">
        <v>3401.8</v>
      </c>
      <c r="I171" s="2">
        <f t="shared" si="7"/>
        <v>87.225641025641025</v>
      </c>
      <c r="J171" t="s">
        <v>14</v>
      </c>
      <c r="K171">
        <v>19.989999999999998</v>
      </c>
      <c r="L171" s="8">
        <f t="shared" si="8"/>
        <v>3421.79</v>
      </c>
      <c r="M171" t="s">
        <v>41</v>
      </c>
      <c r="N171" t="str">
        <f>VLOOKUP(M171,'Look-up tables'!$H$1:$I$14,2,FALSE)</f>
        <v>NS</v>
      </c>
      <c r="O171" t="s">
        <v>16</v>
      </c>
      <c r="P171" s="7">
        <f>VLOOKUP(O171,'Look-up tables'!$D$1:$E$5,2,FALSE)</f>
        <v>4</v>
      </c>
      <c r="Q171" s="8" t="s">
        <v>27</v>
      </c>
      <c r="R171" t="s">
        <v>58</v>
      </c>
      <c r="S171" t="s">
        <v>19</v>
      </c>
      <c r="T171" s="1">
        <v>40665</v>
      </c>
    </row>
    <row r="172" spans="1:20" x14ac:dyDescent="0.35">
      <c r="A172">
        <v>45059</v>
      </c>
      <c r="B172" s="1">
        <v>40577</v>
      </c>
      <c r="C172" s="27" t="str">
        <f t="shared" si="6"/>
        <v>Feb</v>
      </c>
      <c r="D172" s="27">
        <f>VLOOKUP(C172,'Look-up tables'!$N$2:$O$13,2,FALSE)</f>
        <v>2</v>
      </c>
      <c r="E172" t="s">
        <v>49</v>
      </c>
      <c r="F172">
        <v>35</v>
      </c>
      <c r="G172" t="str">
        <f>VLOOKUP(F172,'Look-up tables'!$A$1:$B$7,2,TRUE)</f>
        <v>L</v>
      </c>
      <c r="H172">
        <v>1327.59</v>
      </c>
      <c r="I172" s="2">
        <f t="shared" si="7"/>
        <v>37.931142857142852</v>
      </c>
      <c r="J172" t="s">
        <v>14</v>
      </c>
      <c r="K172">
        <v>2.9</v>
      </c>
      <c r="L172" s="8">
        <f t="shared" si="8"/>
        <v>1330.49</v>
      </c>
      <c r="M172" t="s">
        <v>41</v>
      </c>
      <c r="N172" t="str">
        <f>VLOOKUP(M172,'Look-up tables'!$H$1:$I$14,2,FALSE)</f>
        <v>NS</v>
      </c>
      <c r="O172" t="s">
        <v>16</v>
      </c>
      <c r="P172" s="7">
        <f>VLOOKUP(O172,'Look-up tables'!$D$1:$E$5,2,FALSE)</f>
        <v>4</v>
      </c>
      <c r="Q172" s="8" t="s">
        <v>27</v>
      </c>
      <c r="R172" t="s">
        <v>40</v>
      </c>
      <c r="S172" t="s">
        <v>32</v>
      </c>
      <c r="T172" s="1">
        <v>40635</v>
      </c>
    </row>
    <row r="173" spans="1:20" x14ac:dyDescent="0.35">
      <c r="A173">
        <v>21057</v>
      </c>
      <c r="B173" s="1">
        <v>40577</v>
      </c>
      <c r="C173" s="27" t="str">
        <f t="shared" si="6"/>
        <v>Feb</v>
      </c>
      <c r="D173" s="27">
        <f>VLOOKUP(C173,'Look-up tables'!$N$2:$O$13,2,FALSE)</f>
        <v>2</v>
      </c>
      <c r="E173" t="s">
        <v>13</v>
      </c>
      <c r="F173">
        <v>28</v>
      </c>
      <c r="G173" t="str">
        <f>VLOOKUP(F173,'Look-up tables'!$A$1:$B$7,2,TRUE)</f>
        <v>M</v>
      </c>
      <c r="H173">
        <v>1103.67</v>
      </c>
      <c r="I173" s="2">
        <f t="shared" si="7"/>
        <v>39.416785714285716</v>
      </c>
      <c r="J173" t="s">
        <v>25</v>
      </c>
      <c r="K173">
        <v>1.99</v>
      </c>
      <c r="L173" s="8">
        <f t="shared" si="8"/>
        <v>1105.6600000000001</v>
      </c>
      <c r="M173" t="s">
        <v>35</v>
      </c>
      <c r="N173" t="str">
        <f>VLOOKUP(M173,'Look-up tables'!$H$1:$I$14,2,FALSE)</f>
        <v>QC</v>
      </c>
      <c r="O173" t="s">
        <v>22</v>
      </c>
      <c r="P173" s="7">
        <f>VLOOKUP(O173,'Look-up tables'!$D$1:$E$5,2,FALSE)</f>
        <v>1</v>
      </c>
      <c r="Q173" s="8" t="s">
        <v>30</v>
      </c>
      <c r="R173" t="s">
        <v>31</v>
      </c>
      <c r="S173" t="s">
        <v>32</v>
      </c>
      <c r="T173" s="1">
        <v>40818</v>
      </c>
    </row>
    <row r="174" spans="1:20" x14ac:dyDescent="0.35">
      <c r="A174">
        <v>45059</v>
      </c>
      <c r="B174" s="1">
        <v>40577</v>
      </c>
      <c r="C174" s="27" t="str">
        <f t="shared" si="6"/>
        <v>Feb</v>
      </c>
      <c r="D174" s="27">
        <f>VLOOKUP(C174,'Look-up tables'!$N$2:$O$13,2,FALSE)</f>
        <v>2</v>
      </c>
      <c r="E174" t="s">
        <v>49</v>
      </c>
      <c r="F174">
        <v>4</v>
      </c>
      <c r="G174" t="str">
        <f>VLOOKUP(F174,'Look-up tables'!$A$1:$B$7,2,TRUE)</f>
        <v>XS</v>
      </c>
      <c r="H174">
        <v>130.13999999999999</v>
      </c>
      <c r="I174" s="2">
        <f t="shared" si="7"/>
        <v>32.534999999999997</v>
      </c>
      <c r="J174" t="s">
        <v>25</v>
      </c>
      <c r="K174">
        <v>8.65</v>
      </c>
      <c r="L174" s="8">
        <f t="shared" si="8"/>
        <v>138.79</v>
      </c>
      <c r="M174" t="s">
        <v>51</v>
      </c>
      <c r="N174" t="str">
        <f>VLOOKUP(M174,'Look-up tables'!$H$1:$I$14,2,FALSE)</f>
        <v>ON</v>
      </c>
      <c r="O174" t="s">
        <v>16</v>
      </c>
      <c r="P174" s="7">
        <f>VLOOKUP(O174,'Look-up tables'!$D$1:$E$5,2,FALSE)</f>
        <v>4</v>
      </c>
      <c r="Q174" s="8" t="s">
        <v>30</v>
      </c>
      <c r="R174" t="s">
        <v>31</v>
      </c>
      <c r="S174" t="s">
        <v>19</v>
      </c>
      <c r="T174" s="1">
        <v>40665</v>
      </c>
    </row>
    <row r="175" spans="1:20" x14ac:dyDescent="0.35">
      <c r="A175">
        <v>34978</v>
      </c>
      <c r="B175" s="1">
        <v>40578</v>
      </c>
      <c r="C175" s="27" t="str">
        <f t="shared" si="6"/>
        <v>Feb</v>
      </c>
      <c r="D175" s="27">
        <f>VLOOKUP(C175,'Look-up tables'!$N$2:$O$13,2,FALSE)</f>
        <v>2</v>
      </c>
      <c r="E175" t="s">
        <v>34</v>
      </c>
      <c r="F175">
        <v>49</v>
      </c>
      <c r="G175" t="str">
        <f>VLOOKUP(F175,'Look-up tables'!$A$1:$B$7,2,TRUE)</f>
        <v>XL</v>
      </c>
      <c r="H175">
        <v>165.51</v>
      </c>
      <c r="I175" s="2">
        <f t="shared" si="7"/>
        <v>3.3777551020408163</v>
      </c>
      <c r="J175" t="s">
        <v>25</v>
      </c>
      <c r="K175">
        <v>6.83</v>
      </c>
      <c r="L175" s="8">
        <f t="shared" si="8"/>
        <v>172.34</v>
      </c>
      <c r="M175" t="s">
        <v>96</v>
      </c>
      <c r="N175" t="str">
        <f>VLOOKUP(M175,'Look-up tables'!$H$1:$I$14,2,FALSE)</f>
        <v>PE</v>
      </c>
      <c r="O175" t="s">
        <v>16</v>
      </c>
      <c r="P175" s="7">
        <f>VLOOKUP(O175,'Look-up tables'!$D$1:$E$5,2,FALSE)</f>
        <v>4</v>
      </c>
      <c r="Q175" s="8" t="s">
        <v>27</v>
      </c>
      <c r="R175" t="s">
        <v>68</v>
      </c>
      <c r="S175" t="s">
        <v>19</v>
      </c>
      <c r="T175" s="1">
        <v>40696</v>
      </c>
    </row>
    <row r="176" spans="1:20" x14ac:dyDescent="0.35">
      <c r="A176">
        <v>50949</v>
      </c>
      <c r="B176" s="1">
        <v>40578</v>
      </c>
      <c r="C176" s="27" t="str">
        <f t="shared" si="6"/>
        <v>Feb</v>
      </c>
      <c r="D176" s="27">
        <f>VLOOKUP(C176,'Look-up tables'!$N$2:$O$13,2,FALSE)</f>
        <v>2</v>
      </c>
      <c r="E176" t="s">
        <v>55</v>
      </c>
      <c r="F176">
        <v>46</v>
      </c>
      <c r="G176" t="str">
        <f>VLOOKUP(F176,'Look-up tables'!$A$1:$B$7,2,TRUE)</f>
        <v>XL</v>
      </c>
      <c r="H176">
        <v>4804.0384999999997</v>
      </c>
      <c r="I176" s="2">
        <f t="shared" si="7"/>
        <v>104.43561956521738</v>
      </c>
      <c r="J176" t="s">
        <v>25</v>
      </c>
      <c r="K176">
        <v>8.8000000000000007</v>
      </c>
      <c r="L176" s="8">
        <f t="shared" si="8"/>
        <v>4812.8384999999998</v>
      </c>
      <c r="M176" t="s">
        <v>51</v>
      </c>
      <c r="N176" t="str">
        <f>VLOOKUP(M176,'Look-up tables'!$H$1:$I$14,2,FALSE)</f>
        <v>ON</v>
      </c>
      <c r="O176" t="s">
        <v>22</v>
      </c>
      <c r="P176" s="7">
        <f>VLOOKUP(O176,'Look-up tables'!$D$1:$E$5,2,FALSE)</f>
        <v>1</v>
      </c>
      <c r="Q176" s="8" t="s">
        <v>30</v>
      </c>
      <c r="R176" t="s">
        <v>47</v>
      </c>
      <c r="S176" t="s">
        <v>19</v>
      </c>
      <c r="T176" s="1">
        <v>40696</v>
      </c>
    </row>
    <row r="177" spans="1:20" x14ac:dyDescent="0.35">
      <c r="A177">
        <v>50949</v>
      </c>
      <c r="B177" s="1">
        <v>40578</v>
      </c>
      <c r="C177" s="27" t="str">
        <f t="shared" si="6"/>
        <v>Feb</v>
      </c>
      <c r="D177" s="27">
        <f>VLOOKUP(C177,'Look-up tables'!$N$2:$O$13,2,FALSE)</f>
        <v>2</v>
      </c>
      <c r="E177" t="s">
        <v>55</v>
      </c>
      <c r="F177">
        <v>32</v>
      </c>
      <c r="G177" t="str">
        <f>VLOOKUP(F177,'Look-up tables'!$A$1:$B$7,2,TRUE)</f>
        <v>L</v>
      </c>
      <c r="H177">
        <v>73.55</v>
      </c>
      <c r="I177" s="2">
        <f t="shared" si="7"/>
        <v>2.2984374999999999</v>
      </c>
      <c r="J177" t="s">
        <v>14</v>
      </c>
      <c r="K177">
        <v>0.78</v>
      </c>
      <c r="L177" s="8">
        <f t="shared" si="8"/>
        <v>74.33</v>
      </c>
      <c r="M177" t="s">
        <v>51</v>
      </c>
      <c r="N177" t="str">
        <f>VLOOKUP(M177,'Look-up tables'!$H$1:$I$14,2,FALSE)</f>
        <v>ON</v>
      </c>
      <c r="O177" t="s">
        <v>22</v>
      </c>
      <c r="P177" s="7">
        <f>VLOOKUP(O177,'Look-up tables'!$D$1:$E$5,2,FALSE)</f>
        <v>1</v>
      </c>
      <c r="Q177" s="8" t="s">
        <v>27</v>
      </c>
      <c r="R177" t="s">
        <v>82</v>
      </c>
      <c r="S177" t="s">
        <v>37</v>
      </c>
      <c r="T177" s="1">
        <v>40665</v>
      </c>
    </row>
    <row r="178" spans="1:20" x14ac:dyDescent="0.35">
      <c r="A178">
        <v>32484</v>
      </c>
      <c r="B178" s="1">
        <v>40578</v>
      </c>
      <c r="C178" s="27" t="str">
        <f t="shared" si="6"/>
        <v>Feb</v>
      </c>
      <c r="D178" s="27">
        <f>VLOOKUP(C178,'Look-up tables'!$N$2:$O$13,2,FALSE)</f>
        <v>2</v>
      </c>
      <c r="E178" t="s">
        <v>49</v>
      </c>
      <c r="F178">
        <v>9</v>
      </c>
      <c r="G178" t="str">
        <f>VLOOKUP(F178,'Look-up tables'!$A$1:$B$7,2,TRUE)</f>
        <v>XS</v>
      </c>
      <c r="H178">
        <v>2502.67</v>
      </c>
      <c r="I178" s="2">
        <f t="shared" si="7"/>
        <v>278.07444444444445</v>
      </c>
      <c r="J178" t="s">
        <v>21</v>
      </c>
      <c r="K178">
        <v>64.73</v>
      </c>
      <c r="L178" s="8">
        <f t="shared" si="8"/>
        <v>2567.4</v>
      </c>
      <c r="M178" t="s">
        <v>85</v>
      </c>
      <c r="N178" t="str">
        <f>VLOOKUP(M178,'Look-up tables'!$H$1:$I$14,2,FALSE)</f>
        <v>SK</v>
      </c>
      <c r="O178" t="s">
        <v>22</v>
      </c>
      <c r="P178" s="7">
        <f>VLOOKUP(O178,'Look-up tables'!$D$1:$E$5,2,FALSE)</f>
        <v>1</v>
      </c>
      <c r="Q178" s="8" t="s">
        <v>17</v>
      </c>
      <c r="R178" t="s">
        <v>23</v>
      </c>
      <c r="S178" t="s">
        <v>24</v>
      </c>
      <c r="T178" s="1">
        <v>40665</v>
      </c>
    </row>
    <row r="179" spans="1:20" x14ac:dyDescent="0.35">
      <c r="A179">
        <v>29767</v>
      </c>
      <c r="B179" s="1">
        <v>40579</v>
      </c>
      <c r="C179" s="27" t="str">
        <f t="shared" si="6"/>
        <v>Feb</v>
      </c>
      <c r="D179" s="27">
        <f>VLOOKUP(C179,'Look-up tables'!$N$2:$O$13,2,FALSE)</f>
        <v>2</v>
      </c>
      <c r="E179" t="s">
        <v>34</v>
      </c>
      <c r="F179">
        <v>48</v>
      </c>
      <c r="G179" t="str">
        <f>VLOOKUP(F179,'Look-up tables'!$A$1:$B$7,2,TRUE)</f>
        <v>XL</v>
      </c>
      <c r="H179">
        <v>4153.0600000000004</v>
      </c>
      <c r="I179" s="2">
        <f t="shared" si="7"/>
        <v>86.522083333333342</v>
      </c>
      <c r="J179" t="s">
        <v>25</v>
      </c>
      <c r="K179">
        <v>0.99</v>
      </c>
      <c r="L179" s="8">
        <f t="shared" si="8"/>
        <v>4154.05</v>
      </c>
      <c r="M179" t="s">
        <v>15</v>
      </c>
      <c r="N179" t="str">
        <f>VLOOKUP(M179,'Look-up tables'!$H$1:$I$14,2,FALSE)</f>
        <v>BC</v>
      </c>
      <c r="O179" t="s">
        <v>29</v>
      </c>
      <c r="P179" s="7">
        <f>VLOOKUP(O179,'Look-up tables'!$D$1:$E$5,2,FALSE)</f>
        <v>3</v>
      </c>
      <c r="Q179" s="8" t="s">
        <v>27</v>
      </c>
      <c r="R179" t="s">
        <v>66</v>
      </c>
      <c r="S179" t="s">
        <v>19</v>
      </c>
      <c r="T179" s="1">
        <v>40696</v>
      </c>
    </row>
    <row r="180" spans="1:20" x14ac:dyDescent="0.35">
      <c r="A180">
        <v>41926</v>
      </c>
      <c r="B180" s="1">
        <v>40579</v>
      </c>
      <c r="C180" s="27" t="str">
        <f t="shared" si="6"/>
        <v>Feb</v>
      </c>
      <c r="D180" s="27">
        <f>VLOOKUP(C180,'Look-up tables'!$N$2:$O$13,2,FALSE)</f>
        <v>2</v>
      </c>
      <c r="E180" t="s">
        <v>34</v>
      </c>
      <c r="F180">
        <v>43</v>
      </c>
      <c r="G180" t="str">
        <f>VLOOKUP(F180,'Look-up tables'!$A$1:$B$7,2,TRUE)</f>
        <v>XL</v>
      </c>
      <c r="H180">
        <v>1562.69</v>
      </c>
      <c r="I180" s="2">
        <f t="shared" si="7"/>
        <v>36.341627906976747</v>
      </c>
      <c r="J180" t="s">
        <v>25</v>
      </c>
      <c r="K180">
        <v>8.2200000000000006</v>
      </c>
      <c r="L180" s="8">
        <f t="shared" si="8"/>
        <v>1570.91</v>
      </c>
      <c r="M180" t="s">
        <v>51</v>
      </c>
      <c r="N180" t="str">
        <f>VLOOKUP(M180,'Look-up tables'!$H$1:$I$14,2,FALSE)</f>
        <v>ON</v>
      </c>
      <c r="O180" t="s">
        <v>42</v>
      </c>
      <c r="P180" s="7">
        <f>VLOOKUP(O180,'Look-up tables'!$D$1:$E$5,2,FALSE)</f>
        <v>2</v>
      </c>
      <c r="Q180" s="8" t="s">
        <v>27</v>
      </c>
      <c r="R180" t="s">
        <v>58</v>
      </c>
      <c r="S180" t="s">
        <v>19</v>
      </c>
      <c r="T180" s="1">
        <v>40665</v>
      </c>
    </row>
    <row r="181" spans="1:20" x14ac:dyDescent="0.35">
      <c r="A181">
        <v>29028</v>
      </c>
      <c r="B181" s="1">
        <v>40579</v>
      </c>
      <c r="C181" s="27" t="str">
        <f t="shared" si="6"/>
        <v>Feb</v>
      </c>
      <c r="D181" s="27">
        <f>VLOOKUP(C181,'Look-up tables'!$N$2:$O$13,2,FALSE)</f>
        <v>2</v>
      </c>
      <c r="E181" t="s">
        <v>20</v>
      </c>
      <c r="F181">
        <v>43</v>
      </c>
      <c r="G181" t="str">
        <f>VLOOKUP(F181,'Look-up tables'!$A$1:$B$7,2,TRUE)</f>
        <v>XL</v>
      </c>
      <c r="H181">
        <v>17131.36</v>
      </c>
      <c r="I181" s="2">
        <f t="shared" si="7"/>
        <v>398.40372093023257</v>
      </c>
      <c r="J181" t="s">
        <v>21</v>
      </c>
      <c r="K181">
        <v>14.7</v>
      </c>
      <c r="L181" s="8">
        <f t="shared" si="8"/>
        <v>17146.060000000001</v>
      </c>
      <c r="M181" t="s">
        <v>39</v>
      </c>
      <c r="N181" t="str">
        <f>VLOOKUP(M181,'Look-up tables'!$H$1:$I$14,2,FALSE)</f>
        <v>MB</v>
      </c>
      <c r="O181" t="s">
        <v>22</v>
      </c>
      <c r="P181" s="7">
        <f>VLOOKUP(O181,'Look-up tables'!$D$1:$E$5,2,FALSE)</f>
        <v>1</v>
      </c>
      <c r="Q181" s="8" t="s">
        <v>30</v>
      </c>
      <c r="R181" t="s">
        <v>44</v>
      </c>
      <c r="S181" t="s">
        <v>24</v>
      </c>
      <c r="T181" s="1">
        <v>40726</v>
      </c>
    </row>
    <row r="182" spans="1:20" x14ac:dyDescent="0.35">
      <c r="A182">
        <v>32007</v>
      </c>
      <c r="B182" s="1">
        <v>40579</v>
      </c>
      <c r="C182" s="27" t="str">
        <f t="shared" si="6"/>
        <v>Feb</v>
      </c>
      <c r="D182" s="27">
        <f>VLOOKUP(C182,'Look-up tables'!$N$2:$O$13,2,FALSE)</f>
        <v>2</v>
      </c>
      <c r="E182" t="s">
        <v>13</v>
      </c>
      <c r="F182">
        <v>41</v>
      </c>
      <c r="G182" t="str">
        <f>VLOOKUP(F182,'Look-up tables'!$A$1:$B$7,2,TRUE)</f>
        <v>XL</v>
      </c>
      <c r="H182">
        <v>17448.75</v>
      </c>
      <c r="I182" s="2">
        <f t="shared" si="7"/>
        <v>425.57926829268291</v>
      </c>
      <c r="J182" t="s">
        <v>21</v>
      </c>
      <c r="K182">
        <v>75.23</v>
      </c>
      <c r="L182" s="8">
        <f t="shared" si="8"/>
        <v>17523.98</v>
      </c>
      <c r="M182" t="s">
        <v>54</v>
      </c>
      <c r="N182" t="str">
        <f>VLOOKUP(M182,'Look-up tables'!$H$1:$I$14,2,FALSE)</f>
        <v>AB</v>
      </c>
      <c r="O182" t="s">
        <v>16</v>
      </c>
      <c r="P182" s="7">
        <f>VLOOKUP(O182,'Look-up tables'!$D$1:$E$5,2,FALSE)</f>
        <v>4</v>
      </c>
      <c r="Q182" s="8" t="s">
        <v>17</v>
      </c>
      <c r="R182" t="s">
        <v>52</v>
      </c>
      <c r="S182" t="s">
        <v>56</v>
      </c>
      <c r="T182" s="1">
        <v>40788</v>
      </c>
    </row>
    <row r="183" spans="1:20" x14ac:dyDescent="0.35">
      <c r="A183">
        <v>11719</v>
      </c>
      <c r="B183" s="1">
        <v>40579</v>
      </c>
      <c r="C183" s="27" t="str">
        <f t="shared" si="6"/>
        <v>Feb</v>
      </c>
      <c r="D183" s="27">
        <f>VLOOKUP(C183,'Look-up tables'!$N$2:$O$13,2,FALSE)</f>
        <v>2</v>
      </c>
      <c r="E183" t="s">
        <v>49</v>
      </c>
      <c r="F183">
        <v>30</v>
      </c>
      <c r="G183" t="str">
        <f>VLOOKUP(F183,'Look-up tables'!$A$1:$B$7,2,TRUE)</f>
        <v>L</v>
      </c>
      <c r="H183">
        <v>616.01</v>
      </c>
      <c r="I183" s="2">
        <f t="shared" si="7"/>
        <v>20.533666666666665</v>
      </c>
      <c r="J183" t="s">
        <v>25</v>
      </c>
      <c r="K183">
        <v>8.99</v>
      </c>
      <c r="L183" s="8">
        <f t="shared" si="8"/>
        <v>625</v>
      </c>
      <c r="M183" t="s">
        <v>39</v>
      </c>
      <c r="N183" t="str">
        <f>VLOOKUP(M183,'Look-up tables'!$H$1:$I$14,2,FALSE)</f>
        <v>MB</v>
      </c>
      <c r="O183" t="s">
        <v>29</v>
      </c>
      <c r="P183" s="7">
        <f>VLOOKUP(O183,'Look-up tables'!$D$1:$E$5,2,FALSE)</f>
        <v>3</v>
      </c>
      <c r="Q183" s="8" t="s">
        <v>27</v>
      </c>
      <c r="R183" t="s">
        <v>40</v>
      </c>
      <c r="S183" t="s">
        <v>32</v>
      </c>
      <c r="T183" s="1">
        <v>40665</v>
      </c>
    </row>
    <row r="184" spans="1:20" x14ac:dyDescent="0.35">
      <c r="A184">
        <v>41926</v>
      </c>
      <c r="B184" s="1">
        <v>40579</v>
      </c>
      <c r="C184" s="27" t="str">
        <f t="shared" si="6"/>
        <v>Feb</v>
      </c>
      <c r="D184" s="27">
        <f>VLOOKUP(C184,'Look-up tables'!$N$2:$O$13,2,FALSE)</f>
        <v>2</v>
      </c>
      <c r="E184" t="s">
        <v>34</v>
      </c>
      <c r="F184">
        <v>17</v>
      </c>
      <c r="G184" t="str">
        <f>VLOOKUP(F184,'Look-up tables'!$A$1:$B$7,2,TRUE)</f>
        <v>S</v>
      </c>
      <c r="H184">
        <v>112.57</v>
      </c>
      <c r="I184" s="2">
        <f t="shared" si="7"/>
        <v>6.6217647058823523</v>
      </c>
      <c r="J184" t="s">
        <v>25</v>
      </c>
      <c r="K184">
        <v>5.14</v>
      </c>
      <c r="L184" s="8">
        <f t="shared" si="8"/>
        <v>117.71</v>
      </c>
      <c r="M184" t="s">
        <v>51</v>
      </c>
      <c r="N184" t="str">
        <f>VLOOKUP(M184,'Look-up tables'!$H$1:$I$14,2,FALSE)</f>
        <v>ON</v>
      </c>
      <c r="O184" t="s">
        <v>42</v>
      </c>
      <c r="P184" s="7">
        <f>VLOOKUP(O184,'Look-up tables'!$D$1:$E$5,2,FALSE)</f>
        <v>2</v>
      </c>
      <c r="Q184" s="8" t="s">
        <v>27</v>
      </c>
      <c r="R184" t="s">
        <v>28</v>
      </c>
      <c r="S184" t="s">
        <v>19</v>
      </c>
      <c r="T184" s="1">
        <v>40696</v>
      </c>
    </row>
    <row r="185" spans="1:20" x14ac:dyDescent="0.35">
      <c r="A185">
        <v>11719</v>
      </c>
      <c r="B185" s="1">
        <v>40579</v>
      </c>
      <c r="C185" s="27" t="str">
        <f t="shared" si="6"/>
        <v>Feb</v>
      </c>
      <c r="D185" s="27">
        <f>VLOOKUP(C185,'Look-up tables'!$N$2:$O$13,2,FALSE)</f>
        <v>2</v>
      </c>
      <c r="E185" t="s">
        <v>49</v>
      </c>
      <c r="F185">
        <v>17</v>
      </c>
      <c r="G185" t="str">
        <f>VLOOKUP(F185,'Look-up tables'!$A$1:$B$7,2,TRUE)</f>
        <v>S</v>
      </c>
      <c r="H185">
        <v>438.60849999999999</v>
      </c>
      <c r="I185" s="2">
        <f t="shared" si="7"/>
        <v>25.8005</v>
      </c>
      <c r="J185" t="s">
        <v>25</v>
      </c>
      <c r="K185">
        <v>8.59</v>
      </c>
      <c r="L185" s="8">
        <f t="shared" si="8"/>
        <v>447.19849999999997</v>
      </c>
      <c r="M185" t="s">
        <v>39</v>
      </c>
      <c r="N185" t="str">
        <f>VLOOKUP(M185,'Look-up tables'!$H$1:$I$14,2,FALSE)</f>
        <v>MB</v>
      </c>
      <c r="O185" t="s">
        <v>29</v>
      </c>
      <c r="P185" s="7">
        <f>VLOOKUP(O185,'Look-up tables'!$D$1:$E$5,2,FALSE)</f>
        <v>3</v>
      </c>
      <c r="Q185" s="8" t="s">
        <v>30</v>
      </c>
      <c r="R185" t="s">
        <v>47</v>
      </c>
      <c r="S185" t="s">
        <v>45</v>
      </c>
      <c r="T185" s="1">
        <v>40665</v>
      </c>
    </row>
    <row r="186" spans="1:20" x14ac:dyDescent="0.35">
      <c r="A186">
        <v>14503</v>
      </c>
      <c r="B186" s="1">
        <v>40579</v>
      </c>
      <c r="C186" s="27" t="str">
        <f t="shared" si="6"/>
        <v>Feb</v>
      </c>
      <c r="D186" s="27">
        <f>VLOOKUP(C186,'Look-up tables'!$N$2:$O$13,2,FALSE)</f>
        <v>2</v>
      </c>
      <c r="E186" t="s">
        <v>49</v>
      </c>
      <c r="F186">
        <v>14</v>
      </c>
      <c r="G186" t="str">
        <f>VLOOKUP(F186,'Look-up tables'!$A$1:$B$7,2,TRUE)</f>
        <v>S</v>
      </c>
      <c r="H186">
        <v>438.47</v>
      </c>
      <c r="I186" s="2">
        <f t="shared" si="7"/>
        <v>31.319285714285716</v>
      </c>
      <c r="J186" t="s">
        <v>14</v>
      </c>
      <c r="K186">
        <v>2.99</v>
      </c>
      <c r="L186" s="8">
        <f t="shared" si="8"/>
        <v>441.46000000000004</v>
      </c>
      <c r="M186" t="s">
        <v>39</v>
      </c>
      <c r="N186" t="str">
        <f>VLOOKUP(M186,'Look-up tables'!$H$1:$I$14,2,FALSE)</f>
        <v>MB</v>
      </c>
      <c r="O186" t="s">
        <v>22</v>
      </c>
      <c r="P186" s="7">
        <f>VLOOKUP(O186,'Look-up tables'!$D$1:$E$5,2,FALSE)</f>
        <v>1</v>
      </c>
      <c r="Q186" s="8" t="s">
        <v>27</v>
      </c>
      <c r="R186" t="s">
        <v>68</v>
      </c>
      <c r="S186" t="s">
        <v>19</v>
      </c>
      <c r="T186" s="1">
        <v>40696</v>
      </c>
    </row>
    <row r="187" spans="1:20" x14ac:dyDescent="0.35">
      <c r="A187">
        <v>21155</v>
      </c>
      <c r="B187" s="1">
        <v>40579</v>
      </c>
      <c r="C187" s="27" t="str">
        <f t="shared" si="6"/>
        <v>Feb</v>
      </c>
      <c r="D187" s="27">
        <f>VLOOKUP(C187,'Look-up tables'!$N$2:$O$13,2,FALSE)</f>
        <v>2</v>
      </c>
      <c r="E187" t="s">
        <v>34</v>
      </c>
      <c r="F187">
        <v>4</v>
      </c>
      <c r="G187" t="str">
        <f>VLOOKUP(F187,'Look-up tables'!$A$1:$B$7,2,TRUE)</f>
        <v>XS</v>
      </c>
      <c r="H187">
        <v>81.78</v>
      </c>
      <c r="I187" s="2">
        <f t="shared" si="7"/>
        <v>20.445</v>
      </c>
      <c r="J187" t="s">
        <v>25</v>
      </c>
      <c r="K187">
        <v>5.97</v>
      </c>
      <c r="L187" s="8">
        <f t="shared" si="8"/>
        <v>87.75</v>
      </c>
      <c r="M187" t="s">
        <v>63</v>
      </c>
      <c r="N187" t="str">
        <f>VLOOKUP(M187,'Look-up tables'!$H$1:$I$14,2,FALSE)</f>
        <v>NB</v>
      </c>
      <c r="O187" t="s">
        <v>16</v>
      </c>
      <c r="P187" s="7">
        <f>VLOOKUP(O187,'Look-up tables'!$D$1:$E$5,2,FALSE)</f>
        <v>4</v>
      </c>
      <c r="Q187" s="8" t="s">
        <v>27</v>
      </c>
      <c r="R187" t="s">
        <v>28</v>
      </c>
      <c r="S187" t="s">
        <v>19</v>
      </c>
      <c r="T187" s="1">
        <v>40696</v>
      </c>
    </row>
    <row r="188" spans="1:20" x14ac:dyDescent="0.35">
      <c r="A188">
        <v>11719</v>
      </c>
      <c r="B188" s="1">
        <v>40579</v>
      </c>
      <c r="C188" s="27" t="str">
        <f t="shared" si="6"/>
        <v>Feb</v>
      </c>
      <c r="D188" s="27">
        <f>VLOOKUP(C188,'Look-up tables'!$N$2:$O$13,2,FALSE)</f>
        <v>2</v>
      </c>
      <c r="E188" t="s">
        <v>49</v>
      </c>
      <c r="F188">
        <v>3</v>
      </c>
      <c r="G188" t="str">
        <f>VLOOKUP(F188,'Look-up tables'!$A$1:$B$7,2,TRUE)</f>
        <v>XS</v>
      </c>
      <c r="H188">
        <v>1566.8</v>
      </c>
      <c r="I188" s="2">
        <f t="shared" si="7"/>
        <v>522.26666666666665</v>
      </c>
      <c r="J188" t="s">
        <v>21</v>
      </c>
      <c r="K188">
        <v>69.3</v>
      </c>
      <c r="L188" s="8">
        <f t="shared" si="8"/>
        <v>1636.1</v>
      </c>
      <c r="M188" t="s">
        <v>39</v>
      </c>
      <c r="N188" t="str">
        <f>VLOOKUP(M188,'Look-up tables'!$H$1:$I$14,2,FALSE)</f>
        <v>MB</v>
      </c>
      <c r="O188" t="s">
        <v>29</v>
      </c>
      <c r="P188" s="7">
        <f>VLOOKUP(O188,'Look-up tables'!$D$1:$E$5,2,FALSE)</f>
        <v>3</v>
      </c>
      <c r="Q188" s="8" t="s">
        <v>30</v>
      </c>
      <c r="R188" t="s">
        <v>44</v>
      </c>
      <c r="S188" t="s">
        <v>24</v>
      </c>
      <c r="T188" s="1">
        <v>40696</v>
      </c>
    </row>
    <row r="189" spans="1:20" x14ac:dyDescent="0.35">
      <c r="A189">
        <v>2053</v>
      </c>
      <c r="B189" s="1">
        <v>40580</v>
      </c>
      <c r="C189" s="27" t="str">
        <f t="shared" si="6"/>
        <v>Feb</v>
      </c>
      <c r="D189" s="27">
        <f>VLOOKUP(C189,'Look-up tables'!$N$2:$O$13,2,FALSE)</f>
        <v>2</v>
      </c>
      <c r="E189" t="s">
        <v>20</v>
      </c>
      <c r="F189">
        <v>39</v>
      </c>
      <c r="G189" t="str">
        <f>VLOOKUP(F189,'Look-up tables'!$A$1:$B$7,2,TRUE)</f>
        <v>L</v>
      </c>
      <c r="H189">
        <v>19342.84</v>
      </c>
      <c r="I189" s="2">
        <f t="shared" si="7"/>
        <v>495.97025641025641</v>
      </c>
      <c r="J189" t="s">
        <v>21</v>
      </c>
      <c r="K189">
        <v>126</v>
      </c>
      <c r="L189" s="8">
        <f t="shared" si="8"/>
        <v>19468.84</v>
      </c>
      <c r="M189" t="s">
        <v>51</v>
      </c>
      <c r="N189" t="str">
        <f>VLOOKUP(M189,'Look-up tables'!$H$1:$I$14,2,FALSE)</f>
        <v>ON</v>
      </c>
      <c r="O189" t="s">
        <v>16</v>
      </c>
      <c r="P189" s="7">
        <f>VLOOKUP(O189,'Look-up tables'!$D$1:$E$5,2,FALSE)</f>
        <v>4</v>
      </c>
      <c r="Q189" s="8" t="s">
        <v>17</v>
      </c>
      <c r="R189" t="s">
        <v>23</v>
      </c>
      <c r="S189" t="s">
        <v>24</v>
      </c>
      <c r="T189" s="1">
        <v>40726</v>
      </c>
    </row>
    <row r="190" spans="1:20" x14ac:dyDescent="0.35">
      <c r="A190">
        <v>30497</v>
      </c>
      <c r="B190" s="1">
        <v>40580</v>
      </c>
      <c r="C190" s="27" t="str">
        <f t="shared" si="6"/>
        <v>Feb</v>
      </c>
      <c r="D190" s="27">
        <f>VLOOKUP(C190,'Look-up tables'!$N$2:$O$13,2,FALSE)</f>
        <v>2</v>
      </c>
      <c r="E190" t="s">
        <v>20</v>
      </c>
      <c r="F190">
        <v>34</v>
      </c>
      <c r="G190" t="str">
        <f>VLOOKUP(F190,'Look-up tables'!$A$1:$B$7,2,TRUE)</f>
        <v>L</v>
      </c>
      <c r="H190">
        <v>706.91</v>
      </c>
      <c r="I190" s="2">
        <f t="shared" si="7"/>
        <v>20.791470588235292</v>
      </c>
      <c r="J190" t="s">
        <v>14</v>
      </c>
      <c r="K190">
        <v>8.83</v>
      </c>
      <c r="L190" s="8">
        <f t="shared" si="8"/>
        <v>715.74</v>
      </c>
      <c r="M190" t="s">
        <v>39</v>
      </c>
      <c r="N190" t="str">
        <f>VLOOKUP(M190,'Look-up tables'!$H$1:$I$14,2,FALSE)</f>
        <v>MB</v>
      </c>
      <c r="O190" t="s">
        <v>22</v>
      </c>
      <c r="P190" s="7">
        <f>VLOOKUP(O190,'Look-up tables'!$D$1:$E$5,2,FALSE)</f>
        <v>1</v>
      </c>
      <c r="Q190" s="8" t="s">
        <v>27</v>
      </c>
      <c r="R190" t="s">
        <v>68</v>
      </c>
      <c r="S190" t="s">
        <v>19</v>
      </c>
      <c r="T190" s="1">
        <v>40757</v>
      </c>
    </row>
    <row r="191" spans="1:20" x14ac:dyDescent="0.35">
      <c r="A191">
        <v>46307</v>
      </c>
      <c r="B191" s="1">
        <v>40580</v>
      </c>
      <c r="C191" s="27" t="str">
        <f t="shared" si="6"/>
        <v>Feb</v>
      </c>
      <c r="D191" s="27">
        <f>VLOOKUP(C191,'Look-up tables'!$N$2:$O$13,2,FALSE)</f>
        <v>2</v>
      </c>
      <c r="E191" t="s">
        <v>55</v>
      </c>
      <c r="F191">
        <v>32</v>
      </c>
      <c r="G191" t="str">
        <f>VLOOKUP(F191,'Look-up tables'!$A$1:$B$7,2,TRUE)</f>
        <v>L</v>
      </c>
      <c r="H191">
        <v>643.53</v>
      </c>
      <c r="I191" s="2">
        <f t="shared" si="7"/>
        <v>20.110312499999999</v>
      </c>
      <c r="J191" t="s">
        <v>25</v>
      </c>
      <c r="K191">
        <v>5.77</v>
      </c>
      <c r="L191" s="8">
        <f t="shared" si="8"/>
        <v>649.29999999999995</v>
      </c>
      <c r="M191" t="s">
        <v>51</v>
      </c>
      <c r="N191" t="str">
        <f>VLOOKUP(M191,'Look-up tables'!$H$1:$I$14,2,FALSE)</f>
        <v>ON</v>
      </c>
      <c r="O191" t="s">
        <v>16</v>
      </c>
      <c r="P191" s="7">
        <f>VLOOKUP(O191,'Look-up tables'!$D$1:$E$5,2,FALSE)</f>
        <v>4</v>
      </c>
      <c r="Q191" s="8" t="s">
        <v>27</v>
      </c>
      <c r="R191" t="s">
        <v>28</v>
      </c>
      <c r="S191" t="s">
        <v>19</v>
      </c>
      <c r="T191" s="1">
        <v>40696</v>
      </c>
    </row>
    <row r="192" spans="1:20" x14ac:dyDescent="0.35">
      <c r="A192">
        <v>30497</v>
      </c>
      <c r="B192" s="1">
        <v>40580</v>
      </c>
      <c r="C192" s="27" t="str">
        <f t="shared" si="6"/>
        <v>Feb</v>
      </c>
      <c r="D192" s="27">
        <f>VLOOKUP(C192,'Look-up tables'!$N$2:$O$13,2,FALSE)</f>
        <v>2</v>
      </c>
      <c r="E192" t="s">
        <v>20</v>
      </c>
      <c r="F192">
        <v>31</v>
      </c>
      <c r="G192" t="str">
        <f>VLOOKUP(F192,'Look-up tables'!$A$1:$B$7,2,TRUE)</f>
        <v>L</v>
      </c>
      <c r="H192">
        <v>190.06</v>
      </c>
      <c r="I192" s="2">
        <f t="shared" si="7"/>
        <v>6.1309677419354838</v>
      </c>
      <c r="J192" t="s">
        <v>25</v>
      </c>
      <c r="K192">
        <v>5.35</v>
      </c>
      <c r="L192" s="8">
        <f t="shared" si="8"/>
        <v>195.41</v>
      </c>
      <c r="M192" t="s">
        <v>39</v>
      </c>
      <c r="N192" t="str">
        <f>VLOOKUP(M192,'Look-up tables'!$H$1:$I$14,2,FALSE)</f>
        <v>MB</v>
      </c>
      <c r="O192" t="s">
        <v>22</v>
      </c>
      <c r="P192" s="7">
        <f>VLOOKUP(O192,'Look-up tables'!$D$1:$E$5,2,FALSE)</f>
        <v>1</v>
      </c>
      <c r="Q192" s="8" t="s">
        <v>27</v>
      </c>
      <c r="R192" t="s">
        <v>28</v>
      </c>
      <c r="S192" t="s">
        <v>19</v>
      </c>
      <c r="T192" s="1">
        <v>40757</v>
      </c>
    </row>
    <row r="193" spans="1:20" x14ac:dyDescent="0.35">
      <c r="A193">
        <v>46307</v>
      </c>
      <c r="B193" s="1">
        <v>40580</v>
      </c>
      <c r="C193" s="27" t="str">
        <f t="shared" si="6"/>
        <v>Feb</v>
      </c>
      <c r="D193" s="27">
        <f>VLOOKUP(C193,'Look-up tables'!$N$2:$O$13,2,FALSE)</f>
        <v>2</v>
      </c>
      <c r="E193" t="s">
        <v>55</v>
      </c>
      <c r="F193">
        <v>27</v>
      </c>
      <c r="G193" t="str">
        <f>VLOOKUP(F193,'Look-up tables'!$A$1:$B$7,2,TRUE)</f>
        <v>M</v>
      </c>
      <c r="H193">
        <v>1217.77</v>
      </c>
      <c r="I193" s="2">
        <f t="shared" si="7"/>
        <v>45.102592592592593</v>
      </c>
      <c r="J193" t="s">
        <v>25</v>
      </c>
      <c r="K193">
        <v>6.22</v>
      </c>
      <c r="L193" s="8">
        <f t="shared" si="8"/>
        <v>1223.99</v>
      </c>
      <c r="M193" t="s">
        <v>51</v>
      </c>
      <c r="N193" t="str">
        <f>VLOOKUP(M193,'Look-up tables'!$H$1:$I$14,2,FALSE)</f>
        <v>ON</v>
      </c>
      <c r="O193" t="s">
        <v>16</v>
      </c>
      <c r="P193" s="7">
        <f>VLOOKUP(O193,'Look-up tables'!$D$1:$E$5,2,FALSE)</f>
        <v>4</v>
      </c>
      <c r="Q193" s="8" t="s">
        <v>27</v>
      </c>
      <c r="R193" t="s">
        <v>58</v>
      </c>
      <c r="S193" t="s">
        <v>19</v>
      </c>
      <c r="T193" s="1">
        <v>40788</v>
      </c>
    </row>
    <row r="194" spans="1:20" x14ac:dyDescent="0.35">
      <c r="A194">
        <v>12066</v>
      </c>
      <c r="B194" s="1">
        <v>40580</v>
      </c>
      <c r="C194" s="27" t="str">
        <f t="shared" si="6"/>
        <v>Feb</v>
      </c>
      <c r="D194" s="27">
        <f>VLOOKUP(C194,'Look-up tables'!$N$2:$O$13,2,FALSE)</f>
        <v>2</v>
      </c>
      <c r="E194" t="s">
        <v>55</v>
      </c>
      <c r="F194">
        <v>27</v>
      </c>
      <c r="G194" t="str">
        <f>VLOOKUP(F194,'Look-up tables'!$A$1:$B$7,2,TRUE)</f>
        <v>M</v>
      </c>
      <c r="H194">
        <v>4442.049</v>
      </c>
      <c r="I194" s="2">
        <f t="shared" si="7"/>
        <v>164.52033333333333</v>
      </c>
      <c r="J194" t="s">
        <v>25</v>
      </c>
      <c r="K194">
        <v>8.08</v>
      </c>
      <c r="L194" s="8">
        <f t="shared" si="8"/>
        <v>4450.1289999999999</v>
      </c>
      <c r="M194" t="s">
        <v>46</v>
      </c>
      <c r="N194" t="str">
        <f>VLOOKUP(M194,'Look-up tables'!$H$1:$I$14,2,FALSE)</f>
        <v>YT</v>
      </c>
      <c r="O194" t="s">
        <v>42</v>
      </c>
      <c r="P194" s="7">
        <f>VLOOKUP(O194,'Look-up tables'!$D$1:$E$5,2,FALSE)</f>
        <v>2</v>
      </c>
      <c r="Q194" s="8" t="s">
        <v>30</v>
      </c>
      <c r="R194" t="s">
        <v>47</v>
      </c>
      <c r="S194" t="s">
        <v>19</v>
      </c>
      <c r="T194" s="1">
        <v>40726</v>
      </c>
    </row>
    <row r="195" spans="1:20" x14ac:dyDescent="0.35">
      <c r="A195">
        <v>56711</v>
      </c>
      <c r="B195" s="1">
        <v>40580</v>
      </c>
      <c r="C195" s="27" t="str">
        <f t="shared" ref="C195:C258" si="9">TEXT(B195, "mmm")</f>
        <v>Feb</v>
      </c>
      <c r="D195" s="27">
        <f>VLOOKUP(C195,'Look-up tables'!$N$2:$O$13,2,FALSE)</f>
        <v>2</v>
      </c>
      <c r="E195" t="s">
        <v>13</v>
      </c>
      <c r="F195">
        <v>25</v>
      </c>
      <c r="G195" t="str">
        <f>VLOOKUP(F195,'Look-up tables'!$A$1:$B$7,2,TRUE)</f>
        <v>M</v>
      </c>
      <c r="H195">
        <v>1279.45</v>
      </c>
      <c r="I195" s="2">
        <f t="shared" ref="I195:I258" si="10">H195/F195</f>
        <v>51.178000000000004</v>
      </c>
      <c r="J195" t="s">
        <v>25</v>
      </c>
      <c r="K195">
        <v>7.23</v>
      </c>
      <c r="L195" s="8">
        <f t="shared" ref="L195:L258" si="11">H195+K195</f>
        <v>1286.68</v>
      </c>
      <c r="M195" t="s">
        <v>46</v>
      </c>
      <c r="N195" t="str">
        <f>VLOOKUP(M195,'Look-up tables'!$H$1:$I$14,2,FALSE)</f>
        <v>YT</v>
      </c>
      <c r="O195" t="s">
        <v>16</v>
      </c>
      <c r="P195" s="7">
        <f>VLOOKUP(O195,'Look-up tables'!$D$1:$E$5,2,FALSE)</f>
        <v>4</v>
      </c>
      <c r="Q195" s="8" t="s">
        <v>27</v>
      </c>
      <c r="R195" t="s">
        <v>28</v>
      </c>
      <c r="S195" t="s">
        <v>19</v>
      </c>
      <c r="T195" s="1">
        <v>40849</v>
      </c>
    </row>
    <row r="196" spans="1:20" x14ac:dyDescent="0.35">
      <c r="A196">
        <v>54882</v>
      </c>
      <c r="B196" s="1">
        <v>40580</v>
      </c>
      <c r="C196" s="27" t="str">
        <f t="shared" si="9"/>
        <v>Feb</v>
      </c>
      <c r="D196" s="27">
        <f>VLOOKUP(C196,'Look-up tables'!$N$2:$O$13,2,FALSE)</f>
        <v>2</v>
      </c>
      <c r="E196" t="s">
        <v>20</v>
      </c>
      <c r="F196">
        <v>17</v>
      </c>
      <c r="G196" t="str">
        <f>VLOOKUP(F196,'Look-up tables'!$A$1:$B$7,2,TRUE)</f>
        <v>S</v>
      </c>
      <c r="H196">
        <v>86.29</v>
      </c>
      <c r="I196" s="2">
        <f t="shared" si="10"/>
        <v>5.0758823529411767</v>
      </c>
      <c r="J196" t="s">
        <v>25</v>
      </c>
      <c r="K196">
        <v>0.49</v>
      </c>
      <c r="L196" s="8">
        <f t="shared" si="11"/>
        <v>86.78</v>
      </c>
      <c r="M196" t="s">
        <v>39</v>
      </c>
      <c r="N196" t="str">
        <f>VLOOKUP(M196,'Look-up tables'!$H$1:$I$14,2,FALSE)</f>
        <v>MB</v>
      </c>
      <c r="O196" t="s">
        <v>16</v>
      </c>
      <c r="P196" s="7">
        <f>VLOOKUP(O196,'Look-up tables'!$D$1:$E$5,2,FALSE)</f>
        <v>4</v>
      </c>
      <c r="Q196" s="8" t="s">
        <v>27</v>
      </c>
      <c r="R196" t="s">
        <v>71</v>
      </c>
      <c r="S196" t="s">
        <v>19</v>
      </c>
      <c r="T196" s="1">
        <v>40788</v>
      </c>
    </row>
    <row r="197" spans="1:20" x14ac:dyDescent="0.35">
      <c r="A197">
        <v>57633</v>
      </c>
      <c r="B197" s="1">
        <v>40580</v>
      </c>
      <c r="C197" s="27" t="str">
        <f t="shared" si="9"/>
        <v>Feb</v>
      </c>
      <c r="D197" s="27">
        <f>VLOOKUP(C197,'Look-up tables'!$N$2:$O$13,2,FALSE)</f>
        <v>2</v>
      </c>
      <c r="E197" t="s">
        <v>34</v>
      </c>
      <c r="F197">
        <v>12</v>
      </c>
      <c r="G197" t="str">
        <f>VLOOKUP(F197,'Look-up tables'!$A$1:$B$7,2,TRUE)</f>
        <v>S</v>
      </c>
      <c r="H197">
        <v>351.12</v>
      </c>
      <c r="I197" s="2">
        <f t="shared" si="10"/>
        <v>29.26</v>
      </c>
      <c r="J197" t="s">
        <v>14</v>
      </c>
      <c r="K197">
        <v>3.92</v>
      </c>
      <c r="L197" s="8">
        <f t="shared" si="11"/>
        <v>355.04</v>
      </c>
      <c r="M197" t="s">
        <v>15</v>
      </c>
      <c r="N197" t="str">
        <f>VLOOKUP(M197,'Look-up tables'!$H$1:$I$14,2,FALSE)</f>
        <v>BC</v>
      </c>
      <c r="O197" t="s">
        <v>22</v>
      </c>
      <c r="P197" s="7">
        <f>VLOOKUP(O197,'Look-up tables'!$D$1:$E$5,2,FALSE)</f>
        <v>1</v>
      </c>
      <c r="Q197" s="8" t="s">
        <v>17</v>
      </c>
      <c r="R197" t="s">
        <v>18</v>
      </c>
      <c r="S197" t="s">
        <v>32</v>
      </c>
      <c r="T197" s="1">
        <v>40726</v>
      </c>
    </row>
    <row r="198" spans="1:20" x14ac:dyDescent="0.35">
      <c r="A198">
        <v>39270</v>
      </c>
      <c r="B198" s="1">
        <v>40580</v>
      </c>
      <c r="C198" s="27" t="str">
        <f t="shared" si="9"/>
        <v>Feb</v>
      </c>
      <c r="D198" s="27">
        <f>VLOOKUP(C198,'Look-up tables'!$N$2:$O$13,2,FALSE)</f>
        <v>2</v>
      </c>
      <c r="E198" t="s">
        <v>34</v>
      </c>
      <c r="F198">
        <v>11</v>
      </c>
      <c r="G198" t="str">
        <f>VLOOKUP(F198,'Look-up tables'!$A$1:$B$7,2,TRUE)</f>
        <v>S</v>
      </c>
      <c r="H198">
        <v>65.78</v>
      </c>
      <c r="I198" s="2">
        <f t="shared" si="10"/>
        <v>5.98</v>
      </c>
      <c r="J198" t="s">
        <v>25</v>
      </c>
      <c r="K198">
        <v>3.37</v>
      </c>
      <c r="L198" s="8">
        <f t="shared" si="11"/>
        <v>69.150000000000006</v>
      </c>
      <c r="M198" t="s">
        <v>15</v>
      </c>
      <c r="N198" t="str">
        <f>VLOOKUP(M198,'Look-up tables'!$H$1:$I$14,2,FALSE)</f>
        <v>BC</v>
      </c>
      <c r="O198" t="s">
        <v>29</v>
      </c>
      <c r="P198" s="7">
        <f>VLOOKUP(O198,'Look-up tables'!$D$1:$E$5,2,FALSE)</f>
        <v>3</v>
      </c>
      <c r="Q198" s="8" t="s">
        <v>27</v>
      </c>
      <c r="R198" t="s">
        <v>82</v>
      </c>
      <c r="S198" t="s">
        <v>37</v>
      </c>
      <c r="T198" s="1">
        <v>40696</v>
      </c>
    </row>
    <row r="199" spans="1:20" x14ac:dyDescent="0.35">
      <c r="A199">
        <v>2053</v>
      </c>
      <c r="B199" s="1">
        <v>40580</v>
      </c>
      <c r="C199" s="27" t="str">
        <f t="shared" si="9"/>
        <v>Feb</v>
      </c>
      <c r="D199" s="27">
        <f>VLOOKUP(C199,'Look-up tables'!$N$2:$O$13,2,FALSE)</f>
        <v>2</v>
      </c>
      <c r="E199" t="s">
        <v>20</v>
      </c>
      <c r="F199">
        <v>7</v>
      </c>
      <c r="G199" t="str">
        <f>VLOOKUP(F199,'Look-up tables'!$A$1:$B$7,2,TRUE)</f>
        <v>XS</v>
      </c>
      <c r="H199">
        <v>771.78300000000002</v>
      </c>
      <c r="I199" s="2">
        <f t="shared" si="10"/>
        <v>110.25471428571429</v>
      </c>
      <c r="J199" t="s">
        <v>25</v>
      </c>
      <c r="K199">
        <v>4.2</v>
      </c>
      <c r="L199" s="8">
        <f t="shared" si="11"/>
        <v>775.98300000000006</v>
      </c>
      <c r="M199" t="s">
        <v>51</v>
      </c>
      <c r="N199" t="str">
        <f>VLOOKUP(M199,'Look-up tables'!$H$1:$I$14,2,FALSE)</f>
        <v>ON</v>
      </c>
      <c r="O199" t="s">
        <v>16</v>
      </c>
      <c r="P199" s="7">
        <f>VLOOKUP(O199,'Look-up tables'!$D$1:$E$5,2,FALSE)</f>
        <v>4</v>
      </c>
      <c r="Q199" s="8" t="s">
        <v>30</v>
      </c>
      <c r="R199" t="s">
        <v>47</v>
      </c>
      <c r="S199" t="s">
        <v>19</v>
      </c>
      <c r="T199" s="1">
        <v>40757</v>
      </c>
    </row>
    <row r="200" spans="1:20" x14ac:dyDescent="0.35">
      <c r="A200">
        <v>27622</v>
      </c>
      <c r="B200" s="1">
        <v>40580</v>
      </c>
      <c r="C200" s="27" t="str">
        <f t="shared" si="9"/>
        <v>Feb</v>
      </c>
      <c r="D200" s="27">
        <f>VLOOKUP(C200,'Look-up tables'!$N$2:$O$13,2,FALSE)</f>
        <v>2</v>
      </c>
      <c r="E200" t="s">
        <v>55</v>
      </c>
      <c r="F200">
        <v>4</v>
      </c>
      <c r="G200" t="str">
        <f>VLOOKUP(F200,'Look-up tables'!$A$1:$B$7,2,TRUE)</f>
        <v>XS</v>
      </c>
      <c r="H200">
        <v>1280.73</v>
      </c>
      <c r="I200" s="2">
        <f t="shared" si="10"/>
        <v>320.1825</v>
      </c>
      <c r="J200" t="s">
        <v>21</v>
      </c>
      <c r="K200">
        <v>43.57</v>
      </c>
      <c r="L200" s="8">
        <f t="shared" si="11"/>
        <v>1324.3</v>
      </c>
      <c r="M200" t="s">
        <v>35</v>
      </c>
      <c r="N200" t="str">
        <f>VLOOKUP(M200,'Look-up tables'!$H$1:$I$14,2,FALSE)</f>
        <v>QC</v>
      </c>
      <c r="O200" t="s">
        <v>16</v>
      </c>
      <c r="P200" s="7">
        <f>VLOOKUP(O200,'Look-up tables'!$D$1:$E$5,2,FALSE)</f>
        <v>4</v>
      </c>
      <c r="Q200" s="8" t="s">
        <v>17</v>
      </c>
      <c r="R200" t="s">
        <v>52</v>
      </c>
      <c r="S200" t="s">
        <v>56</v>
      </c>
      <c r="T200" s="1">
        <v>40726</v>
      </c>
    </row>
    <row r="201" spans="1:20" x14ac:dyDescent="0.35">
      <c r="A201">
        <v>43110</v>
      </c>
      <c r="B201" s="1">
        <v>40580</v>
      </c>
      <c r="C201" s="27" t="str">
        <f t="shared" si="9"/>
        <v>Feb</v>
      </c>
      <c r="D201" s="27">
        <f>VLOOKUP(C201,'Look-up tables'!$N$2:$O$13,2,FALSE)</f>
        <v>2</v>
      </c>
      <c r="E201" t="s">
        <v>34</v>
      </c>
      <c r="F201">
        <v>3</v>
      </c>
      <c r="G201" t="str">
        <f>VLOOKUP(F201,'Look-up tables'!$A$1:$B$7,2,TRUE)</f>
        <v>XS</v>
      </c>
      <c r="H201">
        <v>21.01</v>
      </c>
      <c r="I201" s="2">
        <f t="shared" si="10"/>
        <v>7.0033333333333339</v>
      </c>
      <c r="J201" t="s">
        <v>25</v>
      </c>
      <c r="K201">
        <v>5.0199999999999996</v>
      </c>
      <c r="L201" s="8">
        <f t="shared" si="11"/>
        <v>26.03</v>
      </c>
      <c r="M201" t="s">
        <v>85</v>
      </c>
      <c r="N201" t="str">
        <f>VLOOKUP(M201,'Look-up tables'!$H$1:$I$14,2,FALSE)</f>
        <v>SK</v>
      </c>
      <c r="O201" t="s">
        <v>22</v>
      </c>
      <c r="P201" s="7">
        <f>VLOOKUP(O201,'Look-up tables'!$D$1:$E$5,2,FALSE)</f>
        <v>1</v>
      </c>
      <c r="Q201" s="8" t="s">
        <v>27</v>
      </c>
      <c r="R201" t="s">
        <v>28</v>
      </c>
      <c r="S201" t="s">
        <v>19</v>
      </c>
      <c r="T201" s="1">
        <v>40696</v>
      </c>
    </row>
    <row r="202" spans="1:20" x14ac:dyDescent="0.35">
      <c r="A202">
        <v>54882</v>
      </c>
      <c r="B202" s="1">
        <v>40580</v>
      </c>
      <c r="C202" s="27" t="str">
        <f t="shared" si="9"/>
        <v>Feb</v>
      </c>
      <c r="D202" s="27">
        <f>VLOOKUP(C202,'Look-up tables'!$N$2:$O$13,2,FALSE)</f>
        <v>2</v>
      </c>
      <c r="E202" t="s">
        <v>20</v>
      </c>
      <c r="F202">
        <v>2</v>
      </c>
      <c r="G202" t="str">
        <f>VLOOKUP(F202,'Look-up tables'!$A$1:$B$7,2,TRUE)</f>
        <v>XS</v>
      </c>
      <c r="H202">
        <v>86.92</v>
      </c>
      <c r="I202" s="2">
        <f t="shared" si="10"/>
        <v>43.46</v>
      </c>
      <c r="J202" t="s">
        <v>25</v>
      </c>
      <c r="K202">
        <v>13.89</v>
      </c>
      <c r="L202" s="8">
        <f t="shared" si="11"/>
        <v>100.81</v>
      </c>
      <c r="M202" t="s">
        <v>39</v>
      </c>
      <c r="N202" t="str">
        <f>VLOOKUP(M202,'Look-up tables'!$H$1:$I$14,2,FALSE)</f>
        <v>MB</v>
      </c>
      <c r="O202" t="s">
        <v>16</v>
      </c>
      <c r="P202" s="7">
        <f>VLOOKUP(O202,'Look-up tables'!$D$1:$E$5,2,FALSE)</f>
        <v>4</v>
      </c>
      <c r="Q202" s="8" t="s">
        <v>27</v>
      </c>
      <c r="R202" t="s">
        <v>40</v>
      </c>
      <c r="S202" t="s">
        <v>37</v>
      </c>
      <c r="T202" s="1">
        <v>40757</v>
      </c>
    </row>
    <row r="203" spans="1:20" x14ac:dyDescent="0.35">
      <c r="A203">
        <v>43110</v>
      </c>
      <c r="B203" s="1">
        <v>40580</v>
      </c>
      <c r="C203" s="27" t="str">
        <f t="shared" si="9"/>
        <v>Feb</v>
      </c>
      <c r="D203" s="27">
        <f>VLOOKUP(C203,'Look-up tables'!$N$2:$O$13,2,FALSE)</f>
        <v>2</v>
      </c>
      <c r="E203" t="s">
        <v>34</v>
      </c>
      <c r="F203">
        <v>1</v>
      </c>
      <c r="G203" t="str">
        <f>VLOOKUP(F203,'Look-up tables'!$A$1:$B$7,2,TRUE)</f>
        <v>XS</v>
      </c>
      <c r="H203">
        <v>3457.99</v>
      </c>
      <c r="I203" s="2">
        <f t="shared" si="10"/>
        <v>3457.99</v>
      </c>
      <c r="J203" t="s">
        <v>25</v>
      </c>
      <c r="K203">
        <v>24.49</v>
      </c>
      <c r="L203" s="8">
        <f t="shared" si="11"/>
        <v>3482.4799999999996</v>
      </c>
      <c r="M203" t="s">
        <v>85</v>
      </c>
      <c r="N203" t="str">
        <f>VLOOKUP(M203,'Look-up tables'!$H$1:$I$14,2,FALSE)</f>
        <v>SK</v>
      </c>
      <c r="O203" t="s">
        <v>22</v>
      </c>
      <c r="P203" s="7">
        <f>VLOOKUP(O203,'Look-up tables'!$D$1:$E$5,2,FALSE)</f>
        <v>1</v>
      </c>
      <c r="Q203" s="8" t="s">
        <v>30</v>
      </c>
      <c r="R203" t="s">
        <v>165</v>
      </c>
      <c r="S203" t="s">
        <v>76</v>
      </c>
      <c r="T203" s="1">
        <v>40757</v>
      </c>
    </row>
    <row r="204" spans="1:20" x14ac:dyDescent="0.35">
      <c r="A204">
        <v>1637</v>
      </c>
      <c r="B204" s="1">
        <v>40581</v>
      </c>
      <c r="C204" s="27" t="str">
        <f t="shared" si="9"/>
        <v>Feb</v>
      </c>
      <c r="D204" s="27">
        <f>VLOOKUP(C204,'Look-up tables'!$N$2:$O$13,2,FALSE)</f>
        <v>2</v>
      </c>
      <c r="E204" t="s">
        <v>49</v>
      </c>
      <c r="F204">
        <v>47</v>
      </c>
      <c r="G204" t="str">
        <f>VLOOKUP(F204,'Look-up tables'!$A$1:$B$7,2,TRUE)</f>
        <v>XL</v>
      </c>
      <c r="H204">
        <v>1348.57</v>
      </c>
      <c r="I204" s="2">
        <f t="shared" si="10"/>
        <v>28.692978723404256</v>
      </c>
      <c r="J204" t="s">
        <v>25</v>
      </c>
      <c r="K204">
        <v>8.99</v>
      </c>
      <c r="L204" s="8">
        <f t="shared" si="11"/>
        <v>1357.56</v>
      </c>
      <c r="M204" t="s">
        <v>46</v>
      </c>
      <c r="N204" t="str">
        <f>VLOOKUP(M204,'Look-up tables'!$H$1:$I$14,2,FALSE)</f>
        <v>YT</v>
      </c>
      <c r="O204" t="s">
        <v>22</v>
      </c>
      <c r="P204" s="7">
        <f>VLOOKUP(O204,'Look-up tables'!$D$1:$E$5,2,FALSE)</f>
        <v>1</v>
      </c>
      <c r="Q204" s="8" t="s">
        <v>27</v>
      </c>
      <c r="R204" t="s">
        <v>40</v>
      </c>
      <c r="S204" t="s">
        <v>32</v>
      </c>
      <c r="T204" s="1">
        <v>40788</v>
      </c>
    </row>
    <row r="205" spans="1:20" x14ac:dyDescent="0.35">
      <c r="A205">
        <v>29953</v>
      </c>
      <c r="B205" s="1">
        <v>40581</v>
      </c>
      <c r="C205" s="27" t="str">
        <f t="shared" si="9"/>
        <v>Feb</v>
      </c>
      <c r="D205" s="27">
        <f>VLOOKUP(C205,'Look-up tables'!$N$2:$O$13,2,FALSE)</f>
        <v>2</v>
      </c>
      <c r="E205" t="s">
        <v>20</v>
      </c>
      <c r="F205">
        <v>42</v>
      </c>
      <c r="G205" t="str">
        <f>VLOOKUP(F205,'Look-up tables'!$A$1:$B$7,2,TRUE)</f>
        <v>XL</v>
      </c>
      <c r="H205">
        <v>619.77</v>
      </c>
      <c r="I205" s="2">
        <f t="shared" si="10"/>
        <v>14.756428571428572</v>
      </c>
      <c r="J205" t="s">
        <v>25</v>
      </c>
      <c r="K205">
        <v>7.17</v>
      </c>
      <c r="L205" s="8">
        <f t="shared" si="11"/>
        <v>626.93999999999994</v>
      </c>
      <c r="M205" t="s">
        <v>51</v>
      </c>
      <c r="N205" t="str">
        <f>VLOOKUP(M205,'Look-up tables'!$H$1:$I$14,2,FALSE)</f>
        <v>ON</v>
      </c>
      <c r="O205" t="s">
        <v>29</v>
      </c>
      <c r="P205" s="7">
        <f>VLOOKUP(O205,'Look-up tables'!$D$1:$E$5,2,FALSE)</f>
        <v>3</v>
      </c>
      <c r="Q205" s="8" t="s">
        <v>27</v>
      </c>
      <c r="R205" t="s">
        <v>68</v>
      </c>
      <c r="S205" t="s">
        <v>19</v>
      </c>
      <c r="T205" s="1">
        <v>40818</v>
      </c>
    </row>
    <row r="206" spans="1:20" x14ac:dyDescent="0.35">
      <c r="A206">
        <v>31046</v>
      </c>
      <c r="B206" s="1">
        <v>40581</v>
      </c>
      <c r="C206" s="27" t="str">
        <f t="shared" si="9"/>
        <v>Feb</v>
      </c>
      <c r="D206" s="27">
        <f>VLOOKUP(C206,'Look-up tables'!$N$2:$O$13,2,FALSE)</f>
        <v>2</v>
      </c>
      <c r="E206" t="s">
        <v>20</v>
      </c>
      <c r="F206">
        <v>42</v>
      </c>
      <c r="G206" t="str">
        <f>VLOOKUP(F206,'Look-up tables'!$A$1:$B$7,2,TRUE)</f>
        <v>XL</v>
      </c>
      <c r="H206">
        <v>3900.5309999999999</v>
      </c>
      <c r="I206" s="2">
        <f t="shared" si="10"/>
        <v>92.869785714285712</v>
      </c>
      <c r="J206" t="s">
        <v>25</v>
      </c>
      <c r="K206">
        <v>2.5</v>
      </c>
      <c r="L206" s="8">
        <f t="shared" si="11"/>
        <v>3903.0309999999999</v>
      </c>
      <c r="M206" t="s">
        <v>51</v>
      </c>
      <c r="N206" t="str">
        <f>VLOOKUP(M206,'Look-up tables'!$H$1:$I$14,2,FALSE)</f>
        <v>ON</v>
      </c>
      <c r="O206" t="s">
        <v>22</v>
      </c>
      <c r="P206" s="7">
        <f>VLOOKUP(O206,'Look-up tables'!$D$1:$E$5,2,FALSE)</f>
        <v>1</v>
      </c>
      <c r="Q206" s="8" t="s">
        <v>30</v>
      </c>
      <c r="R206" t="s">
        <v>47</v>
      </c>
      <c r="S206" t="s">
        <v>19</v>
      </c>
      <c r="T206" s="1">
        <v>40757</v>
      </c>
    </row>
    <row r="207" spans="1:20" x14ac:dyDescent="0.35">
      <c r="A207">
        <v>21824</v>
      </c>
      <c r="B207" s="1">
        <v>40581</v>
      </c>
      <c r="C207" s="27" t="str">
        <f t="shared" si="9"/>
        <v>Feb</v>
      </c>
      <c r="D207" s="27">
        <f>VLOOKUP(C207,'Look-up tables'!$N$2:$O$13,2,FALSE)</f>
        <v>2</v>
      </c>
      <c r="E207" t="s">
        <v>13</v>
      </c>
      <c r="F207">
        <v>37</v>
      </c>
      <c r="G207" t="str">
        <f>VLOOKUP(F207,'Look-up tables'!$A$1:$B$7,2,TRUE)</f>
        <v>L</v>
      </c>
      <c r="H207">
        <v>3351.55</v>
      </c>
      <c r="I207" s="2">
        <f t="shared" si="10"/>
        <v>90.582432432432441</v>
      </c>
      <c r="J207" t="s">
        <v>14</v>
      </c>
      <c r="K207">
        <v>56.2</v>
      </c>
      <c r="L207" s="8">
        <f t="shared" si="11"/>
        <v>3407.75</v>
      </c>
      <c r="M207" t="s">
        <v>51</v>
      </c>
      <c r="N207" t="str">
        <f>VLOOKUP(M207,'Look-up tables'!$H$1:$I$14,2,FALSE)</f>
        <v>ON</v>
      </c>
      <c r="O207" t="s">
        <v>29</v>
      </c>
      <c r="P207" s="7">
        <f>VLOOKUP(O207,'Look-up tables'!$D$1:$E$5,2,FALSE)</f>
        <v>3</v>
      </c>
      <c r="Q207" s="8" t="s">
        <v>17</v>
      </c>
      <c r="R207" t="s">
        <v>18</v>
      </c>
      <c r="S207" t="s">
        <v>45</v>
      </c>
      <c r="T207" t="s">
        <v>138</v>
      </c>
    </row>
    <row r="208" spans="1:20" x14ac:dyDescent="0.35">
      <c r="A208">
        <v>34881</v>
      </c>
      <c r="B208" s="1">
        <v>40581</v>
      </c>
      <c r="C208" s="27" t="str">
        <f t="shared" si="9"/>
        <v>Feb</v>
      </c>
      <c r="D208" s="27">
        <f>VLOOKUP(C208,'Look-up tables'!$N$2:$O$13,2,FALSE)</f>
        <v>2</v>
      </c>
      <c r="E208" t="s">
        <v>55</v>
      </c>
      <c r="F208">
        <v>37</v>
      </c>
      <c r="G208" t="str">
        <f>VLOOKUP(F208,'Look-up tables'!$A$1:$B$7,2,TRUE)</f>
        <v>L</v>
      </c>
      <c r="H208">
        <v>187.37</v>
      </c>
      <c r="I208" s="2">
        <f t="shared" si="10"/>
        <v>5.0640540540540542</v>
      </c>
      <c r="J208" t="s">
        <v>25</v>
      </c>
      <c r="K208">
        <v>4.95</v>
      </c>
      <c r="L208" s="8">
        <f t="shared" si="11"/>
        <v>192.32</v>
      </c>
      <c r="M208" t="s">
        <v>35</v>
      </c>
      <c r="N208" t="str">
        <f>VLOOKUP(M208,'Look-up tables'!$H$1:$I$14,2,FALSE)</f>
        <v>QC</v>
      </c>
      <c r="O208" t="s">
        <v>22</v>
      </c>
      <c r="P208" s="7">
        <f>VLOOKUP(O208,'Look-up tables'!$D$1:$E$5,2,FALSE)</f>
        <v>1</v>
      </c>
      <c r="Q208" s="8" t="s">
        <v>27</v>
      </c>
      <c r="R208" t="s">
        <v>68</v>
      </c>
      <c r="S208" t="s">
        <v>19</v>
      </c>
      <c r="T208" s="1">
        <v>40788</v>
      </c>
    </row>
    <row r="209" spans="1:20" x14ac:dyDescent="0.35">
      <c r="A209">
        <v>1637</v>
      </c>
      <c r="B209" s="1">
        <v>40581</v>
      </c>
      <c r="C209" s="27" t="str">
        <f t="shared" si="9"/>
        <v>Feb</v>
      </c>
      <c r="D209" s="27">
        <f>VLOOKUP(C209,'Look-up tables'!$N$2:$O$13,2,FALSE)</f>
        <v>2</v>
      </c>
      <c r="E209" t="s">
        <v>49</v>
      </c>
      <c r="F209">
        <v>36</v>
      </c>
      <c r="G209" t="str">
        <f>VLOOKUP(F209,'Look-up tables'!$A$1:$B$7,2,TRUE)</f>
        <v>L</v>
      </c>
      <c r="H209">
        <v>1225.52</v>
      </c>
      <c r="I209" s="2">
        <f t="shared" si="10"/>
        <v>34.042222222222222</v>
      </c>
      <c r="J209" t="s">
        <v>14</v>
      </c>
      <c r="K209">
        <v>35</v>
      </c>
      <c r="L209" s="8">
        <f t="shared" si="11"/>
        <v>1260.52</v>
      </c>
      <c r="M209" t="s">
        <v>46</v>
      </c>
      <c r="N209" t="str">
        <f>VLOOKUP(M209,'Look-up tables'!$H$1:$I$14,2,FALSE)</f>
        <v>YT</v>
      </c>
      <c r="O209" t="s">
        <v>22</v>
      </c>
      <c r="P209" s="7">
        <f>VLOOKUP(O209,'Look-up tables'!$D$1:$E$5,2,FALSE)</f>
        <v>1</v>
      </c>
      <c r="Q209" s="8" t="s">
        <v>27</v>
      </c>
      <c r="R209" t="s">
        <v>58</v>
      </c>
      <c r="S209" t="s">
        <v>76</v>
      </c>
      <c r="T209" s="1">
        <v>40726</v>
      </c>
    </row>
    <row r="210" spans="1:20" x14ac:dyDescent="0.35">
      <c r="A210">
        <v>31046</v>
      </c>
      <c r="B210" s="1">
        <v>40581</v>
      </c>
      <c r="C210" s="27" t="str">
        <f t="shared" si="9"/>
        <v>Feb</v>
      </c>
      <c r="D210" s="27">
        <f>VLOOKUP(C210,'Look-up tables'!$N$2:$O$13,2,FALSE)</f>
        <v>2</v>
      </c>
      <c r="E210" t="s">
        <v>20</v>
      </c>
      <c r="F210">
        <v>35</v>
      </c>
      <c r="G210" t="str">
        <f>VLOOKUP(F210,'Look-up tables'!$A$1:$B$7,2,TRUE)</f>
        <v>L</v>
      </c>
      <c r="H210">
        <v>248.42</v>
      </c>
      <c r="I210" s="2">
        <f t="shared" si="10"/>
        <v>7.097714285714285</v>
      </c>
      <c r="J210" t="s">
        <v>25</v>
      </c>
      <c r="K210">
        <v>4.42</v>
      </c>
      <c r="L210" s="8">
        <f t="shared" si="11"/>
        <v>252.83999999999997</v>
      </c>
      <c r="M210" t="s">
        <v>51</v>
      </c>
      <c r="N210" t="str">
        <f>VLOOKUP(M210,'Look-up tables'!$H$1:$I$14,2,FALSE)</f>
        <v>ON</v>
      </c>
      <c r="O210" t="s">
        <v>22</v>
      </c>
      <c r="P210" s="7">
        <f>VLOOKUP(O210,'Look-up tables'!$D$1:$E$5,2,FALSE)</f>
        <v>1</v>
      </c>
      <c r="Q210" s="8" t="s">
        <v>27</v>
      </c>
      <c r="R210" t="s">
        <v>36</v>
      </c>
      <c r="S210" t="s">
        <v>32</v>
      </c>
      <c r="T210" s="1">
        <v>40818</v>
      </c>
    </row>
    <row r="211" spans="1:20" x14ac:dyDescent="0.35">
      <c r="A211">
        <v>1637</v>
      </c>
      <c r="B211" s="1">
        <v>40581</v>
      </c>
      <c r="C211" s="27" t="str">
        <f t="shared" si="9"/>
        <v>Feb</v>
      </c>
      <c r="D211" s="27">
        <f>VLOOKUP(C211,'Look-up tables'!$N$2:$O$13,2,FALSE)</f>
        <v>2</v>
      </c>
      <c r="E211" t="s">
        <v>49</v>
      </c>
      <c r="F211">
        <v>10</v>
      </c>
      <c r="G211" t="str">
        <f>VLOOKUP(F211,'Look-up tables'!$A$1:$B$7,2,TRUE)</f>
        <v>S</v>
      </c>
      <c r="H211">
        <v>1024.29</v>
      </c>
      <c r="I211" s="2">
        <f t="shared" si="10"/>
        <v>102.429</v>
      </c>
      <c r="J211" t="s">
        <v>25</v>
      </c>
      <c r="K211">
        <v>19.989999999999998</v>
      </c>
      <c r="L211" s="8">
        <f t="shared" si="11"/>
        <v>1044.28</v>
      </c>
      <c r="M211" t="s">
        <v>46</v>
      </c>
      <c r="N211" t="str">
        <f>VLOOKUP(M211,'Look-up tables'!$H$1:$I$14,2,FALSE)</f>
        <v>YT</v>
      </c>
      <c r="O211" t="s">
        <v>22</v>
      </c>
      <c r="P211" s="7">
        <f>VLOOKUP(O211,'Look-up tables'!$D$1:$E$5,2,FALSE)</f>
        <v>1</v>
      </c>
      <c r="Q211" s="8" t="s">
        <v>30</v>
      </c>
      <c r="R211" t="s">
        <v>31</v>
      </c>
      <c r="S211" t="s">
        <v>19</v>
      </c>
      <c r="T211" s="1">
        <v>40726</v>
      </c>
    </row>
    <row r="212" spans="1:20" x14ac:dyDescent="0.35">
      <c r="A212">
        <v>57922</v>
      </c>
      <c r="B212" s="1">
        <v>40582</v>
      </c>
      <c r="C212" s="27" t="str">
        <f t="shared" si="9"/>
        <v>Feb</v>
      </c>
      <c r="D212" s="27">
        <f>VLOOKUP(C212,'Look-up tables'!$N$2:$O$13,2,FALSE)</f>
        <v>2</v>
      </c>
      <c r="E212" t="s">
        <v>20</v>
      </c>
      <c r="F212">
        <v>50</v>
      </c>
      <c r="G212" t="str">
        <f>VLOOKUP(F212,'Look-up tables'!$A$1:$B$7,2,TRUE)</f>
        <v>XXL</v>
      </c>
      <c r="H212">
        <v>343.26</v>
      </c>
      <c r="I212" s="2">
        <f t="shared" si="10"/>
        <v>6.8651999999999997</v>
      </c>
      <c r="J212" t="s">
        <v>25</v>
      </c>
      <c r="K212">
        <v>8.3699999999999992</v>
      </c>
      <c r="L212" s="8">
        <f t="shared" si="11"/>
        <v>351.63</v>
      </c>
      <c r="M212" t="s">
        <v>39</v>
      </c>
      <c r="N212" t="str">
        <f>VLOOKUP(M212,'Look-up tables'!$H$1:$I$14,2,FALSE)</f>
        <v>MB</v>
      </c>
      <c r="O212" t="s">
        <v>22</v>
      </c>
      <c r="P212" s="7">
        <f>VLOOKUP(O212,'Look-up tables'!$D$1:$E$5,2,FALSE)</f>
        <v>1</v>
      </c>
      <c r="Q212" s="8" t="s">
        <v>27</v>
      </c>
      <c r="R212" t="s">
        <v>36</v>
      </c>
      <c r="S212" t="s">
        <v>32</v>
      </c>
      <c r="T212" s="1">
        <v>40757</v>
      </c>
    </row>
    <row r="213" spans="1:20" x14ac:dyDescent="0.35">
      <c r="A213">
        <v>15300</v>
      </c>
      <c r="B213" s="1">
        <v>40582</v>
      </c>
      <c r="C213" s="27" t="str">
        <f t="shared" si="9"/>
        <v>Feb</v>
      </c>
      <c r="D213" s="27">
        <f>VLOOKUP(C213,'Look-up tables'!$N$2:$O$13,2,FALSE)</f>
        <v>2</v>
      </c>
      <c r="E213" t="s">
        <v>34</v>
      </c>
      <c r="F213">
        <v>42</v>
      </c>
      <c r="G213" t="str">
        <f>VLOOKUP(F213,'Look-up tables'!$A$1:$B$7,2,TRUE)</f>
        <v>XL</v>
      </c>
      <c r="H213">
        <v>229.88</v>
      </c>
      <c r="I213" s="2">
        <f t="shared" si="10"/>
        <v>5.4733333333333336</v>
      </c>
      <c r="J213" t="s">
        <v>14</v>
      </c>
      <c r="K213">
        <v>5.0599999999999996</v>
      </c>
      <c r="L213" s="8">
        <f t="shared" si="11"/>
        <v>234.94</v>
      </c>
      <c r="M213" t="s">
        <v>54</v>
      </c>
      <c r="N213" t="str">
        <f>VLOOKUP(M213,'Look-up tables'!$H$1:$I$14,2,FALSE)</f>
        <v>AB</v>
      </c>
      <c r="O213" t="s">
        <v>29</v>
      </c>
      <c r="P213" s="7">
        <f>VLOOKUP(O213,'Look-up tables'!$D$1:$E$5,2,FALSE)</f>
        <v>3</v>
      </c>
      <c r="Q213" s="8" t="s">
        <v>27</v>
      </c>
      <c r="R213" t="s">
        <v>28</v>
      </c>
      <c r="S213" t="s">
        <v>19</v>
      </c>
      <c r="T213" s="1">
        <v>40818</v>
      </c>
    </row>
    <row r="214" spans="1:20" x14ac:dyDescent="0.35">
      <c r="A214">
        <v>22532</v>
      </c>
      <c r="B214" s="1">
        <v>40582</v>
      </c>
      <c r="C214" s="27" t="str">
        <f t="shared" si="9"/>
        <v>Feb</v>
      </c>
      <c r="D214" s="27">
        <f>VLOOKUP(C214,'Look-up tables'!$N$2:$O$13,2,FALSE)</f>
        <v>2</v>
      </c>
      <c r="E214" t="s">
        <v>20</v>
      </c>
      <c r="F214">
        <v>13</v>
      </c>
      <c r="G214" t="str">
        <f>VLOOKUP(F214,'Look-up tables'!$A$1:$B$7,2,TRUE)</f>
        <v>S</v>
      </c>
      <c r="H214">
        <v>121.66</v>
      </c>
      <c r="I214" s="2">
        <f t="shared" si="10"/>
        <v>9.3584615384615386</v>
      </c>
      <c r="J214" t="s">
        <v>25</v>
      </c>
      <c r="K214">
        <v>5.6</v>
      </c>
      <c r="L214" s="8">
        <f t="shared" si="11"/>
        <v>127.25999999999999</v>
      </c>
      <c r="M214" t="s">
        <v>26</v>
      </c>
      <c r="N214" t="str">
        <f>VLOOKUP(M214,'Look-up tables'!$H$1:$I$14,2,FALSE)</f>
        <v>NT</v>
      </c>
      <c r="O214" t="s">
        <v>16</v>
      </c>
      <c r="P214" s="7">
        <f>VLOOKUP(O214,'Look-up tables'!$D$1:$E$5,2,FALSE)</f>
        <v>4</v>
      </c>
      <c r="Q214" s="8" t="s">
        <v>27</v>
      </c>
      <c r="R214" t="s">
        <v>68</v>
      </c>
      <c r="S214" t="s">
        <v>19</v>
      </c>
      <c r="T214" s="1">
        <v>40757</v>
      </c>
    </row>
    <row r="215" spans="1:20" x14ac:dyDescent="0.35">
      <c r="A215">
        <v>15428</v>
      </c>
      <c r="B215" s="1">
        <v>40583</v>
      </c>
      <c r="C215" s="27" t="str">
        <f t="shared" si="9"/>
        <v>Feb</v>
      </c>
      <c r="D215" s="27">
        <f>VLOOKUP(C215,'Look-up tables'!$N$2:$O$13,2,FALSE)</f>
        <v>2</v>
      </c>
      <c r="E215" t="s">
        <v>20</v>
      </c>
      <c r="F215">
        <v>50</v>
      </c>
      <c r="G215" t="str">
        <f>VLOOKUP(F215,'Look-up tables'!$A$1:$B$7,2,TRUE)</f>
        <v>XXL</v>
      </c>
      <c r="H215">
        <v>1444.96</v>
      </c>
      <c r="I215" s="2">
        <f t="shared" si="10"/>
        <v>28.8992</v>
      </c>
      <c r="J215" t="s">
        <v>14</v>
      </c>
      <c r="K215">
        <v>4</v>
      </c>
      <c r="L215" s="8">
        <f t="shared" si="11"/>
        <v>1448.96</v>
      </c>
      <c r="M215" t="s">
        <v>54</v>
      </c>
      <c r="N215" t="str">
        <f>VLOOKUP(M215,'Look-up tables'!$H$1:$I$14,2,FALSE)</f>
        <v>AB</v>
      </c>
      <c r="O215" t="s">
        <v>42</v>
      </c>
      <c r="P215" s="7">
        <f>VLOOKUP(O215,'Look-up tables'!$D$1:$E$5,2,FALSE)</f>
        <v>2</v>
      </c>
      <c r="Q215" s="8" t="s">
        <v>30</v>
      </c>
      <c r="R215" t="s">
        <v>31</v>
      </c>
      <c r="S215" t="s">
        <v>19</v>
      </c>
      <c r="T215" s="1">
        <v>40818</v>
      </c>
    </row>
    <row r="216" spans="1:20" x14ac:dyDescent="0.35">
      <c r="A216">
        <v>15428</v>
      </c>
      <c r="B216" s="1">
        <v>40583</v>
      </c>
      <c r="C216" s="27" t="str">
        <f t="shared" si="9"/>
        <v>Feb</v>
      </c>
      <c r="D216" s="27">
        <f>VLOOKUP(C216,'Look-up tables'!$N$2:$O$13,2,FALSE)</f>
        <v>2</v>
      </c>
      <c r="E216" t="s">
        <v>20</v>
      </c>
      <c r="F216">
        <v>10</v>
      </c>
      <c r="G216" t="str">
        <f>VLOOKUP(F216,'Look-up tables'!$A$1:$B$7,2,TRUE)</f>
        <v>S</v>
      </c>
      <c r="H216">
        <v>941.62149999999997</v>
      </c>
      <c r="I216" s="2">
        <f t="shared" si="10"/>
        <v>94.162149999999997</v>
      </c>
      <c r="J216" t="s">
        <v>25</v>
      </c>
      <c r="K216">
        <v>8.99</v>
      </c>
      <c r="L216" s="8">
        <f t="shared" si="11"/>
        <v>950.61149999999998</v>
      </c>
      <c r="M216" t="s">
        <v>54</v>
      </c>
      <c r="N216" t="str">
        <f>VLOOKUP(M216,'Look-up tables'!$H$1:$I$14,2,FALSE)</f>
        <v>AB</v>
      </c>
      <c r="O216" t="s">
        <v>42</v>
      </c>
      <c r="P216" s="7">
        <f>VLOOKUP(O216,'Look-up tables'!$D$1:$E$5,2,FALSE)</f>
        <v>2</v>
      </c>
      <c r="Q216" s="8" t="s">
        <v>30</v>
      </c>
      <c r="R216" t="s">
        <v>47</v>
      </c>
      <c r="S216" t="s">
        <v>19</v>
      </c>
      <c r="T216" s="1">
        <v>40879</v>
      </c>
    </row>
    <row r="217" spans="1:20" x14ac:dyDescent="0.35">
      <c r="A217">
        <v>28773</v>
      </c>
      <c r="B217" s="1">
        <v>40584</v>
      </c>
      <c r="C217" s="27" t="str">
        <f t="shared" si="9"/>
        <v>Feb</v>
      </c>
      <c r="D217" s="27">
        <f>VLOOKUP(C217,'Look-up tables'!$N$2:$O$13,2,FALSE)</f>
        <v>2</v>
      </c>
      <c r="E217" t="s">
        <v>13</v>
      </c>
      <c r="F217">
        <v>48</v>
      </c>
      <c r="G217" t="str">
        <f>VLOOKUP(F217,'Look-up tables'!$A$1:$B$7,2,TRUE)</f>
        <v>XL</v>
      </c>
      <c r="H217">
        <v>2174.4189999999999</v>
      </c>
      <c r="I217" s="2">
        <f t="shared" si="10"/>
        <v>45.300395833333333</v>
      </c>
      <c r="J217" t="s">
        <v>25</v>
      </c>
      <c r="K217">
        <v>5</v>
      </c>
      <c r="L217" s="8">
        <f t="shared" si="11"/>
        <v>2179.4189999999999</v>
      </c>
      <c r="M217" t="s">
        <v>54</v>
      </c>
      <c r="N217" t="str">
        <f>VLOOKUP(M217,'Look-up tables'!$H$1:$I$14,2,FALSE)</f>
        <v>AB</v>
      </c>
      <c r="O217" t="s">
        <v>42</v>
      </c>
      <c r="P217" s="7">
        <f>VLOOKUP(O217,'Look-up tables'!$D$1:$E$5,2,FALSE)</f>
        <v>2</v>
      </c>
      <c r="Q217" s="8" t="s">
        <v>30</v>
      </c>
      <c r="R217" t="s">
        <v>47</v>
      </c>
      <c r="S217" t="s">
        <v>32</v>
      </c>
      <c r="T217" t="s">
        <v>125</v>
      </c>
    </row>
    <row r="218" spans="1:20" x14ac:dyDescent="0.35">
      <c r="A218">
        <v>51461</v>
      </c>
      <c r="B218" s="1">
        <v>40584</v>
      </c>
      <c r="C218" s="27" t="str">
        <f t="shared" si="9"/>
        <v>Feb</v>
      </c>
      <c r="D218" s="27">
        <f>VLOOKUP(C218,'Look-up tables'!$N$2:$O$13,2,FALSE)</f>
        <v>2</v>
      </c>
      <c r="E218" t="s">
        <v>49</v>
      </c>
      <c r="F218">
        <v>43</v>
      </c>
      <c r="G218" t="str">
        <f>VLOOKUP(F218,'Look-up tables'!$A$1:$B$7,2,TRUE)</f>
        <v>XL</v>
      </c>
      <c r="H218">
        <v>858.53</v>
      </c>
      <c r="I218" s="2">
        <f t="shared" si="10"/>
        <v>19.965813953488372</v>
      </c>
      <c r="J218" t="s">
        <v>25</v>
      </c>
      <c r="K218">
        <v>11.17</v>
      </c>
      <c r="L218" s="8">
        <f t="shared" si="11"/>
        <v>869.69999999999993</v>
      </c>
      <c r="M218" t="s">
        <v>39</v>
      </c>
      <c r="N218" t="str">
        <f>VLOOKUP(M218,'Look-up tables'!$H$1:$I$14,2,FALSE)</f>
        <v>MB</v>
      </c>
      <c r="O218" t="s">
        <v>22</v>
      </c>
      <c r="P218" s="7">
        <f>VLOOKUP(O218,'Look-up tables'!$D$1:$E$5,2,FALSE)</f>
        <v>1</v>
      </c>
      <c r="Q218" s="8" t="s">
        <v>17</v>
      </c>
      <c r="R218" t="s">
        <v>18</v>
      </c>
      <c r="S218" t="s">
        <v>76</v>
      </c>
      <c r="T218" s="1">
        <v>40879</v>
      </c>
    </row>
    <row r="219" spans="1:20" x14ac:dyDescent="0.35">
      <c r="A219">
        <v>21989</v>
      </c>
      <c r="B219" s="1">
        <v>40584</v>
      </c>
      <c r="C219" s="27" t="str">
        <f t="shared" si="9"/>
        <v>Feb</v>
      </c>
      <c r="D219" s="27">
        <f>VLOOKUP(C219,'Look-up tables'!$N$2:$O$13,2,FALSE)</f>
        <v>2</v>
      </c>
      <c r="E219" t="s">
        <v>13</v>
      </c>
      <c r="F219">
        <v>35</v>
      </c>
      <c r="G219" t="str">
        <f>VLOOKUP(F219,'Look-up tables'!$A$1:$B$7,2,TRUE)</f>
        <v>L</v>
      </c>
      <c r="H219">
        <v>3814.1709999999998</v>
      </c>
      <c r="I219" s="2">
        <f t="shared" si="10"/>
        <v>108.97631428571428</v>
      </c>
      <c r="J219" t="s">
        <v>25</v>
      </c>
      <c r="K219">
        <v>4.2</v>
      </c>
      <c r="L219" s="8">
        <f t="shared" si="11"/>
        <v>3818.3709999999996</v>
      </c>
      <c r="M219" t="s">
        <v>51</v>
      </c>
      <c r="N219" t="str">
        <f>VLOOKUP(M219,'Look-up tables'!$H$1:$I$14,2,FALSE)</f>
        <v>ON</v>
      </c>
      <c r="O219" t="s">
        <v>29</v>
      </c>
      <c r="P219" s="7">
        <f>VLOOKUP(O219,'Look-up tables'!$D$1:$E$5,2,FALSE)</f>
        <v>3</v>
      </c>
      <c r="Q219" s="8" t="s">
        <v>30</v>
      </c>
      <c r="R219" t="s">
        <v>47</v>
      </c>
      <c r="S219" t="s">
        <v>19</v>
      </c>
      <c r="T219" s="1">
        <v>40818</v>
      </c>
    </row>
    <row r="220" spans="1:20" x14ac:dyDescent="0.35">
      <c r="A220">
        <v>33764</v>
      </c>
      <c r="B220" s="1">
        <v>40584</v>
      </c>
      <c r="C220" s="27" t="str">
        <f t="shared" si="9"/>
        <v>Feb</v>
      </c>
      <c r="D220" s="27">
        <f>VLOOKUP(C220,'Look-up tables'!$N$2:$O$13,2,FALSE)</f>
        <v>2</v>
      </c>
      <c r="E220" t="s">
        <v>20</v>
      </c>
      <c r="F220">
        <v>31</v>
      </c>
      <c r="G220" t="str">
        <f>VLOOKUP(F220,'Look-up tables'!$A$1:$B$7,2,TRUE)</f>
        <v>L</v>
      </c>
      <c r="H220">
        <v>226.15</v>
      </c>
      <c r="I220" s="2">
        <f t="shared" si="10"/>
        <v>7.2951612903225804</v>
      </c>
      <c r="J220" t="s">
        <v>25</v>
      </c>
      <c r="K220">
        <v>2.35</v>
      </c>
      <c r="L220" s="8">
        <f t="shared" si="11"/>
        <v>228.5</v>
      </c>
      <c r="M220" t="s">
        <v>35</v>
      </c>
      <c r="N220" t="str">
        <f>VLOOKUP(M220,'Look-up tables'!$H$1:$I$14,2,FALSE)</f>
        <v>QC</v>
      </c>
      <c r="O220" t="s">
        <v>42</v>
      </c>
      <c r="P220" s="7">
        <f>VLOOKUP(O220,'Look-up tables'!$D$1:$E$5,2,FALSE)</f>
        <v>2</v>
      </c>
      <c r="Q220" s="8" t="s">
        <v>27</v>
      </c>
      <c r="R220" t="s">
        <v>40</v>
      </c>
      <c r="S220" t="s">
        <v>37</v>
      </c>
      <c r="T220" s="1">
        <v>40849</v>
      </c>
    </row>
    <row r="221" spans="1:20" x14ac:dyDescent="0.35">
      <c r="A221">
        <v>49892</v>
      </c>
      <c r="B221" s="1">
        <v>40584</v>
      </c>
      <c r="C221" s="27" t="str">
        <f t="shared" si="9"/>
        <v>Feb</v>
      </c>
      <c r="D221" s="27">
        <f>VLOOKUP(C221,'Look-up tables'!$N$2:$O$13,2,FALSE)</f>
        <v>2</v>
      </c>
      <c r="E221" t="s">
        <v>13</v>
      </c>
      <c r="F221">
        <v>26</v>
      </c>
      <c r="G221" t="str">
        <f>VLOOKUP(F221,'Look-up tables'!$A$1:$B$7,2,TRUE)</f>
        <v>M</v>
      </c>
      <c r="H221">
        <v>171.14</v>
      </c>
      <c r="I221" s="2">
        <f t="shared" si="10"/>
        <v>6.5823076923076922</v>
      </c>
      <c r="J221" t="s">
        <v>25</v>
      </c>
      <c r="K221">
        <v>49</v>
      </c>
      <c r="L221" s="8">
        <f t="shared" si="11"/>
        <v>220.14</v>
      </c>
      <c r="M221" t="s">
        <v>35</v>
      </c>
      <c r="N221" t="str">
        <f>VLOOKUP(M221,'Look-up tables'!$H$1:$I$14,2,FALSE)</f>
        <v>QC</v>
      </c>
      <c r="O221" t="s">
        <v>22</v>
      </c>
      <c r="P221" s="7">
        <f>VLOOKUP(O221,'Look-up tables'!$D$1:$E$5,2,FALSE)</f>
        <v>1</v>
      </c>
      <c r="Q221" s="8" t="s">
        <v>27</v>
      </c>
      <c r="R221" t="s">
        <v>66</v>
      </c>
      <c r="S221" t="s">
        <v>76</v>
      </c>
      <c r="T221" s="1">
        <v>40818</v>
      </c>
    </row>
    <row r="222" spans="1:20" x14ac:dyDescent="0.35">
      <c r="A222">
        <v>21989</v>
      </c>
      <c r="B222" s="1">
        <v>40584</v>
      </c>
      <c r="C222" s="27" t="str">
        <f t="shared" si="9"/>
        <v>Feb</v>
      </c>
      <c r="D222" s="27">
        <f>VLOOKUP(C222,'Look-up tables'!$N$2:$O$13,2,FALSE)</f>
        <v>2</v>
      </c>
      <c r="E222" t="s">
        <v>13</v>
      </c>
      <c r="F222">
        <v>9</v>
      </c>
      <c r="G222" t="str">
        <f>VLOOKUP(F222,'Look-up tables'!$A$1:$B$7,2,TRUE)</f>
        <v>XS</v>
      </c>
      <c r="H222">
        <v>118.95</v>
      </c>
      <c r="I222" s="2">
        <f t="shared" si="10"/>
        <v>13.216666666666667</v>
      </c>
      <c r="J222" t="s">
        <v>25</v>
      </c>
      <c r="K222">
        <v>6.2</v>
      </c>
      <c r="L222" s="8">
        <f t="shared" si="11"/>
        <v>125.15</v>
      </c>
      <c r="M222" t="s">
        <v>51</v>
      </c>
      <c r="N222" t="str">
        <f>VLOOKUP(M222,'Look-up tables'!$H$1:$I$14,2,FALSE)</f>
        <v>ON</v>
      </c>
      <c r="O222" t="s">
        <v>29</v>
      </c>
      <c r="P222" s="7">
        <f>VLOOKUP(O222,'Look-up tables'!$D$1:$E$5,2,FALSE)</f>
        <v>3</v>
      </c>
      <c r="Q222" s="8" t="s">
        <v>17</v>
      </c>
      <c r="R222" t="s">
        <v>18</v>
      </c>
      <c r="S222" t="s">
        <v>37</v>
      </c>
      <c r="T222" s="1">
        <v>40818</v>
      </c>
    </row>
    <row r="223" spans="1:20" x14ac:dyDescent="0.35">
      <c r="A223">
        <v>33764</v>
      </c>
      <c r="B223" s="1">
        <v>40584</v>
      </c>
      <c r="C223" s="27" t="str">
        <f t="shared" si="9"/>
        <v>Feb</v>
      </c>
      <c r="D223" s="27">
        <f>VLOOKUP(C223,'Look-up tables'!$N$2:$O$13,2,FALSE)</f>
        <v>2</v>
      </c>
      <c r="E223" t="s">
        <v>20</v>
      </c>
      <c r="F223">
        <v>6</v>
      </c>
      <c r="G223" t="str">
        <f>VLOOKUP(F223,'Look-up tables'!$A$1:$B$7,2,TRUE)</f>
        <v>XS</v>
      </c>
      <c r="H223">
        <v>1029.8855000000001</v>
      </c>
      <c r="I223" s="2">
        <f t="shared" si="10"/>
        <v>171.64758333333336</v>
      </c>
      <c r="J223" t="s">
        <v>14</v>
      </c>
      <c r="K223">
        <v>8.99</v>
      </c>
      <c r="L223" s="8">
        <f t="shared" si="11"/>
        <v>1038.8755000000001</v>
      </c>
      <c r="M223" t="s">
        <v>54</v>
      </c>
      <c r="N223" t="str">
        <f>VLOOKUP(M223,'Look-up tables'!$H$1:$I$14,2,FALSE)</f>
        <v>AB</v>
      </c>
      <c r="O223" t="s">
        <v>42</v>
      </c>
      <c r="P223" s="7">
        <f>VLOOKUP(O223,'Look-up tables'!$D$1:$E$5,2,FALSE)</f>
        <v>2</v>
      </c>
      <c r="Q223" s="8" t="s">
        <v>30</v>
      </c>
      <c r="R223" t="s">
        <v>47</v>
      </c>
      <c r="S223" t="s">
        <v>19</v>
      </c>
      <c r="T223" s="1">
        <v>40849</v>
      </c>
    </row>
    <row r="224" spans="1:20" x14ac:dyDescent="0.35">
      <c r="A224">
        <v>33764</v>
      </c>
      <c r="B224" s="1">
        <v>40584</v>
      </c>
      <c r="C224" s="27" t="str">
        <f t="shared" si="9"/>
        <v>Feb</v>
      </c>
      <c r="D224" s="27">
        <f>VLOOKUP(C224,'Look-up tables'!$N$2:$O$13,2,FALSE)</f>
        <v>2</v>
      </c>
      <c r="E224" t="s">
        <v>20</v>
      </c>
      <c r="F224">
        <v>4</v>
      </c>
      <c r="G224" t="str">
        <f>VLOOKUP(F224,'Look-up tables'!$A$1:$B$7,2,TRUE)</f>
        <v>XS</v>
      </c>
      <c r="H224">
        <v>539.82000000000005</v>
      </c>
      <c r="I224" s="2">
        <f t="shared" si="10"/>
        <v>134.95500000000001</v>
      </c>
      <c r="J224" t="s">
        <v>25</v>
      </c>
      <c r="K224">
        <v>19.989999999999998</v>
      </c>
      <c r="L224" s="8">
        <f t="shared" si="11"/>
        <v>559.81000000000006</v>
      </c>
      <c r="M224" t="s">
        <v>54</v>
      </c>
      <c r="N224" t="str">
        <f>VLOOKUP(M224,'Look-up tables'!$H$1:$I$14,2,FALSE)</f>
        <v>AB</v>
      </c>
      <c r="O224" t="s">
        <v>42</v>
      </c>
      <c r="P224" s="7">
        <f>VLOOKUP(O224,'Look-up tables'!$D$1:$E$5,2,FALSE)</f>
        <v>2</v>
      </c>
      <c r="Q224" s="8" t="s">
        <v>27</v>
      </c>
      <c r="R224" t="s">
        <v>58</v>
      </c>
      <c r="S224" t="s">
        <v>19</v>
      </c>
      <c r="T224" s="1">
        <v>40879</v>
      </c>
    </row>
    <row r="225" spans="1:20" x14ac:dyDescent="0.35">
      <c r="A225">
        <v>6403</v>
      </c>
      <c r="B225" s="1">
        <v>40585</v>
      </c>
      <c r="C225" s="27" t="str">
        <f t="shared" si="9"/>
        <v>Feb</v>
      </c>
      <c r="D225" s="27">
        <f>VLOOKUP(C225,'Look-up tables'!$N$2:$O$13,2,FALSE)</f>
        <v>2</v>
      </c>
      <c r="E225" t="s">
        <v>13</v>
      </c>
      <c r="F225">
        <v>41</v>
      </c>
      <c r="G225" t="str">
        <f>VLOOKUP(F225,'Look-up tables'!$A$1:$B$7,2,TRUE)</f>
        <v>XL</v>
      </c>
      <c r="H225">
        <v>17874.259999999998</v>
      </c>
      <c r="I225" s="2">
        <f t="shared" si="10"/>
        <v>435.95756097560974</v>
      </c>
      <c r="J225" t="s">
        <v>25</v>
      </c>
      <c r="K225">
        <v>19.989999999999998</v>
      </c>
      <c r="L225" s="8">
        <f t="shared" si="11"/>
        <v>17894.25</v>
      </c>
      <c r="M225" t="s">
        <v>51</v>
      </c>
      <c r="N225" t="str">
        <f>VLOOKUP(M225,'Look-up tables'!$H$1:$I$14,2,FALSE)</f>
        <v>ON</v>
      </c>
      <c r="O225" t="s">
        <v>42</v>
      </c>
      <c r="P225" s="7">
        <f>VLOOKUP(O225,'Look-up tables'!$D$1:$E$5,2,FALSE)</f>
        <v>2</v>
      </c>
      <c r="Q225" s="8" t="s">
        <v>27</v>
      </c>
      <c r="R225" t="s">
        <v>58</v>
      </c>
      <c r="S225" t="s">
        <v>19</v>
      </c>
      <c r="T225" t="s">
        <v>214</v>
      </c>
    </row>
    <row r="226" spans="1:20" x14ac:dyDescent="0.35">
      <c r="A226">
        <v>34243</v>
      </c>
      <c r="B226" s="1">
        <v>40585</v>
      </c>
      <c r="C226" s="27" t="str">
        <f t="shared" si="9"/>
        <v>Feb</v>
      </c>
      <c r="D226" s="27">
        <f>VLOOKUP(C226,'Look-up tables'!$N$2:$O$13,2,FALSE)</f>
        <v>2</v>
      </c>
      <c r="E226" t="s">
        <v>34</v>
      </c>
      <c r="F226">
        <v>40</v>
      </c>
      <c r="G226" t="str">
        <f>VLOOKUP(F226,'Look-up tables'!$A$1:$B$7,2,TRUE)</f>
        <v>XL</v>
      </c>
      <c r="H226">
        <v>297.33999999999997</v>
      </c>
      <c r="I226" s="2">
        <f t="shared" si="10"/>
        <v>7.4334999999999996</v>
      </c>
      <c r="J226" t="s">
        <v>14</v>
      </c>
      <c r="K226">
        <v>11.15</v>
      </c>
      <c r="L226" s="8">
        <f t="shared" si="11"/>
        <v>308.48999999999995</v>
      </c>
      <c r="M226" t="s">
        <v>15</v>
      </c>
      <c r="N226" t="str">
        <f>VLOOKUP(M226,'Look-up tables'!$H$1:$I$14,2,FALSE)</f>
        <v>BC</v>
      </c>
      <c r="O226" t="s">
        <v>29</v>
      </c>
      <c r="P226" s="7">
        <f>VLOOKUP(O226,'Look-up tables'!$D$1:$E$5,2,FALSE)</f>
        <v>3</v>
      </c>
      <c r="Q226" s="8" t="s">
        <v>27</v>
      </c>
      <c r="R226" t="s">
        <v>28</v>
      </c>
      <c r="S226" t="s">
        <v>19</v>
      </c>
      <c r="T226" s="1">
        <v>40879</v>
      </c>
    </row>
    <row r="227" spans="1:20" x14ac:dyDescent="0.35">
      <c r="A227">
        <v>34243</v>
      </c>
      <c r="B227" s="1">
        <v>40585</v>
      </c>
      <c r="C227" s="27" t="str">
        <f t="shared" si="9"/>
        <v>Feb</v>
      </c>
      <c r="D227" s="27">
        <f>VLOOKUP(C227,'Look-up tables'!$N$2:$O$13,2,FALSE)</f>
        <v>2</v>
      </c>
      <c r="E227" t="s">
        <v>34</v>
      </c>
      <c r="F227">
        <v>35</v>
      </c>
      <c r="G227" t="str">
        <f>VLOOKUP(F227,'Look-up tables'!$A$1:$B$7,2,TRUE)</f>
        <v>L</v>
      </c>
      <c r="H227">
        <v>1264.1300000000001</v>
      </c>
      <c r="I227" s="2">
        <f t="shared" si="10"/>
        <v>36.118000000000002</v>
      </c>
      <c r="J227" t="s">
        <v>25</v>
      </c>
      <c r="K227">
        <v>35</v>
      </c>
      <c r="L227" s="8">
        <f t="shared" si="11"/>
        <v>1299.1300000000001</v>
      </c>
      <c r="M227" t="s">
        <v>15</v>
      </c>
      <c r="N227" t="str">
        <f>VLOOKUP(M227,'Look-up tables'!$H$1:$I$14,2,FALSE)</f>
        <v>BC</v>
      </c>
      <c r="O227" t="s">
        <v>29</v>
      </c>
      <c r="P227" s="7">
        <f>VLOOKUP(O227,'Look-up tables'!$D$1:$E$5,2,FALSE)</f>
        <v>3</v>
      </c>
      <c r="Q227" s="8" t="s">
        <v>27</v>
      </c>
      <c r="R227" t="s">
        <v>58</v>
      </c>
      <c r="S227" t="s">
        <v>76</v>
      </c>
      <c r="T227" t="s">
        <v>214</v>
      </c>
    </row>
    <row r="228" spans="1:20" x14ac:dyDescent="0.35">
      <c r="A228">
        <v>34243</v>
      </c>
      <c r="B228" s="1">
        <v>40585</v>
      </c>
      <c r="C228" s="27" t="str">
        <f t="shared" si="9"/>
        <v>Feb</v>
      </c>
      <c r="D228" s="27">
        <f>VLOOKUP(C228,'Look-up tables'!$N$2:$O$13,2,FALSE)</f>
        <v>2</v>
      </c>
      <c r="E228" t="s">
        <v>34</v>
      </c>
      <c r="F228">
        <v>10</v>
      </c>
      <c r="G228" t="str">
        <f>VLOOKUP(F228,'Look-up tables'!$A$1:$B$7,2,TRUE)</f>
        <v>S</v>
      </c>
      <c r="H228">
        <v>89.04</v>
      </c>
      <c r="I228" s="2">
        <f t="shared" si="10"/>
        <v>8.9039999999999999</v>
      </c>
      <c r="J228" t="s">
        <v>25</v>
      </c>
      <c r="K228">
        <v>8.5399999999999991</v>
      </c>
      <c r="L228" s="8">
        <f t="shared" si="11"/>
        <v>97.580000000000013</v>
      </c>
      <c r="M228" t="s">
        <v>15</v>
      </c>
      <c r="N228" t="str">
        <f>VLOOKUP(M228,'Look-up tables'!$H$1:$I$14,2,FALSE)</f>
        <v>BC</v>
      </c>
      <c r="O228" t="s">
        <v>29</v>
      </c>
      <c r="P228" s="7">
        <f>VLOOKUP(O228,'Look-up tables'!$D$1:$E$5,2,FALSE)</f>
        <v>3</v>
      </c>
      <c r="Q228" s="8" t="s">
        <v>17</v>
      </c>
      <c r="R228" t="s">
        <v>18</v>
      </c>
      <c r="S228" t="s">
        <v>32</v>
      </c>
      <c r="T228" t="s">
        <v>214</v>
      </c>
    </row>
    <row r="229" spans="1:20" x14ac:dyDescent="0.35">
      <c r="A229">
        <v>18244</v>
      </c>
      <c r="B229" s="1">
        <v>40585</v>
      </c>
      <c r="C229" s="27" t="str">
        <f t="shared" si="9"/>
        <v>Feb</v>
      </c>
      <c r="D229" s="27">
        <f>VLOOKUP(C229,'Look-up tables'!$N$2:$O$13,2,FALSE)</f>
        <v>2</v>
      </c>
      <c r="E229" t="s">
        <v>20</v>
      </c>
      <c r="F229">
        <v>1</v>
      </c>
      <c r="G229" t="str">
        <f>VLOOKUP(F229,'Look-up tables'!$A$1:$B$7,2,TRUE)</f>
        <v>XS</v>
      </c>
      <c r="H229">
        <v>172.34</v>
      </c>
      <c r="I229" s="2">
        <f t="shared" si="10"/>
        <v>172.34</v>
      </c>
      <c r="J229" t="s">
        <v>25</v>
      </c>
      <c r="K229">
        <v>24.49</v>
      </c>
      <c r="L229" s="8">
        <f t="shared" si="11"/>
        <v>196.83</v>
      </c>
      <c r="M229" t="s">
        <v>51</v>
      </c>
      <c r="N229" t="str">
        <f>VLOOKUP(M229,'Look-up tables'!$H$1:$I$14,2,FALSE)</f>
        <v>ON</v>
      </c>
      <c r="O229" t="s">
        <v>29</v>
      </c>
      <c r="P229" s="7">
        <f>VLOOKUP(O229,'Look-up tables'!$D$1:$E$5,2,FALSE)</f>
        <v>3</v>
      </c>
      <c r="Q229" s="8" t="s">
        <v>17</v>
      </c>
      <c r="R229" t="s">
        <v>23</v>
      </c>
      <c r="S229" t="s">
        <v>76</v>
      </c>
      <c r="T229" t="s">
        <v>214</v>
      </c>
    </row>
    <row r="230" spans="1:20" x14ac:dyDescent="0.35">
      <c r="A230">
        <v>46562</v>
      </c>
      <c r="B230" s="1">
        <v>40586</v>
      </c>
      <c r="C230" s="27" t="str">
        <f t="shared" si="9"/>
        <v>Feb</v>
      </c>
      <c r="D230" s="27">
        <f>VLOOKUP(C230,'Look-up tables'!$N$2:$O$13,2,FALSE)</f>
        <v>2</v>
      </c>
      <c r="E230" t="s">
        <v>49</v>
      </c>
      <c r="F230">
        <v>35</v>
      </c>
      <c r="G230" t="str">
        <f>VLOOKUP(F230,'Look-up tables'!$A$1:$B$7,2,TRUE)</f>
        <v>L</v>
      </c>
      <c r="H230">
        <v>5407.9</v>
      </c>
      <c r="I230" s="2">
        <f t="shared" si="10"/>
        <v>154.51142857142855</v>
      </c>
      <c r="J230" t="s">
        <v>21</v>
      </c>
      <c r="K230">
        <v>46.2</v>
      </c>
      <c r="L230" s="8">
        <f t="shared" si="11"/>
        <v>5454.0999999999995</v>
      </c>
      <c r="M230" t="s">
        <v>35</v>
      </c>
      <c r="N230" t="str">
        <f>VLOOKUP(M230,'Look-up tables'!$H$1:$I$14,2,FALSE)</f>
        <v>QC</v>
      </c>
      <c r="O230" t="s">
        <v>29</v>
      </c>
      <c r="P230" s="7">
        <f>VLOOKUP(O230,'Look-up tables'!$D$1:$E$5,2,FALSE)</f>
        <v>3</v>
      </c>
      <c r="Q230" s="8" t="s">
        <v>17</v>
      </c>
      <c r="R230" t="s">
        <v>52</v>
      </c>
      <c r="S230" t="s">
        <v>56</v>
      </c>
      <c r="T230" t="s">
        <v>138</v>
      </c>
    </row>
    <row r="231" spans="1:20" x14ac:dyDescent="0.35">
      <c r="A231">
        <v>45156</v>
      </c>
      <c r="B231" s="1">
        <v>40586</v>
      </c>
      <c r="C231" s="27" t="str">
        <f t="shared" si="9"/>
        <v>Feb</v>
      </c>
      <c r="D231" s="27">
        <f>VLOOKUP(C231,'Look-up tables'!$N$2:$O$13,2,FALSE)</f>
        <v>2</v>
      </c>
      <c r="E231" t="s">
        <v>13</v>
      </c>
      <c r="F231">
        <v>35</v>
      </c>
      <c r="G231" t="str">
        <f>VLOOKUP(F231,'Look-up tables'!$A$1:$B$7,2,TRUE)</f>
        <v>L</v>
      </c>
      <c r="H231">
        <v>238.08</v>
      </c>
      <c r="I231" s="2">
        <f t="shared" si="10"/>
        <v>6.8022857142857145</v>
      </c>
      <c r="J231" t="s">
        <v>25</v>
      </c>
      <c r="K231">
        <v>2.99</v>
      </c>
      <c r="L231" s="8">
        <f t="shared" si="11"/>
        <v>241.07000000000002</v>
      </c>
      <c r="M231" t="s">
        <v>85</v>
      </c>
      <c r="N231" t="str">
        <f>VLOOKUP(M231,'Look-up tables'!$H$1:$I$14,2,FALSE)</f>
        <v>SK</v>
      </c>
      <c r="O231" t="s">
        <v>29</v>
      </c>
      <c r="P231" s="7">
        <f>VLOOKUP(O231,'Look-up tables'!$D$1:$E$5,2,FALSE)</f>
        <v>3</v>
      </c>
      <c r="Q231" s="8" t="s">
        <v>27</v>
      </c>
      <c r="R231" t="s">
        <v>68</v>
      </c>
      <c r="S231" t="s">
        <v>19</v>
      </c>
      <c r="T231" t="s">
        <v>189</v>
      </c>
    </row>
    <row r="232" spans="1:20" x14ac:dyDescent="0.35">
      <c r="A232">
        <v>45156</v>
      </c>
      <c r="B232" s="1">
        <v>40586</v>
      </c>
      <c r="C232" s="27" t="str">
        <f t="shared" si="9"/>
        <v>Feb</v>
      </c>
      <c r="D232" s="27">
        <f>VLOOKUP(C232,'Look-up tables'!$N$2:$O$13,2,FALSE)</f>
        <v>2</v>
      </c>
      <c r="E232" t="s">
        <v>13</v>
      </c>
      <c r="F232">
        <v>30</v>
      </c>
      <c r="G232" t="str">
        <f>VLOOKUP(F232,'Look-up tables'!$A$1:$B$7,2,TRUE)</f>
        <v>L</v>
      </c>
      <c r="H232">
        <v>663.24</v>
      </c>
      <c r="I232" s="2">
        <f t="shared" si="10"/>
        <v>22.108000000000001</v>
      </c>
      <c r="J232" t="s">
        <v>25</v>
      </c>
      <c r="K232">
        <v>6.32</v>
      </c>
      <c r="L232" s="8">
        <f t="shared" si="11"/>
        <v>669.56000000000006</v>
      </c>
      <c r="M232" t="s">
        <v>85</v>
      </c>
      <c r="N232" t="str">
        <f>VLOOKUP(M232,'Look-up tables'!$H$1:$I$14,2,FALSE)</f>
        <v>SK</v>
      </c>
      <c r="O232" t="s">
        <v>29</v>
      </c>
      <c r="P232" s="7">
        <f>VLOOKUP(O232,'Look-up tables'!$D$1:$E$5,2,FALSE)</f>
        <v>3</v>
      </c>
      <c r="Q232" s="8" t="s">
        <v>27</v>
      </c>
      <c r="R232" t="s">
        <v>66</v>
      </c>
      <c r="S232" t="s">
        <v>19</v>
      </c>
      <c r="T232" s="1">
        <v>40879</v>
      </c>
    </row>
    <row r="233" spans="1:20" x14ac:dyDescent="0.35">
      <c r="A233">
        <v>45156</v>
      </c>
      <c r="B233" s="1">
        <v>40586</v>
      </c>
      <c r="C233" s="27" t="str">
        <f t="shared" si="9"/>
        <v>Feb</v>
      </c>
      <c r="D233" s="27">
        <f>VLOOKUP(C233,'Look-up tables'!$N$2:$O$13,2,FALSE)</f>
        <v>2</v>
      </c>
      <c r="E233" t="s">
        <v>13</v>
      </c>
      <c r="F233">
        <v>14</v>
      </c>
      <c r="G233" t="str">
        <f>VLOOKUP(F233,'Look-up tables'!$A$1:$B$7,2,TRUE)</f>
        <v>S</v>
      </c>
      <c r="H233">
        <v>174.3</v>
      </c>
      <c r="I233" s="2">
        <f t="shared" si="10"/>
        <v>12.450000000000001</v>
      </c>
      <c r="J233" t="s">
        <v>25</v>
      </c>
      <c r="K233">
        <v>0.5</v>
      </c>
      <c r="L233" s="8">
        <f t="shared" si="11"/>
        <v>174.8</v>
      </c>
      <c r="M233" t="s">
        <v>85</v>
      </c>
      <c r="N233" t="str">
        <f>VLOOKUP(M233,'Look-up tables'!$H$1:$I$14,2,FALSE)</f>
        <v>SK</v>
      </c>
      <c r="O233" t="s">
        <v>29</v>
      </c>
      <c r="P233" s="7">
        <f>VLOOKUP(O233,'Look-up tables'!$D$1:$E$5,2,FALSE)</f>
        <v>3</v>
      </c>
      <c r="Q233" s="8" t="s">
        <v>27</v>
      </c>
      <c r="R233" t="s">
        <v>71</v>
      </c>
      <c r="S233" t="s">
        <v>19</v>
      </c>
      <c r="T233" t="s">
        <v>125</v>
      </c>
    </row>
    <row r="234" spans="1:20" x14ac:dyDescent="0.35">
      <c r="A234">
        <v>9537</v>
      </c>
      <c r="B234" s="1">
        <v>40587</v>
      </c>
      <c r="C234" s="27" t="str">
        <f t="shared" si="9"/>
        <v>Feb</v>
      </c>
      <c r="D234" s="27">
        <f>VLOOKUP(C234,'Look-up tables'!$N$2:$O$13,2,FALSE)</f>
        <v>2</v>
      </c>
      <c r="E234" t="s">
        <v>49</v>
      </c>
      <c r="F234">
        <v>43</v>
      </c>
      <c r="G234" t="str">
        <f>VLOOKUP(F234,'Look-up tables'!$A$1:$B$7,2,TRUE)</f>
        <v>XL</v>
      </c>
      <c r="H234">
        <v>170.88</v>
      </c>
      <c r="I234" s="2">
        <f t="shared" si="10"/>
        <v>3.9739534883720928</v>
      </c>
      <c r="J234" t="s">
        <v>25</v>
      </c>
      <c r="K234">
        <v>5.44</v>
      </c>
      <c r="L234" s="8">
        <f t="shared" si="11"/>
        <v>176.32</v>
      </c>
      <c r="M234" t="s">
        <v>96</v>
      </c>
      <c r="N234" t="str">
        <f>VLOOKUP(M234,'Look-up tables'!$H$1:$I$14,2,FALSE)</f>
        <v>PE</v>
      </c>
      <c r="O234" t="s">
        <v>42</v>
      </c>
      <c r="P234" s="7">
        <f>VLOOKUP(O234,'Look-up tables'!$D$1:$E$5,2,FALSE)</f>
        <v>2</v>
      </c>
      <c r="Q234" s="8" t="s">
        <v>27</v>
      </c>
      <c r="R234" t="s">
        <v>68</v>
      </c>
      <c r="S234" t="s">
        <v>19</v>
      </c>
      <c r="T234" t="s">
        <v>206</v>
      </c>
    </row>
    <row r="235" spans="1:20" x14ac:dyDescent="0.35">
      <c r="A235">
        <v>59045</v>
      </c>
      <c r="B235" s="1">
        <v>40587</v>
      </c>
      <c r="C235" s="27" t="str">
        <f t="shared" si="9"/>
        <v>Feb</v>
      </c>
      <c r="D235" s="27">
        <f>VLOOKUP(C235,'Look-up tables'!$N$2:$O$13,2,FALSE)</f>
        <v>2</v>
      </c>
      <c r="E235" t="s">
        <v>20</v>
      </c>
      <c r="F235">
        <v>30</v>
      </c>
      <c r="G235" t="str">
        <f>VLOOKUP(F235,'Look-up tables'!$A$1:$B$7,2,TRUE)</f>
        <v>L</v>
      </c>
      <c r="H235">
        <v>140.24</v>
      </c>
      <c r="I235" s="2">
        <f t="shared" si="10"/>
        <v>4.674666666666667</v>
      </c>
      <c r="J235" t="s">
        <v>25</v>
      </c>
      <c r="K235">
        <v>1.49</v>
      </c>
      <c r="L235" s="8">
        <f t="shared" si="11"/>
        <v>141.73000000000002</v>
      </c>
      <c r="M235" t="s">
        <v>96</v>
      </c>
      <c r="N235" t="str">
        <f>VLOOKUP(M235,'Look-up tables'!$H$1:$I$14,2,FALSE)</f>
        <v>PE</v>
      </c>
      <c r="O235" t="s">
        <v>42</v>
      </c>
      <c r="P235" s="7">
        <f>VLOOKUP(O235,'Look-up tables'!$D$1:$E$5,2,FALSE)</f>
        <v>2</v>
      </c>
      <c r="Q235" s="8" t="s">
        <v>27</v>
      </c>
      <c r="R235" t="s">
        <v>68</v>
      </c>
      <c r="S235" t="s">
        <v>19</v>
      </c>
      <c r="T235" t="s">
        <v>206</v>
      </c>
    </row>
    <row r="236" spans="1:20" x14ac:dyDescent="0.35">
      <c r="A236">
        <v>7171</v>
      </c>
      <c r="B236" s="1">
        <v>40587</v>
      </c>
      <c r="C236" s="27" t="str">
        <f t="shared" si="9"/>
        <v>Feb</v>
      </c>
      <c r="D236" s="27">
        <f>VLOOKUP(C236,'Look-up tables'!$N$2:$O$13,2,FALSE)</f>
        <v>2</v>
      </c>
      <c r="E236" t="s">
        <v>55</v>
      </c>
      <c r="F236">
        <v>28</v>
      </c>
      <c r="G236" t="str">
        <f>VLOOKUP(F236,'Look-up tables'!$A$1:$B$7,2,TRUE)</f>
        <v>M</v>
      </c>
      <c r="H236">
        <v>1703.8505</v>
      </c>
      <c r="I236" s="2">
        <f t="shared" si="10"/>
        <v>60.851803571428569</v>
      </c>
      <c r="J236" t="s">
        <v>25</v>
      </c>
      <c r="K236">
        <v>8.99</v>
      </c>
      <c r="L236" s="8">
        <f t="shared" si="11"/>
        <v>1712.8405</v>
      </c>
      <c r="M236" t="s">
        <v>85</v>
      </c>
      <c r="N236" t="str">
        <f>VLOOKUP(M236,'Look-up tables'!$H$1:$I$14,2,FALSE)</f>
        <v>SK</v>
      </c>
      <c r="O236" t="s">
        <v>16</v>
      </c>
      <c r="P236" s="7">
        <f>VLOOKUP(O236,'Look-up tables'!$D$1:$E$5,2,FALSE)</f>
        <v>4</v>
      </c>
      <c r="Q236" s="8" t="s">
        <v>30</v>
      </c>
      <c r="R236" t="s">
        <v>47</v>
      </c>
      <c r="S236" t="s">
        <v>19</v>
      </c>
      <c r="T236" t="s">
        <v>206</v>
      </c>
    </row>
    <row r="237" spans="1:20" x14ac:dyDescent="0.35">
      <c r="A237">
        <v>10245</v>
      </c>
      <c r="B237" s="1">
        <v>40587</v>
      </c>
      <c r="C237" s="27" t="str">
        <f t="shared" si="9"/>
        <v>Feb</v>
      </c>
      <c r="D237" s="27">
        <f>VLOOKUP(C237,'Look-up tables'!$N$2:$O$13,2,FALSE)</f>
        <v>2</v>
      </c>
      <c r="E237" t="s">
        <v>55</v>
      </c>
      <c r="F237">
        <v>27</v>
      </c>
      <c r="G237" t="str">
        <f>VLOOKUP(F237,'Look-up tables'!$A$1:$B$7,2,TRUE)</f>
        <v>M</v>
      </c>
      <c r="H237">
        <v>2645.88</v>
      </c>
      <c r="I237" s="2">
        <f t="shared" si="10"/>
        <v>97.995555555555555</v>
      </c>
      <c r="J237" t="s">
        <v>21</v>
      </c>
      <c r="K237">
        <v>57.38</v>
      </c>
      <c r="L237" s="8">
        <f t="shared" si="11"/>
        <v>2703.26</v>
      </c>
      <c r="M237" t="s">
        <v>46</v>
      </c>
      <c r="N237" t="str">
        <f>VLOOKUP(M237,'Look-up tables'!$H$1:$I$14,2,FALSE)</f>
        <v>YT</v>
      </c>
      <c r="O237" t="s">
        <v>22</v>
      </c>
      <c r="P237" s="7">
        <f>VLOOKUP(O237,'Look-up tables'!$D$1:$E$5,2,FALSE)</f>
        <v>1</v>
      </c>
      <c r="Q237" s="8" t="s">
        <v>17</v>
      </c>
      <c r="R237" t="s">
        <v>115</v>
      </c>
      <c r="S237" t="s">
        <v>56</v>
      </c>
      <c r="T237" t="s">
        <v>138</v>
      </c>
    </row>
    <row r="238" spans="1:20" x14ac:dyDescent="0.35">
      <c r="A238">
        <v>10245</v>
      </c>
      <c r="B238" s="1">
        <v>40587</v>
      </c>
      <c r="C238" s="27" t="str">
        <f t="shared" si="9"/>
        <v>Feb</v>
      </c>
      <c r="D238" s="27">
        <f>VLOOKUP(C238,'Look-up tables'!$N$2:$O$13,2,FALSE)</f>
        <v>2</v>
      </c>
      <c r="E238" t="s">
        <v>55</v>
      </c>
      <c r="F238">
        <v>23</v>
      </c>
      <c r="G238" t="str">
        <f>VLOOKUP(F238,'Look-up tables'!$A$1:$B$7,2,TRUE)</f>
        <v>M</v>
      </c>
      <c r="H238">
        <v>127.17</v>
      </c>
      <c r="I238" s="2">
        <f t="shared" si="10"/>
        <v>5.5291304347826085</v>
      </c>
      <c r="J238" t="s">
        <v>25</v>
      </c>
      <c r="K238">
        <v>6.98</v>
      </c>
      <c r="L238" s="8">
        <f t="shared" si="11"/>
        <v>134.15</v>
      </c>
      <c r="M238" t="s">
        <v>41</v>
      </c>
      <c r="N238" t="str">
        <f>VLOOKUP(M238,'Look-up tables'!$H$1:$I$14,2,FALSE)</f>
        <v>NS</v>
      </c>
      <c r="O238" t="s">
        <v>22</v>
      </c>
      <c r="P238" s="7">
        <f>VLOOKUP(O238,'Look-up tables'!$D$1:$E$5,2,FALSE)</f>
        <v>1</v>
      </c>
      <c r="Q238" s="8" t="s">
        <v>27</v>
      </c>
      <c r="R238" t="s">
        <v>68</v>
      </c>
      <c r="S238" t="s">
        <v>19</v>
      </c>
      <c r="T238" t="s">
        <v>206</v>
      </c>
    </row>
    <row r="239" spans="1:20" x14ac:dyDescent="0.35">
      <c r="A239">
        <v>10245</v>
      </c>
      <c r="B239" s="1">
        <v>40587</v>
      </c>
      <c r="C239" s="27" t="str">
        <f t="shared" si="9"/>
        <v>Feb</v>
      </c>
      <c r="D239" s="27">
        <f>VLOOKUP(C239,'Look-up tables'!$N$2:$O$13,2,FALSE)</f>
        <v>2</v>
      </c>
      <c r="E239" t="s">
        <v>55</v>
      </c>
      <c r="F239">
        <v>20</v>
      </c>
      <c r="G239" t="str">
        <f>VLOOKUP(F239,'Look-up tables'!$A$1:$B$7,2,TRUE)</f>
        <v>M</v>
      </c>
      <c r="H239">
        <v>2573.29</v>
      </c>
      <c r="I239" s="2">
        <f t="shared" si="10"/>
        <v>128.6645</v>
      </c>
      <c r="J239" t="s">
        <v>21</v>
      </c>
      <c r="K239">
        <v>70.2</v>
      </c>
      <c r="L239" s="8">
        <f t="shared" si="11"/>
        <v>2643.49</v>
      </c>
      <c r="M239" t="s">
        <v>51</v>
      </c>
      <c r="N239" t="str">
        <f>VLOOKUP(M239,'Look-up tables'!$H$1:$I$14,2,FALSE)</f>
        <v>ON</v>
      </c>
      <c r="O239" t="s">
        <v>22</v>
      </c>
      <c r="P239" s="7">
        <f>VLOOKUP(O239,'Look-up tables'!$D$1:$E$5,2,FALSE)</f>
        <v>1</v>
      </c>
      <c r="Q239" s="8" t="s">
        <v>17</v>
      </c>
      <c r="R239" t="s">
        <v>23</v>
      </c>
      <c r="S239" t="s">
        <v>24</v>
      </c>
      <c r="T239" t="s">
        <v>138</v>
      </c>
    </row>
    <row r="240" spans="1:20" x14ac:dyDescent="0.35">
      <c r="A240">
        <v>47015</v>
      </c>
      <c r="B240" s="1">
        <v>40587</v>
      </c>
      <c r="C240" s="27" t="str">
        <f t="shared" si="9"/>
        <v>Feb</v>
      </c>
      <c r="D240" s="27">
        <f>VLOOKUP(C240,'Look-up tables'!$N$2:$O$13,2,FALSE)</f>
        <v>2</v>
      </c>
      <c r="E240" t="s">
        <v>49</v>
      </c>
      <c r="F240">
        <v>19</v>
      </c>
      <c r="G240" t="str">
        <f>VLOOKUP(F240,'Look-up tables'!$A$1:$B$7,2,TRUE)</f>
        <v>S</v>
      </c>
      <c r="H240">
        <v>5441.06</v>
      </c>
      <c r="I240" s="2">
        <f t="shared" si="10"/>
        <v>286.37157894736845</v>
      </c>
      <c r="J240" t="s">
        <v>21</v>
      </c>
      <c r="K240">
        <v>61.76</v>
      </c>
      <c r="L240" s="8">
        <f t="shared" si="11"/>
        <v>5502.8200000000006</v>
      </c>
      <c r="M240" t="s">
        <v>85</v>
      </c>
      <c r="N240" t="str">
        <f>VLOOKUP(M240,'Look-up tables'!$H$1:$I$14,2,FALSE)</f>
        <v>SK</v>
      </c>
      <c r="O240" t="s">
        <v>22</v>
      </c>
      <c r="P240" s="7">
        <f>VLOOKUP(O240,'Look-up tables'!$D$1:$E$5,2,FALSE)</f>
        <v>1</v>
      </c>
      <c r="Q240" s="8" t="s">
        <v>17</v>
      </c>
      <c r="R240" t="s">
        <v>52</v>
      </c>
      <c r="S240" t="s">
        <v>56</v>
      </c>
      <c r="T240" t="s">
        <v>138</v>
      </c>
    </row>
    <row r="241" spans="1:20" x14ac:dyDescent="0.35">
      <c r="A241">
        <v>7171</v>
      </c>
      <c r="B241" s="1">
        <v>40587</v>
      </c>
      <c r="C241" s="27" t="str">
        <f t="shared" si="9"/>
        <v>Feb</v>
      </c>
      <c r="D241" s="27">
        <f>VLOOKUP(C241,'Look-up tables'!$N$2:$O$13,2,FALSE)</f>
        <v>2</v>
      </c>
      <c r="E241" t="s">
        <v>55</v>
      </c>
      <c r="F241">
        <v>17</v>
      </c>
      <c r="G241" t="str">
        <f>VLOOKUP(F241,'Look-up tables'!$A$1:$B$7,2,TRUE)</f>
        <v>S</v>
      </c>
      <c r="H241">
        <v>303.18650000000002</v>
      </c>
      <c r="I241" s="2">
        <f t="shared" si="10"/>
        <v>17.834500000000002</v>
      </c>
      <c r="J241" t="s">
        <v>25</v>
      </c>
      <c r="K241">
        <v>0.99</v>
      </c>
      <c r="L241" s="8">
        <f t="shared" si="11"/>
        <v>304.17650000000003</v>
      </c>
      <c r="M241" t="s">
        <v>85</v>
      </c>
      <c r="N241" t="str">
        <f>VLOOKUP(M241,'Look-up tables'!$H$1:$I$14,2,FALSE)</f>
        <v>SK</v>
      </c>
      <c r="O241" t="s">
        <v>16</v>
      </c>
      <c r="P241" s="7">
        <f>VLOOKUP(O241,'Look-up tables'!$D$1:$E$5,2,FALSE)</f>
        <v>4</v>
      </c>
      <c r="Q241" s="8" t="s">
        <v>30</v>
      </c>
      <c r="R241" t="s">
        <v>47</v>
      </c>
      <c r="S241" t="s">
        <v>37</v>
      </c>
      <c r="T241" t="s">
        <v>206</v>
      </c>
    </row>
    <row r="242" spans="1:20" x14ac:dyDescent="0.35">
      <c r="A242">
        <v>49763</v>
      </c>
      <c r="B242" s="1">
        <v>40587</v>
      </c>
      <c r="C242" s="27" t="str">
        <f t="shared" si="9"/>
        <v>Feb</v>
      </c>
      <c r="D242" s="27">
        <f>VLOOKUP(C242,'Look-up tables'!$N$2:$O$13,2,FALSE)</f>
        <v>2</v>
      </c>
      <c r="E242" t="s">
        <v>20</v>
      </c>
      <c r="F242">
        <v>8</v>
      </c>
      <c r="G242" t="str">
        <f>VLOOKUP(F242,'Look-up tables'!$A$1:$B$7,2,TRUE)</f>
        <v>XS</v>
      </c>
      <c r="H242">
        <v>49.04</v>
      </c>
      <c r="I242" s="2">
        <f t="shared" si="10"/>
        <v>6.13</v>
      </c>
      <c r="J242" t="s">
        <v>25</v>
      </c>
      <c r="K242">
        <v>1.39</v>
      </c>
      <c r="L242" s="8">
        <f t="shared" si="11"/>
        <v>50.43</v>
      </c>
      <c r="M242" t="s">
        <v>39</v>
      </c>
      <c r="N242" t="str">
        <f>VLOOKUP(M242,'Look-up tables'!$H$1:$I$14,2,FALSE)</f>
        <v>MB</v>
      </c>
      <c r="O242" t="s">
        <v>22</v>
      </c>
      <c r="P242" s="7">
        <f>VLOOKUP(O242,'Look-up tables'!$D$1:$E$5,2,FALSE)</f>
        <v>1</v>
      </c>
      <c r="Q242" s="8" t="s">
        <v>27</v>
      </c>
      <c r="R242" t="s">
        <v>127</v>
      </c>
      <c r="S242" t="s">
        <v>19</v>
      </c>
      <c r="T242" t="s">
        <v>138</v>
      </c>
    </row>
    <row r="243" spans="1:20" x14ac:dyDescent="0.35">
      <c r="A243">
        <v>9537</v>
      </c>
      <c r="B243" s="1">
        <v>40587</v>
      </c>
      <c r="C243" s="27" t="str">
        <f t="shared" si="9"/>
        <v>Feb</v>
      </c>
      <c r="D243" s="27">
        <f>VLOOKUP(C243,'Look-up tables'!$N$2:$O$13,2,FALSE)</f>
        <v>2</v>
      </c>
      <c r="E243" t="s">
        <v>49</v>
      </c>
      <c r="F243">
        <v>6</v>
      </c>
      <c r="G243" t="str">
        <f>VLOOKUP(F243,'Look-up tables'!$A$1:$B$7,2,TRUE)</f>
        <v>XS</v>
      </c>
      <c r="H243">
        <v>906.02</v>
      </c>
      <c r="I243" s="2">
        <f t="shared" si="10"/>
        <v>151.00333333333333</v>
      </c>
      <c r="J243" t="s">
        <v>21</v>
      </c>
      <c r="K243">
        <v>66.27</v>
      </c>
      <c r="L243" s="8">
        <f t="shared" si="11"/>
        <v>972.29</v>
      </c>
      <c r="M243" t="s">
        <v>96</v>
      </c>
      <c r="N243" t="str">
        <f>VLOOKUP(M243,'Look-up tables'!$H$1:$I$14,2,FALSE)</f>
        <v>PE</v>
      </c>
      <c r="O243" t="s">
        <v>42</v>
      </c>
      <c r="P243" s="7">
        <f>VLOOKUP(O243,'Look-up tables'!$D$1:$E$5,2,FALSE)</f>
        <v>2</v>
      </c>
      <c r="Q243" s="8" t="s">
        <v>17</v>
      </c>
      <c r="R243" t="s">
        <v>115</v>
      </c>
      <c r="S243" t="s">
        <v>56</v>
      </c>
      <c r="T243" t="s">
        <v>206</v>
      </c>
    </row>
    <row r="244" spans="1:20" x14ac:dyDescent="0.35">
      <c r="A244">
        <v>49763</v>
      </c>
      <c r="B244" s="1">
        <v>40587</v>
      </c>
      <c r="C244" s="27" t="str">
        <f t="shared" si="9"/>
        <v>Feb</v>
      </c>
      <c r="D244" s="27">
        <f>VLOOKUP(C244,'Look-up tables'!$N$2:$O$13,2,FALSE)</f>
        <v>2</v>
      </c>
      <c r="E244" t="s">
        <v>20</v>
      </c>
      <c r="F244">
        <v>6</v>
      </c>
      <c r="G244" t="str">
        <f>VLOOKUP(F244,'Look-up tables'!$A$1:$B$7,2,TRUE)</f>
        <v>XS</v>
      </c>
      <c r="H244">
        <v>2320.35</v>
      </c>
      <c r="I244" s="2">
        <f t="shared" si="10"/>
        <v>386.72499999999997</v>
      </c>
      <c r="J244" t="s">
        <v>21</v>
      </c>
      <c r="K244">
        <v>84.84</v>
      </c>
      <c r="L244" s="8">
        <f t="shared" si="11"/>
        <v>2405.19</v>
      </c>
      <c r="M244" t="s">
        <v>39</v>
      </c>
      <c r="N244" t="str">
        <f>VLOOKUP(M244,'Look-up tables'!$H$1:$I$14,2,FALSE)</f>
        <v>MB</v>
      </c>
      <c r="O244" t="s">
        <v>22</v>
      </c>
      <c r="P244" s="7">
        <f>VLOOKUP(O244,'Look-up tables'!$D$1:$E$5,2,FALSE)</f>
        <v>1</v>
      </c>
      <c r="Q244" s="8" t="s">
        <v>17</v>
      </c>
      <c r="R244" t="s">
        <v>52</v>
      </c>
      <c r="S244" t="s">
        <v>56</v>
      </c>
      <c r="T244" t="s">
        <v>214</v>
      </c>
    </row>
    <row r="245" spans="1:20" x14ac:dyDescent="0.35">
      <c r="A245">
        <v>45991</v>
      </c>
      <c r="B245" s="1">
        <v>40588</v>
      </c>
      <c r="C245" s="27" t="str">
        <f t="shared" si="9"/>
        <v>Feb</v>
      </c>
      <c r="D245" s="27">
        <f>VLOOKUP(C245,'Look-up tables'!$N$2:$O$13,2,FALSE)</f>
        <v>2</v>
      </c>
      <c r="E245" t="s">
        <v>13</v>
      </c>
      <c r="F245">
        <v>50</v>
      </c>
      <c r="G245" t="str">
        <f>VLOOKUP(F245,'Look-up tables'!$A$1:$B$7,2,TRUE)</f>
        <v>XXL</v>
      </c>
      <c r="H245">
        <v>196.39</v>
      </c>
      <c r="I245" s="2">
        <f t="shared" si="10"/>
        <v>3.9277999999999995</v>
      </c>
      <c r="J245" t="s">
        <v>25</v>
      </c>
      <c r="K245">
        <v>0.5</v>
      </c>
      <c r="L245" s="8">
        <f t="shared" si="11"/>
        <v>196.89</v>
      </c>
      <c r="M245" t="s">
        <v>51</v>
      </c>
      <c r="N245" t="str">
        <f>VLOOKUP(M245,'Look-up tables'!$H$1:$I$14,2,FALSE)</f>
        <v>ON</v>
      </c>
      <c r="O245" t="s">
        <v>16</v>
      </c>
      <c r="P245" s="7">
        <f>VLOOKUP(O245,'Look-up tables'!$D$1:$E$5,2,FALSE)</f>
        <v>4</v>
      </c>
      <c r="Q245" s="8" t="s">
        <v>27</v>
      </c>
      <c r="R245" t="s">
        <v>71</v>
      </c>
      <c r="S245" t="s">
        <v>19</v>
      </c>
      <c r="T245" t="s">
        <v>272</v>
      </c>
    </row>
    <row r="246" spans="1:20" x14ac:dyDescent="0.35">
      <c r="A246">
        <v>55808</v>
      </c>
      <c r="B246" s="1">
        <v>40588</v>
      </c>
      <c r="C246" s="27" t="str">
        <f t="shared" si="9"/>
        <v>Feb</v>
      </c>
      <c r="D246" s="27">
        <f>VLOOKUP(C246,'Look-up tables'!$N$2:$O$13,2,FALSE)</f>
        <v>2</v>
      </c>
      <c r="E246" t="s">
        <v>49</v>
      </c>
      <c r="F246">
        <v>45</v>
      </c>
      <c r="G246" t="str">
        <f>VLOOKUP(F246,'Look-up tables'!$A$1:$B$7,2,TRUE)</f>
        <v>XL</v>
      </c>
      <c r="H246">
        <v>837.38599999999997</v>
      </c>
      <c r="I246" s="2">
        <f t="shared" si="10"/>
        <v>18.608577777777779</v>
      </c>
      <c r="J246" t="s">
        <v>25</v>
      </c>
      <c r="K246">
        <v>4.8099999999999996</v>
      </c>
      <c r="L246" s="8">
        <f t="shared" si="11"/>
        <v>842.19599999999991</v>
      </c>
      <c r="M246" t="s">
        <v>39</v>
      </c>
      <c r="N246" t="str">
        <f>VLOOKUP(M246,'Look-up tables'!$H$1:$I$14,2,FALSE)</f>
        <v>MB</v>
      </c>
      <c r="O246" t="s">
        <v>29</v>
      </c>
      <c r="P246" s="7">
        <f>VLOOKUP(O246,'Look-up tables'!$D$1:$E$5,2,FALSE)</f>
        <v>3</v>
      </c>
      <c r="Q246" s="8" t="s">
        <v>30</v>
      </c>
      <c r="R246" t="s">
        <v>47</v>
      </c>
      <c r="S246" t="s">
        <v>45</v>
      </c>
      <c r="T246" t="s">
        <v>134</v>
      </c>
    </row>
    <row r="247" spans="1:20" x14ac:dyDescent="0.35">
      <c r="A247">
        <v>22849</v>
      </c>
      <c r="B247" s="1">
        <v>40588</v>
      </c>
      <c r="C247" s="27" t="str">
        <f t="shared" si="9"/>
        <v>Feb</v>
      </c>
      <c r="D247" s="27">
        <f>VLOOKUP(C247,'Look-up tables'!$N$2:$O$13,2,FALSE)</f>
        <v>2</v>
      </c>
      <c r="E247" t="s">
        <v>49</v>
      </c>
      <c r="F247">
        <v>34</v>
      </c>
      <c r="G247" t="str">
        <f>VLOOKUP(F247,'Look-up tables'!$A$1:$B$7,2,TRUE)</f>
        <v>L</v>
      </c>
      <c r="H247">
        <v>104.24</v>
      </c>
      <c r="I247" s="2">
        <f t="shared" si="10"/>
        <v>3.0658823529411765</v>
      </c>
      <c r="J247" t="s">
        <v>14</v>
      </c>
      <c r="K247">
        <v>1.34</v>
      </c>
      <c r="L247" s="8">
        <f t="shared" si="11"/>
        <v>105.58</v>
      </c>
      <c r="M247" t="s">
        <v>51</v>
      </c>
      <c r="N247" t="str">
        <f>VLOOKUP(M247,'Look-up tables'!$H$1:$I$14,2,FALSE)</f>
        <v>ON</v>
      </c>
      <c r="O247" t="s">
        <v>22</v>
      </c>
      <c r="P247" s="7">
        <f>VLOOKUP(O247,'Look-up tables'!$D$1:$E$5,2,FALSE)</f>
        <v>1</v>
      </c>
      <c r="Q247" s="8" t="s">
        <v>27</v>
      </c>
      <c r="R247" t="s">
        <v>40</v>
      </c>
      <c r="S247" t="s">
        <v>37</v>
      </c>
      <c r="T247" t="s">
        <v>134</v>
      </c>
    </row>
    <row r="248" spans="1:20" x14ac:dyDescent="0.35">
      <c r="A248">
        <v>50276</v>
      </c>
      <c r="B248" s="1">
        <v>40588</v>
      </c>
      <c r="C248" s="27" t="str">
        <f t="shared" si="9"/>
        <v>Feb</v>
      </c>
      <c r="D248" s="27">
        <f>VLOOKUP(C248,'Look-up tables'!$N$2:$O$13,2,FALSE)</f>
        <v>2</v>
      </c>
      <c r="E248" t="s">
        <v>49</v>
      </c>
      <c r="F248">
        <v>34</v>
      </c>
      <c r="G248" t="str">
        <f>VLOOKUP(F248,'Look-up tables'!$A$1:$B$7,2,TRUE)</f>
        <v>L</v>
      </c>
      <c r="H248">
        <v>390.35</v>
      </c>
      <c r="I248" s="2">
        <f t="shared" si="10"/>
        <v>11.480882352941178</v>
      </c>
      <c r="J248" t="s">
        <v>25</v>
      </c>
      <c r="K248">
        <v>2.36</v>
      </c>
      <c r="L248" s="8">
        <f t="shared" si="11"/>
        <v>392.71000000000004</v>
      </c>
      <c r="M248" t="s">
        <v>41</v>
      </c>
      <c r="N248" t="str">
        <f>VLOOKUP(M248,'Look-up tables'!$H$1:$I$14,2,FALSE)</f>
        <v>NS</v>
      </c>
      <c r="O248" t="s">
        <v>42</v>
      </c>
      <c r="P248" s="7">
        <f>VLOOKUP(O248,'Look-up tables'!$D$1:$E$5,2,FALSE)</f>
        <v>2</v>
      </c>
      <c r="Q248" s="8" t="s">
        <v>27</v>
      </c>
      <c r="R248" t="s">
        <v>40</v>
      </c>
      <c r="S248" t="s">
        <v>37</v>
      </c>
      <c r="T248" t="s">
        <v>206</v>
      </c>
    </row>
    <row r="249" spans="1:20" x14ac:dyDescent="0.35">
      <c r="A249">
        <v>22849</v>
      </c>
      <c r="B249" s="1">
        <v>40588</v>
      </c>
      <c r="C249" s="27" t="str">
        <f t="shared" si="9"/>
        <v>Feb</v>
      </c>
      <c r="D249" s="27">
        <f>VLOOKUP(C249,'Look-up tables'!$N$2:$O$13,2,FALSE)</f>
        <v>2</v>
      </c>
      <c r="E249" t="s">
        <v>49</v>
      </c>
      <c r="F249">
        <v>27</v>
      </c>
      <c r="G249" t="str">
        <f>VLOOKUP(F249,'Look-up tables'!$A$1:$B$7,2,TRUE)</f>
        <v>M</v>
      </c>
      <c r="H249">
        <v>304.98</v>
      </c>
      <c r="I249" s="2">
        <f t="shared" si="10"/>
        <v>11.295555555555556</v>
      </c>
      <c r="J249" t="s">
        <v>25</v>
      </c>
      <c r="K249">
        <v>5.63</v>
      </c>
      <c r="L249" s="8">
        <f t="shared" si="11"/>
        <v>310.61</v>
      </c>
      <c r="M249" t="s">
        <v>51</v>
      </c>
      <c r="N249" t="str">
        <f>VLOOKUP(M249,'Look-up tables'!$H$1:$I$14,2,FALSE)</f>
        <v>ON</v>
      </c>
      <c r="O249" t="s">
        <v>22</v>
      </c>
      <c r="P249" s="7">
        <f>VLOOKUP(O249,'Look-up tables'!$D$1:$E$5,2,FALSE)</f>
        <v>1</v>
      </c>
      <c r="Q249" s="8" t="s">
        <v>27</v>
      </c>
      <c r="R249" t="s">
        <v>68</v>
      </c>
      <c r="S249" t="s">
        <v>19</v>
      </c>
      <c r="T249" t="s">
        <v>206</v>
      </c>
    </row>
    <row r="250" spans="1:20" x14ac:dyDescent="0.35">
      <c r="A250">
        <v>22849</v>
      </c>
      <c r="B250" s="1">
        <v>40588</v>
      </c>
      <c r="C250" s="27" t="str">
        <f t="shared" si="9"/>
        <v>Feb</v>
      </c>
      <c r="D250" s="27">
        <f>VLOOKUP(C250,'Look-up tables'!$N$2:$O$13,2,FALSE)</f>
        <v>2</v>
      </c>
      <c r="E250" t="s">
        <v>49</v>
      </c>
      <c r="F250">
        <v>27</v>
      </c>
      <c r="G250" t="str">
        <f>VLOOKUP(F250,'Look-up tables'!$A$1:$B$7,2,TRUE)</f>
        <v>M</v>
      </c>
      <c r="H250">
        <v>198.13</v>
      </c>
      <c r="I250" s="2">
        <f t="shared" si="10"/>
        <v>7.3381481481481483</v>
      </c>
      <c r="J250" t="s">
        <v>25</v>
      </c>
      <c r="K250">
        <v>9.69</v>
      </c>
      <c r="L250" s="8">
        <f t="shared" si="11"/>
        <v>207.82</v>
      </c>
      <c r="M250" t="s">
        <v>51</v>
      </c>
      <c r="N250" t="str">
        <f>VLOOKUP(M250,'Look-up tables'!$H$1:$I$14,2,FALSE)</f>
        <v>ON</v>
      </c>
      <c r="O250" t="s">
        <v>22</v>
      </c>
      <c r="P250" s="7">
        <f>VLOOKUP(O250,'Look-up tables'!$D$1:$E$5,2,FALSE)</f>
        <v>1</v>
      </c>
      <c r="Q250" s="8" t="s">
        <v>27</v>
      </c>
      <c r="R250" t="s">
        <v>58</v>
      </c>
      <c r="S250" t="s">
        <v>19</v>
      </c>
      <c r="T250" t="s">
        <v>134</v>
      </c>
    </row>
    <row r="251" spans="1:20" x14ac:dyDescent="0.35">
      <c r="A251">
        <v>22849</v>
      </c>
      <c r="B251" s="1">
        <v>40588</v>
      </c>
      <c r="C251" s="27" t="str">
        <f t="shared" si="9"/>
        <v>Feb</v>
      </c>
      <c r="D251" s="27">
        <f>VLOOKUP(C251,'Look-up tables'!$N$2:$O$13,2,FALSE)</f>
        <v>2</v>
      </c>
      <c r="E251" t="s">
        <v>49</v>
      </c>
      <c r="F251">
        <v>25</v>
      </c>
      <c r="G251" t="str">
        <f>VLOOKUP(F251,'Look-up tables'!$A$1:$B$7,2,TRUE)</f>
        <v>M</v>
      </c>
      <c r="H251">
        <v>4366.348</v>
      </c>
      <c r="I251" s="2">
        <f t="shared" si="10"/>
        <v>174.65392</v>
      </c>
      <c r="J251" t="s">
        <v>25</v>
      </c>
      <c r="K251">
        <v>3</v>
      </c>
      <c r="L251" s="8">
        <f t="shared" si="11"/>
        <v>4369.348</v>
      </c>
      <c r="M251" t="s">
        <v>51</v>
      </c>
      <c r="N251" t="str">
        <f>VLOOKUP(M251,'Look-up tables'!$H$1:$I$14,2,FALSE)</f>
        <v>ON</v>
      </c>
      <c r="O251" t="s">
        <v>22</v>
      </c>
      <c r="P251" s="7">
        <f>VLOOKUP(O251,'Look-up tables'!$D$1:$E$5,2,FALSE)</f>
        <v>1</v>
      </c>
      <c r="Q251" s="8" t="s">
        <v>30</v>
      </c>
      <c r="R251" t="s">
        <v>47</v>
      </c>
      <c r="S251" t="s">
        <v>19</v>
      </c>
      <c r="T251" t="s">
        <v>134</v>
      </c>
    </row>
    <row r="252" spans="1:20" x14ac:dyDescent="0.35">
      <c r="A252">
        <v>35494</v>
      </c>
      <c r="B252" s="1">
        <v>40588</v>
      </c>
      <c r="C252" s="27" t="str">
        <f t="shared" si="9"/>
        <v>Feb</v>
      </c>
      <c r="D252" s="27">
        <f>VLOOKUP(C252,'Look-up tables'!$N$2:$O$13,2,FALSE)</f>
        <v>2</v>
      </c>
      <c r="E252" t="s">
        <v>55</v>
      </c>
      <c r="F252">
        <v>18</v>
      </c>
      <c r="G252" t="str">
        <f>VLOOKUP(F252,'Look-up tables'!$A$1:$B$7,2,TRUE)</f>
        <v>S</v>
      </c>
      <c r="H252">
        <v>1731.104</v>
      </c>
      <c r="I252" s="2">
        <f t="shared" si="10"/>
        <v>96.172444444444452</v>
      </c>
      <c r="J252" t="s">
        <v>25</v>
      </c>
      <c r="K252">
        <v>69</v>
      </c>
      <c r="L252" s="8">
        <f t="shared" si="11"/>
        <v>1800.104</v>
      </c>
      <c r="M252" t="s">
        <v>35</v>
      </c>
      <c r="N252" t="str">
        <f>VLOOKUP(M252,'Look-up tables'!$H$1:$I$14,2,FALSE)</f>
        <v>QC</v>
      </c>
      <c r="O252" t="s">
        <v>16</v>
      </c>
      <c r="P252" s="7">
        <f>VLOOKUP(O252,'Look-up tables'!$D$1:$E$5,2,FALSE)</f>
        <v>4</v>
      </c>
      <c r="Q252" s="8" t="s">
        <v>17</v>
      </c>
      <c r="R252" t="s">
        <v>52</v>
      </c>
      <c r="S252" t="s">
        <v>76</v>
      </c>
      <c r="T252" t="s">
        <v>206</v>
      </c>
    </row>
    <row r="253" spans="1:20" x14ac:dyDescent="0.35">
      <c r="A253">
        <v>58500</v>
      </c>
      <c r="B253" s="1">
        <v>40588</v>
      </c>
      <c r="C253" s="27" t="str">
        <f t="shared" si="9"/>
        <v>Feb</v>
      </c>
      <c r="D253" s="27">
        <f>VLOOKUP(C253,'Look-up tables'!$N$2:$O$13,2,FALSE)</f>
        <v>2</v>
      </c>
      <c r="E253" t="s">
        <v>13</v>
      </c>
      <c r="F253">
        <v>17</v>
      </c>
      <c r="G253" t="str">
        <f>VLOOKUP(F253,'Look-up tables'!$A$1:$B$7,2,TRUE)</f>
        <v>S</v>
      </c>
      <c r="H253">
        <v>1529.0139999999999</v>
      </c>
      <c r="I253" s="2">
        <f t="shared" si="10"/>
        <v>89.941999999999993</v>
      </c>
      <c r="J253" t="s">
        <v>25</v>
      </c>
      <c r="K253">
        <v>8.99</v>
      </c>
      <c r="L253" s="8">
        <f t="shared" si="11"/>
        <v>1538.0039999999999</v>
      </c>
      <c r="M253" t="s">
        <v>15</v>
      </c>
      <c r="N253" t="str">
        <f>VLOOKUP(M253,'Look-up tables'!$H$1:$I$14,2,FALSE)</f>
        <v>BC</v>
      </c>
      <c r="O253" t="s">
        <v>29</v>
      </c>
      <c r="P253" s="7">
        <f>VLOOKUP(O253,'Look-up tables'!$D$1:$E$5,2,FALSE)</f>
        <v>3</v>
      </c>
      <c r="Q253" s="8" t="s">
        <v>30</v>
      </c>
      <c r="R253" t="s">
        <v>47</v>
      </c>
      <c r="S253" t="s">
        <v>19</v>
      </c>
      <c r="T253" t="s">
        <v>138</v>
      </c>
    </row>
    <row r="254" spans="1:20" x14ac:dyDescent="0.35">
      <c r="A254">
        <v>55808</v>
      </c>
      <c r="B254" s="1">
        <v>40588</v>
      </c>
      <c r="C254" s="27" t="str">
        <f t="shared" si="9"/>
        <v>Feb</v>
      </c>
      <c r="D254" s="27">
        <f>VLOOKUP(C254,'Look-up tables'!$N$2:$O$13,2,FALSE)</f>
        <v>2</v>
      </c>
      <c r="E254" t="s">
        <v>49</v>
      </c>
      <c r="F254">
        <v>6</v>
      </c>
      <c r="G254" t="str">
        <f>VLOOKUP(F254,'Look-up tables'!$A$1:$B$7,2,TRUE)</f>
        <v>XS</v>
      </c>
      <c r="H254">
        <v>830.28</v>
      </c>
      <c r="I254" s="2">
        <f t="shared" si="10"/>
        <v>138.38</v>
      </c>
      <c r="J254" t="s">
        <v>21</v>
      </c>
      <c r="K254">
        <v>70.2</v>
      </c>
      <c r="L254" s="8">
        <f t="shared" si="11"/>
        <v>900.48</v>
      </c>
      <c r="M254" t="s">
        <v>39</v>
      </c>
      <c r="N254" t="str">
        <f>VLOOKUP(M254,'Look-up tables'!$H$1:$I$14,2,FALSE)</f>
        <v>MB</v>
      </c>
      <c r="O254" t="s">
        <v>29</v>
      </c>
      <c r="P254" s="7">
        <f>VLOOKUP(O254,'Look-up tables'!$D$1:$E$5,2,FALSE)</f>
        <v>3</v>
      </c>
      <c r="Q254" s="8" t="s">
        <v>17</v>
      </c>
      <c r="R254" t="s">
        <v>23</v>
      </c>
      <c r="S254" t="s">
        <v>24</v>
      </c>
      <c r="T254" t="s">
        <v>134</v>
      </c>
    </row>
    <row r="255" spans="1:20" x14ac:dyDescent="0.35">
      <c r="A255">
        <v>45991</v>
      </c>
      <c r="B255" s="1">
        <v>40588</v>
      </c>
      <c r="C255" s="27" t="str">
        <f t="shared" si="9"/>
        <v>Feb</v>
      </c>
      <c r="D255" s="27">
        <f>VLOOKUP(C255,'Look-up tables'!$N$2:$O$13,2,FALSE)</f>
        <v>2</v>
      </c>
      <c r="E255" t="s">
        <v>13</v>
      </c>
      <c r="F255">
        <v>1</v>
      </c>
      <c r="G255" t="str">
        <f>VLOOKUP(F255,'Look-up tables'!$A$1:$B$7,2,TRUE)</f>
        <v>XS</v>
      </c>
      <c r="H255">
        <v>131.27000000000001</v>
      </c>
      <c r="I255" s="2">
        <f t="shared" si="10"/>
        <v>131.27000000000001</v>
      </c>
      <c r="J255" t="s">
        <v>21</v>
      </c>
      <c r="K255">
        <v>35.840000000000003</v>
      </c>
      <c r="L255" s="8">
        <f t="shared" si="11"/>
        <v>167.11</v>
      </c>
      <c r="M255" t="s">
        <v>51</v>
      </c>
      <c r="N255" t="str">
        <f>VLOOKUP(M255,'Look-up tables'!$H$1:$I$14,2,FALSE)</f>
        <v>ON</v>
      </c>
      <c r="O255" t="s">
        <v>16</v>
      </c>
      <c r="P255" s="7">
        <f>VLOOKUP(O255,'Look-up tables'!$D$1:$E$5,2,FALSE)</f>
        <v>4</v>
      </c>
      <c r="Q255" s="8" t="s">
        <v>17</v>
      </c>
      <c r="R255" t="s">
        <v>115</v>
      </c>
      <c r="S255" t="s">
        <v>56</v>
      </c>
      <c r="T255" t="s">
        <v>134</v>
      </c>
    </row>
    <row r="256" spans="1:20" x14ac:dyDescent="0.35">
      <c r="A256">
        <v>45155</v>
      </c>
      <c r="B256" s="1">
        <v>40589</v>
      </c>
      <c r="C256" s="27" t="str">
        <f t="shared" si="9"/>
        <v>Feb</v>
      </c>
      <c r="D256" s="27">
        <f>VLOOKUP(C256,'Look-up tables'!$N$2:$O$13,2,FALSE)</f>
        <v>2</v>
      </c>
      <c r="E256" t="s">
        <v>13</v>
      </c>
      <c r="F256">
        <v>44</v>
      </c>
      <c r="G256" t="str">
        <f>VLOOKUP(F256,'Look-up tables'!$A$1:$B$7,2,TRUE)</f>
        <v>XL</v>
      </c>
      <c r="H256">
        <v>181.61</v>
      </c>
      <c r="I256" s="2">
        <f t="shared" si="10"/>
        <v>4.1275000000000004</v>
      </c>
      <c r="J256" t="s">
        <v>25</v>
      </c>
      <c r="K256">
        <v>5.34</v>
      </c>
      <c r="L256" s="8">
        <f t="shared" si="11"/>
        <v>186.95000000000002</v>
      </c>
      <c r="M256" t="s">
        <v>41</v>
      </c>
      <c r="N256" t="str">
        <f>VLOOKUP(M256,'Look-up tables'!$H$1:$I$14,2,FALSE)</f>
        <v>NS</v>
      </c>
      <c r="O256" t="s">
        <v>22</v>
      </c>
      <c r="P256" s="7">
        <f>VLOOKUP(O256,'Look-up tables'!$D$1:$E$5,2,FALSE)</f>
        <v>1</v>
      </c>
      <c r="Q256" s="8" t="s">
        <v>27</v>
      </c>
      <c r="R256" t="s">
        <v>68</v>
      </c>
      <c r="S256" t="s">
        <v>19</v>
      </c>
      <c r="T256" t="s">
        <v>181</v>
      </c>
    </row>
    <row r="257" spans="1:20" x14ac:dyDescent="0.35">
      <c r="A257">
        <v>14434</v>
      </c>
      <c r="B257" s="1">
        <v>40589</v>
      </c>
      <c r="C257" s="27" t="str">
        <f t="shared" si="9"/>
        <v>Feb</v>
      </c>
      <c r="D257" s="27">
        <f>VLOOKUP(C257,'Look-up tables'!$N$2:$O$13,2,FALSE)</f>
        <v>2</v>
      </c>
      <c r="E257" t="s">
        <v>49</v>
      </c>
      <c r="F257">
        <v>39</v>
      </c>
      <c r="G257" t="str">
        <f>VLOOKUP(F257,'Look-up tables'!$A$1:$B$7,2,TRUE)</f>
        <v>L</v>
      </c>
      <c r="H257">
        <v>4733.88</v>
      </c>
      <c r="I257" s="2">
        <f t="shared" si="10"/>
        <v>121.38153846153847</v>
      </c>
      <c r="J257" t="s">
        <v>21</v>
      </c>
      <c r="K257">
        <v>56.14</v>
      </c>
      <c r="L257" s="8">
        <f t="shared" si="11"/>
        <v>4790.0200000000004</v>
      </c>
      <c r="M257" t="s">
        <v>46</v>
      </c>
      <c r="N257" t="str">
        <f>VLOOKUP(M257,'Look-up tables'!$H$1:$I$14,2,FALSE)</f>
        <v>YT</v>
      </c>
      <c r="O257" t="s">
        <v>22</v>
      </c>
      <c r="P257" s="7">
        <f>VLOOKUP(O257,'Look-up tables'!$D$1:$E$5,2,FALSE)</f>
        <v>1</v>
      </c>
      <c r="Q257" s="8" t="s">
        <v>30</v>
      </c>
      <c r="R257" t="s">
        <v>44</v>
      </c>
      <c r="S257" t="s">
        <v>56</v>
      </c>
      <c r="T257" t="s">
        <v>125</v>
      </c>
    </row>
    <row r="258" spans="1:20" x14ac:dyDescent="0.35">
      <c r="A258">
        <v>45155</v>
      </c>
      <c r="B258" s="1">
        <v>40589</v>
      </c>
      <c r="C258" s="27" t="str">
        <f t="shared" si="9"/>
        <v>Feb</v>
      </c>
      <c r="D258" s="27">
        <f>VLOOKUP(C258,'Look-up tables'!$N$2:$O$13,2,FALSE)</f>
        <v>2</v>
      </c>
      <c r="E258" t="s">
        <v>13</v>
      </c>
      <c r="F258">
        <v>35</v>
      </c>
      <c r="G258" t="str">
        <f>VLOOKUP(F258,'Look-up tables'!$A$1:$B$7,2,TRUE)</f>
        <v>L</v>
      </c>
      <c r="H258">
        <v>111.55</v>
      </c>
      <c r="I258" s="2">
        <f t="shared" si="10"/>
        <v>3.1871428571428573</v>
      </c>
      <c r="J258" t="s">
        <v>25</v>
      </c>
      <c r="K258">
        <v>1.92</v>
      </c>
      <c r="L258" s="8">
        <f t="shared" si="11"/>
        <v>113.47</v>
      </c>
      <c r="M258" t="s">
        <v>41</v>
      </c>
      <c r="N258" t="str">
        <f>VLOOKUP(M258,'Look-up tables'!$H$1:$I$14,2,FALSE)</f>
        <v>NS</v>
      </c>
      <c r="O258" t="s">
        <v>22</v>
      </c>
      <c r="P258" s="7">
        <f>VLOOKUP(O258,'Look-up tables'!$D$1:$E$5,2,FALSE)</f>
        <v>1</v>
      </c>
      <c r="Q258" s="8" t="s">
        <v>27</v>
      </c>
      <c r="R258" t="s">
        <v>36</v>
      </c>
      <c r="S258" t="s">
        <v>37</v>
      </c>
      <c r="T258" t="s">
        <v>206</v>
      </c>
    </row>
    <row r="259" spans="1:20" x14ac:dyDescent="0.35">
      <c r="A259">
        <v>30981</v>
      </c>
      <c r="B259" s="1">
        <v>40589</v>
      </c>
      <c r="C259" s="27" t="str">
        <f t="shared" ref="C259:C322" si="12">TEXT(B259, "mmm")</f>
        <v>Feb</v>
      </c>
      <c r="D259" s="27">
        <f>VLOOKUP(C259,'Look-up tables'!$N$2:$O$13,2,FALSE)</f>
        <v>2</v>
      </c>
      <c r="E259" t="s">
        <v>13</v>
      </c>
      <c r="F259">
        <v>29</v>
      </c>
      <c r="G259" t="str">
        <f>VLOOKUP(F259,'Look-up tables'!$A$1:$B$7,2,TRUE)</f>
        <v>M</v>
      </c>
      <c r="H259">
        <v>7837.44</v>
      </c>
      <c r="I259" s="2">
        <f t="shared" ref="I259:I322" si="13">H259/F259</f>
        <v>270.25655172413792</v>
      </c>
      <c r="J259" t="s">
        <v>21</v>
      </c>
      <c r="K259">
        <v>23.19</v>
      </c>
      <c r="L259" s="8">
        <f t="shared" ref="L259:L322" si="14">H259+K259</f>
        <v>7860.6299999999992</v>
      </c>
      <c r="M259" t="s">
        <v>51</v>
      </c>
      <c r="N259" t="str">
        <f>VLOOKUP(M259,'Look-up tables'!$H$1:$I$14,2,FALSE)</f>
        <v>ON</v>
      </c>
      <c r="O259" t="s">
        <v>29</v>
      </c>
      <c r="P259" s="7">
        <f>VLOOKUP(O259,'Look-up tables'!$D$1:$E$5,2,FALSE)</f>
        <v>3</v>
      </c>
      <c r="Q259" s="8" t="s">
        <v>27</v>
      </c>
      <c r="R259" t="s">
        <v>66</v>
      </c>
      <c r="S259" t="s">
        <v>24</v>
      </c>
      <c r="T259" t="s">
        <v>189</v>
      </c>
    </row>
    <row r="260" spans="1:20" x14ac:dyDescent="0.35">
      <c r="A260">
        <v>5636</v>
      </c>
      <c r="B260" s="1">
        <v>40589</v>
      </c>
      <c r="C260" s="27" t="str">
        <f t="shared" si="12"/>
        <v>Feb</v>
      </c>
      <c r="D260" s="27">
        <f>VLOOKUP(C260,'Look-up tables'!$N$2:$O$13,2,FALSE)</f>
        <v>2</v>
      </c>
      <c r="E260" t="s">
        <v>55</v>
      </c>
      <c r="F260">
        <v>23</v>
      </c>
      <c r="G260" t="str">
        <f>VLOOKUP(F260,'Look-up tables'!$A$1:$B$7,2,TRUE)</f>
        <v>M</v>
      </c>
      <c r="H260">
        <v>138.16999999999999</v>
      </c>
      <c r="I260" s="2">
        <f t="shared" si="13"/>
        <v>6.0073913043478253</v>
      </c>
      <c r="J260" t="s">
        <v>25</v>
      </c>
      <c r="K260">
        <v>2.27</v>
      </c>
      <c r="L260" s="8">
        <f t="shared" si="14"/>
        <v>140.44</v>
      </c>
      <c r="M260" t="s">
        <v>35</v>
      </c>
      <c r="N260" t="str">
        <f>VLOOKUP(M260,'Look-up tables'!$H$1:$I$14,2,FALSE)</f>
        <v>QC</v>
      </c>
      <c r="O260" t="s">
        <v>42</v>
      </c>
      <c r="P260" s="7">
        <f>VLOOKUP(O260,'Look-up tables'!$D$1:$E$5,2,FALSE)</f>
        <v>2</v>
      </c>
      <c r="Q260" s="8" t="s">
        <v>27</v>
      </c>
      <c r="R260" t="s">
        <v>40</v>
      </c>
      <c r="S260" t="s">
        <v>37</v>
      </c>
      <c r="T260" t="s">
        <v>125</v>
      </c>
    </row>
    <row r="261" spans="1:20" x14ac:dyDescent="0.35">
      <c r="A261">
        <v>30981</v>
      </c>
      <c r="B261" s="1">
        <v>40589</v>
      </c>
      <c r="C261" s="27" t="str">
        <f t="shared" si="12"/>
        <v>Feb</v>
      </c>
      <c r="D261" s="27">
        <f>VLOOKUP(C261,'Look-up tables'!$N$2:$O$13,2,FALSE)</f>
        <v>2</v>
      </c>
      <c r="E261" t="s">
        <v>13</v>
      </c>
      <c r="F261">
        <v>22</v>
      </c>
      <c r="G261" t="str">
        <f>VLOOKUP(F261,'Look-up tables'!$A$1:$B$7,2,TRUE)</f>
        <v>M</v>
      </c>
      <c r="H261">
        <v>3653.22</v>
      </c>
      <c r="I261" s="2">
        <f t="shared" si="13"/>
        <v>166.05545454545452</v>
      </c>
      <c r="J261" t="s">
        <v>21</v>
      </c>
      <c r="K261">
        <v>30</v>
      </c>
      <c r="L261" s="8">
        <f t="shared" si="14"/>
        <v>3683.22</v>
      </c>
      <c r="M261" t="s">
        <v>51</v>
      </c>
      <c r="N261" t="str">
        <f>VLOOKUP(M261,'Look-up tables'!$H$1:$I$14,2,FALSE)</f>
        <v>ON</v>
      </c>
      <c r="O261" t="s">
        <v>29</v>
      </c>
      <c r="P261" s="7">
        <f>VLOOKUP(O261,'Look-up tables'!$D$1:$E$5,2,FALSE)</f>
        <v>3</v>
      </c>
      <c r="Q261" s="8" t="s">
        <v>17</v>
      </c>
      <c r="R261" t="s">
        <v>23</v>
      </c>
      <c r="S261" t="s">
        <v>24</v>
      </c>
      <c r="T261" t="s">
        <v>125</v>
      </c>
    </row>
    <row r="262" spans="1:20" x14ac:dyDescent="0.35">
      <c r="A262">
        <v>23426</v>
      </c>
      <c r="B262" s="1">
        <v>40590</v>
      </c>
      <c r="C262" s="27" t="str">
        <f t="shared" si="12"/>
        <v>Feb</v>
      </c>
      <c r="D262" s="27">
        <f>VLOOKUP(C262,'Look-up tables'!$N$2:$O$13,2,FALSE)</f>
        <v>2</v>
      </c>
      <c r="E262" t="s">
        <v>20</v>
      </c>
      <c r="F262">
        <v>45</v>
      </c>
      <c r="G262" t="str">
        <f>VLOOKUP(F262,'Look-up tables'!$A$1:$B$7,2,TRUE)</f>
        <v>XL</v>
      </c>
      <c r="H262">
        <v>1009.8</v>
      </c>
      <c r="I262" s="2">
        <f t="shared" si="13"/>
        <v>22.439999999999998</v>
      </c>
      <c r="J262" t="s">
        <v>25</v>
      </c>
      <c r="K262">
        <v>1.99</v>
      </c>
      <c r="L262" s="8">
        <f t="shared" si="14"/>
        <v>1011.79</v>
      </c>
      <c r="M262" t="s">
        <v>51</v>
      </c>
      <c r="N262" t="str">
        <f>VLOOKUP(M262,'Look-up tables'!$H$1:$I$14,2,FALSE)</f>
        <v>ON</v>
      </c>
      <c r="O262" t="s">
        <v>16</v>
      </c>
      <c r="P262" s="7">
        <f>VLOOKUP(O262,'Look-up tables'!$D$1:$E$5,2,FALSE)</f>
        <v>4</v>
      </c>
      <c r="Q262" s="8" t="s">
        <v>30</v>
      </c>
      <c r="R262" t="s">
        <v>31</v>
      </c>
      <c r="S262" t="s">
        <v>32</v>
      </c>
      <c r="T262" t="s">
        <v>272</v>
      </c>
    </row>
    <row r="263" spans="1:20" x14ac:dyDescent="0.35">
      <c r="A263">
        <v>27105</v>
      </c>
      <c r="B263" s="1">
        <v>40590</v>
      </c>
      <c r="C263" s="27" t="str">
        <f t="shared" si="12"/>
        <v>Feb</v>
      </c>
      <c r="D263" s="27">
        <f>VLOOKUP(C263,'Look-up tables'!$N$2:$O$13,2,FALSE)</f>
        <v>2</v>
      </c>
      <c r="E263" t="s">
        <v>49</v>
      </c>
      <c r="F263">
        <v>37</v>
      </c>
      <c r="G263" t="str">
        <f>VLOOKUP(F263,'Look-up tables'!$A$1:$B$7,2,TRUE)</f>
        <v>L</v>
      </c>
      <c r="H263">
        <v>223.74</v>
      </c>
      <c r="I263" s="2">
        <f t="shared" si="13"/>
        <v>6.0470270270270277</v>
      </c>
      <c r="J263" t="s">
        <v>25</v>
      </c>
      <c r="K263">
        <v>2.5</v>
      </c>
      <c r="L263" s="8">
        <f t="shared" si="14"/>
        <v>226.24</v>
      </c>
      <c r="M263" t="s">
        <v>15</v>
      </c>
      <c r="N263" t="str">
        <f>VLOOKUP(M263,'Look-up tables'!$H$1:$I$14,2,FALSE)</f>
        <v>BC</v>
      </c>
      <c r="O263" t="s">
        <v>29</v>
      </c>
      <c r="P263" s="7">
        <f>VLOOKUP(O263,'Look-up tables'!$D$1:$E$5,2,FALSE)</f>
        <v>3</v>
      </c>
      <c r="Q263" s="8" t="s">
        <v>27</v>
      </c>
      <c r="R263" t="s">
        <v>127</v>
      </c>
      <c r="S263" t="s">
        <v>19</v>
      </c>
      <c r="T263" t="s">
        <v>125</v>
      </c>
    </row>
    <row r="264" spans="1:20" x14ac:dyDescent="0.35">
      <c r="A264">
        <v>52868</v>
      </c>
      <c r="B264" s="1">
        <v>40590</v>
      </c>
      <c r="C264" s="27" t="str">
        <f t="shared" si="12"/>
        <v>Feb</v>
      </c>
      <c r="D264" s="27">
        <f>VLOOKUP(C264,'Look-up tables'!$N$2:$O$13,2,FALSE)</f>
        <v>2</v>
      </c>
      <c r="E264" t="s">
        <v>13</v>
      </c>
      <c r="F264">
        <v>19</v>
      </c>
      <c r="G264" t="str">
        <f>VLOOKUP(F264,'Look-up tables'!$A$1:$B$7,2,TRUE)</f>
        <v>S</v>
      </c>
      <c r="H264">
        <v>138.05000000000001</v>
      </c>
      <c r="I264" s="2">
        <f t="shared" si="13"/>
        <v>7.2657894736842108</v>
      </c>
      <c r="J264" t="s">
        <v>25</v>
      </c>
      <c r="K264">
        <v>5.53</v>
      </c>
      <c r="L264" s="8">
        <f t="shared" si="14"/>
        <v>143.58000000000001</v>
      </c>
      <c r="M264" t="s">
        <v>39</v>
      </c>
      <c r="N264" t="str">
        <f>VLOOKUP(M264,'Look-up tables'!$H$1:$I$14,2,FALSE)</f>
        <v>MB</v>
      </c>
      <c r="O264" t="s">
        <v>22</v>
      </c>
      <c r="P264" s="7">
        <f>VLOOKUP(O264,'Look-up tables'!$D$1:$E$5,2,FALSE)</f>
        <v>1</v>
      </c>
      <c r="Q264" s="8" t="s">
        <v>30</v>
      </c>
      <c r="R264" t="s">
        <v>31</v>
      </c>
      <c r="S264" t="s">
        <v>32</v>
      </c>
      <c r="T264" t="s">
        <v>272</v>
      </c>
    </row>
    <row r="265" spans="1:20" x14ac:dyDescent="0.35">
      <c r="A265">
        <v>23426</v>
      </c>
      <c r="B265" s="1">
        <v>40590</v>
      </c>
      <c r="C265" s="27" t="str">
        <f t="shared" si="12"/>
        <v>Feb</v>
      </c>
      <c r="D265" s="27">
        <f>VLOOKUP(C265,'Look-up tables'!$N$2:$O$13,2,FALSE)</f>
        <v>2</v>
      </c>
      <c r="E265" t="s">
        <v>20</v>
      </c>
      <c r="F265">
        <v>12</v>
      </c>
      <c r="G265" t="str">
        <f>VLOOKUP(F265,'Look-up tables'!$A$1:$B$7,2,TRUE)</f>
        <v>S</v>
      </c>
      <c r="H265">
        <v>29.71</v>
      </c>
      <c r="I265" s="2">
        <f t="shared" si="13"/>
        <v>2.4758333333333336</v>
      </c>
      <c r="J265" t="s">
        <v>25</v>
      </c>
      <c r="K265">
        <v>1.92</v>
      </c>
      <c r="L265" s="8">
        <f t="shared" si="14"/>
        <v>31.630000000000003</v>
      </c>
      <c r="M265" t="s">
        <v>51</v>
      </c>
      <c r="N265" t="str">
        <f>VLOOKUP(M265,'Look-up tables'!$H$1:$I$14,2,FALSE)</f>
        <v>ON</v>
      </c>
      <c r="O265" t="s">
        <v>16</v>
      </c>
      <c r="P265" s="7">
        <f>VLOOKUP(O265,'Look-up tables'!$D$1:$E$5,2,FALSE)</f>
        <v>4</v>
      </c>
      <c r="Q265" s="8" t="s">
        <v>27</v>
      </c>
      <c r="R265" t="s">
        <v>36</v>
      </c>
      <c r="S265" t="s">
        <v>37</v>
      </c>
      <c r="T265" t="s">
        <v>125</v>
      </c>
    </row>
    <row r="266" spans="1:20" x14ac:dyDescent="0.35">
      <c r="A266">
        <v>27105</v>
      </c>
      <c r="B266" s="1">
        <v>40590</v>
      </c>
      <c r="C266" s="27" t="str">
        <f t="shared" si="12"/>
        <v>Feb</v>
      </c>
      <c r="D266" s="27">
        <f>VLOOKUP(C266,'Look-up tables'!$N$2:$O$13,2,FALSE)</f>
        <v>2</v>
      </c>
      <c r="E266" t="s">
        <v>49</v>
      </c>
      <c r="F266">
        <v>2</v>
      </c>
      <c r="G266" t="str">
        <f>VLOOKUP(F266,'Look-up tables'!$A$1:$B$7,2,TRUE)</f>
        <v>XS</v>
      </c>
      <c r="H266">
        <v>26.82</v>
      </c>
      <c r="I266" s="2">
        <f t="shared" si="13"/>
        <v>13.41</v>
      </c>
      <c r="J266" t="s">
        <v>25</v>
      </c>
      <c r="K266">
        <v>5.4</v>
      </c>
      <c r="L266" s="8">
        <f t="shared" si="14"/>
        <v>32.22</v>
      </c>
      <c r="M266" t="s">
        <v>15</v>
      </c>
      <c r="N266" t="str">
        <f>VLOOKUP(M266,'Look-up tables'!$H$1:$I$14,2,FALSE)</f>
        <v>BC</v>
      </c>
      <c r="O266" t="s">
        <v>29</v>
      </c>
      <c r="P266" s="7">
        <f>VLOOKUP(O266,'Look-up tables'!$D$1:$E$5,2,FALSE)</f>
        <v>3</v>
      </c>
      <c r="Q266" s="8" t="s">
        <v>17</v>
      </c>
      <c r="R266" t="s">
        <v>18</v>
      </c>
      <c r="S266" t="s">
        <v>32</v>
      </c>
      <c r="T266" t="s">
        <v>125</v>
      </c>
    </row>
    <row r="267" spans="1:20" x14ac:dyDescent="0.35">
      <c r="A267">
        <v>10213</v>
      </c>
      <c r="B267" s="1">
        <v>40591</v>
      </c>
      <c r="C267" s="27" t="str">
        <f t="shared" si="12"/>
        <v>Feb</v>
      </c>
      <c r="D267" s="27">
        <f>VLOOKUP(C267,'Look-up tables'!$N$2:$O$13,2,FALSE)</f>
        <v>2</v>
      </c>
      <c r="E267" t="s">
        <v>34</v>
      </c>
      <c r="F267">
        <v>12</v>
      </c>
      <c r="G267" t="str">
        <f>VLOOKUP(F267,'Look-up tables'!$A$1:$B$7,2,TRUE)</f>
        <v>S</v>
      </c>
      <c r="H267">
        <v>464.57</v>
      </c>
      <c r="I267" s="2">
        <f t="shared" si="13"/>
        <v>38.714166666666664</v>
      </c>
      <c r="J267" t="s">
        <v>25</v>
      </c>
      <c r="K267">
        <v>4</v>
      </c>
      <c r="L267" s="8">
        <f t="shared" si="14"/>
        <v>468.57</v>
      </c>
      <c r="M267" t="s">
        <v>46</v>
      </c>
      <c r="N267" t="str">
        <f>VLOOKUP(M267,'Look-up tables'!$H$1:$I$14,2,FALSE)</f>
        <v>YT</v>
      </c>
      <c r="O267" t="s">
        <v>22</v>
      </c>
      <c r="P267" s="7">
        <f>VLOOKUP(O267,'Look-up tables'!$D$1:$E$5,2,FALSE)</f>
        <v>1</v>
      </c>
      <c r="Q267" s="8" t="s">
        <v>30</v>
      </c>
      <c r="R267" t="s">
        <v>31</v>
      </c>
      <c r="S267" t="s">
        <v>19</v>
      </c>
      <c r="T267" t="s">
        <v>189</v>
      </c>
    </row>
    <row r="268" spans="1:20" x14ac:dyDescent="0.35">
      <c r="A268">
        <v>49921</v>
      </c>
      <c r="B268" s="1">
        <v>40591</v>
      </c>
      <c r="C268" s="27" t="str">
        <f t="shared" si="12"/>
        <v>Feb</v>
      </c>
      <c r="D268" s="27">
        <f>VLOOKUP(C268,'Look-up tables'!$N$2:$O$13,2,FALSE)</f>
        <v>2</v>
      </c>
      <c r="E268" t="s">
        <v>13</v>
      </c>
      <c r="F268">
        <v>5</v>
      </c>
      <c r="G268" t="str">
        <f>VLOOKUP(F268,'Look-up tables'!$A$1:$B$7,2,TRUE)</f>
        <v>XS</v>
      </c>
      <c r="H268">
        <v>756.15</v>
      </c>
      <c r="I268" s="2">
        <f t="shared" si="13"/>
        <v>151.22999999999999</v>
      </c>
      <c r="J268" t="s">
        <v>21</v>
      </c>
      <c r="K268">
        <v>17.850000000000001</v>
      </c>
      <c r="L268" s="8">
        <f t="shared" si="14"/>
        <v>774</v>
      </c>
      <c r="M268" t="s">
        <v>26</v>
      </c>
      <c r="N268" t="str">
        <f>VLOOKUP(M268,'Look-up tables'!$H$1:$I$14,2,FALSE)</f>
        <v>NT</v>
      </c>
      <c r="O268" t="s">
        <v>42</v>
      </c>
      <c r="P268" s="7">
        <f>VLOOKUP(O268,'Look-up tables'!$D$1:$E$5,2,FALSE)</f>
        <v>2</v>
      </c>
      <c r="Q268" s="8" t="s">
        <v>30</v>
      </c>
      <c r="R268" t="s">
        <v>44</v>
      </c>
      <c r="S268" t="s">
        <v>24</v>
      </c>
      <c r="T268" t="s">
        <v>188</v>
      </c>
    </row>
    <row r="269" spans="1:20" x14ac:dyDescent="0.35">
      <c r="A269">
        <v>49921</v>
      </c>
      <c r="B269" s="1">
        <v>40591</v>
      </c>
      <c r="C269" s="27" t="str">
        <f t="shared" si="12"/>
        <v>Feb</v>
      </c>
      <c r="D269" s="27">
        <f>VLOOKUP(C269,'Look-up tables'!$N$2:$O$13,2,FALSE)</f>
        <v>2</v>
      </c>
      <c r="E269" t="s">
        <v>13</v>
      </c>
      <c r="F269">
        <v>1</v>
      </c>
      <c r="G269" t="str">
        <f>VLOOKUP(F269,'Look-up tables'!$A$1:$B$7,2,TRUE)</f>
        <v>XS</v>
      </c>
      <c r="H269">
        <v>18.149999999999999</v>
      </c>
      <c r="I269" s="2">
        <f t="shared" si="13"/>
        <v>18.149999999999999</v>
      </c>
      <c r="J269" t="s">
        <v>25</v>
      </c>
      <c r="K269">
        <v>6.13</v>
      </c>
      <c r="L269" s="8">
        <f t="shared" si="14"/>
        <v>24.279999999999998</v>
      </c>
      <c r="M269" t="s">
        <v>26</v>
      </c>
      <c r="N269" t="str">
        <f>VLOOKUP(M269,'Look-up tables'!$H$1:$I$14,2,FALSE)</f>
        <v>NT</v>
      </c>
      <c r="O269" t="s">
        <v>42</v>
      </c>
      <c r="P269" s="7">
        <f>VLOOKUP(O269,'Look-up tables'!$D$1:$E$5,2,FALSE)</f>
        <v>2</v>
      </c>
      <c r="Q269" s="8" t="s">
        <v>27</v>
      </c>
      <c r="R269" t="s">
        <v>58</v>
      </c>
      <c r="S269" t="s">
        <v>19</v>
      </c>
      <c r="T269" t="s">
        <v>189</v>
      </c>
    </row>
    <row r="270" spans="1:20" x14ac:dyDescent="0.35">
      <c r="A270">
        <v>16481</v>
      </c>
      <c r="B270" s="1">
        <v>40592</v>
      </c>
      <c r="C270" s="27" t="str">
        <f t="shared" si="12"/>
        <v>Feb</v>
      </c>
      <c r="D270" s="27">
        <f>VLOOKUP(C270,'Look-up tables'!$N$2:$O$13,2,FALSE)</f>
        <v>2</v>
      </c>
      <c r="E270" t="s">
        <v>13</v>
      </c>
      <c r="F270">
        <v>50</v>
      </c>
      <c r="G270" t="str">
        <f>VLOOKUP(F270,'Look-up tables'!$A$1:$B$7,2,TRUE)</f>
        <v>XXL</v>
      </c>
      <c r="H270">
        <v>3089.06</v>
      </c>
      <c r="I270" s="2">
        <f t="shared" si="13"/>
        <v>61.781199999999998</v>
      </c>
      <c r="J270" t="s">
        <v>25</v>
      </c>
      <c r="K270">
        <v>13.22</v>
      </c>
      <c r="L270" s="8">
        <f t="shared" si="14"/>
        <v>3102.2799999999997</v>
      </c>
      <c r="M270" t="s">
        <v>46</v>
      </c>
      <c r="N270" t="str">
        <f>VLOOKUP(M270,'Look-up tables'!$H$1:$I$14,2,FALSE)</f>
        <v>YT</v>
      </c>
      <c r="O270" t="s">
        <v>22</v>
      </c>
      <c r="P270" s="7">
        <f>VLOOKUP(O270,'Look-up tables'!$D$1:$E$5,2,FALSE)</f>
        <v>1</v>
      </c>
      <c r="Q270" s="8" t="s">
        <v>27</v>
      </c>
      <c r="R270" t="s">
        <v>66</v>
      </c>
      <c r="S270" t="s">
        <v>19</v>
      </c>
      <c r="T270" t="s">
        <v>255</v>
      </c>
    </row>
    <row r="271" spans="1:20" x14ac:dyDescent="0.35">
      <c r="A271">
        <v>16481</v>
      </c>
      <c r="B271" s="1">
        <v>40592</v>
      </c>
      <c r="C271" s="27" t="str">
        <f t="shared" si="12"/>
        <v>Feb</v>
      </c>
      <c r="D271" s="27">
        <f>VLOOKUP(C271,'Look-up tables'!$N$2:$O$13,2,FALSE)</f>
        <v>2</v>
      </c>
      <c r="E271" t="s">
        <v>13</v>
      </c>
      <c r="F271">
        <v>47</v>
      </c>
      <c r="G271" t="str">
        <f>VLOOKUP(F271,'Look-up tables'!$A$1:$B$7,2,TRUE)</f>
        <v>XL</v>
      </c>
      <c r="H271">
        <v>20265.22</v>
      </c>
      <c r="I271" s="2">
        <f t="shared" si="13"/>
        <v>431.17489361702133</v>
      </c>
      <c r="J271" t="s">
        <v>21</v>
      </c>
      <c r="K271">
        <v>14.7</v>
      </c>
      <c r="L271" s="8">
        <f t="shared" si="14"/>
        <v>20279.920000000002</v>
      </c>
      <c r="M271" t="s">
        <v>46</v>
      </c>
      <c r="N271" t="str">
        <f>VLOOKUP(M271,'Look-up tables'!$H$1:$I$14,2,FALSE)</f>
        <v>YT</v>
      </c>
      <c r="O271" t="s">
        <v>22</v>
      </c>
      <c r="P271" s="7">
        <f>VLOOKUP(O271,'Look-up tables'!$D$1:$E$5,2,FALSE)</f>
        <v>1</v>
      </c>
      <c r="Q271" s="8" t="s">
        <v>30</v>
      </c>
      <c r="R271" t="s">
        <v>44</v>
      </c>
      <c r="S271" t="s">
        <v>24</v>
      </c>
      <c r="T271" t="s">
        <v>255</v>
      </c>
    </row>
    <row r="272" spans="1:20" x14ac:dyDescent="0.35">
      <c r="A272">
        <v>40386</v>
      </c>
      <c r="B272" s="1">
        <v>40592</v>
      </c>
      <c r="C272" s="27" t="str">
        <f t="shared" si="12"/>
        <v>Feb</v>
      </c>
      <c r="D272" s="27">
        <f>VLOOKUP(C272,'Look-up tables'!$N$2:$O$13,2,FALSE)</f>
        <v>2</v>
      </c>
      <c r="E272" t="s">
        <v>34</v>
      </c>
      <c r="F272">
        <v>28</v>
      </c>
      <c r="G272" t="str">
        <f>VLOOKUP(F272,'Look-up tables'!$A$1:$B$7,2,TRUE)</f>
        <v>M</v>
      </c>
      <c r="H272">
        <v>2905.3</v>
      </c>
      <c r="I272" s="2">
        <f t="shared" si="13"/>
        <v>103.76071428571429</v>
      </c>
      <c r="J272" t="s">
        <v>14</v>
      </c>
      <c r="K272">
        <v>0.49</v>
      </c>
      <c r="L272" s="8">
        <f t="shared" si="14"/>
        <v>2905.79</v>
      </c>
      <c r="M272" t="s">
        <v>51</v>
      </c>
      <c r="N272" t="str">
        <f>VLOOKUP(M272,'Look-up tables'!$H$1:$I$14,2,FALSE)</f>
        <v>ON</v>
      </c>
      <c r="O272" t="s">
        <v>42</v>
      </c>
      <c r="P272" s="7">
        <f>VLOOKUP(O272,'Look-up tables'!$D$1:$E$5,2,FALSE)</f>
        <v>2</v>
      </c>
      <c r="Q272" s="8" t="s">
        <v>27</v>
      </c>
      <c r="R272" t="s">
        <v>71</v>
      </c>
      <c r="S272" t="s">
        <v>19</v>
      </c>
      <c r="T272" t="s">
        <v>211</v>
      </c>
    </row>
    <row r="273" spans="1:20" x14ac:dyDescent="0.35">
      <c r="A273">
        <v>36454</v>
      </c>
      <c r="B273" s="1">
        <v>40592</v>
      </c>
      <c r="C273" s="27" t="str">
        <f t="shared" si="12"/>
        <v>Feb</v>
      </c>
      <c r="D273" s="27">
        <f>VLOOKUP(C273,'Look-up tables'!$N$2:$O$13,2,FALSE)</f>
        <v>2</v>
      </c>
      <c r="E273" t="s">
        <v>20</v>
      </c>
      <c r="F273">
        <v>8</v>
      </c>
      <c r="G273" t="str">
        <f>VLOOKUP(F273,'Look-up tables'!$A$1:$B$7,2,TRUE)</f>
        <v>XS</v>
      </c>
      <c r="H273">
        <v>69.569999999999993</v>
      </c>
      <c r="I273" s="2">
        <f t="shared" si="13"/>
        <v>8.6962499999999991</v>
      </c>
      <c r="J273" t="s">
        <v>25</v>
      </c>
      <c r="K273">
        <v>6.5</v>
      </c>
      <c r="L273" s="8">
        <f t="shared" si="14"/>
        <v>76.069999999999993</v>
      </c>
      <c r="M273" t="s">
        <v>41</v>
      </c>
      <c r="N273" t="str">
        <f>VLOOKUP(M273,'Look-up tables'!$H$1:$I$14,2,FALSE)</f>
        <v>NS</v>
      </c>
      <c r="O273" t="s">
        <v>42</v>
      </c>
      <c r="P273" s="7">
        <f>VLOOKUP(O273,'Look-up tables'!$D$1:$E$5,2,FALSE)</f>
        <v>2</v>
      </c>
      <c r="Q273" s="8" t="s">
        <v>27</v>
      </c>
      <c r="R273" t="s">
        <v>58</v>
      </c>
      <c r="S273" t="s">
        <v>45</v>
      </c>
      <c r="T273" t="s">
        <v>188</v>
      </c>
    </row>
    <row r="274" spans="1:20" x14ac:dyDescent="0.35">
      <c r="A274">
        <v>9696</v>
      </c>
      <c r="B274" s="1">
        <v>40593</v>
      </c>
      <c r="C274" s="27" t="str">
        <f t="shared" si="12"/>
        <v>Feb</v>
      </c>
      <c r="D274" s="27">
        <f>VLOOKUP(C274,'Look-up tables'!$N$2:$O$13,2,FALSE)</f>
        <v>2</v>
      </c>
      <c r="E274" t="s">
        <v>49</v>
      </c>
      <c r="F274">
        <v>15</v>
      </c>
      <c r="G274" t="str">
        <f>VLOOKUP(F274,'Look-up tables'!$A$1:$B$7,2,TRUE)</f>
        <v>S</v>
      </c>
      <c r="H274">
        <v>110.15</v>
      </c>
      <c r="I274" s="2">
        <f t="shared" si="13"/>
        <v>7.3433333333333337</v>
      </c>
      <c r="J274" t="s">
        <v>25</v>
      </c>
      <c r="K274">
        <v>2.99</v>
      </c>
      <c r="L274" s="8">
        <f t="shared" si="14"/>
        <v>113.14</v>
      </c>
      <c r="M274" t="s">
        <v>54</v>
      </c>
      <c r="N274" t="str">
        <f>VLOOKUP(M274,'Look-up tables'!$H$1:$I$14,2,FALSE)</f>
        <v>AB</v>
      </c>
      <c r="O274" t="s">
        <v>22</v>
      </c>
      <c r="P274" s="7">
        <f>VLOOKUP(O274,'Look-up tables'!$D$1:$E$5,2,FALSE)</f>
        <v>1</v>
      </c>
      <c r="Q274" s="8" t="s">
        <v>27</v>
      </c>
      <c r="R274" t="s">
        <v>68</v>
      </c>
      <c r="S274" t="s">
        <v>19</v>
      </c>
      <c r="T274" t="s">
        <v>188</v>
      </c>
    </row>
    <row r="275" spans="1:20" x14ac:dyDescent="0.35">
      <c r="A275">
        <v>9696</v>
      </c>
      <c r="B275" s="1">
        <v>40593</v>
      </c>
      <c r="C275" s="27" t="str">
        <f t="shared" si="12"/>
        <v>Feb</v>
      </c>
      <c r="D275" s="27">
        <f>VLOOKUP(C275,'Look-up tables'!$N$2:$O$13,2,FALSE)</f>
        <v>2</v>
      </c>
      <c r="E275" t="s">
        <v>49</v>
      </c>
      <c r="F275">
        <v>13</v>
      </c>
      <c r="G275" t="str">
        <f>VLOOKUP(F275,'Look-up tables'!$A$1:$B$7,2,TRUE)</f>
        <v>S</v>
      </c>
      <c r="H275">
        <v>3335.27</v>
      </c>
      <c r="I275" s="2">
        <f t="shared" si="13"/>
        <v>256.55923076923079</v>
      </c>
      <c r="J275" t="s">
        <v>21</v>
      </c>
      <c r="K275">
        <v>43.32</v>
      </c>
      <c r="L275" s="8">
        <f t="shared" si="14"/>
        <v>3378.59</v>
      </c>
      <c r="M275" t="s">
        <v>54</v>
      </c>
      <c r="N275" t="str">
        <f>VLOOKUP(M275,'Look-up tables'!$H$1:$I$14,2,FALSE)</f>
        <v>AB</v>
      </c>
      <c r="O275" t="s">
        <v>22</v>
      </c>
      <c r="P275" s="7">
        <f>VLOOKUP(O275,'Look-up tables'!$D$1:$E$5,2,FALSE)</f>
        <v>1</v>
      </c>
      <c r="Q275" s="8" t="s">
        <v>17</v>
      </c>
      <c r="R275" t="s">
        <v>23</v>
      </c>
      <c r="S275" t="s">
        <v>24</v>
      </c>
      <c r="T275" t="s">
        <v>188</v>
      </c>
    </row>
    <row r="276" spans="1:20" x14ac:dyDescent="0.35">
      <c r="A276">
        <v>51777</v>
      </c>
      <c r="B276" s="1">
        <v>40593</v>
      </c>
      <c r="C276" s="27" t="str">
        <f t="shared" si="12"/>
        <v>Feb</v>
      </c>
      <c r="D276" s="27">
        <f>VLOOKUP(C276,'Look-up tables'!$N$2:$O$13,2,FALSE)</f>
        <v>2</v>
      </c>
      <c r="E276" t="s">
        <v>55</v>
      </c>
      <c r="F276">
        <v>13</v>
      </c>
      <c r="G276" t="str">
        <f>VLOOKUP(F276,'Look-up tables'!$A$1:$B$7,2,TRUE)</f>
        <v>S</v>
      </c>
      <c r="H276">
        <v>1307.8800000000001</v>
      </c>
      <c r="I276" s="2">
        <f t="shared" si="13"/>
        <v>100.60615384615386</v>
      </c>
      <c r="J276" t="s">
        <v>25</v>
      </c>
      <c r="K276">
        <v>7.18</v>
      </c>
      <c r="L276" s="8">
        <f t="shared" si="14"/>
        <v>1315.0600000000002</v>
      </c>
      <c r="M276" t="s">
        <v>39</v>
      </c>
      <c r="N276" t="str">
        <f>VLOOKUP(M276,'Look-up tables'!$H$1:$I$14,2,FALSE)</f>
        <v>MB</v>
      </c>
      <c r="O276" t="s">
        <v>42</v>
      </c>
      <c r="P276" s="7">
        <f>VLOOKUP(O276,'Look-up tables'!$D$1:$E$5,2,FALSE)</f>
        <v>2</v>
      </c>
      <c r="Q276" s="8" t="s">
        <v>30</v>
      </c>
      <c r="R276" t="s">
        <v>31</v>
      </c>
      <c r="S276" t="s">
        <v>19</v>
      </c>
      <c r="T276" t="s">
        <v>188</v>
      </c>
    </row>
    <row r="277" spans="1:20" x14ac:dyDescent="0.35">
      <c r="A277">
        <v>51777</v>
      </c>
      <c r="B277" s="1">
        <v>40593</v>
      </c>
      <c r="C277" s="27" t="str">
        <f t="shared" si="12"/>
        <v>Feb</v>
      </c>
      <c r="D277" s="27">
        <f>VLOOKUP(C277,'Look-up tables'!$N$2:$O$13,2,FALSE)</f>
        <v>2</v>
      </c>
      <c r="E277" t="s">
        <v>55</v>
      </c>
      <c r="F277">
        <v>4</v>
      </c>
      <c r="G277" t="str">
        <f>VLOOKUP(F277,'Look-up tables'!$A$1:$B$7,2,TRUE)</f>
        <v>XS</v>
      </c>
      <c r="H277">
        <v>3465.97</v>
      </c>
      <c r="I277" s="2">
        <f t="shared" si="13"/>
        <v>866.49249999999995</v>
      </c>
      <c r="J277" t="s">
        <v>25</v>
      </c>
      <c r="K277">
        <v>19.989999999999998</v>
      </c>
      <c r="L277" s="8">
        <f t="shared" si="14"/>
        <v>3485.9599999999996</v>
      </c>
      <c r="M277" t="s">
        <v>39</v>
      </c>
      <c r="N277" t="str">
        <f>VLOOKUP(M277,'Look-up tables'!$H$1:$I$14,2,FALSE)</f>
        <v>MB</v>
      </c>
      <c r="O277" t="s">
        <v>42</v>
      </c>
      <c r="P277" s="7">
        <f>VLOOKUP(O277,'Look-up tables'!$D$1:$E$5,2,FALSE)</f>
        <v>2</v>
      </c>
      <c r="Q277" s="8" t="s">
        <v>27</v>
      </c>
      <c r="R277" t="s">
        <v>68</v>
      </c>
      <c r="S277" t="s">
        <v>19</v>
      </c>
      <c r="T277" t="s">
        <v>211</v>
      </c>
    </row>
    <row r="278" spans="1:20" x14ac:dyDescent="0.35">
      <c r="A278">
        <v>12486</v>
      </c>
      <c r="B278" s="1">
        <v>40594</v>
      </c>
      <c r="C278" s="27" t="str">
        <f t="shared" si="12"/>
        <v>Feb</v>
      </c>
      <c r="D278" s="27">
        <f>VLOOKUP(C278,'Look-up tables'!$N$2:$O$13,2,FALSE)</f>
        <v>2</v>
      </c>
      <c r="E278" t="s">
        <v>34</v>
      </c>
      <c r="F278">
        <v>42</v>
      </c>
      <c r="G278" t="str">
        <f>VLOOKUP(F278,'Look-up tables'!$A$1:$B$7,2,TRUE)</f>
        <v>XL</v>
      </c>
      <c r="H278">
        <v>1692.56</v>
      </c>
      <c r="I278" s="2">
        <f t="shared" si="13"/>
        <v>40.29904761904762</v>
      </c>
      <c r="J278" t="s">
        <v>25</v>
      </c>
      <c r="K278">
        <v>7.2</v>
      </c>
      <c r="L278" s="8">
        <f t="shared" si="14"/>
        <v>1699.76</v>
      </c>
      <c r="M278" t="s">
        <v>46</v>
      </c>
      <c r="N278" t="str">
        <f>VLOOKUP(M278,'Look-up tables'!$H$1:$I$14,2,FALSE)</f>
        <v>YT</v>
      </c>
      <c r="O278" t="s">
        <v>22</v>
      </c>
      <c r="P278" s="7">
        <f>VLOOKUP(O278,'Look-up tables'!$D$1:$E$5,2,FALSE)</f>
        <v>1</v>
      </c>
      <c r="Q278" s="8" t="s">
        <v>27</v>
      </c>
      <c r="R278" t="s">
        <v>66</v>
      </c>
      <c r="S278" t="s">
        <v>19</v>
      </c>
      <c r="T278" t="s">
        <v>188</v>
      </c>
    </row>
    <row r="279" spans="1:20" x14ac:dyDescent="0.35">
      <c r="A279">
        <v>58117</v>
      </c>
      <c r="B279" s="1">
        <v>40594</v>
      </c>
      <c r="C279" s="27" t="str">
        <f t="shared" si="12"/>
        <v>Feb</v>
      </c>
      <c r="D279" s="27">
        <f>VLOOKUP(C279,'Look-up tables'!$N$2:$O$13,2,FALSE)</f>
        <v>2</v>
      </c>
      <c r="E279" t="s">
        <v>20</v>
      </c>
      <c r="F279">
        <v>42</v>
      </c>
      <c r="G279" t="str">
        <f>VLOOKUP(F279,'Look-up tables'!$A$1:$B$7,2,TRUE)</f>
        <v>XL</v>
      </c>
      <c r="H279">
        <v>134.86000000000001</v>
      </c>
      <c r="I279" s="2">
        <f t="shared" si="13"/>
        <v>3.2109523809523814</v>
      </c>
      <c r="J279" t="s">
        <v>25</v>
      </c>
      <c r="K279">
        <v>1.92</v>
      </c>
      <c r="L279" s="8">
        <f t="shared" si="14"/>
        <v>136.78</v>
      </c>
      <c r="M279" t="s">
        <v>39</v>
      </c>
      <c r="N279" t="str">
        <f>VLOOKUP(M279,'Look-up tables'!$H$1:$I$14,2,FALSE)</f>
        <v>MB</v>
      </c>
      <c r="O279" t="s">
        <v>22</v>
      </c>
      <c r="P279" s="7">
        <f>VLOOKUP(O279,'Look-up tables'!$D$1:$E$5,2,FALSE)</f>
        <v>1</v>
      </c>
      <c r="Q279" s="8" t="s">
        <v>27</v>
      </c>
      <c r="R279" t="s">
        <v>36</v>
      </c>
      <c r="S279" t="s">
        <v>37</v>
      </c>
      <c r="T279" t="s">
        <v>188</v>
      </c>
    </row>
    <row r="280" spans="1:20" x14ac:dyDescent="0.35">
      <c r="A280">
        <v>21475</v>
      </c>
      <c r="B280" s="1">
        <v>40594</v>
      </c>
      <c r="C280" s="27" t="str">
        <f t="shared" si="12"/>
        <v>Feb</v>
      </c>
      <c r="D280" s="27">
        <f>VLOOKUP(C280,'Look-up tables'!$N$2:$O$13,2,FALSE)</f>
        <v>2</v>
      </c>
      <c r="E280" t="s">
        <v>20</v>
      </c>
      <c r="F280">
        <v>39</v>
      </c>
      <c r="G280" t="str">
        <f>VLOOKUP(F280,'Look-up tables'!$A$1:$B$7,2,TRUE)</f>
        <v>L</v>
      </c>
      <c r="H280">
        <v>538.14</v>
      </c>
      <c r="I280" s="2">
        <f t="shared" si="13"/>
        <v>13.798461538461538</v>
      </c>
      <c r="J280" t="s">
        <v>25</v>
      </c>
      <c r="K280">
        <v>1.99</v>
      </c>
      <c r="L280" s="8">
        <f t="shared" si="14"/>
        <v>540.13</v>
      </c>
      <c r="M280" t="s">
        <v>46</v>
      </c>
      <c r="N280" t="str">
        <f>VLOOKUP(M280,'Look-up tables'!$H$1:$I$14,2,FALSE)</f>
        <v>YT</v>
      </c>
      <c r="O280" t="s">
        <v>16</v>
      </c>
      <c r="P280" s="7">
        <f>VLOOKUP(O280,'Look-up tables'!$D$1:$E$5,2,FALSE)</f>
        <v>4</v>
      </c>
      <c r="Q280" s="8" t="s">
        <v>30</v>
      </c>
      <c r="R280" t="s">
        <v>31</v>
      </c>
      <c r="S280" t="s">
        <v>32</v>
      </c>
      <c r="T280" t="s">
        <v>181</v>
      </c>
    </row>
    <row r="281" spans="1:20" x14ac:dyDescent="0.35">
      <c r="A281">
        <v>12486</v>
      </c>
      <c r="B281" s="1">
        <v>40594</v>
      </c>
      <c r="C281" s="27" t="str">
        <f t="shared" si="12"/>
        <v>Feb</v>
      </c>
      <c r="D281" s="27">
        <f>VLOOKUP(C281,'Look-up tables'!$N$2:$O$13,2,FALSE)</f>
        <v>2</v>
      </c>
      <c r="E281" t="s">
        <v>34</v>
      </c>
      <c r="F281">
        <v>31</v>
      </c>
      <c r="G281" t="str">
        <f>VLOOKUP(F281,'Look-up tables'!$A$1:$B$7,2,TRUE)</f>
        <v>L</v>
      </c>
      <c r="H281">
        <v>3081.33</v>
      </c>
      <c r="I281" s="2">
        <f t="shared" si="13"/>
        <v>99.397741935483864</v>
      </c>
      <c r="J281" t="s">
        <v>21</v>
      </c>
      <c r="K281">
        <v>57.38</v>
      </c>
      <c r="L281" s="8">
        <f t="shared" si="14"/>
        <v>3138.71</v>
      </c>
      <c r="M281" t="s">
        <v>46</v>
      </c>
      <c r="N281" t="str">
        <f>VLOOKUP(M281,'Look-up tables'!$H$1:$I$14,2,FALSE)</f>
        <v>YT</v>
      </c>
      <c r="O281" t="s">
        <v>22</v>
      </c>
      <c r="P281" s="7">
        <f>VLOOKUP(O281,'Look-up tables'!$D$1:$E$5,2,FALSE)</f>
        <v>1</v>
      </c>
      <c r="Q281" s="8" t="s">
        <v>17</v>
      </c>
      <c r="R281" t="s">
        <v>115</v>
      </c>
      <c r="S281" t="s">
        <v>56</v>
      </c>
      <c r="T281" t="s">
        <v>188</v>
      </c>
    </row>
    <row r="282" spans="1:20" x14ac:dyDescent="0.35">
      <c r="A282">
        <v>40962</v>
      </c>
      <c r="B282" s="1">
        <v>40594</v>
      </c>
      <c r="C282" s="27" t="str">
        <f t="shared" si="12"/>
        <v>Feb</v>
      </c>
      <c r="D282" s="27">
        <f>VLOOKUP(C282,'Look-up tables'!$N$2:$O$13,2,FALSE)</f>
        <v>2</v>
      </c>
      <c r="E282" t="s">
        <v>20</v>
      </c>
      <c r="F282">
        <v>30</v>
      </c>
      <c r="G282" t="str">
        <f>VLOOKUP(F282,'Look-up tables'!$A$1:$B$7,2,TRUE)</f>
        <v>L</v>
      </c>
      <c r="H282">
        <v>3276.9965000000002</v>
      </c>
      <c r="I282" s="2">
        <f t="shared" si="13"/>
        <v>109.23321666666668</v>
      </c>
      <c r="J282" t="s">
        <v>25</v>
      </c>
      <c r="K282">
        <v>8.99</v>
      </c>
      <c r="L282" s="8">
        <f t="shared" si="14"/>
        <v>3285.9865</v>
      </c>
      <c r="M282" t="s">
        <v>51</v>
      </c>
      <c r="N282" t="str">
        <f>VLOOKUP(M282,'Look-up tables'!$H$1:$I$14,2,FALSE)</f>
        <v>ON</v>
      </c>
      <c r="O282" t="s">
        <v>22</v>
      </c>
      <c r="P282" s="7">
        <f>VLOOKUP(O282,'Look-up tables'!$D$1:$E$5,2,FALSE)</f>
        <v>1</v>
      </c>
      <c r="Q282" s="8" t="s">
        <v>30</v>
      </c>
      <c r="R282" t="s">
        <v>47</v>
      </c>
      <c r="S282" t="s">
        <v>19</v>
      </c>
      <c r="T282" t="s">
        <v>188</v>
      </c>
    </row>
    <row r="283" spans="1:20" x14ac:dyDescent="0.35">
      <c r="A283">
        <v>40962</v>
      </c>
      <c r="B283" s="1">
        <v>40594</v>
      </c>
      <c r="C283" s="27" t="str">
        <f t="shared" si="12"/>
        <v>Feb</v>
      </c>
      <c r="D283" s="27">
        <f>VLOOKUP(C283,'Look-up tables'!$N$2:$O$13,2,FALSE)</f>
        <v>2</v>
      </c>
      <c r="E283" t="s">
        <v>20</v>
      </c>
      <c r="F283">
        <v>28</v>
      </c>
      <c r="G283" t="str">
        <f>VLOOKUP(F283,'Look-up tables'!$A$1:$B$7,2,TRUE)</f>
        <v>M</v>
      </c>
      <c r="H283">
        <v>1553.66</v>
      </c>
      <c r="I283" s="2">
        <f t="shared" si="13"/>
        <v>55.487857142857145</v>
      </c>
      <c r="J283" t="s">
        <v>25</v>
      </c>
      <c r="K283">
        <v>0.99</v>
      </c>
      <c r="L283" s="8">
        <f t="shared" si="14"/>
        <v>1554.65</v>
      </c>
      <c r="M283" t="s">
        <v>51</v>
      </c>
      <c r="N283" t="str">
        <f>VLOOKUP(M283,'Look-up tables'!$H$1:$I$14,2,FALSE)</f>
        <v>ON</v>
      </c>
      <c r="O283" t="s">
        <v>22</v>
      </c>
      <c r="P283" s="7">
        <f>VLOOKUP(O283,'Look-up tables'!$D$1:$E$5,2,FALSE)</f>
        <v>1</v>
      </c>
      <c r="Q283" s="8" t="s">
        <v>27</v>
      </c>
      <c r="R283" t="s">
        <v>66</v>
      </c>
      <c r="S283" t="s">
        <v>19</v>
      </c>
      <c r="T283" t="s">
        <v>188</v>
      </c>
    </row>
    <row r="284" spans="1:20" x14ac:dyDescent="0.35">
      <c r="A284">
        <v>21475</v>
      </c>
      <c r="B284" s="1">
        <v>40594</v>
      </c>
      <c r="C284" s="27" t="str">
        <f t="shared" si="12"/>
        <v>Feb</v>
      </c>
      <c r="D284" s="27">
        <f>VLOOKUP(C284,'Look-up tables'!$N$2:$O$13,2,FALSE)</f>
        <v>2</v>
      </c>
      <c r="E284" t="s">
        <v>20</v>
      </c>
      <c r="F284">
        <v>15</v>
      </c>
      <c r="G284" t="str">
        <f>VLOOKUP(F284,'Look-up tables'!$A$1:$B$7,2,TRUE)</f>
        <v>S</v>
      </c>
      <c r="H284">
        <v>4956.7839999999997</v>
      </c>
      <c r="I284" s="2">
        <f t="shared" si="13"/>
        <v>330.45226666666662</v>
      </c>
      <c r="J284" t="s">
        <v>21</v>
      </c>
      <c r="K284">
        <v>75.23</v>
      </c>
      <c r="L284" s="8">
        <f t="shared" si="14"/>
        <v>5032.0139999999992</v>
      </c>
      <c r="M284" t="s">
        <v>46</v>
      </c>
      <c r="N284" t="str">
        <f>VLOOKUP(M284,'Look-up tables'!$H$1:$I$14,2,FALSE)</f>
        <v>YT</v>
      </c>
      <c r="O284" t="s">
        <v>16</v>
      </c>
      <c r="P284" s="7">
        <f>VLOOKUP(O284,'Look-up tables'!$D$1:$E$5,2,FALSE)</f>
        <v>4</v>
      </c>
      <c r="Q284" s="8" t="s">
        <v>17</v>
      </c>
      <c r="R284" t="s">
        <v>52</v>
      </c>
      <c r="S284" t="s">
        <v>56</v>
      </c>
      <c r="T284" t="s">
        <v>188</v>
      </c>
    </row>
    <row r="285" spans="1:20" x14ac:dyDescent="0.35">
      <c r="A285">
        <v>7462</v>
      </c>
      <c r="B285" s="1">
        <v>40594</v>
      </c>
      <c r="C285" s="27" t="str">
        <f t="shared" si="12"/>
        <v>Feb</v>
      </c>
      <c r="D285" s="27">
        <f>VLOOKUP(C285,'Look-up tables'!$N$2:$O$13,2,FALSE)</f>
        <v>2</v>
      </c>
      <c r="E285" t="s">
        <v>34</v>
      </c>
      <c r="F285">
        <v>3</v>
      </c>
      <c r="G285" t="str">
        <f>VLOOKUP(F285,'Look-up tables'!$A$1:$B$7,2,TRUE)</f>
        <v>XS</v>
      </c>
      <c r="H285">
        <v>72.63</v>
      </c>
      <c r="I285" s="2">
        <f t="shared" si="13"/>
        <v>24.209999999999997</v>
      </c>
      <c r="J285" t="s">
        <v>14</v>
      </c>
      <c r="K285">
        <v>5.53</v>
      </c>
      <c r="L285" s="8">
        <f t="shared" si="14"/>
        <v>78.16</v>
      </c>
      <c r="M285" t="s">
        <v>51</v>
      </c>
      <c r="N285" t="str">
        <f>VLOOKUP(M285,'Look-up tables'!$H$1:$I$14,2,FALSE)</f>
        <v>ON</v>
      </c>
      <c r="O285" t="s">
        <v>42</v>
      </c>
      <c r="P285" s="7">
        <f>VLOOKUP(O285,'Look-up tables'!$D$1:$E$5,2,FALSE)</f>
        <v>2</v>
      </c>
      <c r="Q285" s="8" t="s">
        <v>27</v>
      </c>
      <c r="R285" t="s">
        <v>40</v>
      </c>
      <c r="S285" t="s">
        <v>32</v>
      </c>
      <c r="T285" t="s">
        <v>188</v>
      </c>
    </row>
    <row r="286" spans="1:20" x14ac:dyDescent="0.35">
      <c r="A286">
        <v>3814</v>
      </c>
      <c r="B286" s="1">
        <v>40595</v>
      </c>
      <c r="C286" s="27" t="str">
        <f t="shared" si="12"/>
        <v>Feb</v>
      </c>
      <c r="D286" s="27">
        <f>VLOOKUP(C286,'Look-up tables'!$N$2:$O$13,2,FALSE)</f>
        <v>2</v>
      </c>
      <c r="E286" t="s">
        <v>13</v>
      </c>
      <c r="F286">
        <v>43</v>
      </c>
      <c r="G286" t="str">
        <f>VLOOKUP(F286,'Look-up tables'!$A$1:$B$7,2,TRUE)</f>
        <v>XL</v>
      </c>
      <c r="H286">
        <v>1225.4100000000001</v>
      </c>
      <c r="I286" s="2">
        <f t="shared" si="13"/>
        <v>28.497906976744186</v>
      </c>
      <c r="J286" t="s">
        <v>14</v>
      </c>
      <c r="K286">
        <v>13.99</v>
      </c>
      <c r="L286" s="8">
        <f t="shared" si="14"/>
        <v>1239.4000000000001</v>
      </c>
      <c r="M286" t="s">
        <v>46</v>
      </c>
      <c r="N286" t="str">
        <f>VLOOKUP(M286,'Look-up tables'!$H$1:$I$14,2,FALSE)</f>
        <v>YT</v>
      </c>
      <c r="O286" t="s">
        <v>16</v>
      </c>
      <c r="P286" s="7">
        <f>VLOOKUP(O286,'Look-up tables'!$D$1:$E$5,2,FALSE)</f>
        <v>4</v>
      </c>
      <c r="Q286" s="8" t="s">
        <v>27</v>
      </c>
      <c r="R286" t="s">
        <v>58</v>
      </c>
      <c r="S286" t="s">
        <v>45</v>
      </c>
      <c r="T286" t="s">
        <v>163</v>
      </c>
    </row>
    <row r="287" spans="1:20" x14ac:dyDescent="0.35">
      <c r="A287">
        <v>5347</v>
      </c>
      <c r="B287" s="1">
        <v>40595</v>
      </c>
      <c r="C287" s="27" t="str">
        <f t="shared" si="12"/>
        <v>Feb</v>
      </c>
      <c r="D287" s="27">
        <f>VLOOKUP(C287,'Look-up tables'!$N$2:$O$13,2,FALSE)</f>
        <v>2</v>
      </c>
      <c r="E287" t="s">
        <v>55</v>
      </c>
      <c r="F287">
        <v>39</v>
      </c>
      <c r="G287" t="str">
        <f>VLOOKUP(F287,'Look-up tables'!$A$1:$B$7,2,TRUE)</f>
        <v>L</v>
      </c>
      <c r="H287">
        <v>276.029</v>
      </c>
      <c r="I287" s="2">
        <f t="shared" si="13"/>
        <v>7.0776666666666666</v>
      </c>
      <c r="J287" t="s">
        <v>25</v>
      </c>
      <c r="K287">
        <v>5.03</v>
      </c>
      <c r="L287" s="8">
        <f t="shared" si="14"/>
        <v>281.05899999999997</v>
      </c>
      <c r="M287" t="s">
        <v>54</v>
      </c>
      <c r="N287" t="str">
        <f>VLOOKUP(M287,'Look-up tables'!$H$1:$I$14,2,FALSE)</f>
        <v>AB</v>
      </c>
      <c r="O287" t="s">
        <v>22</v>
      </c>
      <c r="P287" s="7">
        <f>VLOOKUP(O287,'Look-up tables'!$D$1:$E$5,2,FALSE)</f>
        <v>1</v>
      </c>
      <c r="Q287" s="8" t="s">
        <v>30</v>
      </c>
      <c r="R287" t="s">
        <v>47</v>
      </c>
      <c r="S287" t="s">
        <v>45</v>
      </c>
      <c r="T287" t="s">
        <v>261</v>
      </c>
    </row>
    <row r="288" spans="1:20" x14ac:dyDescent="0.35">
      <c r="A288">
        <v>49312</v>
      </c>
      <c r="B288" s="1">
        <v>40595</v>
      </c>
      <c r="C288" s="27" t="str">
        <f t="shared" si="12"/>
        <v>Feb</v>
      </c>
      <c r="D288" s="27">
        <f>VLOOKUP(C288,'Look-up tables'!$N$2:$O$13,2,FALSE)</f>
        <v>2</v>
      </c>
      <c r="E288" t="s">
        <v>20</v>
      </c>
      <c r="F288">
        <v>30</v>
      </c>
      <c r="G288" t="str">
        <f>VLOOKUP(F288,'Look-up tables'!$A$1:$B$7,2,TRUE)</f>
        <v>L</v>
      </c>
      <c r="H288">
        <v>164.41</v>
      </c>
      <c r="I288" s="2">
        <f t="shared" si="13"/>
        <v>5.4803333333333333</v>
      </c>
      <c r="J288" t="s">
        <v>25</v>
      </c>
      <c r="K288">
        <v>7.54</v>
      </c>
      <c r="L288" s="8">
        <f t="shared" si="14"/>
        <v>171.95</v>
      </c>
      <c r="M288" t="s">
        <v>41</v>
      </c>
      <c r="N288" t="str">
        <f>VLOOKUP(M288,'Look-up tables'!$H$1:$I$14,2,FALSE)</f>
        <v>NS</v>
      </c>
      <c r="O288" t="s">
        <v>22</v>
      </c>
      <c r="P288" s="7">
        <f>VLOOKUP(O288,'Look-up tables'!$D$1:$E$5,2,FALSE)</f>
        <v>1</v>
      </c>
      <c r="Q288" s="8" t="s">
        <v>27</v>
      </c>
      <c r="R288" t="s">
        <v>28</v>
      </c>
      <c r="S288" t="s">
        <v>19</v>
      </c>
      <c r="T288" t="s">
        <v>181</v>
      </c>
    </row>
    <row r="289" spans="1:20" x14ac:dyDescent="0.35">
      <c r="A289">
        <v>49312</v>
      </c>
      <c r="B289" s="1">
        <v>40595</v>
      </c>
      <c r="C289" s="27" t="str">
        <f t="shared" si="12"/>
        <v>Feb</v>
      </c>
      <c r="D289" s="27">
        <f>VLOOKUP(C289,'Look-up tables'!$N$2:$O$13,2,FALSE)</f>
        <v>2</v>
      </c>
      <c r="E289" t="s">
        <v>20</v>
      </c>
      <c r="F289">
        <v>19</v>
      </c>
      <c r="G289" t="str">
        <f>VLOOKUP(F289,'Look-up tables'!$A$1:$B$7,2,TRUE)</f>
        <v>S</v>
      </c>
      <c r="H289">
        <v>1882.18</v>
      </c>
      <c r="I289" s="2">
        <f t="shared" si="13"/>
        <v>99.062105263157903</v>
      </c>
      <c r="J289" t="s">
        <v>14</v>
      </c>
      <c r="K289">
        <v>5.81</v>
      </c>
      <c r="L289" s="8">
        <f t="shared" si="14"/>
        <v>1887.99</v>
      </c>
      <c r="M289" t="s">
        <v>41</v>
      </c>
      <c r="N289" t="str">
        <f>VLOOKUP(M289,'Look-up tables'!$H$1:$I$14,2,FALSE)</f>
        <v>NS</v>
      </c>
      <c r="O289" t="s">
        <v>22</v>
      </c>
      <c r="P289" s="7">
        <f>VLOOKUP(O289,'Look-up tables'!$D$1:$E$5,2,FALSE)</f>
        <v>1</v>
      </c>
      <c r="Q289" s="8" t="s">
        <v>17</v>
      </c>
      <c r="R289" t="s">
        <v>18</v>
      </c>
      <c r="S289" t="s">
        <v>45</v>
      </c>
      <c r="T289" t="s">
        <v>255</v>
      </c>
    </row>
    <row r="290" spans="1:20" x14ac:dyDescent="0.35">
      <c r="A290">
        <v>5347</v>
      </c>
      <c r="B290" s="1">
        <v>40595</v>
      </c>
      <c r="C290" s="27" t="str">
        <f t="shared" si="12"/>
        <v>Feb</v>
      </c>
      <c r="D290" s="27">
        <f>VLOOKUP(C290,'Look-up tables'!$N$2:$O$13,2,FALSE)</f>
        <v>2</v>
      </c>
      <c r="E290" t="s">
        <v>55</v>
      </c>
      <c r="F290">
        <v>7</v>
      </c>
      <c r="G290" t="str">
        <f>VLOOKUP(F290,'Look-up tables'!$A$1:$B$7,2,TRUE)</f>
        <v>XS</v>
      </c>
      <c r="H290">
        <v>525.55499999999995</v>
      </c>
      <c r="I290" s="2">
        <f t="shared" si="13"/>
        <v>75.079285714285703</v>
      </c>
      <c r="J290" t="s">
        <v>25</v>
      </c>
      <c r="K290">
        <v>1.25</v>
      </c>
      <c r="L290" s="8">
        <f t="shared" si="14"/>
        <v>526.80499999999995</v>
      </c>
      <c r="M290" t="s">
        <v>54</v>
      </c>
      <c r="N290" t="str">
        <f>VLOOKUP(M290,'Look-up tables'!$H$1:$I$14,2,FALSE)</f>
        <v>AB</v>
      </c>
      <c r="O290" t="s">
        <v>22</v>
      </c>
      <c r="P290" s="7">
        <f>VLOOKUP(O290,'Look-up tables'!$D$1:$E$5,2,FALSE)</f>
        <v>1</v>
      </c>
      <c r="Q290" s="8" t="s">
        <v>30</v>
      </c>
      <c r="R290" t="s">
        <v>47</v>
      </c>
      <c r="S290" t="s">
        <v>32</v>
      </c>
      <c r="T290" t="s">
        <v>255</v>
      </c>
    </row>
    <row r="291" spans="1:20" x14ac:dyDescent="0.35">
      <c r="A291">
        <v>5347</v>
      </c>
      <c r="B291" s="1">
        <v>40595</v>
      </c>
      <c r="C291" s="27" t="str">
        <f t="shared" si="12"/>
        <v>Feb</v>
      </c>
      <c r="D291" s="27">
        <f>VLOOKUP(C291,'Look-up tables'!$N$2:$O$13,2,FALSE)</f>
        <v>2</v>
      </c>
      <c r="E291" t="s">
        <v>55</v>
      </c>
      <c r="F291">
        <v>1</v>
      </c>
      <c r="G291" t="str">
        <f>VLOOKUP(F291,'Look-up tables'!$A$1:$B$7,2,TRUE)</f>
        <v>XS</v>
      </c>
      <c r="H291">
        <v>187.20400000000001</v>
      </c>
      <c r="I291" s="2">
        <f t="shared" si="13"/>
        <v>187.20400000000001</v>
      </c>
      <c r="J291" t="s">
        <v>25</v>
      </c>
      <c r="K291">
        <v>5.26</v>
      </c>
      <c r="L291" s="8">
        <f t="shared" si="14"/>
        <v>192.464</v>
      </c>
      <c r="M291" t="s">
        <v>54</v>
      </c>
      <c r="N291" t="str">
        <f>VLOOKUP(M291,'Look-up tables'!$H$1:$I$14,2,FALSE)</f>
        <v>AB</v>
      </c>
      <c r="O291" t="s">
        <v>22</v>
      </c>
      <c r="P291" s="7">
        <f>VLOOKUP(O291,'Look-up tables'!$D$1:$E$5,2,FALSE)</f>
        <v>1</v>
      </c>
      <c r="Q291" s="8" t="s">
        <v>30</v>
      </c>
      <c r="R291" t="s">
        <v>47</v>
      </c>
      <c r="S291" t="s">
        <v>19</v>
      </c>
      <c r="T291" t="s">
        <v>181</v>
      </c>
    </row>
    <row r="292" spans="1:20" x14ac:dyDescent="0.35">
      <c r="A292">
        <v>12641</v>
      </c>
      <c r="B292" s="1">
        <v>40596</v>
      </c>
      <c r="C292" s="27" t="str">
        <f t="shared" si="12"/>
        <v>Feb</v>
      </c>
      <c r="D292" s="27">
        <f>VLOOKUP(C292,'Look-up tables'!$N$2:$O$13,2,FALSE)</f>
        <v>2</v>
      </c>
      <c r="E292" t="s">
        <v>13</v>
      </c>
      <c r="F292">
        <v>25</v>
      </c>
      <c r="G292" t="str">
        <f>VLOOKUP(F292,'Look-up tables'!$A$1:$B$7,2,TRUE)</f>
        <v>M</v>
      </c>
      <c r="H292">
        <v>676.24</v>
      </c>
      <c r="I292" s="2">
        <f t="shared" si="13"/>
        <v>27.049600000000002</v>
      </c>
      <c r="J292" t="s">
        <v>25</v>
      </c>
      <c r="K292">
        <v>5.86</v>
      </c>
      <c r="L292" s="8">
        <f t="shared" si="14"/>
        <v>682.1</v>
      </c>
      <c r="M292" t="s">
        <v>54</v>
      </c>
      <c r="N292" t="str">
        <f>VLOOKUP(M292,'Look-up tables'!$H$1:$I$14,2,FALSE)</f>
        <v>AB</v>
      </c>
      <c r="O292" t="s">
        <v>29</v>
      </c>
      <c r="P292" s="7">
        <f>VLOOKUP(O292,'Look-up tables'!$D$1:$E$5,2,FALSE)</f>
        <v>3</v>
      </c>
      <c r="Q292" s="8" t="s">
        <v>27</v>
      </c>
      <c r="R292" t="s">
        <v>28</v>
      </c>
      <c r="S292" t="s">
        <v>19</v>
      </c>
      <c r="T292" t="s">
        <v>101</v>
      </c>
    </row>
    <row r="293" spans="1:20" x14ac:dyDescent="0.35">
      <c r="A293">
        <v>12641</v>
      </c>
      <c r="B293" s="1">
        <v>40596</v>
      </c>
      <c r="C293" s="27" t="str">
        <f t="shared" si="12"/>
        <v>Feb</v>
      </c>
      <c r="D293" s="27">
        <f>VLOOKUP(C293,'Look-up tables'!$N$2:$O$13,2,FALSE)</f>
        <v>2</v>
      </c>
      <c r="E293" t="s">
        <v>13</v>
      </c>
      <c r="F293">
        <v>24</v>
      </c>
      <c r="G293" t="str">
        <f>VLOOKUP(F293,'Look-up tables'!$A$1:$B$7,2,TRUE)</f>
        <v>M</v>
      </c>
      <c r="H293">
        <v>3668.6</v>
      </c>
      <c r="I293" s="2">
        <f t="shared" si="13"/>
        <v>152.85833333333332</v>
      </c>
      <c r="J293" t="s">
        <v>25</v>
      </c>
      <c r="K293">
        <v>7.07</v>
      </c>
      <c r="L293" s="8">
        <f t="shared" si="14"/>
        <v>3675.67</v>
      </c>
      <c r="M293" t="s">
        <v>54</v>
      </c>
      <c r="N293" t="str">
        <f>VLOOKUP(M293,'Look-up tables'!$H$1:$I$14,2,FALSE)</f>
        <v>AB</v>
      </c>
      <c r="O293" t="s">
        <v>29</v>
      </c>
      <c r="P293" s="7">
        <f>VLOOKUP(O293,'Look-up tables'!$D$1:$E$5,2,FALSE)</f>
        <v>3</v>
      </c>
      <c r="Q293" s="8" t="s">
        <v>27</v>
      </c>
      <c r="R293" t="s">
        <v>58</v>
      </c>
      <c r="S293" t="s">
        <v>19</v>
      </c>
      <c r="T293" t="s">
        <v>101</v>
      </c>
    </row>
    <row r="294" spans="1:20" x14ac:dyDescent="0.35">
      <c r="A294">
        <v>11651</v>
      </c>
      <c r="B294" s="1">
        <v>40596</v>
      </c>
      <c r="C294" s="27" t="str">
        <f t="shared" si="12"/>
        <v>Feb</v>
      </c>
      <c r="D294" s="27">
        <f>VLOOKUP(C294,'Look-up tables'!$N$2:$O$13,2,FALSE)</f>
        <v>2</v>
      </c>
      <c r="E294" t="s">
        <v>55</v>
      </c>
      <c r="F294">
        <v>19</v>
      </c>
      <c r="G294" t="str">
        <f>VLOOKUP(F294,'Look-up tables'!$A$1:$B$7,2,TRUE)</f>
        <v>S</v>
      </c>
      <c r="H294">
        <v>65.849999999999994</v>
      </c>
      <c r="I294" s="2">
        <f t="shared" si="13"/>
        <v>3.4657894736842101</v>
      </c>
      <c r="J294" t="s">
        <v>14</v>
      </c>
      <c r="K294">
        <v>0.98</v>
      </c>
      <c r="L294" s="8">
        <f t="shared" si="14"/>
        <v>66.83</v>
      </c>
      <c r="M294" t="s">
        <v>54</v>
      </c>
      <c r="N294" t="str">
        <f>VLOOKUP(M294,'Look-up tables'!$H$1:$I$14,2,FALSE)</f>
        <v>AB</v>
      </c>
      <c r="O294" t="s">
        <v>42</v>
      </c>
      <c r="P294" s="7">
        <f>VLOOKUP(O294,'Look-up tables'!$D$1:$E$5,2,FALSE)</f>
        <v>2</v>
      </c>
      <c r="Q294" s="8" t="s">
        <v>27</v>
      </c>
      <c r="R294" t="s">
        <v>40</v>
      </c>
      <c r="S294" t="s">
        <v>37</v>
      </c>
      <c r="T294" t="s">
        <v>261</v>
      </c>
    </row>
    <row r="295" spans="1:20" x14ac:dyDescent="0.35">
      <c r="A295">
        <v>33794</v>
      </c>
      <c r="B295" s="1">
        <v>40596</v>
      </c>
      <c r="C295" s="27" t="str">
        <f t="shared" si="12"/>
        <v>Feb</v>
      </c>
      <c r="D295" s="27">
        <f>VLOOKUP(C295,'Look-up tables'!$N$2:$O$13,2,FALSE)</f>
        <v>2</v>
      </c>
      <c r="E295" t="s">
        <v>20</v>
      </c>
      <c r="F295">
        <v>18</v>
      </c>
      <c r="G295" t="str">
        <f>VLOOKUP(F295,'Look-up tables'!$A$1:$B$7,2,TRUE)</f>
        <v>S</v>
      </c>
      <c r="H295">
        <v>92.77</v>
      </c>
      <c r="I295" s="2">
        <f t="shared" si="13"/>
        <v>5.153888888888889</v>
      </c>
      <c r="J295" t="s">
        <v>25</v>
      </c>
      <c r="K295">
        <v>3.05</v>
      </c>
      <c r="L295" s="8">
        <f t="shared" si="14"/>
        <v>95.82</v>
      </c>
      <c r="M295" t="s">
        <v>39</v>
      </c>
      <c r="N295" t="str">
        <f>VLOOKUP(M295,'Look-up tables'!$H$1:$I$14,2,FALSE)</f>
        <v>MB</v>
      </c>
      <c r="O295" t="s">
        <v>42</v>
      </c>
      <c r="P295" s="7">
        <f>VLOOKUP(O295,'Look-up tables'!$D$1:$E$5,2,FALSE)</f>
        <v>2</v>
      </c>
      <c r="Q295" s="8" t="s">
        <v>17</v>
      </c>
      <c r="R295" t="s">
        <v>18</v>
      </c>
      <c r="S295" t="s">
        <v>32</v>
      </c>
      <c r="T295" t="s">
        <v>261</v>
      </c>
    </row>
    <row r="296" spans="1:20" x14ac:dyDescent="0.35">
      <c r="A296">
        <v>12641</v>
      </c>
      <c r="B296" s="1">
        <v>40596</v>
      </c>
      <c r="C296" s="27" t="str">
        <f t="shared" si="12"/>
        <v>Feb</v>
      </c>
      <c r="D296" s="27">
        <f>VLOOKUP(C296,'Look-up tables'!$N$2:$O$13,2,FALSE)</f>
        <v>2</v>
      </c>
      <c r="E296" t="s">
        <v>13</v>
      </c>
      <c r="F296">
        <v>2</v>
      </c>
      <c r="G296" t="str">
        <f>VLOOKUP(F296,'Look-up tables'!$A$1:$B$7,2,TRUE)</f>
        <v>XS</v>
      </c>
      <c r="H296">
        <v>107.12</v>
      </c>
      <c r="I296" s="2">
        <f t="shared" si="13"/>
        <v>53.56</v>
      </c>
      <c r="J296" t="s">
        <v>25</v>
      </c>
      <c r="K296">
        <v>4.8600000000000003</v>
      </c>
      <c r="L296" s="8">
        <f t="shared" si="14"/>
        <v>111.98</v>
      </c>
      <c r="M296" t="s">
        <v>54</v>
      </c>
      <c r="N296" t="str">
        <f>VLOOKUP(M296,'Look-up tables'!$H$1:$I$14,2,FALSE)</f>
        <v>AB</v>
      </c>
      <c r="O296" t="s">
        <v>29</v>
      </c>
      <c r="P296" s="7">
        <f>VLOOKUP(O296,'Look-up tables'!$D$1:$E$5,2,FALSE)</f>
        <v>3</v>
      </c>
      <c r="Q296" s="8" t="s">
        <v>27</v>
      </c>
      <c r="R296" t="s">
        <v>28</v>
      </c>
      <c r="S296" t="s">
        <v>19</v>
      </c>
      <c r="T296" t="s">
        <v>158</v>
      </c>
    </row>
    <row r="297" spans="1:20" x14ac:dyDescent="0.35">
      <c r="A297">
        <v>3749</v>
      </c>
      <c r="B297" s="1">
        <v>40597</v>
      </c>
      <c r="C297" s="27" t="str">
        <f t="shared" si="12"/>
        <v>Feb</v>
      </c>
      <c r="D297" s="27">
        <f>VLOOKUP(C297,'Look-up tables'!$N$2:$O$13,2,FALSE)</f>
        <v>2</v>
      </c>
      <c r="E297" t="s">
        <v>55</v>
      </c>
      <c r="F297">
        <v>27</v>
      </c>
      <c r="G297" t="str">
        <f>VLOOKUP(F297,'Look-up tables'!$A$1:$B$7,2,TRUE)</f>
        <v>M</v>
      </c>
      <c r="H297">
        <v>353.62</v>
      </c>
      <c r="I297" s="2">
        <f t="shared" si="13"/>
        <v>13.097037037037037</v>
      </c>
      <c r="J297" t="s">
        <v>25</v>
      </c>
      <c r="K297">
        <v>1.49</v>
      </c>
      <c r="L297" s="8">
        <f t="shared" si="14"/>
        <v>355.11</v>
      </c>
      <c r="M297" t="s">
        <v>39</v>
      </c>
      <c r="N297" t="str">
        <f>VLOOKUP(M297,'Look-up tables'!$H$1:$I$14,2,FALSE)</f>
        <v>MB</v>
      </c>
      <c r="O297" t="s">
        <v>16</v>
      </c>
      <c r="P297" s="7">
        <f>VLOOKUP(O297,'Look-up tables'!$D$1:$E$5,2,FALSE)</f>
        <v>4</v>
      </c>
      <c r="Q297" s="8" t="s">
        <v>27</v>
      </c>
      <c r="R297" t="s">
        <v>68</v>
      </c>
      <c r="S297" t="s">
        <v>19</v>
      </c>
      <c r="T297" t="s">
        <v>227</v>
      </c>
    </row>
    <row r="298" spans="1:20" x14ac:dyDescent="0.35">
      <c r="A298">
        <v>39909</v>
      </c>
      <c r="B298" s="1">
        <v>40598</v>
      </c>
      <c r="C298" s="27" t="str">
        <f t="shared" si="12"/>
        <v>Feb</v>
      </c>
      <c r="D298" s="27">
        <f>VLOOKUP(C298,'Look-up tables'!$N$2:$O$13,2,FALSE)</f>
        <v>2</v>
      </c>
      <c r="E298" t="s">
        <v>13</v>
      </c>
      <c r="F298">
        <v>50</v>
      </c>
      <c r="G298" t="str">
        <f>VLOOKUP(F298,'Look-up tables'!$A$1:$B$7,2,TRUE)</f>
        <v>XXL</v>
      </c>
      <c r="H298">
        <v>7778.7579999999998</v>
      </c>
      <c r="I298" s="2">
        <f t="shared" si="13"/>
        <v>155.57515999999998</v>
      </c>
      <c r="J298" t="s">
        <v>25</v>
      </c>
      <c r="K298">
        <v>4.99</v>
      </c>
      <c r="L298" s="8">
        <f t="shared" si="14"/>
        <v>7783.7479999999996</v>
      </c>
      <c r="M298" t="s">
        <v>51</v>
      </c>
      <c r="N298" t="str">
        <f>VLOOKUP(M298,'Look-up tables'!$H$1:$I$14,2,FALSE)</f>
        <v>ON</v>
      </c>
      <c r="O298" t="s">
        <v>29</v>
      </c>
      <c r="P298" s="7">
        <f>VLOOKUP(O298,'Look-up tables'!$D$1:$E$5,2,FALSE)</f>
        <v>3</v>
      </c>
      <c r="Q298" s="8" t="s">
        <v>30</v>
      </c>
      <c r="R298" t="s">
        <v>47</v>
      </c>
      <c r="S298" t="s">
        <v>19</v>
      </c>
      <c r="T298" s="1">
        <v>40636</v>
      </c>
    </row>
    <row r="299" spans="1:20" x14ac:dyDescent="0.35">
      <c r="A299">
        <v>40001</v>
      </c>
      <c r="B299" s="1">
        <v>40598</v>
      </c>
      <c r="C299" s="27" t="str">
        <f t="shared" si="12"/>
        <v>Feb</v>
      </c>
      <c r="D299" s="27">
        <f>VLOOKUP(C299,'Look-up tables'!$N$2:$O$13,2,FALSE)</f>
        <v>2</v>
      </c>
      <c r="E299" t="s">
        <v>55</v>
      </c>
      <c r="F299">
        <v>46</v>
      </c>
      <c r="G299" t="str">
        <f>VLOOKUP(F299,'Look-up tables'!$A$1:$B$7,2,TRUE)</f>
        <v>XL</v>
      </c>
      <c r="H299">
        <v>1736.53</v>
      </c>
      <c r="I299" s="2">
        <f t="shared" si="13"/>
        <v>37.750652173913046</v>
      </c>
      <c r="J299" t="s">
        <v>25</v>
      </c>
      <c r="K299">
        <v>3.99</v>
      </c>
      <c r="L299" s="8">
        <f t="shared" si="14"/>
        <v>1740.52</v>
      </c>
      <c r="M299" t="s">
        <v>51</v>
      </c>
      <c r="N299" t="str">
        <f>VLOOKUP(M299,'Look-up tables'!$H$1:$I$14,2,FALSE)</f>
        <v>ON</v>
      </c>
      <c r="O299" t="s">
        <v>29</v>
      </c>
      <c r="P299" s="7">
        <f>VLOOKUP(O299,'Look-up tables'!$D$1:$E$5,2,FALSE)</f>
        <v>3</v>
      </c>
      <c r="Q299" s="8" t="s">
        <v>27</v>
      </c>
      <c r="R299" t="s">
        <v>66</v>
      </c>
      <c r="S299" t="s">
        <v>19</v>
      </c>
      <c r="T299" t="s">
        <v>101</v>
      </c>
    </row>
    <row r="300" spans="1:20" x14ac:dyDescent="0.35">
      <c r="A300">
        <v>18023</v>
      </c>
      <c r="B300" s="1">
        <v>40598</v>
      </c>
      <c r="C300" s="27" t="str">
        <f t="shared" si="12"/>
        <v>Feb</v>
      </c>
      <c r="D300" s="27">
        <f>VLOOKUP(C300,'Look-up tables'!$N$2:$O$13,2,FALSE)</f>
        <v>2</v>
      </c>
      <c r="E300" t="s">
        <v>55</v>
      </c>
      <c r="F300">
        <v>38</v>
      </c>
      <c r="G300" t="str">
        <f>VLOOKUP(F300,'Look-up tables'!$A$1:$B$7,2,TRUE)</f>
        <v>L</v>
      </c>
      <c r="H300">
        <v>4502.26</v>
      </c>
      <c r="I300" s="2">
        <f t="shared" si="13"/>
        <v>118.48052631578948</v>
      </c>
      <c r="J300" t="s">
        <v>21</v>
      </c>
      <c r="K300">
        <v>26.3</v>
      </c>
      <c r="L300" s="8">
        <f t="shared" si="14"/>
        <v>4528.5600000000004</v>
      </c>
      <c r="M300" t="s">
        <v>35</v>
      </c>
      <c r="N300" t="str">
        <f>VLOOKUP(M300,'Look-up tables'!$H$1:$I$14,2,FALSE)</f>
        <v>QC</v>
      </c>
      <c r="O300" t="s">
        <v>29</v>
      </c>
      <c r="P300" s="7">
        <f>VLOOKUP(O300,'Look-up tables'!$D$1:$E$5,2,FALSE)</f>
        <v>3</v>
      </c>
      <c r="Q300" s="8" t="s">
        <v>30</v>
      </c>
      <c r="R300" t="s">
        <v>44</v>
      </c>
      <c r="S300" t="s">
        <v>24</v>
      </c>
      <c r="T300" t="s">
        <v>227</v>
      </c>
    </row>
    <row r="301" spans="1:20" x14ac:dyDescent="0.35">
      <c r="A301">
        <v>25799</v>
      </c>
      <c r="B301" s="1">
        <v>40598</v>
      </c>
      <c r="C301" s="27" t="str">
        <f t="shared" si="12"/>
        <v>Feb</v>
      </c>
      <c r="D301" s="27">
        <f>VLOOKUP(C301,'Look-up tables'!$N$2:$O$13,2,FALSE)</f>
        <v>2</v>
      </c>
      <c r="E301" t="s">
        <v>13</v>
      </c>
      <c r="F301">
        <v>38</v>
      </c>
      <c r="G301" t="str">
        <f>VLOOKUP(F301,'Look-up tables'!$A$1:$B$7,2,TRUE)</f>
        <v>L</v>
      </c>
      <c r="H301">
        <v>136.5</v>
      </c>
      <c r="I301" s="2">
        <f t="shared" si="13"/>
        <v>3.5921052631578947</v>
      </c>
      <c r="J301" t="s">
        <v>25</v>
      </c>
      <c r="K301">
        <v>7.49</v>
      </c>
      <c r="L301" s="8">
        <f t="shared" si="14"/>
        <v>143.99</v>
      </c>
      <c r="M301" t="s">
        <v>85</v>
      </c>
      <c r="N301" t="str">
        <f>VLOOKUP(M301,'Look-up tables'!$H$1:$I$14,2,FALSE)</f>
        <v>SK</v>
      </c>
      <c r="O301" t="s">
        <v>22</v>
      </c>
      <c r="P301" s="7">
        <f>VLOOKUP(O301,'Look-up tables'!$D$1:$E$5,2,FALSE)</f>
        <v>1</v>
      </c>
      <c r="Q301" s="8" t="s">
        <v>27</v>
      </c>
      <c r="R301" t="s">
        <v>40</v>
      </c>
      <c r="S301" t="s">
        <v>37</v>
      </c>
      <c r="T301" t="s">
        <v>163</v>
      </c>
    </row>
    <row r="302" spans="1:20" x14ac:dyDescent="0.35">
      <c r="A302">
        <v>18023</v>
      </c>
      <c r="B302" s="1">
        <v>40598</v>
      </c>
      <c r="C302" s="27" t="str">
        <f t="shared" si="12"/>
        <v>Feb</v>
      </c>
      <c r="D302" s="27">
        <f>VLOOKUP(C302,'Look-up tables'!$N$2:$O$13,2,FALSE)</f>
        <v>2</v>
      </c>
      <c r="E302" t="s">
        <v>55</v>
      </c>
      <c r="F302">
        <v>34</v>
      </c>
      <c r="G302" t="str">
        <f>VLOOKUP(F302,'Look-up tables'!$A$1:$B$7,2,TRUE)</f>
        <v>L</v>
      </c>
      <c r="H302">
        <v>192.23</v>
      </c>
      <c r="I302" s="2">
        <f t="shared" si="13"/>
        <v>5.6538235294117642</v>
      </c>
      <c r="J302" t="s">
        <v>25</v>
      </c>
      <c r="K302">
        <v>7.64</v>
      </c>
      <c r="L302" s="8">
        <f t="shared" si="14"/>
        <v>199.86999999999998</v>
      </c>
      <c r="M302" t="s">
        <v>35</v>
      </c>
      <c r="N302" t="str">
        <f>VLOOKUP(M302,'Look-up tables'!$H$1:$I$14,2,FALSE)</f>
        <v>QC</v>
      </c>
      <c r="O302" t="s">
        <v>29</v>
      </c>
      <c r="P302" s="7">
        <f>VLOOKUP(O302,'Look-up tables'!$D$1:$E$5,2,FALSE)</f>
        <v>3</v>
      </c>
      <c r="Q302" s="8" t="s">
        <v>27</v>
      </c>
      <c r="R302" t="s">
        <v>28</v>
      </c>
      <c r="S302" t="s">
        <v>19</v>
      </c>
      <c r="T302" t="s">
        <v>227</v>
      </c>
    </row>
    <row r="303" spans="1:20" x14ac:dyDescent="0.35">
      <c r="A303">
        <v>21350</v>
      </c>
      <c r="B303" s="1">
        <v>40598</v>
      </c>
      <c r="C303" s="27" t="str">
        <f t="shared" si="12"/>
        <v>Feb</v>
      </c>
      <c r="D303" s="27">
        <f>VLOOKUP(C303,'Look-up tables'!$N$2:$O$13,2,FALSE)</f>
        <v>2</v>
      </c>
      <c r="E303" t="s">
        <v>55</v>
      </c>
      <c r="F303">
        <v>30</v>
      </c>
      <c r="G303" t="str">
        <f>VLOOKUP(F303,'Look-up tables'!$A$1:$B$7,2,TRUE)</f>
        <v>L</v>
      </c>
      <c r="H303">
        <v>278.94</v>
      </c>
      <c r="I303" s="2">
        <f t="shared" si="13"/>
        <v>9.298</v>
      </c>
      <c r="J303" t="s">
        <v>25</v>
      </c>
      <c r="K303">
        <v>9.86</v>
      </c>
      <c r="L303" s="8">
        <f t="shared" si="14"/>
        <v>288.8</v>
      </c>
      <c r="M303" t="s">
        <v>15</v>
      </c>
      <c r="N303" t="str">
        <f>VLOOKUP(M303,'Look-up tables'!$H$1:$I$14,2,FALSE)</f>
        <v>BC</v>
      </c>
      <c r="O303" t="s">
        <v>22</v>
      </c>
      <c r="P303" s="7">
        <f>VLOOKUP(O303,'Look-up tables'!$D$1:$E$5,2,FALSE)</f>
        <v>1</v>
      </c>
      <c r="Q303" s="8" t="s">
        <v>27</v>
      </c>
      <c r="R303" t="s">
        <v>28</v>
      </c>
      <c r="S303" t="s">
        <v>19</v>
      </c>
      <c r="T303" t="s">
        <v>227</v>
      </c>
    </row>
    <row r="304" spans="1:20" x14ac:dyDescent="0.35">
      <c r="A304">
        <v>37863</v>
      </c>
      <c r="B304" s="1">
        <v>40598</v>
      </c>
      <c r="C304" s="27" t="str">
        <f t="shared" si="12"/>
        <v>Feb</v>
      </c>
      <c r="D304" s="27">
        <f>VLOOKUP(C304,'Look-up tables'!$N$2:$O$13,2,FALSE)</f>
        <v>2</v>
      </c>
      <c r="E304" t="s">
        <v>34</v>
      </c>
      <c r="F304">
        <v>27</v>
      </c>
      <c r="G304" t="str">
        <f>VLOOKUP(F304,'Look-up tables'!$A$1:$B$7,2,TRUE)</f>
        <v>M</v>
      </c>
      <c r="H304">
        <v>305.05</v>
      </c>
      <c r="I304" s="2">
        <f t="shared" si="13"/>
        <v>11.298148148148149</v>
      </c>
      <c r="J304" t="s">
        <v>25</v>
      </c>
      <c r="K304">
        <v>3.37</v>
      </c>
      <c r="L304" s="8">
        <f t="shared" si="14"/>
        <v>308.42</v>
      </c>
      <c r="M304" t="s">
        <v>51</v>
      </c>
      <c r="N304" t="str">
        <f>VLOOKUP(M304,'Look-up tables'!$H$1:$I$14,2,FALSE)</f>
        <v>ON</v>
      </c>
      <c r="O304" t="s">
        <v>29</v>
      </c>
      <c r="P304" s="7">
        <f>VLOOKUP(O304,'Look-up tables'!$D$1:$E$5,2,FALSE)</f>
        <v>3</v>
      </c>
      <c r="Q304" s="8" t="s">
        <v>27</v>
      </c>
      <c r="R304" t="s">
        <v>36</v>
      </c>
      <c r="S304" t="s">
        <v>32</v>
      </c>
      <c r="T304" t="s">
        <v>101</v>
      </c>
    </row>
    <row r="305" spans="1:20" x14ac:dyDescent="0.35">
      <c r="A305">
        <v>32965</v>
      </c>
      <c r="B305" s="1">
        <v>40598</v>
      </c>
      <c r="C305" s="27" t="str">
        <f t="shared" si="12"/>
        <v>Feb</v>
      </c>
      <c r="D305" s="27">
        <f>VLOOKUP(C305,'Look-up tables'!$N$2:$O$13,2,FALSE)</f>
        <v>2</v>
      </c>
      <c r="E305" t="s">
        <v>34</v>
      </c>
      <c r="F305">
        <v>25</v>
      </c>
      <c r="G305" t="str">
        <f>VLOOKUP(F305,'Look-up tables'!$A$1:$B$7,2,TRUE)</f>
        <v>M</v>
      </c>
      <c r="H305">
        <v>2427.25</v>
      </c>
      <c r="I305" s="2">
        <f t="shared" si="13"/>
        <v>97.09</v>
      </c>
      <c r="J305" t="s">
        <v>25</v>
      </c>
      <c r="K305">
        <v>19.989999999999998</v>
      </c>
      <c r="L305" s="8">
        <f t="shared" si="14"/>
        <v>2447.2399999999998</v>
      </c>
      <c r="M305" t="s">
        <v>35</v>
      </c>
      <c r="N305" t="str">
        <f>VLOOKUP(M305,'Look-up tables'!$H$1:$I$14,2,FALSE)</f>
        <v>QC</v>
      </c>
      <c r="O305" t="s">
        <v>42</v>
      </c>
      <c r="P305" s="7">
        <f>VLOOKUP(O305,'Look-up tables'!$D$1:$E$5,2,FALSE)</f>
        <v>2</v>
      </c>
      <c r="Q305" s="8" t="s">
        <v>30</v>
      </c>
      <c r="R305" t="s">
        <v>31</v>
      </c>
      <c r="S305" t="s">
        <v>19</v>
      </c>
      <c r="T305" t="s">
        <v>227</v>
      </c>
    </row>
    <row r="306" spans="1:20" x14ac:dyDescent="0.35">
      <c r="A306">
        <v>54787</v>
      </c>
      <c r="B306" s="1">
        <v>40598</v>
      </c>
      <c r="C306" s="27" t="str">
        <f t="shared" si="12"/>
        <v>Feb</v>
      </c>
      <c r="D306" s="27">
        <f>VLOOKUP(C306,'Look-up tables'!$N$2:$O$13,2,FALSE)</f>
        <v>2</v>
      </c>
      <c r="E306" t="s">
        <v>34</v>
      </c>
      <c r="F306">
        <v>7</v>
      </c>
      <c r="G306" t="str">
        <f>VLOOKUP(F306,'Look-up tables'!$A$1:$B$7,2,TRUE)</f>
        <v>XS</v>
      </c>
      <c r="H306">
        <v>170.02</v>
      </c>
      <c r="I306" s="2">
        <f t="shared" si="13"/>
        <v>24.28857142857143</v>
      </c>
      <c r="J306" t="s">
        <v>25</v>
      </c>
      <c r="K306">
        <v>16.87</v>
      </c>
      <c r="L306" s="8">
        <f t="shared" si="14"/>
        <v>186.89000000000001</v>
      </c>
      <c r="M306" t="s">
        <v>54</v>
      </c>
      <c r="N306" t="str">
        <f>VLOOKUP(M306,'Look-up tables'!$H$1:$I$14,2,FALSE)</f>
        <v>AB</v>
      </c>
      <c r="O306" t="s">
        <v>29</v>
      </c>
      <c r="P306" s="7">
        <f>VLOOKUP(O306,'Look-up tables'!$D$1:$E$5,2,FALSE)</f>
        <v>3</v>
      </c>
      <c r="Q306" s="8" t="s">
        <v>27</v>
      </c>
      <c r="R306" t="s">
        <v>28</v>
      </c>
      <c r="S306" t="s">
        <v>19</v>
      </c>
      <c r="T306" t="s">
        <v>227</v>
      </c>
    </row>
    <row r="307" spans="1:20" x14ac:dyDescent="0.35">
      <c r="A307">
        <v>32965</v>
      </c>
      <c r="B307" s="1">
        <v>40598</v>
      </c>
      <c r="C307" s="27" t="str">
        <f t="shared" si="12"/>
        <v>Feb</v>
      </c>
      <c r="D307" s="27">
        <f>VLOOKUP(C307,'Look-up tables'!$N$2:$O$13,2,FALSE)</f>
        <v>2</v>
      </c>
      <c r="E307" t="s">
        <v>34</v>
      </c>
      <c r="F307">
        <v>2</v>
      </c>
      <c r="G307" t="str">
        <f>VLOOKUP(F307,'Look-up tables'!$A$1:$B$7,2,TRUE)</f>
        <v>XS</v>
      </c>
      <c r="H307">
        <v>11.15</v>
      </c>
      <c r="I307" s="2">
        <f t="shared" si="13"/>
        <v>5.5750000000000002</v>
      </c>
      <c r="J307" t="s">
        <v>25</v>
      </c>
      <c r="K307">
        <v>2.97</v>
      </c>
      <c r="L307" s="8">
        <f t="shared" si="14"/>
        <v>14.120000000000001</v>
      </c>
      <c r="M307" t="s">
        <v>41</v>
      </c>
      <c r="N307" t="str">
        <f>VLOOKUP(M307,'Look-up tables'!$H$1:$I$14,2,FALSE)</f>
        <v>NS</v>
      </c>
      <c r="O307" t="s">
        <v>42</v>
      </c>
      <c r="P307" s="7">
        <f>VLOOKUP(O307,'Look-up tables'!$D$1:$E$5,2,FALSE)</f>
        <v>2</v>
      </c>
      <c r="Q307" s="8" t="s">
        <v>27</v>
      </c>
      <c r="R307" t="s">
        <v>28</v>
      </c>
      <c r="S307" t="s">
        <v>37</v>
      </c>
      <c r="T307" t="s">
        <v>227</v>
      </c>
    </row>
    <row r="308" spans="1:20" x14ac:dyDescent="0.35">
      <c r="A308">
        <v>4960</v>
      </c>
      <c r="B308" s="1">
        <v>40599</v>
      </c>
      <c r="C308" s="27" t="str">
        <f t="shared" si="12"/>
        <v>Feb</v>
      </c>
      <c r="D308" s="27">
        <f>VLOOKUP(C308,'Look-up tables'!$N$2:$O$13,2,FALSE)</f>
        <v>2</v>
      </c>
      <c r="E308" t="s">
        <v>13</v>
      </c>
      <c r="F308">
        <v>30</v>
      </c>
      <c r="G308" t="str">
        <f>VLOOKUP(F308,'Look-up tables'!$A$1:$B$7,2,TRUE)</f>
        <v>L</v>
      </c>
      <c r="H308">
        <v>8363.65</v>
      </c>
      <c r="I308" s="2">
        <f t="shared" si="13"/>
        <v>278.7883333333333</v>
      </c>
      <c r="J308" t="s">
        <v>21</v>
      </c>
      <c r="K308">
        <v>64.73</v>
      </c>
      <c r="L308" s="8">
        <f t="shared" si="14"/>
        <v>8428.3799999999992</v>
      </c>
      <c r="M308" t="s">
        <v>232</v>
      </c>
      <c r="N308" t="str">
        <f>VLOOKUP(M308,'Look-up tables'!$H$1:$I$14,2,FALSE)</f>
        <v>NL</v>
      </c>
      <c r="O308" t="s">
        <v>22</v>
      </c>
      <c r="P308" s="7">
        <f>VLOOKUP(O308,'Look-up tables'!$D$1:$E$5,2,FALSE)</f>
        <v>1</v>
      </c>
      <c r="Q308" s="8" t="s">
        <v>17</v>
      </c>
      <c r="R308" t="s">
        <v>23</v>
      </c>
      <c r="S308" t="s">
        <v>24</v>
      </c>
      <c r="T308" s="1">
        <v>40546</v>
      </c>
    </row>
    <row r="309" spans="1:20" x14ac:dyDescent="0.35">
      <c r="A309">
        <v>4960</v>
      </c>
      <c r="B309" s="1">
        <v>40599</v>
      </c>
      <c r="C309" s="27" t="str">
        <f t="shared" si="12"/>
        <v>Feb</v>
      </c>
      <c r="D309" s="27">
        <f>VLOOKUP(C309,'Look-up tables'!$N$2:$O$13,2,FALSE)</f>
        <v>2</v>
      </c>
      <c r="E309" t="s">
        <v>13</v>
      </c>
      <c r="F309">
        <v>4</v>
      </c>
      <c r="G309" t="str">
        <f>VLOOKUP(F309,'Look-up tables'!$A$1:$B$7,2,TRUE)</f>
        <v>XS</v>
      </c>
      <c r="H309">
        <v>40.869999999999997</v>
      </c>
      <c r="I309" s="2">
        <f t="shared" si="13"/>
        <v>10.217499999999999</v>
      </c>
      <c r="J309" t="s">
        <v>14</v>
      </c>
      <c r="K309">
        <v>8.74</v>
      </c>
      <c r="L309" s="8">
        <f t="shared" si="14"/>
        <v>49.61</v>
      </c>
      <c r="M309" t="s">
        <v>35</v>
      </c>
      <c r="N309" t="str">
        <f>VLOOKUP(M309,'Look-up tables'!$H$1:$I$14,2,FALSE)</f>
        <v>QC</v>
      </c>
      <c r="O309" t="s">
        <v>22</v>
      </c>
      <c r="P309" s="7">
        <f>VLOOKUP(O309,'Look-up tables'!$D$1:$E$5,2,FALSE)</f>
        <v>1</v>
      </c>
      <c r="Q309" s="8" t="s">
        <v>27</v>
      </c>
      <c r="R309" t="s">
        <v>28</v>
      </c>
      <c r="S309" t="s">
        <v>19</v>
      </c>
      <c r="T309" t="s">
        <v>163</v>
      </c>
    </row>
    <row r="310" spans="1:20" x14ac:dyDescent="0.35">
      <c r="A310">
        <v>19558</v>
      </c>
      <c r="B310" s="1">
        <v>40599</v>
      </c>
      <c r="C310" s="27" t="str">
        <f t="shared" si="12"/>
        <v>Feb</v>
      </c>
      <c r="D310" s="27">
        <f>VLOOKUP(C310,'Look-up tables'!$N$2:$O$13,2,FALSE)</f>
        <v>2</v>
      </c>
      <c r="E310" t="s">
        <v>13</v>
      </c>
      <c r="F310">
        <v>2</v>
      </c>
      <c r="G310" t="str">
        <f>VLOOKUP(F310,'Look-up tables'!$A$1:$B$7,2,TRUE)</f>
        <v>XS</v>
      </c>
      <c r="H310">
        <v>7.98</v>
      </c>
      <c r="I310" s="2">
        <f t="shared" si="13"/>
        <v>3.99</v>
      </c>
      <c r="J310" t="s">
        <v>25</v>
      </c>
      <c r="K310">
        <v>1.35</v>
      </c>
      <c r="L310" s="8">
        <f t="shared" si="14"/>
        <v>9.33</v>
      </c>
      <c r="M310" t="s">
        <v>35</v>
      </c>
      <c r="N310" t="str">
        <f>VLOOKUP(M310,'Look-up tables'!$H$1:$I$14,2,FALSE)</f>
        <v>QC</v>
      </c>
      <c r="O310" t="s">
        <v>22</v>
      </c>
      <c r="P310" s="7">
        <f>VLOOKUP(O310,'Look-up tables'!$D$1:$E$5,2,FALSE)</f>
        <v>1</v>
      </c>
      <c r="Q310" s="8" t="s">
        <v>27</v>
      </c>
      <c r="R310" t="s">
        <v>82</v>
      </c>
      <c r="S310" t="s">
        <v>37</v>
      </c>
      <c r="T310" t="s">
        <v>158</v>
      </c>
    </row>
    <row r="311" spans="1:20" x14ac:dyDescent="0.35">
      <c r="A311">
        <v>43137</v>
      </c>
      <c r="B311" s="1">
        <v>40600</v>
      </c>
      <c r="C311" s="27" t="str">
        <f t="shared" si="12"/>
        <v>Feb</v>
      </c>
      <c r="D311" s="27">
        <f>VLOOKUP(C311,'Look-up tables'!$N$2:$O$13,2,FALSE)</f>
        <v>2</v>
      </c>
      <c r="E311" t="s">
        <v>34</v>
      </c>
      <c r="F311">
        <v>40</v>
      </c>
      <c r="G311" t="str">
        <f>VLOOKUP(F311,'Look-up tables'!$A$1:$B$7,2,TRUE)</f>
        <v>XL</v>
      </c>
      <c r="H311">
        <v>6069.05</v>
      </c>
      <c r="I311" s="2">
        <f t="shared" si="13"/>
        <v>151.72624999999999</v>
      </c>
      <c r="J311" t="s">
        <v>25</v>
      </c>
      <c r="K311">
        <v>7.07</v>
      </c>
      <c r="L311" s="8">
        <f t="shared" si="14"/>
        <v>6076.12</v>
      </c>
      <c r="M311" t="s">
        <v>39</v>
      </c>
      <c r="N311" t="str">
        <f>VLOOKUP(M311,'Look-up tables'!$H$1:$I$14,2,FALSE)</f>
        <v>MB</v>
      </c>
      <c r="O311" t="s">
        <v>16</v>
      </c>
      <c r="P311" s="7">
        <f>VLOOKUP(O311,'Look-up tables'!$D$1:$E$5,2,FALSE)</f>
        <v>4</v>
      </c>
      <c r="Q311" s="8" t="s">
        <v>27</v>
      </c>
      <c r="R311" t="s">
        <v>58</v>
      </c>
      <c r="S311" t="s">
        <v>19</v>
      </c>
      <c r="T311" t="s">
        <v>163</v>
      </c>
    </row>
    <row r="312" spans="1:20" x14ac:dyDescent="0.35">
      <c r="A312">
        <v>4642</v>
      </c>
      <c r="B312" s="1">
        <v>40600</v>
      </c>
      <c r="C312" s="27" t="str">
        <f t="shared" si="12"/>
        <v>Feb</v>
      </c>
      <c r="D312" s="27">
        <f>VLOOKUP(C312,'Look-up tables'!$N$2:$O$13,2,FALSE)</f>
        <v>2</v>
      </c>
      <c r="E312" t="s">
        <v>20</v>
      </c>
      <c r="F312">
        <v>21</v>
      </c>
      <c r="G312" t="str">
        <f>VLOOKUP(F312,'Look-up tables'!$A$1:$B$7,2,TRUE)</f>
        <v>M</v>
      </c>
      <c r="H312">
        <v>309.62</v>
      </c>
      <c r="I312" s="2">
        <f t="shared" si="13"/>
        <v>14.743809523809524</v>
      </c>
      <c r="J312" t="s">
        <v>14</v>
      </c>
      <c r="K312">
        <v>9.3699999999999992</v>
      </c>
      <c r="L312" s="8">
        <f t="shared" si="14"/>
        <v>318.99</v>
      </c>
      <c r="M312" t="s">
        <v>15</v>
      </c>
      <c r="N312" t="str">
        <f>VLOOKUP(M312,'Look-up tables'!$H$1:$I$14,2,FALSE)</f>
        <v>BC</v>
      </c>
      <c r="O312" t="s">
        <v>22</v>
      </c>
      <c r="P312" s="7">
        <f>VLOOKUP(O312,'Look-up tables'!$D$1:$E$5,2,FALSE)</f>
        <v>1</v>
      </c>
      <c r="Q312" s="8" t="s">
        <v>27</v>
      </c>
      <c r="R312" t="s">
        <v>58</v>
      </c>
      <c r="S312" t="s">
        <v>19</v>
      </c>
      <c r="T312" t="s">
        <v>101</v>
      </c>
    </row>
    <row r="313" spans="1:20" x14ac:dyDescent="0.35">
      <c r="A313">
        <v>15462</v>
      </c>
      <c r="B313" s="1">
        <v>40600</v>
      </c>
      <c r="C313" s="27" t="str">
        <f t="shared" si="12"/>
        <v>Feb</v>
      </c>
      <c r="D313" s="27">
        <f>VLOOKUP(C313,'Look-up tables'!$N$2:$O$13,2,FALSE)</f>
        <v>2</v>
      </c>
      <c r="E313" t="s">
        <v>20</v>
      </c>
      <c r="F313">
        <v>20</v>
      </c>
      <c r="G313" t="str">
        <f>VLOOKUP(F313,'Look-up tables'!$A$1:$B$7,2,TRUE)</f>
        <v>M</v>
      </c>
      <c r="H313">
        <v>862.64</v>
      </c>
      <c r="I313" s="2">
        <f t="shared" si="13"/>
        <v>43.131999999999998</v>
      </c>
      <c r="J313" t="s">
        <v>25</v>
      </c>
      <c r="K313">
        <v>2.99</v>
      </c>
      <c r="L313" s="8">
        <f t="shared" si="14"/>
        <v>865.63</v>
      </c>
      <c r="M313" t="s">
        <v>85</v>
      </c>
      <c r="N313" t="str">
        <f>VLOOKUP(M313,'Look-up tables'!$H$1:$I$14,2,FALSE)</f>
        <v>SK</v>
      </c>
      <c r="O313" t="s">
        <v>29</v>
      </c>
      <c r="P313" s="7">
        <f>VLOOKUP(O313,'Look-up tables'!$D$1:$E$5,2,FALSE)</f>
        <v>3</v>
      </c>
      <c r="Q313" s="8" t="s">
        <v>27</v>
      </c>
      <c r="R313" t="s">
        <v>68</v>
      </c>
      <c r="S313" t="s">
        <v>19</v>
      </c>
      <c r="T313" t="s">
        <v>163</v>
      </c>
    </row>
    <row r="314" spans="1:20" x14ac:dyDescent="0.35">
      <c r="A314">
        <v>50145</v>
      </c>
      <c r="B314" s="1">
        <v>40600</v>
      </c>
      <c r="C314" s="27" t="str">
        <f t="shared" si="12"/>
        <v>Feb</v>
      </c>
      <c r="D314" s="27">
        <f>VLOOKUP(C314,'Look-up tables'!$N$2:$O$13,2,FALSE)</f>
        <v>2</v>
      </c>
      <c r="E314" t="s">
        <v>34</v>
      </c>
      <c r="F314">
        <v>18</v>
      </c>
      <c r="G314" t="str">
        <f>VLOOKUP(F314,'Look-up tables'!$A$1:$B$7,2,TRUE)</f>
        <v>S</v>
      </c>
      <c r="H314">
        <v>325.58</v>
      </c>
      <c r="I314" s="2">
        <f t="shared" si="13"/>
        <v>18.087777777777777</v>
      </c>
      <c r="J314" t="s">
        <v>25</v>
      </c>
      <c r="K314">
        <v>3.62</v>
      </c>
      <c r="L314" s="8">
        <f t="shared" si="14"/>
        <v>329.2</v>
      </c>
      <c r="M314" t="s">
        <v>85</v>
      </c>
      <c r="N314" t="str">
        <f>VLOOKUP(M314,'Look-up tables'!$H$1:$I$14,2,FALSE)</f>
        <v>SK</v>
      </c>
      <c r="O314" t="s">
        <v>22</v>
      </c>
      <c r="P314" s="7">
        <f>VLOOKUP(O314,'Look-up tables'!$D$1:$E$5,2,FALSE)</f>
        <v>1</v>
      </c>
      <c r="Q314" s="8" t="s">
        <v>17</v>
      </c>
      <c r="R314" t="s">
        <v>18</v>
      </c>
      <c r="S314" t="s">
        <v>37</v>
      </c>
      <c r="T314" t="s">
        <v>163</v>
      </c>
    </row>
    <row r="315" spans="1:20" x14ac:dyDescent="0.35">
      <c r="A315">
        <v>21125</v>
      </c>
      <c r="B315" s="1">
        <v>40600</v>
      </c>
      <c r="C315" s="27" t="str">
        <f t="shared" si="12"/>
        <v>Feb</v>
      </c>
      <c r="D315" s="27">
        <f>VLOOKUP(C315,'Look-up tables'!$N$2:$O$13,2,FALSE)</f>
        <v>2</v>
      </c>
      <c r="E315" t="s">
        <v>49</v>
      </c>
      <c r="F315">
        <v>17</v>
      </c>
      <c r="G315" t="str">
        <f>VLOOKUP(F315,'Look-up tables'!$A$1:$B$7,2,TRUE)</f>
        <v>S</v>
      </c>
      <c r="H315">
        <v>155.16999999999999</v>
      </c>
      <c r="I315" s="2">
        <f t="shared" si="13"/>
        <v>9.1276470588235288</v>
      </c>
      <c r="J315" t="s">
        <v>25</v>
      </c>
      <c r="K315">
        <v>4.3899999999999997</v>
      </c>
      <c r="L315" s="8">
        <f t="shared" si="14"/>
        <v>159.55999999999997</v>
      </c>
      <c r="M315" t="s">
        <v>51</v>
      </c>
      <c r="N315" t="str">
        <f>VLOOKUP(M315,'Look-up tables'!$H$1:$I$14,2,FALSE)</f>
        <v>ON</v>
      </c>
      <c r="O315" t="s">
        <v>29</v>
      </c>
      <c r="P315" s="7">
        <f>VLOOKUP(O315,'Look-up tables'!$D$1:$E$5,2,FALSE)</f>
        <v>3</v>
      </c>
      <c r="Q315" s="8" t="s">
        <v>27</v>
      </c>
      <c r="R315" t="s">
        <v>28</v>
      </c>
      <c r="S315" t="s">
        <v>37</v>
      </c>
      <c r="T315" t="s">
        <v>163</v>
      </c>
    </row>
    <row r="316" spans="1:20" x14ac:dyDescent="0.35">
      <c r="A316">
        <v>46372</v>
      </c>
      <c r="B316" s="1">
        <v>40600</v>
      </c>
      <c r="C316" s="27" t="str">
        <f t="shared" si="12"/>
        <v>Feb</v>
      </c>
      <c r="D316" s="27">
        <f>VLOOKUP(C316,'Look-up tables'!$N$2:$O$13,2,FALSE)</f>
        <v>2</v>
      </c>
      <c r="E316" t="s">
        <v>34</v>
      </c>
      <c r="F316">
        <v>15</v>
      </c>
      <c r="G316" t="str">
        <f>VLOOKUP(F316,'Look-up tables'!$A$1:$B$7,2,TRUE)</f>
        <v>S</v>
      </c>
      <c r="H316">
        <v>81.97</v>
      </c>
      <c r="I316" s="2">
        <f t="shared" si="13"/>
        <v>5.464666666666667</v>
      </c>
      <c r="J316" t="s">
        <v>25</v>
      </c>
      <c r="K316">
        <v>8.33</v>
      </c>
      <c r="L316" s="8">
        <f t="shared" si="14"/>
        <v>90.3</v>
      </c>
      <c r="M316" t="s">
        <v>39</v>
      </c>
      <c r="N316" t="str">
        <f>VLOOKUP(M316,'Look-up tables'!$H$1:$I$14,2,FALSE)</f>
        <v>MB</v>
      </c>
      <c r="O316" t="s">
        <v>16</v>
      </c>
      <c r="P316" s="7">
        <f>VLOOKUP(O316,'Look-up tables'!$D$1:$E$5,2,FALSE)</f>
        <v>4</v>
      </c>
      <c r="Q316" s="8" t="s">
        <v>27</v>
      </c>
      <c r="R316" t="s">
        <v>28</v>
      </c>
      <c r="S316" t="s">
        <v>19</v>
      </c>
      <c r="T316" t="s">
        <v>163</v>
      </c>
    </row>
    <row r="317" spans="1:20" x14ac:dyDescent="0.35">
      <c r="A317">
        <v>8133</v>
      </c>
      <c r="B317" s="1">
        <v>40600</v>
      </c>
      <c r="C317" s="27" t="str">
        <f t="shared" si="12"/>
        <v>Feb</v>
      </c>
      <c r="D317" s="27">
        <f>VLOOKUP(C317,'Look-up tables'!$N$2:$O$13,2,FALSE)</f>
        <v>2</v>
      </c>
      <c r="E317" t="s">
        <v>55</v>
      </c>
      <c r="F317">
        <v>11</v>
      </c>
      <c r="G317" t="str">
        <f>VLOOKUP(F317,'Look-up tables'!$A$1:$B$7,2,TRUE)</f>
        <v>S</v>
      </c>
      <c r="H317">
        <v>405.53</v>
      </c>
      <c r="I317" s="2">
        <f t="shared" si="13"/>
        <v>36.866363636363637</v>
      </c>
      <c r="J317" t="s">
        <v>25</v>
      </c>
      <c r="K317">
        <v>5.09</v>
      </c>
      <c r="L317" s="8">
        <f t="shared" si="14"/>
        <v>410.61999999999995</v>
      </c>
      <c r="M317" t="s">
        <v>85</v>
      </c>
      <c r="N317" t="str">
        <f>VLOOKUP(M317,'Look-up tables'!$H$1:$I$14,2,FALSE)</f>
        <v>SK</v>
      </c>
      <c r="O317" t="s">
        <v>22</v>
      </c>
      <c r="P317" s="7">
        <f>VLOOKUP(O317,'Look-up tables'!$D$1:$E$5,2,FALSE)</f>
        <v>1</v>
      </c>
      <c r="Q317" s="8" t="s">
        <v>27</v>
      </c>
      <c r="R317" t="s">
        <v>28</v>
      </c>
      <c r="S317" t="s">
        <v>19</v>
      </c>
      <c r="T317" t="s">
        <v>163</v>
      </c>
    </row>
    <row r="318" spans="1:20" x14ac:dyDescent="0.35">
      <c r="A318">
        <v>50145</v>
      </c>
      <c r="B318" s="1">
        <v>40600</v>
      </c>
      <c r="C318" s="27" t="str">
        <f t="shared" si="12"/>
        <v>Feb</v>
      </c>
      <c r="D318" s="27">
        <f>VLOOKUP(C318,'Look-up tables'!$N$2:$O$13,2,FALSE)</f>
        <v>2</v>
      </c>
      <c r="E318" t="s">
        <v>34</v>
      </c>
      <c r="F318">
        <v>9</v>
      </c>
      <c r="G318" t="str">
        <f>VLOOKUP(F318,'Look-up tables'!$A$1:$B$7,2,TRUE)</f>
        <v>XS</v>
      </c>
      <c r="H318">
        <v>458.8</v>
      </c>
      <c r="I318" s="2">
        <f t="shared" si="13"/>
        <v>50.977777777777781</v>
      </c>
      <c r="J318" t="s">
        <v>25</v>
      </c>
      <c r="K318">
        <v>6.77</v>
      </c>
      <c r="L318" s="8">
        <f t="shared" si="14"/>
        <v>465.57</v>
      </c>
      <c r="M318" t="s">
        <v>85</v>
      </c>
      <c r="N318" t="str">
        <f>VLOOKUP(M318,'Look-up tables'!$H$1:$I$14,2,FALSE)</f>
        <v>SK</v>
      </c>
      <c r="O318" t="s">
        <v>22</v>
      </c>
      <c r="P318" s="7">
        <f>VLOOKUP(O318,'Look-up tables'!$D$1:$E$5,2,FALSE)</f>
        <v>1</v>
      </c>
      <c r="Q318" s="8" t="s">
        <v>17</v>
      </c>
      <c r="R318" t="s">
        <v>18</v>
      </c>
      <c r="S318" t="s">
        <v>19</v>
      </c>
      <c r="T318" t="s">
        <v>101</v>
      </c>
    </row>
    <row r="319" spans="1:20" x14ac:dyDescent="0.35">
      <c r="A319">
        <v>4642</v>
      </c>
      <c r="B319" s="1">
        <v>40600</v>
      </c>
      <c r="C319" s="27" t="str">
        <f t="shared" si="12"/>
        <v>Feb</v>
      </c>
      <c r="D319" s="27">
        <f>VLOOKUP(C319,'Look-up tables'!$N$2:$O$13,2,FALSE)</f>
        <v>2</v>
      </c>
      <c r="E319" t="s">
        <v>20</v>
      </c>
      <c r="F319">
        <v>9</v>
      </c>
      <c r="G319" t="str">
        <f>VLOOKUP(F319,'Look-up tables'!$A$1:$B$7,2,TRUE)</f>
        <v>XS</v>
      </c>
      <c r="H319">
        <v>65.61</v>
      </c>
      <c r="I319" s="2">
        <f t="shared" si="13"/>
        <v>7.29</v>
      </c>
      <c r="J319" t="s">
        <v>25</v>
      </c>
      <c r="K319">
        <v>3.52</v>
      </c>
      <c r="L319" s="8">
        <f t="shared" si="14"/>
        <v>69.13</v>
      </c>
      <c r="M319" t="s">
        <v>15</v>
      </c>
      <c r="N319" t="str">
        <f>VLOOKUP(M319,'Look-up tables'!$H$1:$I$14,2,FALSE)</f>
        <v>BC</v>
      </c>
      <c r="O319" t="s">
        <v>22</v>
      </c>
      <c r="P319" s="7">
        <f>VLOOKUP(O319,'Look-up tables'!$D$1:$E$5,2,FALSE)</f>
        <v>1</v>
      </c>
      <c r="Q319" s="8" t="s">
        <v>30</v>
      </c>
      <c r="R319" t="s">
        <v>31</v>
      </c>
      <c r="S319" t="s">
        <v>32</v>
      </c>
      <c r="T319" t="s">
        <v>163</v>
      </c>
    </row>
    <row r="320" spans="1:20" x14ac:dyDescent="0.35">
      <c r="A320">
        <v>46372</v>
      </c>
      <c r="B320" s="1">
        <v>40600</v>
      </c>
      <c r="C320" s="27" t="str">
        <f t="shared" si="12"/>
        <v>Feb</v>
      </c>
      <c r="D320" s="27">
        <f>VLOOKUP(C320,'Look-up tables'!$N$2:$O$13,2,FALSE)</f>
        <v>2</v>
      </c>
      <c r="E320" t="s">
        <v>34</v>
      </c>
      <c r="F320">
        <v>7</v>
      </c>
      <c r="G320" t="str">
        <f>VLOOKUP(F320,'Look-up tables'!$A$1:$B$7,2,TRUE)</f>
        <v>XS</v>
      </c>
      <c r="H320">
        <v>375.57</v>
      </c>
      <c r="I320" s="2">
        <f t="shared" si="13"/>
        <v>53.652857142857144</v>
      </c>
      <c r="J320" t="s">
        <v>25</v>
      </c>
      <c r="K320">
        <v>16.11</v>
      </c>
      <c r="L320" s="8">
        <f t="shared" si="14"/>
        <v>391.68</v>
      </c>
      <c r="M320" t="s">
        <v>39</v>
      </c>
      <c r="N320" t="str">
        <f>VLOOKUP(M320,'Look-up tables'!$H$1:$I$14,2,FALSE)</f>
        <v>MB</v>
      </c>
      <c r="O320" t="s">
        <v>16</v>
      </c>
      <c r="P320" s="7">
        <f>VLOOKUP(O320,'Look-up tables'!$D$1:$E$5,2,FALSE)</f>
        <v>4</v>
      </c>
      <c r="Q320" s="8" t="s">
        <v>27</v>
      </c>
      <c r="R320" t="s">
        <v>68</v>
      </c>
      <c r="S320" t="s">
        <v>19</v>
      </c>
      <c r="T320" t="s">
        <v>101</v>
      </c>
    </row>
    <row r="321" spans="1:20" x14ac:dyDescent="0.35">
      <c r="A321">
        <v>7521</v>
      </c>
      <c r="B321" s="1">
        <v>40601</v>
      </c>
      <c r="C321" s="27" t="str">
        <f t="shared" si="12"/>
        <v>Feb</v>
      </c>
      <c r="D321" s="27">
        <f>VLOOKUP(C321,'Look-up tables'!$N$2:$O$13,2,FALSE)</f>
        <v>2</v>
      </c>
      <c r="E321" t="s">
        <v>13</v>
      </c>
      <c r="F321">
        <v>19</v>
      </c>
      <c r="G321" t="str">
        <f>VLOOKUP(F321,'Look-up tables'!$A$1:$B$7,2,TRUE)</f>
        <v>S</v>
      </c>
      <c r="H321">
        <v>1942.1735000000001</v>
      </c>
      <c r="I321" s="2">
        <f t="shared" si="13"/>
        <v>102.21965789473684</v>
      </c>
      <c r="J321" t="s">
        <v>14</v>
      </c>
      <c r="K321">
        <v>2.5</v>
      </c>
      <c r="L321" s="8">
        <f t="shared" si="14"/>
        <v>1944.6735000000001</v>
      </c>
      <c r="M321" t="s">
        <v>51</v>
      </c>
      <c r="N321" t="str">
        <f>VLOOKUP(M321,'Look-up tables'!$H$1:$I$14,2,FALSE)</f>
        <v>ON</v>
      </c>
      <c r="O321" t="s">
        <v>42</v>
      </c>
      <c r="P321" s="7">
        <f>VLOOKUP(O321,'Look-up tables'!$D$1:$E$5,2,FALSE)</f>
        <v>2</v>
      </c>
      <c r="Q321" s="8" t="s">
        <v>30</v>
      </c>
      <c r="R321" t="s">
        <v>47</v>
      </c>
      <c r="S321" t="s">
        <v>19</v>
      </c>
      <c r="T321" s="1">
        <v>40666</v>
      </c>
    </row>
    <row r="322" spans="1:20" x14ac:dyDescent="0.35">
      <c r="A322">
        <v>28741</v>
      </c>
      <c r="B322" s="1">
        <v>40602</v>
      </c>
      <c r="C322" s="27" t="str">
        <f t="shared" si="12"/>
        <v>Feb</v>
      </c>
      <c r="D322" s="27">
        <f>VLOOKUP(C322,'Look-up tables'!$N$2:$O$13,2,FALSE)</f>
        <v>2</v>
      </c>
      <c r="E322" t="s">
        <v>49</v>
      </c>
      <c r="F322">
        <v>13</v>
      </c>
      <c r="G322" t="str">
        <f>VLOOKUP(F322,'Look-up tables'!$A$1:$B$7,2,TRUE)</f>
        <v>S</v>
      </c>
      <c r="H322">
        <v>70.13</v>
      </c>
      <c r="I322" s="2">
        <f t="shared" si="13"/>
        <v>5.3946153846153839</v>
      </c>
      <c r="J322" t="s">
        <v>25</v>
      </c>
      <c r="K322">
        <v>0.95</v>
      </c>
      <c r="L322" s="8">
        <f t="shared" si="14"/>
        <v>71.08</v>
      </c>
      <c r="M322" t="s">
        <v>39</v>
      </c>
      <c r="N322" t="str">
        <f>VLOOKUP(M322,'Look-up tables'!$H$1:$I$14,2,FALSE)</f>
        <v>MB</v>
      </c>
      <c r="O322" t="s">
        <v>42</v>
      </c>
      <c r="P322" s="7">
        <f>VLOOKUP(O322,'Look-up tables'!$D$1:$E$5,2,FALSE)</f>
        <v>2</v>
      </c>
      <c r="Q322" s="8" t="s">
        <v>27</v>
      </c>
      <c r="R322" t="s">
        <v>28</v>
      </c>
      <c r="S322" t="s">
        <v>37</v>
      </c>
      <c r="T322" s="1">
        <v>40546</v>
      </c>
    </row>
    <row r="323" spans="1:20" x14ac:dyDescent="0.35">
      <c r="A323">
        <v>40612</v>
      </c>
      <c r="B323" s="1">
        <v>40602</v>
      </c>
      <c r="C323" s="27" t="str">
        <f t="shared" ref="C323:C386" si="15">TEXT(B323, "mmm")</f>
        <v>Feb</v>
      </c>
      <c r="D323" s="27">
        <f>VLOOKUP(C323,'Look-up tables'!$N$2:$O$13,2,FALSE)</f>
        <v>2</v>
      </c>
      <c r="E323" t="s">
        <v>34</v>
      </c>
      <c r="F323">
        <v>9</v>
      </c>
      <c r="G323" t="str">
        <f>VLOOKUP(F323,'Look-up tables'!$A$1:$B$7,2,TRUE)</f>
        <v>XS</v>
      </c>
      <c r="H323">
        <v>19.2</v>
      </c>
      <c r="I323" s="2">
        <f t="shared" ref="I323:I386" si="16">H323/F323</f>
        <v>2.1333333333333333</v>
      </c>
      <c r="J323" t="s">
        <v>25</v>
      </c>
      <c r="K323">
        <v>1.1200000000000001</v>
      </c>
      <c r="L323" s="8">
        <f t="shared" ref="L323:L386" si="17">H323+K323</f>
        <v>20.32</v>
      </c>
      <c r="M323" t="s">
        <v>54</v>
      </c>
      <c r="N323" t="str">
        <f>VLOOKUP(M323,'Look-up tables'!$H$1:$I$14,2,FALSE)</f>
        <v>AB</v>
      </c>
      <c r="O323" t="s">
        <v>22</v>
      </c>
      <c r="P323" s="7">
        <f>VLOOKUP(O323,'Look-up tables'!$D$1:$E$5,2,FALSE)</f>
        <v>1</v>
      </c>
      <c r="Q323" s="8" t="s">
        <v>27</v>
      </c>
      <c r="R323" t="s">
        <v>40</v>
      </c>
      <c r="S323" t="s">
        <v>37</v>
      </c>
      <c r="T323" s="1">
        <v>40546</v>
      </c>
    </row>
    <row r="324" spans="1:20" x14ac:dyDescent="0.35">
      <c r="A324">
        <v>20068</v>
      </c>
      <c r="B324" s="1">
        <v>40602</v>
      </c>
      <c r="C324" s="27" t="str">
        <f t="shared" si="15"/>
        <v>Feb</v>
      </c>
      <c r="D324" s="27">
        <f>VLOOKUP(C324,'Look-up tables'!$N$2:$O$13,2,FALSE)</f>
        <v>2</v>
      </c>
      <c r="E324" t="s">
        <v>20</v>
      </c>
      <c r="F324">
        <v>9</v>
      </c>
      <c r="G324" t="str">
        <f>VLOOKUP(F324,'Look-up tables'!$A$1:$B$7,2,TRUE)</f>
        <v>XS</v>
      </c>
      <c r="H324">
        <v>53.18</v>
      </c>
      <c r="I324" s="2">
        <f t="shared" si="16"/>
        <v>5.9088888888888889</v>
      </c>
      <c r="J324" t="s">
        <v>25</v>
      </c>
      <c r="K324">
        <v>6.98</v>
      </c>
      <c r="L324" s="8">
        <f t="shared" si="17"/>
        <v>60.16</v>
      </c>
      <c r="M324" t="s">
        <v>35</v>
      </c>
      <c r="N324" t="str">
        <f>VLOOKUP(M324,'Look-up tables'!$H$1:$I$14,2,FALSE)</f>
        <v>QC</v>
      </c>
      <c r="O324" t="s">
        <v>29</v>
      </c>
      <c r="P324" s="7">
        <f>VLOOKUP(O324,'Look-up tables'!$D$1:$E$5,2,FALSE)</f>
        <v>3</v>
      </c>
      <c r="Q324" s="8" t="s">
        <v>27</v>
      </c>
      <c r="R324" t="s">
        <v>68</v>
      </c>
      <c r="S324" t="s">
        <v>19</v>
      </c>
      <c r="T324" s="1">
        <v>40546</v>
      </c>
    </row>
    <row r="325" spans="1:20" x14ac:dyDescent="0.35">
      <c r="A325">
        <v>28741</v>
      </c>
      <c r="B325" s="1">
        <v>40602</v>
      </c>
      <c r="C325" s="27" t="str">
        <f t="shared" si="15"/>
        <v>Feb</v>
      </c>
      <c r="D325" s="27">
        <f>VLOOKUP(C325,'Look-up tables'!$N$2:$O$13,2,FALSE)</f>
        <v>2</v>
      </c>
      <c r="E325" t="s">
        <v>49</v>
      </c>
      <c r="F325">
        <v>5</v>
      </c>
      <c r="G325" t="str">
        <f>VLOOKUP(F325,'Look-up tables'!$A$1:$B$7,2,TRUE)</f>
        <v>XS</v>
      </c>
      <c r="H325">
        <v>59.76</v>
      </c>
      <c r="I325" s="2">
        <f t="shared" si="16"/>
        <v>11.952</v>
      </c>
      <c r="J325" t="s">
        <v>25</v>
      </c>
      <c r="K325">
        <v>3.37</v>
      </c>
      <c r="L325" s="8">
        <f t="shared" si="17"/>
        <v>63.129999999999995</v>
      </c>
      <c r="M325" t="s">
        <v>39</v>
      </c>
      <c r="N325" t="str">
        <f>VLOOKUP(M325,'Look-up tables'!$H$1:$I$14,2,FALSE)</f>
        <v>MB</v>
      </c>
      <c r="O325" t="s">
        <v>42</v>
      </c>
      <c r="P325" s="7">
        <f>VLOOKUP(O325,'Look-up tables'!$D$1:$E$5,2,FALSE)</f>
        <v>2</v>
      </c>
      <c r="Q325" s="8" t="s">
        <v>27</v>
      </c>
      <c r="R325" t="s">
        <v>36</v>
      </c>
      <c r="S325" t="s">
        <v>32</v>
      </c>
      <c r="T325" s="1">
        <v>40546</v>
      </c>
    </row>
    <row r="326" spans="1:20" x14ac:dyDescent="0.35">
      <c r="A326">
        <v>12868</v>
      </c>
      <c r="B326" s="1">
        <v>40603</v>
      </c>
      <c r="C326" s="27" t="str">
        <f t="shared" si="15"/>
        <v>Mar</v>
      </c>
      <c r="D326" s="27">
        <f>VLOOKUP(C326,'Look-up tables'!$N$2:$O$13,2,FALSE)</f>
        <v>3</v>
      </c>
      <c r="E326" t="s">
        <v>20</v>
      </c>
      <c r="F326">
        <v>31</v>
      </c>
      <c r="G326" t="str">
        <f>VLOOKUP(F326,'Look-up tables'!$A$1:$B$7,2,TRUE)</f>
        <v>L</v>
      </c>
      <c r="H326">
        <v>53.33</v>
      </c>
      <c r="I326" s="2">
        <f t="shared" si="16"/>
        <v>1.7203225806451612</v>
      </c>
      <c r="J326" t="s">
        <v>25</v>
      </c>
      <c r="K326">
        <v>0.7</v>
      </c>
      <c r="L326" s="8">
        <f t="shared" si="17"/>
        <v>54.03</v>
      </c>
      <c r="M326" t="s">
        <v>35</v>
      </c>
      <c r="N326" t="str">
        <f>VLOOKUP(M326,'Look-up tables'!$H$1:$I$14,2,FALSE)</f>
        <v>QC</v>
      </c>
      <c r="O326" t="s">
        <v>16</v>
      </c>
      <c r="P326" s="7">
        <f>VLOOKUP(O326,'Look-up tables'!$D$1:$E$5,2,FALSE)</f>
        <v>4</v>
      </c>
      <c r="Q326" s="8" t="s">
        <v>27</v>
      </c>
      <c r="R326" t="s">
        <v>40</v>
      </c>
      <c r="S326" t="s">
        <v>37</v>
      </c>
      <c r="T326" s="1">
        <v>40577</v>
      </c>
    </row>
    <row r="327" spans="1:20" x14ac:dyDescent="0.35">
      <c r="A327">
        <v>928</v>
      </c>
      <c r="B327" s="1">
        <v>40603</v>
      </c>
      <c r="C327" s="27" t="str">
        <f t="shared" si="15"/>
        <v>Mar</v>
      </c>
      <c r="D327" s="27">
        <f>VLOOKUP(C327,'Look-up tables'!$N$2:$O$13,2,FALSE)</f>
        <v>3</v>
      </c>
      <c r="E327" t="s">
        <v>13</v>
      </c>
      <c r="F327">
        <v>26</v>
      </c>
      <c r="G327" t="str">
        <f>VLOOKUP(F327,'Look-up tables'!$A$1:$B$7,2,TRUE)</f>
        <v>M</v>
      </c>
      <c r="H327">
        <v>390.2</v>
      </c>
      <c r="I327" s="2">
        <f t="shared" si="16"/>
        <v>15.007692307692308</v>
      </c>
      <c r="J327" t="s">
        <v>14</v>
      </c>
      <c r="K327">
        <v>7.4</v>
      </c>
      <c r="L327" s="8">
        <f t="shared" si="17"/>
        <v>397.59999999999997</v>
      </c>
      <c r="M327" t="s">
        <v>15</v>
      </c>
      <c r="N327" t="str">
        <f>VLOOKUP(M327,'Look-up tables'!$H$1:$I$14,2,FALSE)</f>
        <v>BC</v>
      </c>
      <c r="O327" t="s">
        <v>16</v>
      </c>
      <c r="P327" s="7">
        <f>VLOOKUP(O327,'Look-up tables'!$D$1:$E$5,2,FALSE)</f>
        <v>4</v>
      </c>
      <c r="Q327" s="8" t="s">
        <v>17</v>
      </c>
      <c r="R327" t="s">
        <v>18</v>
      </c>
      <c r="S327" t="s">
        <v>19</v>
      </c>
      <c r="T327" s="1">
        <v>40605</v>
      </c>
    </row>
    <row r="328" spans="1:20" x14ac:dyDescent="0.35">
      <c r="A328">
        <v>5188</v>
      </c>
      <c r="B328" s="1">
        <v>40603</v>
      </c>
      <c r="C328" s="27" t="str">
        <f t="shared" si="15"/>
        <v>Mar</v>
      </c>
      <c r="D328" s="27">
        <f>VLOOKUP(C328,'Look-up tables'!$N$2:$O$13,2,FALSE)</f>
        <v>3</v>
      </c>
      <c r="E328" t="s">
        <v>49</v>
      </c>
      <c r="F328">
        <v>24</v>
      </c>
      <c r="G328" t="str">
        <f>VLOOKUP(F328,'Look-up tables'!$A$1:$B$7,2,TRUE)</f>
        <v>M</v>
      </c>
      <c r="H328">
        <v>192.8</v>
      </c>
      <c r="I328" s="2">
        <f t="shared" si="16"/>
        <v>8.0333333333333332</v>
      </c>
      <c r="J328" t="s">
        <v>25</v>
      </c>
      <c r="K328">
        <v>2.87</v>
      </c>
      <c r="L328" s="8">
        <f t="shared" si="17"/>
        <v>195.67000000000002</v>
      </c>
      <c r="M328" t="s">
        <v>46</v>
      </c>
      <c r="N328" t="str">
        <f>VLOOKUP(M328,'Look-up tables'!$H$1:$I$14,2,FALSE)</f>
        <v>YT</v>
      </c>
      <c r="O328" t="s">
        <v>42</v>
      </c>
      <c r="P328" s="7">
        <f>VLOOKUP(O328,'Look-up tables'!$D$1:$E$5,2,FALSE)</f>
        <v>2</v>
      </c>
      <c r="Q328" s="8" t="s">
        <v>27</v>
      </c>
      <c r="R328" t="s">
        <v>28</v>
      </c>
      <c r="S328" t="s">
        <v>37</v>
      </c>
      <c r="T328" s="1">
        <v>40636</v>
      </c>
    </row>
    <row r="329" spans="1:20" x14ac:dyDescent="0.35">
      <c r="A329">
        <v>928</v>
      </c>
      <c r="B329" s="1">
        <v>40603</v>
      </c>
      <c r="C329" s="27" t="str">
        <f t="shared" si="15"/>
        <v>Mar</v>
      </c>
      <c r="D329" s="27">
        <f>VLOOKUP(C329,'Look-up tables'!$N$2:$O$13,2,FALSE)</f>
        <v>3</v>
      </c>
      <c r="E329" t="s">
        <v>13</v>
      </c>
      <c r="F329">
        <v>21</v>
      </c>
      <c r="G329" t="str">
        <f>VLOOKUP(F329,'Look-up tables'!$A$1:$B$7,2,TRUE)</f>
        <v>M</v>
      </c>
      <c r="H329">
        <v>1222.68</v>
      </c>
      <c r="I329" s="2">
        <f t="shared" si="16"/>
        <v>58.222857142857144</v>
      </c>
      <c r="J329" t="s">
        <v>14</v>
      </c>
      <c r="K329">
        <v>3.99</v>
      </c>
      <c r="L329" s="8">
        <f t="shared" si="17"/>
        <v>1226.67</v>
      </c>
      <c r="M329" t="s">
        <v>15</v>
      </c>
      <c r="N329" t="str">
        <f>VLOOKUP(M329,'Look-up tables'!$H$1:$I$14,2,FALSE)</f>
        <v>BC</v>
      </c>
      <c r="O329" t="s">
        <v>16</v>
      </c>
      <c r="P329" s="7">
        <f>VLOOKUP(O329,'Look-up tables'!$D$1:$E$5,2,FALSE)</f>
        <v>4</v>
      </c>
      <c r="Q329" s="8" t="s">
        <v>27</v>
      </c>
      <c r="R329" t="s">
        <v>66</v>
      </c>
      <c r="S329" t="s">
        <v>19</v>
      </c>
      <c r="T329" s="1">
        <v>40697</v>
      </c>
    </row>
    <row r="330" spans="1:20" x14ac:dyDescent="0.35">
      <c r="A330">
        <v>12194</v>
      </c>
      <c r="B330" s="1">
        <v>40603</v>
      </c>
      <c r="C330" s="27" t="str">
        <f t="shared" si="15"/>
        <v>Mar</v>
      </c>
      <c r="D330" s="27">
        <f>VLOOKUP(C330,'Look-up tables'!$N$2:$O$13,2,FALSE)</f>
        <v>3</v>
      </c>
      <c r="E330" t="s">
        <v>20</v>
      </c>
      <c r="F330">
        <v>19</v>
      </c>
      <c r="G330" t="str">
        <f>VLOOKUP(F330,'Look-up tables'!$A$1:$B$7,2,TRUE)</f>
        <v>S</v>
      </c>
      <c r="H330">
        <v>3355.154</v>
      </c>
      <c r="I330" s="2">
        <f t="shared" si="16"/>
        <v>176.58705263157896</v>
      </c>
      <c r="J330" t="s">
        <v>25</v>
      </c>
      <c r="K330">
        <v>3.99</v>
      </c>
      <c r="L330" s="8">
        <f t="shared" si="17"/>
        <v>3359.1439999999998</v>
      </c>
      <c r="M330" t="s">
        <v>85</v>
      </c>
      <c r="N330" t="str">
        <f>VLOOKUP(M330,'Look-up tables'!$H$1:$I$14,2,FALSE)</f>
        <v>SK</v>
      </c>
      <c r="O330" t="s">
        <v>22</v>
      </c>
      <c r="P330" s="7">
        <f>VLOOKUP(O330,'Look-up tables'!$D$1:$E$5,2,FALSE)</f>
        <v>1</v>
      </c>
      <c r="Q330" s="8" t="s">
        <v>30</v>
      </c>
      <c r="R330" t="s">
        <v>47</v>
      </c>
      <c r="S330" t="s">
        <v>19</v>
      </c>
      <c r="T330" s="1">
        <v>40577</v>
      </c>
    </row>
    <row r="331" spans="1:20" x14ac:dyDescent="0.35">
      <c r="A331">
        <v>12868</v>
      </c>
      <c r="B331" s="1">
        <v>40603</v>
      </c>
      <c r="C331" s="27" t="str">
        <f t="shared" si="15"/>
        <v>Mar</v>
      </c>
      <c r="D331" s="27">
        <f>VLOOKUP(C331,'Look-up tables'!$N$2:$O$13,2,FALSE)</f>
        <v>3</v>
      </c>
      <c r="E331" t="s">
        <v>20</v>
      </c>
      <c r="F331">
        <v>2</v>
      </c>
      <c r="G331" t="str">
        <f>VLOOKUP(F331,'Look-up tables'!$A$1:$B$7,2,TRUE)</f>
        <v>XS</v>
      </c>
      <c r="H331">
        <v>9.3699999999999992</v>
      </c>
      <c r="I331" s="2">
        <f t="shared" si="16"/>
        <v>4.6849999999999996</v>
      </c>
      <c r="J331" t="s">
        <v>25</v>
      </c>
      <c r="K331">
        <v>1.22</v>
      </c>
      <c r="L331" s="8">
        <f t="shared" si="17"/>
        <v>10.59</v>
      </c>
      <c r="M331" t="s">
        <v>232</v>
      </c>
      <c r="N331" t="str">
        <f>VLOOKUP(M331,'Look-up tables'!$H$1:$I$14,2,FALSE)</f>
        <v>NL</v>
      </c>
      <c r="O331" t="s">
        <v>16</v>
      </c>
      <c r="P331" s="7">
        <f>VLOOKUP(O331,'Look-up tables'!$D$1:$E$5,2,FALSE)</f>
        <v>4</v>
      </c>
      <c r="Q331" s="8" t="s">
        <v>27</v>
      </c>
      <c r="R331" t="s">
        <v>28</v>
      </c>
      <c r="S331" t="s">
        <v>37</v>
      </c>
      <c r="T331" s="1">
        <v>40605</v>
      </c>
    </row>
    <row r="332" spans="1:20" x14ac:dyDescent="0.35">
      <c r="A332">
        <v>40165</v>
      </c>
      <c r="B332" s="1">
        <v>40604</v>
      </c>
      <c r="C332" s="27" t="str">
        <f t="shared" si="15"/>
        <v>Mar</v>
      </c>
      <c r="D332" s="27">
        <f>VLOOKUP(C332,'Look-up tables'!$N$2:$O$13,2,FALSE)</f>
        <v>3</v>
      </c>
      <c r="E332" t="s">
        <v>34</v>
      </c>
      <c r="F332">
        <v>50</v>
      </c>
      <c r="G332" t="str">
        <f>VLOOKUP(F332,'Look-up tables'!$A$1:$B$7,2,TRUE)</f>
        <v>XXL</v>
      </c>
      <c r="H332">
        <v>421.36</v>
      </c>
      <c r="I332" s="2">
        <f t="shared" si="16"/>
        <v>8.4272000000000009</v>
      </c>
      <c r="J332" t="s">
        <v>25</v>
      </c>
      <c r="K332">
        <v>4.5</v>
      </c>
      <c r="L332" s="8">
        <f t="shared" si="17"/>
        <v>425.86</v>
      </c>
      <c r="M332" t="s">
        <v>35</v>
      </c>
      <c r="N332" t="str">
        <f>VLOOKUP(M332,'Look-up tables'!$H$1:$I$14,2,FALSE)</f>
        <v>QC</v>
      </c>
      <c r="O332" t="s">
        <v>16</v>
      </c>
      <c r="P332" s="7">
        <f>VLOOKUP(O332,'Look-up tables'!$D$1:$E$5,2,FALSE)</f>
        <v>4</v>
      </c>
      <c r="Q332" s="8" t="s">
        <v>27</v>
      </c>
      <c r="R332" t="s">
        <v>66</v>
      </c>
      <c r="S332" t="s">
        <v>19</v>
      </c>
      <c r="T332" s="1">
        <v>40666</v>
      </c>
    </row>
    <row r="333" spans="1:20" x14ac:dyDescent="0.35">
      <c r="A333">
        <v>16642</v>
      </c>
      <c r="B333" s="1">
        <v>40604</v>
      </c>
      <c r="C333" s="27" t="str">
        <f t="shared" si="15"/>
        <v>Mar</v>
      </c>
      <c r="D333" s="27">
        <f>VLOOKUP(C333,'Look-up tables'!$N$2:$O$13,2,FALSE)</f>
        <v>3</v>
      </c>
      <c r="E333" t="s">
        <v>49</v>
      </c>
      <c r="F333">
        <v>46</v>
      </c>
      <c r="G333" t="str">
        <f>VLOOKUP(F333,'Look-up tables'!$A$1:$B$7,2,TRUE)</f>
        <v>XL</v>
      </c>
      <c r="H333">
        <v>7640.2250000000004</v>
      </c>
      <c r="I333" s="2">
        <f t="shared" si="16"/>
        <v>166.09184782608696</v>
      </c>
      <c r="J333" t="s">
        <v>25</v>
      </c>
      <c r="K333">
        <v>2.5</v>
      </c>
      <c r="L333" s="8">
        <f t="shared" si="17"/>
        <v>7642.7250000000004</v>
      </c>
      <c r="M333" t="s">
        <v>46</v>
      </c>
      <c r="N333" t="str">
        <f>VLOOKUP(M333,'Look-up tables'!$H$1:$I$14,2,FALSE)</f>
        <v>YT</v>
      </c>
      <c r="O333" t="s">
        <v>22</v>
      </c>
      <c r="P333" s="7">
        <f>VLOOKUP(O333,'Look-up tables'!$D$1:$E$5,2,FALSE)</f>
        <v>1</v>
      </c>
      <c r="Q333" s="8" t="s">
        <v>30</v>
      </c>
      <c r="R333" t="s">
        <v>47</v>
      </c>
      <c r="S333" t="s">
        <v>19</v>
      </c>
      <c r="T333" s="1">
        <v>40636</v>
      </c>
    </row>
    <row r="334" spans="1:20" x14ac:dyDescent="0.35">
      <c r="A334">
        <v>46115</v>
      </c>
      <c r="B334" s="1">
        <v>40604</v>
      </c>
      <c r="C334" s="27" t="str">
        <f t="shared" si="15"/>
        <v>Mar</v>
      </c>
      <c r="D334" s="27">
        <f>VLOOKUP(C334,'Look-up tables'!$N$2:$O$13,2,FALSE)</f>
        <v>3</v>
      </c>
      <c r="E334" t="s">
        <v>20</v>
      </c>
      <c r="F334">
        <v>38</v>
      </c>
      <c r="G334" t="str">
        <f>VLOOKUP(F334,'Look-up tables'!$A$1:$B$7,2,TRUE)</f>
        <v>L</v>
      </c>
      <c r="H334">
        <v>491.78</v>
      </c>
      <c r="I334" s="2">
        <f t="shared" si="16"/>
        <v>12.94157894736842</v>
      </c>
      <c r="J334" t="s">
        <v>25</v>
      </c>
      <c r="K334">
        <v>6.47</v>
      </c>
      <c r="L334" s="8">
        <f t="shared" si="17"/>
        <v>498.25</v>
      </c>
      <c r="M334" t="s">
        <v>35</v>
      </c>
      <c r="N334" t="str">
        <f>VLOOKUP(M334,'Look-up tables'!$H$1:$I$14,2,FALSE)</f>
        <v>QC</v>
      </c>
      <c r="O334" t="s">
        <v>42</v>
      </c>
      <c r="P334" s="7">
        <f>VLOOKUP(O334,'Look-up tables'!$D$1:$E$5,2,FALSE)</f>
        <v>2</v>
      </c>
      <c r="Q334" s="8" t="s">
        <v>27</v>
      </c>
      <c r="R334" t="s">
        <v>28</v>
      </c>
      <c r="S334" t="s">
        <v>19</v>
      </c>
      <c r="T334" s="1">
        <v>40577</v>
      </c>
    </row>
    <row r="335" spans="1:20" x14ac:dyDescent="0.35">
      <c r="A335">
        <v>46115</v>
      </c>
      <c r="B335" s="1">
        <v>40604</v>
      </c>
      <c r="C335" s="27" t="str">
        <f t="shared" si="15"/>
        <v>Mar</v>
      </c>
      <c r="D335" s="27">
        <f>VLOOKUP(C335,'Look-up tables'!$N$2:$O$13,2,FALSE)</f>
        <v>3</v>
      </c>
      <c r="E335" t="s">
        <v>20</v>
      </c>
      <c r="F335">
        <v>35</v>
      </c>
      <c r="G335" t="str">
        <f>VLOOKUP(F335,'Look-up tables'!$A$1:$B$7,2,TRUE)</f>
        <v>L</v>
      </c>
      <c r="H335">
        <v>677.43</v>
      </c>
      <c r="I335" s="2">
        <f t="shared" si="16"/>
        <v>19.355142857142855</v>
      </c>
      <c r="J335" t="s">
        <v>25</v>
      </c>
      <c r="K335">
        <v>4</v>
      </c>
      <c r="L335" s="8">
        <f t="shared" si="17"/>
        <v>681.43</v>
      </c>
      <c r="M335" t="s">
        <v>35</v>
      </c>
      <c r="N335" t="str">
        <f>VLOOKUP(M335,'Look-up tables'!$H$1:$I$14,2,FALSE)</f>
        <v>QC</v>
      </c>
      <c r="O335" t="s">
        <v>42</v>
      </c>
      <c r="P335" s="7">
        <f>VLOOKUP(O335,'Look-up tables'!$D$1:$E$5,2,FALSE)</f>
        <v>2</v>
      </c>
      <c r="Q335" s="8" t="s">
        <v>30</v>
      </c>
      <c r="R335" t="s">
        <v>31</v>
      </c>
      <c r="S335" t="s">
        <v>19</v>
      </c>
      <c r="T335" s="1">
        <v>40636</v>
      </c>
    </row>
    <row r="336" spans="1:20" x14ac:dyDescent="0.35">
      <c r="A336">
        <v>33824</v>
      </c>
      <c r="B336" s="1">
        <v>40604</v>
      </c>
      <c r="C336" s="27" t="str">
        <f t="shared" si="15"/>
        <v>Mar</v>
      </c>
      <c r="D336" s="27">
        <f>VLOOKUP(C336,'Look-up tables'!$N$2:$O$13,2,FALSE)</f>
        <v>3</v>
      </c>
      <c r="E336" t="s">
        <v>20</v>
      </c>
      <c r="F336">
        <v>19</v>
      </c>
      <c r="G336" t="str">
        <f>VLOOKUP(F336,'Look-up tables'!$A$1:$B$7,2,TRUE)</f>
        <v>S</v>
      </c>
      <c r="H336">
        <v>50.99</v>
      </c>
      <c r="I336" s="2">
        <f t="shared" si="16"/>
        <v>2.6836842105263159</v>
      </c>
      <c r="J336" t="s">
        <v>25</v>
      </c>
      <c r="K336">
        <v>1.34</v>
      </c>
      <c r="L336" s="8">
        <f t="shared" si="17"/>
        <v>52.330000000000005</v>
      </c>
      <c r="M336" t="s">
        <v>54</v>
      </c>
      <c r="N336" t="str">
        <f>VLOOKUP(M336,'Look-up tables'!$H$1:$I$14,2,FALSE)</f>
        <v>AB</v>
      </c>
      <c r="O336" t="s">
        <v>22</v>
      </c>
      <c r="P336" s="7">
        <f>VLOOKUP(O336,'Look-up tables'!$D$1:$E$5,2,FALSE)</f>
        <v>1</v>
      </c>
      <c r="Q336" s="8" t="s">
        <v>27</v>
      </c>
      <c r="R336" t="s">
        <v>40</v>
      </c>
      <c r="S336" t="s">
        <v>37</v>
      </c>
      <c r="T336" s="1">
        <v>40605</v>
      </c>
    </row>
    <row r="337" spans="1:20" x14ac:dyDescent="0.35">
      <c r="A337">
        <v>22433</v>
      </c>
      <c r="B337" s="1">
        <v>40605</v>
      </c>
      <c r="C337" s="27" t="str">
        <f t="shared" si="15"/>
        <v>Mar</v>
      </c>
      <c r="D337" s="27">
        <f>VLOOKUP(C337,'Look-up tables'!$N$2:$O$13,2,FALSE)</f>
        <v>3</v>
      </c>
      <c r="E337" t="s">
        <v>20</v>
      </c>
      <c r="F337">
        <v>44</v>
      </c>
      <c r="G337" t="str">
        <f>VLOOKUP(F337,'Look-up tables'!$A$1:$B$7,2,TRUE)</f>
        <v>XL</v>
      </c>
      <c r="H337">
        <v>797.98</v>
      </c>
      <c r="I337" s="2">
        <f t="shared" si="16"/>
        <v>18.135909090909092</v>
      </c>
      <c r="J337" t="s">
        <v>25</v>
      </c>
      <c r="K337">
        <v>0.99</v>
      </c>
      <c r="L337" s="8">
        <f t="shared" si="17"/>
        <v>798.97</v>
      </c>
      <c r="M337" t="s">
        <v>46</v>
      </c>
      <c r="N337" t="str">
        <f>VLOOKUP(M337,'Look-up tables'!$H$1:$I$14,2,FALSE)</f>
        <v>YT</v>
      </c>
      <c r="O337" t="s">
        <v>29</v>
      </c>
      <c r="P337" s="7">
        <f>VLOOKUP(O337,'Look-up tables'!$D$1:$E$5,2,FALSE)</f>
        <v>3</v>
      </c>
      <c r="Q337" s="8" t="s">
        <v>30</v>
      </c>
      <c r="R337" t="s">
        <v>47</v>
      </c>
      <c r="S337" t="s">
        <v>37</v>
      </c>
      <c r="T337" s="1">
        <v>40666</v>
      </c>
    </row>
    <row r="338" spans="1:20" x14ac:dyDescent="0.35">
      <c r="A338">
        <v>47525</v>
      </c>
      <c r="B338" s="1">
        <v>40605</v>
      </c>
      <c r="C338" s="27" t="str">
        <f t="shared" si="15"/>
        <v>Mar</v>
      </c>
      <c r="D338" s="27">
        <f>VLOOKUP(C338,'Look-up tables'!$N$2:$O$13,2,FALSE)</f>
        <v>3</v>
      </c>
      <c r="E338" t="s">
        <v>55</v>
      </c>
      <c r="F338">
        <v>40</v>
      </c>
      <c r="G338" t="str">
        <f>VLOOKUP(F338,'Look-up tables'!$A$1:$B$7,2,TRUE)</f>
        <v>XL</v>
      </c>
      <c r="H338">
        <v>649.46</v>
      </c>
      <c r="I338" s="2">
        <f t="shared" si="16"/>
        <v>16.236499999999999</v>
      </c>
      <c r="J338" t="s">
        <v>25</v>
      </c>
      <c r="K338">
        <v>4</v>
      </c>
      <c r="L338" s="8">
        <f t="shared" si="17"/>
        <v>653.46</v>
      </c>
      <c r="M338" t="s">
        <v>15</v>
      </c>
      <c r="N338" t="str">
        <f>VLOOKUP(M338,'Look-up tables'!$H$1:$I$14,2,FALSE)</f>
        <v>BC</v>
      </c>
      <c r="O338" t="s">
        <v>42</v>
      </c>
      <c r="P338" s="7">
        <f>VLOOKUP(O338,'Look-up tables'!$D$1:$E$5,2,FALSE)</f>
        <v>2</v>
      </c>
      <c r="Q338" s="8" t="s">
        <v>30</v>
      </c>
      <c r="R338" t="s">
        <v>31</v>
      </c>
      <c r="S338" t="s">
        <v>19</v>
      </c>
      <c r="T338" s="1">
        <v>40636</v>
      </c>
    </row>
    <row r="339" spans="1:20" x14ac:dyDescent="0.35">
      <c r="A339">
        <v>26723</v>
      </c>
      <c r="B339" s="1">
        <v>40605</v>
      </c>
      <c r="C339" s="27" t="str">
        <f t="shared" si="15"/>
        <v>Mar</v>
      </c>
      <c r="D339" s="27">
        <f>VLOOKUP(C339,'Look-up tables'!$N$2:$O$13,2,FALSE)</f>
        <v>3</v>
      </c>
      <c r="E339" t="s">
        <v>13</v>
      </c>
      <c r="F339">
        <v>8</v>
      </c>
      <c r="G339" t="str">
        <f>VLOOKUP(F339,'Look-up tables'!$A$1:$B$7,2,TRUE)</f>
        <v>XS</v>
      </c>
      <c r="H339">
        <v>441.80450000000002</v>
      </c>
      <c r="I339" s="2">
        <f t="shared" si="16"/>
        <v>55.225562500000002</v>
      </c>
      <c r="J339" t="s">
        <v>25</v>
      </c>
      <c r="K339">
        <v>7.69</v>
      </c>
      <c r="L339" s="8">
        <f t="shared" si="17"/>
        <v>449.49450000000002</v>
      </c>
      <c r="M339" t="s">
        <v>54</v>
      </c>
      <c r="N339" t="str">
        <f>VLOOKUP(M339,'Look-up tables'!$H$1:$I$14,2,FALSE)</f>
        <v>AB</v>
      </c>
      <c r="O339" t="s">
        <v>16</v>
      </c>
      <c r="P339" s="7">
        <f>VLOOKUP(O339,'Look-up tables'!$D$1:$E$5,2,FALSE)</f>
        <v>4</v>
      </c>
      <c r="Q339" s="8" t="s">
        <v>30</v>
      </c>
      <c r="R339" t="s">
        <v>47</v>
      </c>
      <c r="S339" t="s">
        <v>19</v>
      </c>
      <c r="T339" s="1">
        <v>40758</v>
      </c>
    </row>
    <row r="340" spans="1:20" x14ac:dyDescent="0.35">
      <c r="A340">
        <v>48071</v>
      </c>
      <c r="B340" s="1">
        <v>40605</v>
      </c>
      <c r="C340" s="27" t="str">
        <f t="shared" si="15"/>
        <v>Mar</v>
      </c>
      <c r="D340" s="27">
        <f>VLOOKUP(C340,'Look-up tables'!$N$2:$O$13,2,FALSE)</f>
        <v>3</v>
      </c>
      <c r="E340" t="s">
        <v>13</v>
      </c>
      <c r="F340">
        <v>1</v>
      </c>
      <c r="G340" t="str">
        <f>VLOOKUP(F340,'Look-up tables'!$A$1:$B$7,2,TRUE)</f>
        <v>XS</v>
      </c>
      <c r="H340">
        <v>22.74</v>
      </c>
      <c r="I340" s="2">
        <f t="shared" si="16"/>
        <v>22.74</v>
      </c>
      <c r="J340" t="s">
        <v>14</v>
      </c>
      <c r="K340">
        <v>4.9800000000000004</v>
      </c>
      <c r="L340" s="8">
        <f t="shared" si="17"/>
        <v>27.72</v>
      </c>
      <c r="M340" t="s">
        <v>41</v>
      </c>
      <c r="N340" t="str">
        <f>VLOOKUP(M340,'Look-up tables'!$H$1:$I$14,2,FALSE)</f>
        <v>NS</v>
      </c>
      <c r="O340" t="s">
        <v>29</v>
      </c>
      <c r="P340" s="7">
        <f>VLOOKUP(O340,'Look-up tables'!$D$1:$E$5,2,FALSE)</f>
        <v>3</v>
      </c>
      <c r="Q340" s="8" t="s">
        <v>17</v>
      </c>
      <c r="R340" t="s">
        <v>18</v>
      </c>
      <c r="S340" t="s">
        <v>32</v>
      </c>
      <c r="T340" s="1">
        <v>40880</v>
      </c>
    </row>
    <row r="341" spans="1:20" x14ac:dyDescent="0.35">
      <c r="A341">
        <v>35555</v>
      </c>
      <c r="B341" s="1">
        <v>40606</v>
      </c>
      <c r="C341" s="27" t="str">
        <f t="shared" si="15"/>
        <v>Mar</v>
      </c>
      <c r="D341" s="27">
        <f>VLOOKUP(C341,'Look-up tables'!$N$2:$O$13,2,FALSE)</f>
        <v>3</v>
      </c>
      <c r="E341" t="s">
        <v>55</v>
      </c>
      <c r="F341">
        <v>50</v>
      </c>
      <c r="G341" t="str">
        <f>VLOOKUP(F341,'Look-up tables'!$A$1:$B$7,2,TRUE)</f>
        <v>XXL</v>
      </c>
      <c r="H341">
        <v>11266.4</v>
      </c>
      <c r="I341" s="2">
        <f t="shared" si="16"/>
        <v>225.328</v>
      </c>
      <c r="J341" t="s">
        <v>21</v>
      </c>
      <c r="K341">
        <v>43.32</v>
      </c>
      <c r="L341" s="8">
        <f t="shared" si="17"/>
        <v>11309.72</v>
      </c>
      <c r="M341" t="s">
        <v>51</v>
      </c>
      <c r="N341" t="str">
        <f>VLOOKUP(M341,'Look-up tables'!$H$1:$I$14,2,FALSE)</f>
        <v>ON</v>
      </c>
      <c r="O341" t="s">
        <v>22</v>
      </c>
      <c r="P341" s="7">
        <f>VLOOKUP(O341,'Look-up tables'!$D$1:$E$5,2,FALSE)</f>
        <v>1</v>
      </c>
      <c r="Q341" s="8" t="s">
        <v>17</v>
      </c>
      <c r="R341" t="s">
        <v>23</v>
      </c>
      <c r="S341" t="s">
        <v>24</v>
      </c>
      <c r="T341" s="1">
        <v>40666</v>
      </c>
    </row>
    <row r="342" spans="1:20" x14ac:dyDescent="0.35">
      <c r="A342">
        <v>53955</v>
      </c>
      <c r="B342" s="1">
        <v>40606</v>
      </c>
      <c r="C342" s="27" t="str">
        <f t="shared" si="15"/>
        <v>Mar</v>
      </c>
      <c r="D342" s="27">
        <f>VLOOKUP(C342,'Look-up tables'!$N$2:$O$13,2,FALSE)</f>
        <v>3</v>
      </c>
      <c r="E342" t="s">
        <v>20</v>
      </c>
      <c r="F342">
        <v>43</v>
      </c>
      <c r="G342" t="str">
        <f>VLOOKUP(F342,'Look-up tables'!$A$1:$B$7,2,TRUE)</f>
        <v>XL</v>
      </c>
      <c r="H342">
        <v>5544.99</v>
      </c>
      <c r="I342" s="2">
        <f t="shared" si="16"/>
        <v>128.95325581395349</v>
      </c>
      <c r="J342" t="s">
        <v>21</v>
      </c>
      <c r="K342">
        <v>130</v>
      </c>
      <c r="L342" s="8">
        <f t="shared" si="17"/>
        <v>5674.99</v>
      </c>
      <c r="M342" t="s">
        <v>39</v>
      </c>
      <c r="N342" t="str">
        <f>VLOOKUP(M342,'Look-up tables'!$H$1:$I$14,2,FALSE)</f>
        <v>MB</v>
      </c>
      <c r="O342" t="s">
        <v>29</v>
      </c>
      <c r="P342" s="7">
        <f>VLOOKUP(O342,'Look-up tables'!$D$1:$E$5,2,FALSE)</f>
        <v>3</v>
      </c>
      <c r="Q342" s="8" t="s">
        <v>17</v>
      </c>
      <c r="R342" t="s">
        <v>23</v>
      </c>
      <c r="S342" t="s">
        <v>24</v>
      </c>
      <c r="T342" s="1">
        <v>40697</v>
      </c>
    </row>
    <row r="343" spans="1:20" x14ac:dyDescent="0.35">
      <c r="A343">
        <v>450</v>
      </c>
      <c r="B343" s="1">
        <v>40606</v>
      </c>
      <c r="C343" s="27" t="str">
        <f t="shared" si="15"/>
        <v>Mar</v>
      </c>
      <c r="D343" s="27">
        <f>VLOOKUP(C343,'Look-up tables'!$N$2:$O$13,2,FALSE)</f>
        <v>3</v>
      </c>
      <c r="E343" t="s">
        <v>49</v>
      </c>
      <c r="F343">
        <v>35</v>
      </c>
      <c r="G343" t="str">
        <f>VLOOKUP(F343,'Look-up tables'!$A$1:$B$7,2,TRUE)</f>
        <v>L</v>
      </c>
      <c r="H343">
        <v>543.72</v>
      </c>
      <c r="I343" s="2">
        <f t="shared" si="16"/>
        <v>15.534857142857144</v>
      </c>
      <c r="J343" t="s">
        <v>25</v>
      </c>
      <c r="K343">
        <v>11.25</v>
      </c>
      <c r="L343" s="8">
        <f t="shared" si="17"/>
        <v>554.97</v>
      </c>
      <c r="M343" t="s">
        <v>15</v>
      </c>
      <c r="N343" t="str">
        <f>VLOOKUP(M343,'Look-up tables'!$H$1:$I$14,2,FALSE)</f>
        <v>BC</v>
      </c>
      <c r="O343" t="s">
        <v>16</v>
      </c>
      <c r="P343" s="7">
        <f>VLOOKUP(O343,'Look-up tables'!$D$1:$E$5,2,FALSE)</f>
        <v>4</v>
      </c>
      <c r="Q343" s="8" t="s">
        <v>27</v>
      </c>
      <c r="R343" t="s">
        <v>58</v>
      </c>
      <c r="S343" t="s">
        <v>19</v>
      </c>
      <c r="T343" s="1">
        <v>40697</v>
      </c>
    </row>
    <row r="344" spans="1:20" x14ac:dyDescent="0.35">
      <c r="A344">
        <v>27811</v>
      </c>
      <c r="B344" s="1">
        <v>40606</v>
      </c>
      <c r="C344" s="27" t="str">
        <f t="shared" si="15"/>
        <v>Mar</v>
      </c>
      <c r="D344" s="27">
        <f>VLOOKUP(C344,'Look-up tables'!$N$2:$O$13,2,FALSE)</f>
        <v>3</v>
      </c>
      <c r="E344" t="s">
        <v>49</v>
      </c>
      <c r="F344">
        <v>31</v>
      </c>
      <c r="G344" t="str">
        <f>VLOOKUP(F344,'Look-up tables'!$A$1:$B$7,2,TRUE)</f>
        <v>L</v>
      </c>
      <c r="H344">
        <v>197.59</v>
      </c>
      <c r="I344" s="2">
        <f t="shared" si="16"/>
        <v>6.3738709677419356</v>
      </c>
      <c r="J344" t="s">
        <v>25</v>
      </c>
      <c r="K344">
        <v>5.48</v>
      </c>
      <c r="L344" s="8">
        <f t="shared" si="17"/>
        <v>203.07</v>
      </c>
      <c r="M344" t="s">
        <v>51</v>
      </c>
      <c r="N344" t="str">
        <f>VLOOKUP(M344,'Look-up tables'!$H$1:$I$14,2,FALSE)</f>
        <v>ON</v>
      </c>
      <c r="O344" t="s">
        <v>42</v>
      </c>
      <c r="P344" s="7">
        <f>VLOOKUP(O344,'Look-up tables'!$D$1:$E$5,2,FALSE)</f>
        <v>2</v>
      </c>
      <c r="Q344" s="8" t="s">
        <v>27</v>
      </c>
      <c r="R344" t="s">
        <v>68</v>
      </c>
      <c r="S344" t="s">
        <v>19</v>
      </c>
      <c r="T344" s="1">
        <v>40697</v>
      </c>
    </row>
    <row r="345" spans="1:20" x14ac:dyDescent="0.35">
      <c r="A345">
        <v>450</v>
      </c>
      <c r="B345" s="1">
        <v>40606</v>
      </c>
      <c r="C345" s="27" t="str">
        <f t="shared" si="15"/>
        <v>Mar</v>
      </c>
      <c r="D345" s="27">
        <f>VLOOKUP(C345,'Look-up tables'!$N$2:$O$13,2,FALSE)</f>
        <v>3</v>
      </c>
      <c r="E345" t="s">
        <v>49</v>
      </c>
      <c r="F345">
        <v>29</v>
      </c>
      <c r="G345" t="str">
        <f>VLOOKUP(F345,'Look-up tables'!$A$1:$B$7,2,TRUE)</f>
        <v>M</v>
      </c>
      <c r="H345">
        <v>1000.78</v>
      </c>
      <c r="I345" s="2">
        <f t="shared" si="16"/>
        <v>34.509655172413794</v>
      </c>
      <c r="J345" t="s">
        <v>14</v>
      </c>
      <c r="K345">
        <v>8.99</v>
      </c>
      <c r="L345" s="8">
        <f t="shared" si="17"/>
        <v>1009.77</v>
      </c>
      <c r="M345" t="s">
        <v>15</v>
      </c>
      <c r="N345" t="str">
        <f>VLOOKUP(M345,'Look-up tables'!$H$1:$I$14,2,FALSE)</f>
        <v>BC</v>
      </c>
      <c r="O345" t="s">
        <v>16</v>
      </c>
      <c r="P345" s="7">
        <f>VLOOKUP(O345,'Look-up tables'!$D$1:$E$5,2,FALSE)</f>
        <v>4</v>
      </c>
      <c r="Q345" s="8" t="s">
        <v>27</v>
      </c>
      <c r="R345" t="s">
        <v>40</v>
      </c>
      <c r="S345" t="s">
        <v>32</v>
      </c>
      <c r="T345" s="1">
        <v>40666</v>
      </c>
    </row>
    <row r="346" spans="1:20" x14ac:dyDescent="0.35">
      <c r="A346">
        <v>23968</v>
      </c>
      <c r="B346" s="1">
        <v>40606</v>
      </c>
      <c r="C346" s="27" t="str">
        <f t="shared" si="15"/>
        <v>Mar</v>
      </c>
      <c r="D346" s="27">
        <f>VLOOKUP(C346,'Look-up tables'!$N$2:$O$13,2,FALSE)</f>
        <v>3</v>
      </c>
      <c r="E346" t="s">
        <v>20</v>
      </c>
      <c r="F346">
        <v>19</v>
      </c>
      <c r="G346" t="str">
        <f>VLOOKUP(F346,'Look-up tables'!$A$1:$B$7,2,TRUE)</f>
        <v>S</v>
      </c>
      <c r="H346">
        <v>127.48</v>
      </c>
      <c r="I346" s="2">
        <f t="shared" si="16"/>
        <v>6.7094736842105265</v>
      </c>
      <c r="J346" t="s">
        <v>25</v>
      </c>
      <c r="K346">
        <v>5.84</v>
      </c>
      <c r="L346" s="8">
        <f t="shared" si="17"/>
        <v>133.32</v>
      </c>
      <c r="M346" t="s">
        <v>35</v>
      </c>
      <c r="N346" t="str">
        <f>VLOOKUP(M346,'Look-up tables'!$H$1:$I$14,2,FALSE)</f>
        <v>QC</v>
      </c>
      <c r="O346" t="s">
        <v>22</v>
      </c>
      <c r="P346" s="7">
        <f>VLOOKUP(O346,'Look-up tables'!$D$1:$E$5,2,FALSE)</f>
        <v>1</v>
      </c>
      <c r="Q346" s="8" t="s">
        <v>27</v>
      </c>
      <c r="R346" t="s">
        <v>28</v>
      </c>
      <c r="S346" t="s">
        <v>19</v>
      </c>
      <c r="T346" s="1">
        <v>40727</v>
      </c>
    </row>
    <row r="347" spans="1:20" x14ac:dyDescent="0.35">
      <c r="A347">
        <v>35555</v>
      </c>
      <c r="B347" s="1">
        <v>40606</v>
      </c>
      <c r="C347" s="27" t="str">
        <f t="shared" si="15"/>
        <v>Mar</v>
      </c>
      <c r="D347" s="27">
        <f>VLOOKUP(C347,'Look-up tables'!$N$2:$O$13,2,FALSE)</f>
        <v>3</v>
      </c>
      <c r="E347" t="s">
        <v>55</v>
      </c>
      <c r="F347">
        <v>15</v>
      </c>
      <c r="G347" t="str">
        <f>VLOOKUP(F347,'Look-up tables'!$A$1:$B$7,2,TRUE)</f>
        <v>S</v>
      </c>
      <c r="H347">
        <v>71.61</v>
      </c>
      <c r="I347" s="2">
        <f t="shared" si="16"/>
        <v>4.774</v>
      </c>
      <c r="J347" t="s">
        <v>25</v>
      </c>
      <c r="K347">
        <v>4.93</v>
      </c>
      <c r="L347" s="8">
        <f t="shared" si="17"/>
        <v>76.539999999999992</v>
      </c>
      <c r="M347" t="s">
        <v>51</v>
      </c>
      <c r="N347" t="str">
        <f>VLOOKUP(M347,'Look-up tables'!$H$1:$I$14,2,FALSE)</f>
        <v>ON</v>
      </c>
      <c r="O347" t="s">
        <v>22</v>
      </c>
      <c r="P347" s="7">
        <f>VLOOKUP(O347,'Look-up tables'!$D$1:$E$5,2,FALSE)</f>
        <v>1</v>
      </c>
      <c r="Q347" s="8" t="s">
        <v>30</v>
      </c>
      <c r="R347" t="s">
        <v>31</v>
      </c>
      <c r="S347" t="s">
        <v>32</v>
      </c>
      <c r="T347" s="1">
        <v>40697</v>
      </c>
    </row>
    <row r="348" spans="1:20" x14ac:dyDescent="0.35">
      <c r="A348">
        <v>27811</v>
      </c>
      <c r="B348" s="1">
        <v>40606</v>
      </c>
      <c r="C348" s="27" t="str">
        <f t="shared" si="15"/>
        <v>Mar</v>
      </c>
      <c r="D348" s="27">
        <f>VLOOKUP(C348,'Look-up tables'!$N$2:$O$13,2,FALSE)</f>
        <v>3</v>
      </c>
      <c r="E348" t="s">
        <v>49</v>
      </c>
      <c r="F348">
        <v>4</v>
      </c>
      <c r="G348" t="str">
        <f>VLOOKUP(F348,'Look-up tables'!$A$1:$B$7,2,TRUE)</f>
        <v>XS</v>
      </c>
      <c r="H348">
        <v>73.900000000000006</v>
      </c>
      <c r="I348" s="2">
        <f t="shared" si="16"/>
        <v>18.475000000000001</v>
      </c>
      <c r="J348" t="s">
        <v>25</v>
      </c>
      <c r="K348">
        <v>13.18</v>
      </c>
      <c r="L348" s="8">
        <f t="shared" si="17"/>
        <v>87.080000000000013</v>
      </c>
      <c r="M348" t="s">
        <v>51</v>
      </c>
      <c r="N348" t="str">
        <f>VLOOKUP(M348,'Look-up tables'!$H$1:$I$14,2,FALSE)</f>
        <v>ON</v>
      </c>
      <c r="O348" t="s">
        <v>42</v>
      </c>
      <c r="P348" s="7">
        <f>VLOOKUP(O348,'Look-up tables'!$D$1:$E$5,2,FALSE)</f>
        <v>2</v>
      </c>
      <c r="Q348" s="8" t="s">
        <v>27</v>
      </c>
      <c r="R348" t="s">
        <v>68</v>
      </c>
      <c r="S348" t="s">
        <v>19</v>
      </c>
      <c r="T348" s="1">
        <v>40666</v>
      </c>
    </row>
    <row r="349" spans="1:20" x14ac:dyDescent="0.35">
      <c r="A349">
        <v>35555</v>
      </c>
      <c r="B349" s="1">
        <v>40606</v>
      </c>
      <c r="C349" s="27" t="str">
        <f t="shared" si="15"/>
        <v>Mar</v>
      </c>
      <c r="D349" s="27">
        <f>VLOOKUP(C349,'Look-up tables'!$N$2:$O$13,2,FALSE)</f>
        <v>3</v>
      </c>
      <c r="E349" t="s">
        <v>55</v>
      </c>
      <c r="F349">
        <v>2</v>
      </c>
      <c r="G349" t="str">
        <f>VLOOKUP(F349,'Look-up tables'!$A$1:$B$7,2,TRUE)</f>
        <v>XS</v>
      </c>
      <c r="H349">
        <v>10.43</v>
      </c>
      <c r="I349" s="2">
        <f t="shared" si="16"/>
        <v>5.2149999999999999</v>
      </c>
      <c r="J349" t="s">
        <v>25</v>
      </c>
      <c r="K349">
        <v>0.8</v>
      </c>
      <c r="L349" s="8">
        <f t="shared" si="17"/>
        <v>11.23</v>
      </c>
      <c r="M349" t="s">
        <v>51</v>
      </c>
      <c r="N349" t="str">
        <f>VLOOKUP(M349,'Look-up tables'!$H$1:$I$14,2,FALSE)</f>
        <v>ON</v>
      </c>
      <c r="O349" t="s">
        <v>22</v>
      </c>
      <c r="P349" s="7">
        <f>VLOOKUP(O349,'Look-up tables'!$D$1:$E$5,2,FALSE)</f>
        <v>1</v>
      </c>
      <c r="Q349" s="8" t="s">
        <v>27</v>
      </c>
      <c r="R349" t="s">
        <v>28</v>
      </c>
      <c r="S349" t="s">
        <v>37</v>
      </c>
      <c r="T349" s="1">
        <v>40636</v>
      </c>
    </row>
    <row r="350" spans="1:20" x14ac:dyDescent="0.35">
      <c r="A350">
        <v>39878</v>
      </c>
      <c r="B350" s="1">
        <v>40607</v>
      </c>
      <c r="C350" s="27" t="str">
        <f t="shared" si="15"/>
        <v>Mar</v>
      </c>
      <c r="D350" s="27">
        <f>VLOOKUP(C350,'Look-up tables'!$N$2:$O$13,2,FALSE)</f>
        <v>3</v>
      </c>
      <c r="E350" t="s">
        <v>49</v>
      </c>
      <c r="F350">
        <v>50</v>
      </c>
      <c r="G350" t="str">
        <f>VLOOKUP(F350,'Look-up tables'!$A$1:$B$7,2,TRUE)</f>
        <v>XXL</v>
      </c>
      <c r="H350">
        <v>7663.74</v>
      </c>
      <c r="I350" s="2">
        <f t="shared" si="16"/>
        <v>153.2748</v>
      </c>
      <c r="J350" t="s">
        <v>21</v>
      </c>
      <c r="K350">
        <v>39.25</v>
      </c>
      <c r="L350" s="8">
        <f t="shared" si="17"/>
        <v>7702.99</v>
      </c>
      <c r="M350" t="s">
        <v>35</v>
      </c>
      <c r="N350" t="str">
        <f>VLOOKUP(M350,'Look-up tables'!$H$1:$I$14,2,FALSE)</f>
        <v>QC</v>
      </c>
      <c r="O350" t="s">
        <v>22</v>
      </c>
      <c r="P350" s="7">
        <f>VLOOKUP(O350,'Look-up tables'!$D$1:$E$5,2,FALSE)</f>
        <v>1</v>
      </c>
      <c r="Q350" s="8" t="s">
        <v>17</v>
      </c>
      <c r="R350" t="s">
        <v>52</v>
      </c>
      <c r="S350" t="s">
        <v>56</v>
      </c>
      <c r="T350" s="1">
        <v>40727</v>
      </c>
    </row>
    <row r="351" spans="1:20" x14ac:dyDescent="0.35">
      <c r="A351">
        <v>18688</v>
      </c>
      <c r="B351" s="1">
        <v>40607</v>
      </c>
      <c r="C351" s="27" t="str">
        <f t="shared" si="15"/>
        <v>Mar</v>
      </c>
      <c r="D351" s="27">
        <f>VLOOKUP(C351,'Look-up tables'!$N$2:$O$13,2,FALSE)</f>
        <v>3</v>
      </c>
      <c r="E351" t="s">
        <v>49</v>
      </c>
      <c r="F351">
        <v>49</v>
      </c>
      <c r="G351" t="str">
        <f>VLOOKUP(F351,'Look-up tables'!$A$1:$B$7,2,TRUE)</f>
        <v>XL</v>
      </c>
      <c r="H351">
        <v>14346.73</v>
      </c>
      <c r="I351" s="2">
        <f t="shared" si="16"/>
        <v>292.79040816326528</v>
      </c>
      <c r="J351" t="s">
        <v>25</v>
      </c>
      <c r="K351">
        <v>19.989999999999998</v>
      </c>
      <c r="L351" s="8">
        <f t="shared" si="17"/>
        <v>14366.72</v>
      </c>
      <c r="M351" t="s">
        <v>54</v>
      </c>
      <c r="N351" t="str">
        <f>VLOOKUP(M351,'Look-up tables'!$H$1:$I$14,2,FALSE)</f>
        <v>AB</v>
      </c>
      <c r="O351" t="s">
        <v>29</v>
      </c>
      <c r="P351" s="7">
        <f>VLOOKUP(O351,'Look-up tables'!$D$1:$E$5,2,FALSE)</f>
        <v>3</v>
      </c>
      <c r="Q351" s="8" t="s">
        <v>27</v>
      </c>
      <c r="R351" t="s">
        <v>68</v>
      </c>
      <c r="S351" t="s">
        <v>19</v>
      </c>
      <c r="T351" s="1">
        <v>40727</v>
      </c>
    </row>
    <row r="352" spans="1:20" x14ac:dyDescent="0.35">
      <c r="A352">
        <v>20486</v>
      </c>
      <c r="B352" s="1">
        <v>40607</v>
      </c>
      <c r="C352" s="27" t="str">
        <f t="shared" si="15"/>
        <v>Mar</v>
      </c>
      <c r="D352" s="27">
        <f>VLOOKUP(C352,'Look-up tables'!$N$2:$O$13,2,FALSE)</f>
        <v>3</v>
      </c>
      <c r="E352" t="s">
        <v>34</v>
      </c>
      <c r="F352">
        <v>42</v>
      </c>
      <c r="G352" t="str">
        <f>VLOOKUP(F352,'Look-up tables'!$A$1:$B$7,2,TRUE)</f>
        <v>XL</v>
      </c>
      <c r="H352">
        <v>163.98</v>
      </c>
      <c r="I352" s="2">
        <f t="shared" si="16"/>
        <v>3.9042857142857139</v>
      </c>
      <c r="J352" t="s">
        <v>25</v>
      </c>
      <c r="K352">
        <v>0.7</v>
      </c>
      <c r="L352" s="8">
        <f t="shared" si="17"/>
        <v>164.67999999999998</v>
      </c>
      <c r="M352" t="s">
        <v>51</v>
      </c>
      <c r="N352" t="str">
        <f>VLOOKUP(M352,'Look-up tables'!$H$1:$I$14,2,FALSE)</f>
        <v>ON</v>
      </c>
      <c r="O352" t="s">
        <v>22</v>
      </c>
      <c r="P352" s="7">
        <f>VLOOKUP(O352,'Look-up tables'!$D$1:$E$5,2,FALSE)</f>
        <v>1</v>
      </c>
      <c r="Q352" s="8" t="s">
        <v>27</v>
      </c>
      <c r="R352" t="s">
        <v>40</v>
      </c>
      <c r="S352" t="s">
        <v>37</v>
      </c>
      <c r="T352" s="1">
        <v>40697</v>
      </c>
    </row>
    <row r="353" spans="1:20" x14ac:dyDescent="0.35">
      <c r="A353">
        <v>18688</v>
      </c>
      <c r="B353" s="1">
        <v>40607</v>
      </c>
      <c r="C353" s="27" t="str">
        <f t="shared" si="15"/>
        <v>Mar</v>
      </c>
      <c r="D353" s="27">
        <f>VLOOKUP(C353,'Look-up tables'!$N$2:$O$13,2,FALSE)</f>
        <v>3</v>
      </c>
      <c r="E353" t="s">
        <v>49</v>
      </c>
      <c r="F353">
        <v>41</v>
      </c>
      <c r="G353" t="str">
        <f>VLOOKUP(F353,'Look-up tables'!$A$1:$B$7,2,TRUE)</f>
        <v>XL</v>
      </c>
      <c r="H353">
        <v>3951.6754999999998</v>
      </c>
      <c r="I353" s="2">
        <f t="shared" si="16"/>
        <v>96.382329268292679</v>
      </c>
      <c r="J353" t="s">
        <v>25</v>
      </c>
      <c r="K353">
        <v>4.2</v>
      </c>
      <c r="L353" s="8">
        <f t="shared" si="17"/>
        <v>3955.8754999999996</v>
      </c>
      <c r="M353" t="s">
        <v>54</v>
      </c>
      <c r="N353" t="str">
        <f>VLOOKUP(M353,'Look-up tables'!$H$1:$I$14,2,FALSE)</f>
        <v>AB</v>
      </c>
      <c r="O353" t="s">
        <v>29</v>
      </c>
      <c r="P353" s="7">
        <f>VLOOKUP(O353,'Look-up tables'!$D$1:$E$5,2,FALSE)</f>
        <v>3</v>
      </c>
      <c r="Q353" s="8" t="s">
        <v>30</v>
      </c>
      <c r="R353" t="s">
        <v>47</v>
      </c>
      <c r="S353" t="s">
        <v>19</v>
      </c>
      <c r="T353" s="1">
        <v>40697</v>
      </c>
    </row>
    <row r="354" spans="1:20" x14ac:dyDescent="0.35">
      <c r="A354">
        <v>20486</v>
      </c>
      <c r="B354" s="1">
        <v>40607</v>
      </c>
      <c r="C354" s="27" t="str">
        <f t="shared" si="15"/>
        <v>Mar</v>
      </c>
      <c r="D354" s="27">
        <f>VLOOKUP(C354,'Look-up tables'!$N$2:$O$13,2,FALSE)</f>
        <v>3</v>
      </c>
      <c r="E354" t="s">
        <v>34</v>
      </c>
      <c r="F354">
        <v>34</v>
      </c>
      <c r="G354" t="str">
        <f>VLOOKUP(F354,'Look-up tables'!$A$1:$B$7,2,TRUE)</f>
        <v>L</v>
      </c>
      <c r="H354">
        <v>306.3</v>
      </c>
      <c r="I354" s="2">
        <f t="shared" si="16"/>
        <v>9.0088235294117656</v>
      </c>
      <c r="J354" t="s">
        <v>25</v>
      </c>
      <c r="K354">
        <v>4.3899999999999997</v>
      </c>
      <c r="L354" s="8">
        <f t="shared" si="17"/>
        <v>310.69</v>
      </c>
      <c r="M354" t="s">
        <v>51</v>
      </c>
      <c r="N354" t="str">
        <f>VLOOKUP(M354,'Look-up tables'!$H$1:$I$14,2,FALSE)</f>
        <v>ON</v>
      </c>
      <c r="O354" t="s">
        <v>22</v>
      </c>
      <c r="P354" s="7">
        <f>VLOOKUP(O354,'Look-up tables'!$D$1:$E$5,2,FALSE)</f>
        <v>1</v>
      </c>
      <c r="Q354" s="8" t="s">
        <v>27</v>
      </c>
      <c r="R354" t="s">
        <v>28</v>
      </c>
      <c r="S354" t="s">
        <v>37</v>
      </c>
      <c r="T354" s="1">
        <v>40697</v>
      </c>
    </row>
    <row r="355" spans="1:20" x14ac:dyDescent="0.35">
      <c r="A355">
        <v>25603</v>
      </c>
      <c r="B355" s="1">
        <v>40607</v>
      </c>
      <c r="C355" s="27" t="str">
        <f t="shared" si="15"/>
        <v>Mar</v>
      </c>
      <c r="D355" s="27">
        <f>VLOOKUP(C355,'Look-up tables'!$N$2:$O$13,2,FALSE)</f>
        <v>3</v>
      </c>
      <c r="E355" t="s">
        <v>13</v>
      </c>
      <c r="F355">
        <v>23</v>
      </c>
      <c r="G355" t="str">
        <f>VLOOKUP(F355,'Look-up tables'!$A$1:$B$7,2,TRUE)</f>
        <v>M</v>
      </c>
      <c r="H355">
        <v>862.64</v>
      </c>
      <c r="I355" s="2">
        <f t="shared" si="16"/>
        <v>37.506086956521742</v>
      </c>
      <c r="J355" t="s">
        <v>25</v>
      </c>
      <c r="K355">
        <v>14.72</v>
      </c>
      <c r="L355" s="8">
        <f t="shared" si="17"/>
        <v>877.36</v>
      </c>
      <c r="M355" t="s">
        <v>54</v>
      </c>
      <c r="N355" t="str">
        <f>VLOOKUP(M355,'Look-up tables'!$H$1:$I$14,2,FALSE)</f>
        <v>AB</v>
      </c>
      <c r="O355" t="s">
        <v>22</v>
      </c>
      <c r="P355" s="7">
        <f>VLOOKUP(O355,'Look-up tables'!$D$1:$E$5,2,FALSE)</f>
        <v>1</v>
      </c>
      <c r="Q355" s="8" t="s">
        <v>27</v>
      </c>
      <c r="R355" t="s">
        <v>127</v>
      </c>
      <c r="S355" t="s">
        <v>19</v>
      </c>
      <c r="T355" s="1">
        <v>40727</v>
      </c>
    </row>
    <row r="356" spans="1:20" x14ac:dyDescent="0.35">
      <c r="A356">
        <v>18688</v>
      </c>
      <c r="B356" s="1">
        <v>40607</v>
      </c>
      <c r="C356" s="27" t="str">
        <f t="shared" si="15"/>
        <v>Mar</v>
      </c>
      <c r="D356" s="27">
        <f>VLOOKUP(C356,'Look-up tables'!$N$2:$O$13,2,FALSE)</f>
        <v>3</v>
      </c>
      <c r="E356" t="s">
        <v>49</v>
      </c>
      <c r="F356">
        <v>15</v>
      </c>
      <c r="G356" t="str">
        <f>VLOOKUP(F356,'Look-up tables'!$A$1:$B$7,2,TRUE)</f>
        <v>S</v>
      </c>
      <c r="H356">
        <v>40.340000000000003</v>
      </c>
      <c r="I356" s="2">
        <f t="shared" si="16"/>
        <v>2.6893333333333334</v>
      </c>
      <c r="J356" t="s">
        <v>25</v>
      </c>
      <c r="K356">
        <v>0.5</v>
      </c>
      <c r="L356" s="8">
        <f t="shared" si="17"/>
        <v>40.840000000000003</v>
      </c>
      <c r="M356" t="s">
        <v>54</v>
      </c>
      <c r="N356" t="str">
        <f>VLOOKUP(M356,'Look-up tables'!$H$1:$I$14,2,FALSE)</f>
        <v>AB</v>
      </c>
      <c r="O356" t="s">
        <v>29</v>
      </c>
      <c r="P356" s="7">
        <f>VLOOKUP(O356,'Look-up tables'!$D$1:$E$5,2,FALSE)</f>
        <v>3</v>
      </c>
      <c r="Q356" s="8" t="s">
        <v>27</v>
      </c>
      <c r="R356" t="s">
        <v>71</v>
      </c>
      <c r="S356" t="s">
        <v>19</v>
      </c>
      <c r="T356" s="1">
        <v>40727</v>
      </c>
    </row>
    <row r="357" spans="1:20" x14ac:dyDescent="0.35">
      <c r="A357">
        <v>16100</v>
      </c>
      <c r="B357" s="1">
        <v>40609</v>
      </c>
      <c r="C357" s="27" t="str">
        <f t="shared" si="15"/>
        <v>Mar</v>
      </c>
      <c r="D357" s="27">
        <f>VLOOKUP(C357,'Look-up tables'!$N$2:$O$13,2,FALSE)</f>
        <v>3</v>
      </c>
      <c r="E357" t="s">
        <v>55</v>
      </c>
      <c r="F357">
        <v>44</v>
      </c>
      <c r="G357" t="str">
        <f>VLOOKUP(F357,'Look-up tables'!$A$1:$B$7,2,TRUE)</f>
        <v>XL</v>
      </c>
      <c r="H357">
        <v>226.18</v>
      </c>
      <c r="I357" s="2">
        <f t="shared" si="16"/>
        <v>5.1404545454545456</v>
      </c>
      <c r="J357" t="s">
        <v>25</v>
      </c>
      <c r="K357">
        <v>5.72</v>
      </c>
      <c r="L357" s="8">
        <f t="shared" si="17"/>
        <v>231.9</v>
      </c>
      <c r="M357" t="s">
        <v>96</v>
      </c>
      <c r="N357" t="str">
        <f>VLOOKUP(M357,'Look-up tables'!$H$1:$I$14,2,FALSE)</f>
        <v>PE</v>
      </c>
      <c r="O357" t="s">
        <v>22</v>
      </c>
      <c r="P357" s="7">
        <f>VLOOKUP(O357,'Look-up tables'!$D$1:$E$5,2,FALSE)</f>
        <v>1</v>
      </c>
      <c r="Q357" s="8" t="s">
        <v>17</v>
      </c>
      <c r="R357" t="s">
        <v>18</v>
      </c>
      <c r="S357" t="s">
        <v>32</v>
      </c>
      <c r="T357" s="1">
        <v>40758</v>
      </c>
    </row>
    <row r="358" spans="1:20" x14ac:dyDescent="0.35">
      <c r="A358">
        <v>52578</v>
      </c>
      <c r="B358" s="1">
        <v>40609</v>
      </c>
      <c r="C358" s="27" t="str">
        <f t="shared" si="15"/>
        <v>Mar</v>
      </c>
      <c r="D358" s="27">
        <f>VLOOKUP(C358,'Look-up tables'!$N$2:$O$13,2,FALSE)</f>
        <v>3</v>
      </c>
      <c r="E358" t="s">
        <v>20</v>
      </c>
      <c r="F358">
        <v>38</v>
      </c>
      <c r="G358" t="str">
        <f>VLOOKUP(F358,'Look-up tables'!$A$1:$B$7,2,TRUE)</f>
        <v>L</v>
      </c>
      <c r="H358">
        <v>6230.68</v>
      </c>
      <c r="I358" s="2">
        <f t="shared" si="16"/>
        <v>163.96526315789475</v>
      </c>
      <c r="J358" t="s">
        <v>21</v>
      </c>
      <c r="K358">
        <v>29.1</v>
      </c>
      <c r="L358" s="8">
        <f t="shared" si="17"/>
        <v>6259.7800000000007</v>
      </c>
      <c r="M358" t="s">
        <v>54</v>
      </c>
      <c r="N358" t="str">
        <f>VLOOKUP(M358,'Look-up tables'!$H$1:$I$14,2,FALSE)</f>
        <v>AB</v>
      </c>
      <c r="O358" t="s">
        <v>16</v>
      </c>
      <c r="P358" s="7">
        <f>VLOOKUP(O358,'Look-up tables'!$D$1:$E$5,2,FALSE)</f>
        <v>4</v>
      </c>
      <c r="Q358" s="8" t="s">
        <v>17</v>
      </c>
      <c r="R358" t="s">
        <v>52</v>
      </c>
      <c r="S358" t="s">
        <v>56</v>
      </c>
      <c r="T358" s="1">
        <v>40789</v>
      </c>
    </row>
    <row r="359" spans="1:20" x14ac:dyDescent="0.35">
      <c r="A359">
        <v>49026</v>
      </c>
      <c r="B359" s="1">
        <v>40609</v>
      </c>
      <c r="C359" s="27" t="str">
        <f t="shared" si="15"/>
        <v>Mar</v>
      </c>
      <c r="D359" s="27">
        <f>VLOOKUP(C359,'Look-up tables'!$N$2:$O$13,2,FALSE)</f>
        <v>3</v>
      </c>
      <c r="E359" t="s">
        <v>13</v>
      </c>
      <c r="F359">
        <v>36</v>
      </c>
      <c r="G359" t="str">
        <f>VLOOKUP(F359,'Look-up tables'!$A$1:$B$7,2,TRUE)</f>
        <v>L</v>
      </c>
      <c r="H359">
        <v>411.75</v>
      </c>
      <c r="I359" s="2">
        <f t="shared" si="16"/>
        <v>11.4375</v>
      </c>
      <c r="J359" t="s">
        <v>25</v>
      </c>
      <c r="K359">
        <v>8.99</v>
      </c>
      <c r="L359" s="8">
        <f t="shared" si="17"/>
        <v>420.74</v>
      </c>
      <c r="M359" t="s">
        <v>15</v>
      </c>
      <c r="N359" t="str">
        <f>VLOOKUP(M359,'Look-up tables'!$H$1:$I$14,2,FALSE)</f>
        <v>BC</v>
      </c>
      <c r="O359" t="s">
        <v>22</v>
      </c>
      <c r="P359" s="7">
        <f>VLOOKUP(O359,'Look-up tables'!$D$1:$E$5,2,FALSE)</f>
        <v>1</v>
      </c>
      <c r="Q359" s="8" t="s">
        <v>27</v>
      </c>
      <c r="R359" t="s">
        <v>40</v>
      </c>
      <c r="S359" t="s">
        <v>32</v>
      </c>
      <c r="T359" s="1">
        <v>40880</v>
      </c>
    </row>
    <row r="360" spans="1:20" x14ac:dyDescent="0.35">
      <c r="A360">
        <v>49600</v>
      </c>
      <c r="B360" s="1">
        <v>40609</v>
      </c>
      <c r="C360" s="27" t="str">
        <f t="shared" si="15"/>
        <v>Mar</v>
      </c>
      <c r="D360" s="27">
        <f>VLOOKUP(C360,'Look-up tables'!$N$2:$O$13,2,FALSE)</f>
        <v>3</v>
      </c>
      <c r="E360" t="s">
        <v>13</v>
      </c>
      <c r="F360">
        <v>33</v>
      </c>
      <c r="G360" t="str">
        <f>VLOOKUP(F360,'Look-up tables'!$A$1:$B$7,2,TRUE)</f>
        <v>L</v>
      </c>
      <c r="H360">
        <v>1692.03</v>
      </c>
      <c r="I360" s="2">
        <f t="shared" si="16"/>
        <v>51.273636363636363</v>
      </c>
      <c r="J360" t="s">
        <v>25</v>
      </c>
      <c r="K360">
        <v>10.75</v>
      </c>
      <c r="L360" s="8">
        <f t="shared" si="17"/>
        <v>1702.78</v>
      </c>
      <c r="M360" t="s">
        <v>39</v>
      </c>
      <c r="N360" t="str">
        <f>VLOOKUP(M360,'Look-up tables'!$H$1:$I$14,2,FALSE)</f>
        <v>MB</v>
      </c>
      <c r="O360" t="s">
        <v>29</v>
      </c>
      <c r="P360" s="7">
        <f>VLOOKUP(O360,'Look-up tables'!$D$1:$E$5,2,FALSE)</f>
        <v>3</v>
      </c>
      <c r="Q360" s="8" t="s">
        <v>27</v>
      </c>
      <c r="R360" t="s">
        <v>28</v>
      </c>
      <c r="S360" t="s">
        <v>19</v>
      </c>
      <c r="T360" s="1">
        <v>40880</v>
      </c>
    </row>
    <row r="361" spans="1:20" x14ac:dyDescent="0.35">
      <c r="A361">
        <v>14021</v>
      </c>
      <c r="B361" s="1">
        <v>40609</v>
      </c>
      <c r="C361" s="27" t="str">
        <f t="shared" si="15"/>
        <v>Mar</v>
      </c>
      <c r="D361" s="27">
        <f>VLOOKUP(C361,'Look-up tables'!$N$2:$O$13,2,FALSE)</f>
        <v>3</v>
      </c>
      <c r="E361" t="s">
        <v>34</v>
      </c>
      <c r="F361">
        <v>12</v>
      </c>
      <c r="G361" t="str">
        <f>VLOOKUP(F361,'Look-up tables'!$A$1:$B$7,2,TRUE)</f>
        <v>S</v>
      </c>
      <c r="H361">
        <v>27.05</v>
      </c>
      <c r="I361" s="2">
        <f t="shared" si="16"/>
        <v>2.2541666666666669</v>
      </c>
      <c r="J361" t="s">
        <v>14</v>
      </c>
      <c r="K361">
        <v>0.83</v>
      </c>
      <c r="L361" s="8">
        <f t="shared" si="17"/>
        <v>27.88</v>
      </c>
      <c r="M361" t="s">
        <v>41</v>
      </c>
      <c r="N361" t="str">
        <f>VLOOKUP(M361,'Look-up tables'!$H$1:$I$14,2,FALSE)</f>
        <v>NS</v>
      </c>
      <c r="O361" t="s">
        <v>22</v>
      </c>
      <c r="P361" s="7">
        <f>VLOOKUP(O361,'Look-up tables'!$D$1:$E$5,2,FALSE)</f>
        <v>1</v>
      </c>
      <c r="Q361" s="8" t="s">
        <v>27</v>
      </c>
      <c r="R361" t="s">
        <v>40</v>
      </c>
      <c r="S361" t="s">
        <v>37</v>
      </c>
      <c r="T361" s="1">
        <v>40758</v>
      </c>
    </row>
    <row r="362" spans="1:20" x14ac:dyDescent="0.35">
      <c r="A362">
        <v>52578</v>
      </c>
      <c r="B362" s="1">
        <v>40609</v>
      </c>
      <c r="C362" s="27" t="str">
        <f t="shared" si="15"/>
        <v>Mar</v>
      </c>
      <c r="D362" s="27">
        <f>VLOOKUP(C362,'Look-up tables'!$N$2:$O$13,2,FALSE)</f>
        <v>3</v>
      </c>
      <c r="E362" t="s">
        <v>20</v>
      </c>
      <c r="F362">
        <v>8</v>
      </c>
      <c r="G362" t="str">
        <f>VLOOKUP(F362,'Look-up tables'!$A$1:$B$7,2,TRUE)</f>
        <v>XS</v>
      </c>
      <c r="H362">
        <v>1391.816</v>
      </c>
      <c r="I362" s="2">
        <f t="shared" si="16"/>
        <v>173.977</v>
      </c>
      <c r="J362" t="s">
        <v>25</v>
      </c>
      <c r="K362">
        <v>69</v>
      </c>
      <c r="L362" s="8">
        <f t="shared" si="17"/>
        <v>1460.816</v>
      </c>
      <c r="M362" t="s">
        <v>54</v>
      </c>
      <c r="N362" t="str">
        <f>VLOOKUP(M362,'Look-up tables'!$H$1:$I$14,2,FALSE)</f>
        <v>AB</v>
      </c>
      <c r="O362" t="s">
        <v>16</v>
      </c>
      <c r="P362" s="7">
        <f>VLOOKUP(O362,'Look-up tables'!$D$1:$E$5,2,FALSE)</f>
        <v>4</v>
      </c>
      <c r="Q362" s="8" t="s">
        <v>17</v>
      </c>
      <c r="R362" t="s">
        <v>52</v>
      </c>
      <c r="S362" t="s">
        <v>76</v>
      </c>
      <c r="T362" s="1">
        <v>40819</v>
      </c>
    </row>
    <row r="363" spans="1:20" x14ac:dyDescent="0.35">
      <c r="A363">
        <v>59686</v>
      </c>
      <c r="B363" s="1">
        <v>40610</v>
      </c>
      <c r="C363" s="27" t="str">
        <f t="shared" si="15"/>
        <v>Mar</v>
      </c>
      <c r="D363" s="27">
        <f>VLOOKUP(C363,'Look-up tables'!$N$2:$O$13,2,FALSE)</f>
        <v>3</v>
      </c>
      <c r="E363" t="s">
        <v>13</v>
      </c>
      <c r="F363">
        <v>41</v>
      </c>
      <c r="G363" t="str">
        <f>VLOOKUP(F363,'Look-up tables'!$A$1:$B$7,2,TRUE)</f>
        <v>XL</v>
      </c>
      <c r="H363">
        <v>243.37</v>
      </c>
      <c r="I363" s="2">
        <f t="shared" si="16"/>
        <v>5.9358536585365851</v>
      </c>
      <c r="J363" t="s">
        <v>25</v>
      </c>
      <c r="K363">
        <v>5.59</v>
      </c>
      <c r="L363" s="8">
        <f t="shared" si="17"/>
        <v>248.96</v>
      </c>
      <c r="M363" t="s">
        <v>54</v>
      </c>
      <c r="N363" t="str">
        <f>VLOOKUP(M363,'Look-up tables'!$H$1:$I$14,2,FALSE)</f>
        <v>AB</v>
      </c>
      <c r="O363" t="s">
        <v>22</v>
      </c>
      <c r="P363" s="7">
        <f>VLOOKUP(O363,'Look-up tables'!$D$1:$E$5,2,FALSE)</f>
        <v>1</v>
      </c>
      <c r="Q363" s="8" t="s">
        <v>27</v>
      </c>
      <c r="R363" t="s">
        <v>68</v>
      </c>
      <c r="S363" t="s">
        <v>19</v>
      </c>
      <c r="T363" t="s">
        <v>241</v>
      </c>
    </row>
    <row r="364" spans="1:20" x14ac:dyDescent="0.35">
      <c r="A364">
        <v>29095</v>
      </c>
      <c r="B364" s="1">
        <v>40610</v>
      </c>
      <c r="C364" s="27" t="str">
        <f t="shared" si="15"/>
        <v>Mar</v>
      </c>
      <c r="D364" s="27">
        <f>VLOOKUP(C364,'Look-up tables'!$N$2:$O$13,2,FALSE)</f>
        <v>3</v>
      </c>
      <c r="E364" t="s">
        <v>49</v>
      </c>
      <c r="F364">
        <v>40</v>
      </c>
      <c r="G364" t="str">
        <f>VLOOKUP(F364,'Look-up tables'!$A$1:$B$7,2,TRUE)</f>
        <v>XL</v>
      </c>
      <c r="H364">
        <v>291.67</v>
      </c>
      <c r="I364" s="2">
        <f t="shared" si="16"/>
        <v>7.2917500000000004</v>
      </c>
      <c r="J364" t="s">
        <v>25</v>
      </c>
      <c r="K364">
        <v>2.99</v>
      </c>
      <c r="L364" s="8">
        <f t="shared" si="17"/>
        <v>294.66000000000003</v>
      </c>
      <c r="M364" t="s">
        <v>26</v>
      </c>
      <c r="N364" t="str">
        <f>VLOOKUP(M364,'Look-up tables'!$H$1:$I$14,2,FALSE)</f>
        <v>NT</v>
      </c>
      <c r="O364" t="s">
        <v>42</v>
      </c>
      <c r="P364" s="7">
        <f>VLOOKUP(O364,'Look-up tables'!$D$1:$E$5,2,FALSE)</f>
        <v>2</v>
      </c>
      <c r="Q364" s="8" t="s">
        <v>27</v>
      </c>
      <c r="R364" t="s">
        <v>68</v>
      </c>
      <c r="S364" t="s">
        <v>19</v>
      </c>
      <c r="T364" s="1">
        <v>40789</v>
      </c>
    </row>
    <row r="365" spans="1:20" x14ac:dyDescent="0.35">
      <c r="A365">
        <v>49797</v>
      </c>
      <c r="B365" s="1">
        <v>40610</v>
      </c>
      <c r="C365" s="27" t="str">
        <f t="shared" si="15"/>
        <v>Mar</v>
      </c>
      <c r="D365" s="27">
        <f>VLOOKUP(C365,'Look-up tables'!$N$2:$O$13,2,FALSE)</f>
        <v>3</v>
      </c>
      <c r="E365" t="s">
        <v>49</v>
      </c>
      <c r="F365">
        <v>27</v>
      </c>
      <c r="G365" t="str">
        <f>VLOOKUP(F365,'Look-up tables'!$A$1:$B$7,2,TRUE)</f>
        <v>M</v>
      </c>
      <c r="H365">
        <v>341.1</v>
      </c>
      <c r="I365" s="2">
        <f t="shared" si="16"/>
        <v>12.633333333333335</v>
      </c>
      <c r="J365" t="s">
        <v>25</v>
      </c>
      <c r="K365">
        <v>4.9800000000000004</v>
      </c>
      <c r="L365" s="8">
        <f t="shared" si="17"/>
        <v>346.08000000000004</v>
      </c>
      <c r="M365" t="s">
        <v>51</v>
      </c>
      <c r="N365" t="str">
        <f>VLOOKUP(M365,'Look-up tables'!$H$1:$I$14,2,FALSE)</f>
        <v>ON</v>
      </c>
      <c r="O365" t="s">
        <v>42</v>
      </c>
      <c r="P365" s="7">
        <f>VLOOKUP(O365,'Look-up tables'!$D$1:$E$5,2,FALSE)</f>
        <v>2</v>
      </c>
      <c r="Q365" s="8" t="s">
        <v>27</v>
      </c>
      <c r="R365" t="s">
        <v>66</v>
      </c>
      <c r="S365" t="s">
        <v>19</v>
      </c>
      <c r="T365" s="1">
        <v>40789</v>
      </c>
    </row>
    <row r="366" spans="1:20" x14ac:dyDescent="0.35">
      <c r="A366">
        <v>49797</v>
      </c>
      <c r="B366" s="1">
        <v>40610</v>
      </c>
      <c r="C366" s="27" t="str">
        <f t="shared" si="15"/>
        <v>Mar</v>
      </c>
      <c r="D366" s="27">
        <f>VLOOKUP(C366,'Look-up tables'!$N$2:$O$13,2,FALSE)</f>
        <v>3</v>
      </c>
      <c r="E366" t="s">
        <v>49</v>
      </c>
      <c r="F366">
        <v>26</v>
      </c>
      <c r="G366" t="str">
        <f>VLOOKUP(F366,'Look-up tables'!$A$1:$B$7,2,TRUE)</f>
        <v>M</v>
      </c>
      <c r="H366">
        <v>171.68</v>
      </c>
      <c r="I366" s="2">
        <f t="shared" si="16"/>
        <v>6.6030769230769231</v>
      </c>
      <c r="J366" t="s">
        <v>14</v>
      </c>
      <c r="K366">
        <v>8.19</v>
      </c>
      <c r="L366" s="8">
        <f t="shared" si="17"/>
        <v>179.87</v>
      </c>
      <c r="M366" t="s">
        <v>51</v>
      </c>
      <c r="N366" t="str">
        <f>VLOOKUP(M366,'Look-up tables'!$H$1:$I$14,2,FALSE)</f>
        <v>ON</v>
      </c>
      <c r="O366" t="s">
        <v>42</v>
      </c>
      <c r="P366" s="7">
        <f>VLOOKUP(O366,'Look-up tables'!$D$1:$E$5,2,FALSE)</f>
        <v>2</v>
      </c>
      <c r="Q366" s="8" t="s">
        <v>27</v>
      </c>
      <c r="R366" t="s">
        <v>28</v>
      </c>
      <c r="S366" t="s">
        <v>19</v>
      </c>
      <c r="T366" s="1">
        <v>40789</v>
      </c>
    </row>
    <row r="367" spans="1:20" x14ac:dyDescent="0.35">
      <c r="A367">
        <v>57029</v>
      </c>
      <c r="B367" s="1">
        <v>40610</v>
      </c>
      <c r="C367" s="27" t="str">
        <f t="shared" si="15"/>
        <v>Mar</v>
      </c>
      <c r="D367" s="27">
        <f>VLOOKUP(C367,'Look-up tables'!$N$2:$O$13,2,FALSE)</f>
        <v>3</v>
      </c>
      <c r="E367" t="s">
        <v>20</v>
      </c>
      <c r="F367">
        <v>17</v>
      </c>
      <c r="G367" t="str">
        <f>VLOOKUP(F367,'Look-up tables'!$A$1:$B$7,2,TRUE)</f>
        <v>S</v>
      </c>
      <c r="H367">
        <v>74.25</v>
      </c>
      <c r="I367" s="2">
        <f t="shared" si="16"/>
        <v>4.367647058823529</v>
      </c>
      <c r="J367" t="s">
        <v>25</v>
      </c>
      <c r="K367">
        <v>5.26</v>
      </c>
      <c r="L367" s="8">
        <f t="shared" si="17"/>
        <v>79.510000000000005</v>
      </c>
      <c r="M367" t="s">
        <v>35</v>
      </c>
      <c r="N367" t="str">
        <f>VLOOKUP(M367,'Look-up tables'!$H$1:$I$14,2,FALSE)</f>
        <v>QC</v>
      </c>
      <c r="O367" t="s">
        <v>16</v>
      </c>
      <c r="P367" s="7">
        <f>VLOOKUP(O367,'Look-up tables'!$D$1:$E$5,2,FALSE)</f>
        <v>4</v>
      </c>
      <c r="Q367" s="8" t="s">
        <v>27</v>
      </c>
      <c r="R367" t="s">
        <v>68</v>
      </c>
      <c r="S367" t="s">
        <v>19</v>
      </c>
      <c r="T367" s="1">
        <v>40789</v>
      </c>
    </row>
    <row r="368" spans="1:20" x14ac:dyDescent="0.35">
      <c r="A368">
        <v>59809</v>
      </c>
      <c r="B368" s="1">
        <v>40610</v>
      </c>
      <c r="C368" s="27" t="str">
        <f t="shared" si="15"/>
        <v>Mar</v>
      </c>
      <c r="D368" s="27">
        <f>VLOOKUP(C368,'Look-up tables'!$N$2:$O$13,2,FALSE)</f>
        <v>3</v>
      </c>
      <c r="E368" t="s">
        <v>49</v>
      </c>
      <c r="F368">
        <v>16</v>
      </c>
      <c r="G368" t="str">
        <f>VLOOKUP(F368,'Look-up tables'!$A$1:$B$7,2,TRUE)</f>
        <v>S</v>
      </c>
      <c r="H368">
        <v>506.84</v>
      </c>
      <c r="I368" s="2">
        <f t="shared" si="16"/>
        <v>31.677499999999998</v>
      </c>
      <c r="J368" t="s">
        <v>25</v>
      </c>
      <c r="K368">
        <v>6.5</v>
      </c>
      <c r="L368" s="8">
        <f t="shared" si="17"/>
        <v>513.33999999999992</v>
      </c>
      <c r="M368" t="s">
        <v>85</v>
      </c>
      <c r="N368" t="str">
        <f>VLOOKUP(M368,'Look-up tables'!$H$1:$I$14,2,FALSE)</f>
        <v>SK</v>
      </c>
      <c r="O368" t="s">
        <v>29</v>
      </c>
      <c r="P368" s="7">
        <f>VLOOKUP(O368,'Look-up tables'!$D$1:$E$5,2,FALSE)</f>
        <v>3</v>
      </c>
      <c r="Q368" s="8" t="s">
        <v>30</v>
      </c>
      <c r="R368" t="s">
        <v>31</v>
      </c>
      <c r="S368" t="s">
        <v>19</v>
      </c>
      <c r="T368" s="1">
        <v>40789</v>
      </c>
    </row>
    <row r="369" spans="1:20" x14ac:dyDescent="0.35">
      <c r="A369">
        <v>59809</v>
      </c>
      <c r="B369" s="1">
        <v>40610</v>
      </c>
      <c r="C369" s="27" t="str">
        <f t="shared" si="15"/>
        <v>Mar</v>
      </c>
      <c r="D369" s="27">
        <f>VLOOKUP(C369,'Look-up tables'!$N$2:$O$13,2,FALSE)</f>
        <v>3</v>
      </c>
      <c r="E369" t="s">
        <v>49</v>
      </c>
      <c r="F369">
        <v>12</v>
      </c>
      <c r="G369" t="str">
        <f>VLOOKUP(F369,'Look-up tables'!$A$1:$B$7,2,TRUE)</f>
        <v>S</v>
      </c>
      <c r="H369">
        <v>138.66999999999999</v>
      </c>
      <c r="I369" s="2">
        <f t="shared" si="16"/>
        <v>11.555833333333332</v>
      </c>
      <c r="J369" t="s">
        <v>25</v>
      </c>
      <c r="K369">
        <v>5.63</v>
      </c>
      <c r="L369" s="8">
        <f t="shared" si="17"/>
        <v>144.29999999999998</v>
      </c>
      <c r="M369" t="s">
        <v>85</v>
      </c>
      <c r="N369" t="str">
        <f>VLOOKUP(M369,'Look-up tables'!$H$1:$I$14,2,FALSE)</f>
        <v>SK</v>
      </c>
      <c r="O369" t="s">
        <v>29</v>
      </c>
      <c r="P369" s="7">
        <f>VLOOKUP(O369,'Look-up tables'!$D$1:$E$5,2,FALSE)</f>
        <v>3</v>
      </c>
      <c r="Q369" s="8" t="s">
        <v>27</v>
      </c>
      <c r="R369" t="s">
        <v>68</v>
      </c>
      <c r="S369" t="s">
        <v>19</v>
      </c>
      <c r="T369" s="1">
        <v>40819</v>
      </c>
    </row>
    <row r="370" spans="1:20" x14ac:dyDescent="0.35">
      <c r="A370">
        <v>57029</v>
      </c>
      <c r="B370" s="1">
        <v>40610</v>
      </c>
      <c r="C370" s="27" t="str">
        <f t="shared" si="15"/>
        <v>Mar</v>
      </c>
      <c r="D370" s="27">
        <f>VLOOKUP(C370,'Look-up tables'!$N$2:$O$13,2,FALSE)</f>
        <v>3</v>
      </c>
      <c r="E370" t="s">
        <v>20</v>
      </c>
      <c r="F370">
        <v>4</v>
      </c>
      <c r="G370" t="str">
        <f>VLOOKUP(F370,'Look-up tables'!$A$1:$B$7,2,TRUE)</f>
        <v>XS</v>
      </c>
      <c r="H370">
        <v>23.23</v>
      </c>
      <c r="I370" s="2">
        <f t="shared" si="16"/>
        <v>5.8075000000000001</v>
      </c>
      <c r="J370" t="s">
        <v>25</v>
      </c>
      <c r="K370">
        <v>6.72</v>
      </c>
      <c r="L370" s="8">
        <f t="shared" si="17"/>
        <v>29.95</v>
      </c>
      <c r="M370" t="s">
        <v>35</v>
      </c>
      <c r="N370" t="str">
        <f>VLOOKUP(M370,'Look-up tables'!$H$1:$I$14,2,FALSE)</f>
        <v>QC</v>
      </c>
      <c r="O370" t="s">
        <v>16</v>
      </c>
      <c r="P370" s="7">
        <f>VLOOKUP(O370,'Look-up tables'!$D$1:$E$5,2,FALSE)</f>
        <v>4</v>
      </c>
      <c r="Q370" s="8" t="s">
        <v>27</v>
      </c>
      <c r="R370" t="s">
        <v>28</v>
      </c>
      <c r="S370" t="s">
        <v>19</v>
      </c>
      <c r="T370" s="1">
        <v>40789</v>
      </c>
    </row>
    <row r="371" spans="1:20" x14ac:dyDescent="0.35">
      <c r="A371">
        <v>1539</v>
      </c>
      <c r="B371" s="1">
        <v>40611</v>
      </c>
      <c r="C371" s="27" t="str">
        <f t="shared" si="15"/>
        <v>Mar</v>
      </c>
      <c r="D371" s="27">
        <f>VLOOKUP(C371,'Look-up tables'!$N$2:$O$13,2,FALSE)</f>
        <v>3</v>
      </c>
      <c r="E371" t="s">
        <v>13</v>
      </c>
      <c r="F371">
        <v>38</v>
      </c>
      <c r="G371" t="str">
        <f>VLOOKUP(F371,'Look-up tables'!$A$1:$B$7,2,TRUE)</f>
        <v>L</v>
      </c>
      <c r="H371">
        <v>184.99</v>
      </c>
      <c r="I371" s="2">
        <f t="shared" si="16"/>
        <v>4.868157894736842</v>
      </c>
      <c r="J371" t="s">
        <v>25</v>
      </c>
      <c r="K371">
        <v>4.93</v>
      </c>
      <c r="L371" s="8">
        <f t="shared" si="17"/>
        <v>189.92000000000002</v>
      </c>
      <c r="M371" t="s">
        <v>62</v>
      </c>
      <c r="N371" t="str">
        <f>VLOOKUP(M371,'Look-up tables'!$H$1:$I$14,2,FALSE)</f>
        <v>NU</v>
      </c>
      <c r="O371" t="s">
        <v>22</v>
      </c>
      <c r="P371" s="7">
        <f>VLOOKUP(O371,'Look-up tables'!$D$1:$E$5,2,FALSE)</f>
        <v>1</v>
      </c>
      <c r="Q371" s="8" t="s">
        <v>30</v>
      </c>
      <c r="R371" t="s">
        <v>31</v>
      </c>
      <c r="S371" t="s">
        <v>32</v>
      </c>
      <c r="T371" t="s">
        <v>120</v>
      </c>
    </row>
    <row r="372" spans="1:20" x14ac:dyDescent="0.35">
      <c r="A372">
        <v>1539</v>
      </c>
      <c r="B372" s="1">
        <v>40611</v>
      </c>
      <c r="C372" s="27" t="str">
        <f t="shared" si="15"/>
        <v>Mar</v>
      </c>
      <c r="D372" s="27">
        <f>VLOOKUP(C372,'Look-up tables'!$N$2:$O$13,2,FALSE)</f>
        <v>3</v>
      </c>
      <c r="E372" t="s">
        <v>13</v>
      </c>
      <c r="F372">
        <v>33</v>
      </c>
      <c r="G372" t="str">
        <f>VLOOKUP(F372,'Look-up tables'!$A$1:$B$7,2,TRUE)</f>
        <v>L</v>
      </c>
      <c r="H372">
        <v>511.83</v>
      </c>
      <c r="I372" s="2">
        <f t="shared" si="16"/>
        <v>15.51</v>
      </c>
      <c r="J372" t="s">
        <v>25</v>
      </c>
      <c r="K372">
        <v>13.18</v>
      </c>
      <c r="L372" s="8">
        <f t="shared" si="17"/>
        <v>525.01</v>
      </c>
      <c r="M372" t="s">
        <v>62</v>
      </c>
      <c r="N372" t="str">
        <f>VLOOKUP(M372,'Look-up tables'!$H$1:$I$14,2,FALSE)</f>
        <v>NU</v>
      </c>
      <c r="O372" t="s">
        <v>22</v>
      </c>
      <c r="P372" s="7">
        <f>VLOOKUP(O372,'Look-up tables'!$D$1:$E$5,2,FALSE)</f>
        <v>1</v>
      </c>
      <c r="Q372" s="8" t="s">
        <v>27</v>
      </c>
      <c r="R372" t="s">
        <v>68</v>
      </c>
      <c r="S372" t="s">
        <v>19</v>
      </c>
      <c r="T372" s="1">
        <v>40850</v>
      </c>
    </row>
    <row r="373" spans="1:20" x14ac:dyDescent="0.35">
      <c r="A373">
        <v>40034</v>
      </c>
      <c r="B373" s="1">
        <v>40612</v>
      </c>
      <c r="C373" s="27" t="str">
        <f t="shared" si="15"/>
        <v>Mar</v>
      </c>
      <c r="D373" s="27">
        <f>VLOOKUP(C373,'Look-up tables'!$N$2:$O$13,2,FALSE)</f>
        <v>3</v>
      </c>
      <c r="E373" t="s">
        <v>55</v>
      </c>
      <c r="F373">
        <v>47</v>
      </c>
      <c r="G373" t="str">
        <f>VLOOKUP(F373,'Look-up tables'!$A$1:$B$7,2,TRUE)</f>
        <v>XL</v>
      </c>
      <c r="H373">
        <v>603.69000000000005</v>
      </c>
      <c r="I373" s="2">
        <f t="shared" si="16"/>
        <v>12.844468085106383</v>
      </c>
      <c r="J373" t="s">
        <v>14</v>
      </c>
      <c r="K373">
        <v>4.8600000000000003</v>
      </c>
      <c r="L373" s="8">
        <f t="shared" si="17"/>
        <v>608.55000000000007</v>
      </c>
      <c r="M373" t="s">
        <v>54</v>
      </c>
      <c r="N373" t="str">
        <f>VLOOKUP(M373,'Look-up tables'!$H$1:$I$14,2,FALSE)</f>
        <v>AB</v>
      </c>
      <c r="O373" t="s">
        <v>16</v>
      </c>
      <c r="P373" s="7">
        <f>VLOOKUP(O373,'Look-up tables'!$D$1:$E$5,2,FALSE)</f>
        <v>4</v>
      </c>
      <c r="Q373" s="8" t="s">
        <v>27</v>
      </c>
      <c r="R373" t="s">
        <v>28</v>
      </c>
      <c r="S373" t="s">
        <v>19</v>
      </c>
      <c r="T373" s="1">
        <v>40850</v>
      </c>
    </row>
    <row r="374" spans="1:20" x14ac:dyDescent="0.35">
      <c r="A374">
        <v>27554</v>
      </c>
      <c r="B374" s="1">
        <v>40612</v>
      </c>
      <c r="C374" s="27" t="str">
        <f t="shared" si="15"/>
        <v>Mar</v>
      </c>
      <c r="D374" s="27">
        <f>VLOOKUP(C374,'Look-up tables'!$N$2:$O$13,2,FALSE)</f>
        <v>3</v>
      </c>
      <c r="E374" t="s">
        <v>20</v>
      </c>
      <c r="F374">
        <v>45</v>
      </c>
      <c r="G374" t="str">
        <f>VLOOKUP(F374,'Look-up tables'!$A$1:$B$7,2,TRUE)</f>
        <v>XL</v>
      </c>
      <c r="H374">
        <v>12685.544</v>
      </c>
      <c r="I374" s="2">
        <f t="shared" si="16"/>
        <v>281.90097777777777</v>
      </c>
      <c r="J374" t="s">
        <v>21</v>
      </c>
      <c r="K374">
        <v>40.19</v>
      </c>
      <c r="L374" s="8">
        <f t="shared" si="17"/>
        <v>12725.734</v>
      </c>
      <c r="M374" t="s">
        <v>46</v>
      </c>
      <c r="N374" t="str">
        <f>VLOOKUP(M374,'Look-up tables'!$H$1:$I$14,2,FALSE)</f>
        <v>YT</v>
      </c>
      <c r="O374" t="s">
        <v>42</v>
      </c>
      <c r="P374" s="7">
        <f>VLOOKUP(O374,'Look-up tables'!$D$1:$E$5,2,FALSE)</f>
        <v>2</v>
      </c>
      <c r="Q374" s="8" t="s">
        <v>17</v>
      </c>
      <c r="R374" t="s">
        <v>52</v>
      </c>
      <c r="S374" t="s">
        <v>56</v>
      </c>
      <c r="T374" s="1">
        <v>40880</v>
      </c>
    </row>
    <row r="375" spans="1:20" x14ac:dyDescent="0.35">
      <c r="A375">
        <v>58086</v>
      </c>
      <c r="B375" s="1">
        <v>40612</v>
      </c>
      <c r="C375" s="27" t="str">
        <f t="shared" si="15"/>
        <v>Mar</v>
      </c>
      <c r="D375" s="27">
        <f>VLOOKUP(C375,'Look-up tables'!$N$2:$O$13,2,FALSE)</f>
        <v>3</v>
      </c>
      <c r="E375" t="s">
        <v>55</v>
      </c>
      <c r="F375">
        <v>31</v>
      </c>
      <c r="G375" t="str">
        <f>VLOOKUP(F375,'Look-up tables'!$A$1:$B$7,2,TRUE)</f>
        <v>L</v>
      </c>
      <c r="H375">
        <v>1638.2</v>
      </c>
      <c r="I375" s="2">
        <f t="shared" si="16"/>
        <v>52.845161290322579</v>
      </c>
      <c r="J375" t="s">
        <v>25</v>
      </c>
      <c r="K375">
        <v>13.88</v>
      </c>
      <c r="L375" s="8">
        <f t="shared" si="17"/>
        <v>1652.0800000000002</v>
      </c>
      <c r="M375" t="s">
        <v>39</v>
      </c>
      <c r="N375" t="str">
        <f>VLOOKUP(M375,'Look-up tables'!$H$1:$I$14,2,FALSE)</f>
        <v>MB</v>
      </c>
      <c r="O375" t="s">
        <v>22</v>
      </c>
      <c r="P375" s="7">
        <f>VLOOKUP(O375,'Look-up tables'!$D$1:$E$5,2,FALSE)</f>
        <v>1</v>
      </c>
      <c r="Q375" s="8" t="s">
        <v>27</v>
      </c>
      <c r="R375" t="s">
        <v>28</v>
      </c>
      <c r="S375" t="s">
        <v>19</v>
      </c>
      <c r="T375" s="1">
        <v>40850</v>
      </c>
    </row>
    <row r="376" spans="1:20" x14ac:dyDescent="0.35">
      <c r="A376">
        <v>44610</v>
      </c>
      <c r="B376" s="1">
        <v>40612</v>
      </c>
      <c r="C376" s="27" t="str">
        <f t="shared" si="15"/>
        <v>Mar</v>
      </c>
      <c r="D376" s="27">
        <f>VLOOKUP(C376,'Look-up tables'!$N$2:$O$13,2,FALSE)</f>
        <v>3</v>
      </c>
      <c r="E376" t="s">
        <v>34</v>
      </c>
      <c r="F376">
        <v>31</v>
      </c>
      <c r="G376" t="str">
        <f>VLOOKUP(F376,'Look-up tables'!$A$1:$B$7,2,TRUE)</f>
        <v>L</v>
      </c>
      <c r="H376">
        <v>127.9</v>
      </c>
      <c r="I376" s="2">
        <f t="shared" si="16"/>
        <v>4.1258064516129034</v>
      </c>
      <c r="J376" t="s">
        <v>25</v>
      </c>
      <c r="K376">
        <v>0.5</v>
      </c>
      <c r="L376" s="8">
        <f t="shared" si="17"/>
        <v>128.4</v>
      </c>
      <c r="M376" t="s">
        <v>15</v>
      </c>
      <c r="N376" t="str">
        <f>VLOOKUP(M376,'Look-up tables'!$H$1:$I$14,2,FALSE)</f>
        <v>BC</v>
      </c>
      <c r="O376" t="s">
        <v>16</v>
      </c>
      <c r="P376" s="7">
        <f>VLOOKUP(O376,'Look-up tables'!$D$1:$E$5,2,FALSE)</f>
        <v>4</v>
      </c>
      <c r="Q376" s="8" t="s">
        <v>27</v>
      </c>
      <c r="R376" t="s">
        <v>71</v>
      </c>
      <c r="S376" t="s">
        <v>19</v>
      </c>
      <c r="T376" s="1">
        <v>40819</v>
      </c>
    </row>
    <row r="377" spans="1:20" x14ac:dyDescent="0.35">
      <c r="A377">
        <v>47714</v>
      </c>
      <c r="B377" s="1">
        <v>40612</v>
      </c>
      <c r="C377" s="27" t="str">
        <f t="shared" si="15"/>
        <v>Mar</v>
      </c>
      <c r="D377" s="27">
        <f>VLOOKUP(C377,'Look-up tables'!$N$2:$O$13,2,FALSE)</f>
        <v>3</v>
      </c>
      <c r="E377" t="s">
        <v>55</v>
      </c>
      <c r="F377">
        <v>30</v>
      </c>
      <c r="G377" t="str">
        <f>VLOOKUP(F377,'Look-up tables'!$A$1:$B$7,2,TRUE)</f>
        <v>L</v>
      </c>
      <c r="H377">
        <v>176.15</v>
      </c>
      <c r="I377" s="2">
        <f t="shared" si="16"/>
        <v>5.871666666666667</v>
      </c>
      <c r="J377" t="s">
        <v>25</v>
      </c>
      <c r="K377">
        <v>6.98</v>
      </c>
      <c r="L377" s="8">
        <f t="shared" si="17"/>
        <v>183.13</v>
      </c>
      <c r="M377" t="s">
        <v>96</v>
      </c>
      <c r="N377" t="str">
        <f>VLOOKUP(M377,'Look-up tables'!$H$1:$I$14,2,FALSE)</f>
        <v>PE</v>
      </c>
      <c r="O377" t="s">
        <v>22</v>
      </c>
      <c r="P377" s="7">
        <f>VLOOKUP(O377,'Look-up tables'!$D$1:$E$5,2,FALSE)</f>
        <v>1</v>
      </c>
      <c r="Q377" s="8" t="s">
        <v>27</v>
      </c>
      <c r="R377" t="s">
        <v>68</v>
      </c>
      <c r="S377" t="s">
        <v>19</v>
      </c>
      <c r="T377" s="1">
        <v>40850</v>
      </c>
    </row>
    <row r="378" spans="1:20" x14ac:dyDescent="0.35">
      <c r="A378">
        <v>47714</v>
      </c>
      <c r="B378" s="1">
        <v>40612</v>
      </c>
      <c r="C378" s="27" t="str">
        <f t="shared" si="15"/>
        <v>Mar</v>
      </c>
      <c r="D378" s="27">
        <f>VLOOKUP(C378,'Look-up tables'!$N$2:$O$13,2,FALSE)</f>
        <v>3</v>
      </c>
      <c r="E378" t="s">
        <v>55</v>
      </c>
      <c r="F378">
        <v>29</v>
      </c>
      <c r="G378" t="str">
        <f>VLOOKUP(F378,'Look-up tables'!$A$1:$B$7,2,TRUE)</f>
        <v>M</v>
      </c>
      <c r="H378">
        <v>2946.05</v>
      </c>
      <c r="I378" s="2">
        <f t="shared" si="16"/>
        <v>101.58793103448276</v>
      </c>
      <c r="J378" t="s">
        <v>21</v>
      </c>
      <c r="K378">
        <v>41.64</v>
      </c>
      <c r="L378" s="8">
        <f t="shared" si="17"/>
        <v>2987.69</v>
      </c>
      <c r="M378" t="s">
        <v>51</v>
      </c>
      <c r="N378" t="str">
        <f>VLOOKUP(M378,'Look-up tables'!$H$1:$I$14,2,FALSE)</f>
        <v>ON</v>
      </c>
      <c r="O378" t="s">
        <v>22</v>
      </c>
      <c r="P378" s="7">
        <f>VLOOKUP(O378,'Look-up tables'!$D$1:$E$5,2,FALSE)</f>
        <v>1</v>
      </c>
      <c r="Q378" s="8" t="s">
        <v>17</v>
      </c>
      <c r="R378" t="s">
        <v>52</v>
      </c>
      <c r="S378" t="s">
        <v>56</v>
      </c>
      <c r="T378" s="1">
        <v>40850</v>
      </c>
    </row>
    <row r="379" spans="1:20" x14ac:dyDescent="0.35">
      <c r="A379">
        <v>58086</v>
      </c>
      <c r="B379" s="1">
        <v>40612</v>
      </c>
      <c r="C379" s="27" t="str">
        <f t="shared" si="15"/>
        <v>Mar</v>
      </c>
      <c r="D379" s="27">
        <f>VLOOKUP(C379,'Look-up tables'!$N$2:$O$13,2,FALSE)</f>
        <v>3</v>
      </c>
      <c r="E379" t="s">
        <v>55</v>
      </c>
      <c r="F379">
        <v>27</v>
      </c>
      <c r="G379" t="str">
        <f>VLOOKUP(F379,'Look-up tables'!$A$1:$B$7,2,TRUE)</f>
        <v>M</v>
      </c>
      <c r="H379">
        <v>154.62</v>
      </c>
      <c r="I379" s="2">
        <f t="shared" si="16"/>
        <v>5.7266666666666666</v>
      </c>
      <c r="J379" t="s">
        <v>25</v>
      </c>
      <c r="K379">
        <v>6.98</v>
      </c>
      <c r="L379" s="8">
        <f t="shared" si="17"/>
        <v>161.6</v>
      </c>
      <c r="M379" t="s">
        <v>39</v>
      </c>
      <c r="N379" t="str">
        <f>VLOOKUP(M379,'Look-up tables'!$H$1:$I$14,2,FALSE)</f>
        <v>MB</v>
      </c>
      <c r="O379" t="s">
        <v>22</v>
      </c>
      <c r="P379" s="7">
        <f>VLOOKUP(O379,'Look-up tables'!$D$1:$E$5,2,FALSE)</f>
        <v>1</v>
      </c>
      <c r="Q379" s="8" t="s">
        <v>27</v>
      </c>
      <c r="R379" t="s">
        <v>68</v>
      </c>
      <c r="S379" t="s">
        <v>19</v>
      </c>
      <c r="T379" s="1">
        <v>40850</v>
      </c>
    </row>
    <row r="380" spans="1:20" x14ac:dyDescent="0.35">
      <c r="A380">
        <v>20453</v>
      </c>
      <c r="B380" s="1">
        <v>40612</v>
      </c>
      <c r="C380" s="27" t="str">
        <f t="shared" si="15"/>
        <v>Mar</v>
      </c>
      <c r="D380" s="27">
        <f>VLOOKUP(C380,'Look-up tables'!$N$2:$O$13,2,FALSE)</f>
        <v>3</v>
      </c>
      <c r="E380" t="s">
        <v>55</v>
      </c>
      <c r="F380">
        <v>23</v>
      </c>
      <c r="G380" t="str">
        <f>VLOOKUP(F380,'Look-up tables'!$A$1:$B$7,2,TRUE)</f>
        <v>M</v>
      </c>
      <c r="H380">
        <v>450.39</v>
      </c>
      <c r="I380" s="2">
        <f t="shared" si="16"/>
        <v>19.582173913043476</v>
      </c>
      <c r="J380" t="s">
        <v>25</v>
      </c>
      <c r="K380">
        <v>6.15</v>
      </c>
      <c r="L380" s="8">
        <f t="shared" si="17"/>
        <v>456.53999999999996</v>
      </c>
      <c r="M380" t="s">
        <v>51</v>
      </c>
      <c r="N380" t="str">
        <f>VLOOKUP(M380,'Look-up tables'!$H$1:$I$14,2,FALSE)</f>
        <v>ON</v>
      </c>
      <c r="O380" t="s">
        <v>29</v>
      </c>
      <c r="P380" s="7">
        <f>VLOOKUP(O380,'Look-up tables'!$D$1:$E$5,2,FALSE)</f>
        <v>3</v>
      </c>
      <c r="Q380" s="8" t="s">
        <v>17</v>
      </c>
      <c r="R380" t="s">
        <v>18</v>
      </c>
      <c r="S380" t="s">
        <v>32</v>
      </c>
      <c r="T380" s="1">
        <v>40880</v>
      </c>
    </row>
    <row r="381" spans="1:20" x14ac:dyDescent="0.35">
      <c r="A381">
        <v>10916</v>
      </c>
      <c r="B381" s="1">
        <v>40612</v>
      </c>
      <c r="C381" s="27" t="str">
        <f t="shared" si="15"/>
        <v>Mar</v>
      </c>
      <c r="D381" s="27">
        <f>VLOOKUP(C381,'Look-up tables'!$N$2:$O$13,2,FALSE)</f>
        <v>3</v>
      </c>
      <c r="E381" t="s">
        <v>55</v>
      </c>
      <c r="F381">
        <v>23</v>
      </c>
      <c r="G381" t="str">
        <f>VLOOKUP(F381,'Look-up tables'!$A$1:$B$7,2,TRUE)</f>
        <v>M</v>
      </c>
      <c r="H381">
        <v>135.31</v>
      </c>
      <c r="I381" s="2">
        <f t="shared" si="16"/>
        <v>5.8830434782608698</v>
      </c>
      <c r="J381" t="s">
        <v>25</v>
      </c>
      <c r="K381">
        <v>5.01</v>
      </c>
      <c r="L381" s="8">
        <f t="shared" si="17"/>
        <v>140.32</v>
      </c>
      <c r="M381" t="s">
        <v>15</v>
      </c>
      <c r="N381" t="str">
        <f>VLOOKUP(M381,'Look-up tables'!$H$1:$I$14,2,FALSE)</f>
        <v>BC</v>
      </c>
      <c r="O381" t="s">
        <v>42</v>
      </c>
      <c r="P381" s="7">
        <f>VLOOKUP(O381,'Look-up tables'!$D$1:$E$5,2,FALSE)</f>
        <v>2</v>
      </c>
      <c r="Q381" s="8" t="s">
        <v>27</v>
      </c>
      <c r="R381" t="s">
        <v>68</v>
      </c>
      <c r="S381" t="s">
        <v>19</v>
      </c>
      <c r="T381" s="1">
        <v>40819</v>
      </c>
    </row>
    <row r="382" spans="1:20" x14ac:dyDescent="0.35">
      <c r="A382">
        <v>20453</v>
      </c>
      <c r="B382" s="1">
        <v>40612</v>
      </c>
      <c r="C382" s="27" t="str">
        <f t="shared" si="15"/>
        <v>Mar</v>
      </c>
      <c r="D382" s="27">
        <f>VLOOKUP(C382,'Look-up tables'!$N$2:$O$13,2,FALSE)</f>
        <v>3</v>
      </c>
      <c r="E382" t="s">
        <v>55</v>
      </c>
      <c r="F382">
        <v>17</v>
      </c>
      <c r="G382" t="str">
        <f>VLOOKUP(F382,'Look-up tables'!$A$1:$B$7,2,TRUE)</f>
        <v>S</v>
      </c>
      <c r="H382">
        <v>1193.1195</v>
      </c>
      <c r="I382" s="2">
        <f t="shared" si="16"/>
        <v>70.183499999999995</v>
      </c>
      <c r="J382" t="s">
        <v>14</v>
      </c>
      <c r="K382">
        <v>0.99</v>
      </c>
      <c r="L382" s="8">
        <f t="shared" si="17"/>
        <v>1194.1095</v>
      </c>
      <c r="M382" t="s">
        <v>51</v>
      </c>
      <c r="N382" t="str">
        <f>VLOOKUP(M382,'Look-up tables'!$H$1:$I$14,2,FALSE)</f>
        <v>ON</v>
      </c>
      <c r="O382" t="s">
        <v>29</v>
      </c>
      <c r="P382" s="7">
        <f>VLOOKUP(O382,'Look-up tables'!$D$1:$E$5,2,FALSE)</f>
        <v>3</v>
      </c>
      <c r="Q382" s="8" t="s">
        <v>30</v>
      </c>
      <c r="R382" t="s">
        <v>47</v>
      </c>
      <c r="S382" t="s">
        <v>37</v>
      </c>
      <c r="T382" s="1">
        <v>40880</v>
      </c>
    </row>
    <row r="383" spans="1:20" x14ac:dyDescent="0.35">
      <c r="A383">
        <v>54081</v>
      </c>
      <c r="B383" s="1">
        <v>40612</v>
      </c>
      <c r="C383" s="27" t="str">
        <f t="shared" si="15"/>
        <v>Mar</v>
      </c>
      <c r="D383" s="27">
        <f>VLOOKUP(C383,'Look-up tables'!$N$2:$O$13,2,FALSE)</f>
        <v>3</v>
      </c>
      <c r="E383" t="s">
        <v>13</v>
      </c>
      <c r="F383">
        <v>2</v>
      </c>
      <c r="G383" t="str">
        <f>VLOOKUP(F383,'Look-up tables'!$A$1:$B$7,2,TRUE)</f>
        <v>XS</v>
      </c>
      <c r="H383">
        <v>57.5</v>
      </c>
      <c r="I383" s="2">
        <f t="shared" si="16"/>
        <v>28.75</v>
      </c>
      <c r="J383" t="s">
        <v>25</v>
      </c>
      <c r="K383">
        <v>1.99</v>
      </c>
      <c r="L383" s="8">
        <f t="shared" si="17"/>
        <v>59.49</v>
      </c>
      <c r="M383" t="s">
        <v>15</v>
      </c>
      <c r="N383" t="str">
        <f>VLOOKUP(M383,'Look-up tables'!$H$1:$I$14,2,FALSE)</f>
        <v>BC</v>
      </c>
      <c r="O383" t="s">
        <v>29</v>
      </c>
      <c r="P383" s="7">
        <f>VLOOKUP(O383,'Look-up tables'!$D$1:$E$5,2,FALSE)</f>
        <v>3</v>
      </c>
      <c r="Q383" s="8" t="s">
        <v>30</v>
      </c>
      <c r="R383" t="s">
        <v>31</v>
      </c>
      <c r="S383" t="s">
        <v>32</v>
      </c>
      <c r="T383" s="1">
        <v>40880</v>
      </c>
    </row>
    <row r="384" spans="1:20" x14ac:dyDescent="0.35">
      <c r="A384">
        <v>50465</v>
      </c>
      <c r="B384" s="1">
        <v>40613</v>
      </c>
      <c r="C384" s="27" t="str">
        <f t="shared" si="15"/>
        <v>Mar</v>
      </c>
      <c r="D384" s="27">
        <f>VLOOKUP(C384,'Look-up tables'!$N$2:$O$13,2,FALSE)</f>
        <v>3</v>
      </c>
      <c r="E384" t="s">
        <v>55</v>
      </c>
      <c r="F384">
        <v>29</v>
      </c>
      <c r="G384" t="str">
        <f>VLOOKUP(F384,'Look-up tables'!$A$1:$B$7,2,TRUE)</f>
        <v>M</v>
      </c>
      <c r="H384">
        <v>1337.08</v>
      </c>
      <c r="I384" s="2">
        <f t="shared" si="16"/>
        <v>46.106206896551718</v>
      </c>
      <c r="J384" t="s">
        <v>25</v>
      </c>
      <c r="K384">
        <v>35</v>
      </c>
      <c r="L384" s="8">
        <f t="shared" si="17"/>
        <v>1372.08</v>
      </c>
      <c r="M384" t="s">
        <v>39</v>
      </c>
      <c r="N384" t="str">
        <f>VLOOKUP(M384,'Look-up tables'!$H$1:$I$14,2,FALSE)</f>
        <v>MB</v>
      </c>
      <c r="O384" t="s">
        <v>42</v>
      </c>
      <c r="P384" s="7">
        <f>VLOOKUP(O384,'Look-up tables'!$D$1:$E$5,2,FALSE)</f>
        <v>2</v>
      </c>
      <c r="Q384" s="8" t="s">
        <v>27</v>
      </c>
      <c r="R384" t="s">
        <v>58</v>
      </c>
      <c r="S384" t="s">
        <v>76</v>
      </c>
      <c r="T384" t="s">
        <v>241</v>
      </c>
    </row>
    <row r="385" spans="1:20" x14ac:dyDescent="0.35">
      <c r="A385">
        <v>55271</v>
      </c>
      <c r="B385" s="1">
        <v>40613</v>
      </c>
      <c r="C385" s="27" t="str">
        <f t="shared" si="15"/>
        <v>Mar</v>
      </c>
      <c r="D385" s="27">
        <f>VLOOKUP(C385,'Look-up tables'!$N$2:$O$13,2,FALSE)</f>
        <v>3</v>
      </c>
      <c r="E385" t="s">
        <v>55</v>
      </c>
      <c r="F385">
        <v>16</v>
      </c>
      <c r="G385" t="str">
        <f>VLOOKUP(F385,'Look-up tables'!$A$1:$B$7,2,TRUE)</f>
        <v>S</v>
      </c>
      <c r="H385">
        <v>1648.33</v>
      </c>
      <c r="I385" s="2">
        <f t="shared" si="16"/>
        <v>103.020625</v>
      </c>
      <c r="J385" t="s">
        <v>21</v>
      </c>
      <c r="K385">
        <v>42</v>
      </c>
      <c r="L385" s="8">
        <f t="shared" si="17"/>
        <v>1690.33</v>
      </c>
      <c r="M385" t="s">
        <v>39</v>
      </c>
      <c r="N385" t="str">
        <f>VLOOKUP(M385,'Look-up tables'!$H$1:$I$14,2,FALSE)</f>
        <v>MB</v>
      </c>
      <c r="O385" t="s">
        <v>16</v>
      </c>
      <c r="P385" s="7">
        <f>VLOOKUP(O385,'Look-up tables'!$D$1:$E$5,2,FALSE)</f>
        <v>4</v>
      </c>
      <c r="Q385" s="8" t="s">
        <v>17</v>
      </c>
      <c r="R385" t="s">
        <v>23</v>
      </c>
      <c r="S385" t="s">
        <v>24</v>
      </c>
      <c r="T385" t="s">
        <v>241</v>
      </c>
    </row>
    <row r="386" spans="1:20" x14ac:dyDescent="0.35">
      <c r="A386">
        <v>12867</v>
      </c>
      <c r="B386" s="1">
        <v>40613</v>
      </c>
      <c r="C386" s="27" t="str">
        <f t="shared" si="15"/>
        <v>Mar</v>
      </c>
      <c r="D386" s="27">
        <f>VLOOKUP(C386,'Look-up tables'!$N$2:$O$13,2,FALSE)</f>
        <v>3</v>
      </c>
      <c r="E386" t="s">
        <v>49</v>
      </c>
      <c r="F386">
        <v>6</v>
      </c>
      <c r="G386" t="str">
        <f>VLOOKUP(F386,'Look-up tables'!$A$1:$B$7,2,TRUE)</f>
        <v>XS</v>
      </c>
      <c r="H386">
        <v>127.49</v>
      </c>
      <c r="I386" s="2">
        <f t="shared" si="16"/>
        <v>21.248333333333331</v>
      </c>
      <c r="J386" t="s">
        <v>14</v>
      </c>
      <c r="K386">
        <v>4</v>
      </c>
      <c r="L386" s="8">
        <f t="shared" si="17"/>
        <v>131.49</v>
      </c>
      <c r="M386" t="s">
        <v>39</v>
      </c>
      <c r="N386" t="str">
        <f>VLOOKUP(M386,'Look-up tables'!$H$1:$I$14,2,FALSE)</f>
        <v>MB</v>
      </c>
      <c r="O386" t="s">
        <v>22</v>
      </c>
      <c r="P386" s="7">
        <f>VLOOKUP(O386,'Look-up tables'!$D$1:$E$5,2,FALSE)</f>
        <v>1</v>
      </c>
      <c r="Q386" s="8" t="s">
        <v>30</v>
      </c>
      <c r="R386" t="s">
        <v>31</v>
      </c>
      <c r="S386" t="s">
        <v>19</v>
      </c>
      <c r="T386" s="1">
        <v>40850</v>
      </c>
    </row>
    <row r="387" spans="1:20" x14ac:dyDescent="0.35">
      <c r="A387">
        <v>20134</v>
      </c>
      <c r="B387" s="1">
        <v>40614</v>
      </c>
      <c r="C387" s="27" t="str">
        <f t="shared" ref="C387:C450" si="18">TEXT(B387, "mmm")</f>
        <v>Mar</v>
      </c>
      <c r="D387" s="27">
        <f>VLOOKUP(C387,'Look-up tables'!$N$2:$O$13,2,FALSE)</f>
        <v>3</v>
      </c>
      <c r="E387" t="s">
        <v>13</v>
      </c>
      <c r="F387">
        <v>47</v>
      </c>
      <c r="G387" t="str">
        <f>VLOOKUP(F387,'Look-up tables'!$A$1:$B$7,2,TRUE)</f>
        <v>XL</v>
      </c>
      <c r="H387">
        <v>281.47000000000003</v>
      </c>
      <c r="I387" s="2">
        <f t="shared" ref="I387:I450" si="19">H387/F387</f>
        <v>5.9887234042553201</v>
      </c>
      <c r="J387" t="s">
        <v>25</v>
      </c>
      <c r="K387">
        <v>7.37</v>
      </c>
      <c r="L387" s="8">
        <f t="shared" ref="L387:L450" si="20">H387+K387</f>
        <v>288.84000000000003</v>
      </c>
      <c r="M387" t="s">
        <v>51</v>
      </c>
      <c r="N387" t="str">
        <f>VLOOKUP(M387,'Look-up tables'!$H$1:$I$14,2,FALSE)</f>
        <v>ON</v>
      </c>
      <c r="O387" t="s">
        <v>22</v>
      </c>
      <c r="P387" s="7">
        <f>VLOOKUP(O387,'Look-up tables'!$D$1:$E$5,2,FALSE)</f>
        <v>1</v>
      </c>
      <c r="Q387" s="8" t="s">
        <v>27</v>
      </c>
      <c r="R387" t="s">
        <v>28</v>
      </c>
      <c r="S387" t="s">
        <v>19</v>
      </c>
      <c r="T387" t="s">
        <v>43</v>
      </c>
    </row>
    <row r="388" spans="1:20" x14ac:dyDescent="0.35">
      <c r="A388">
        <v>18432</v>
      </c>
      <c r="B388" s="1">
        <v>40614</v>
      </c>
      <c r="C388" s="27" t="str">
        <f t="shared" si="18"/>
        <v>Mar</v>
      </c>
      <c r="D388" s="27">
        <f>VLOOKUP(C388,'Look-up tables'!$N$2:$O$13,2,FALSE)</f>
        <v>3</v>
      </c>
      <c r="E388" t="s">
        <v>34</v>
      </c>
      <c r="F388">
        <v>42</v>
      </c>
      <c r="G388" t="str">
        <f>VLOOKUP(F388,'Look-up tables'!$A$1:$B$7,2,TRUE)</f>
        <v>XL</v>
      </c>
      <c r="H388">
        <v>451.32</v>
      </c>
      <c r="I388" s="2">
        <f t="shared" si="19"/>
        <v>10.745714285714286</v>
      </c>
      <c r="J388" t="s">
        <v>25</v>
      </c>
      <c r="K388">
        <v>5.16</v>
      </c>
      <c r="L388" s="8">
        <f t="shared" si="20"/>
        <v>456.48</v>
      </c>
      <c r="M388" t="s">
        <v>41</v>
      </c>
      <c r="N388" t="str">
        <f>VLOOKUP(M388,'Look-up tables'!$H$1:$I$14,2,FALSE)</f>
        <v>NS</v>
      </c>
      <c r="O388" t="s">
        <v>22</v>
      </c>
      <c r="P388" s="7">
        <f>VLOOKUP(O388,'Look-up tables'!$D$1:$E$5,2,FALSE)</f>
        <v>1</v>
      </c>
      <c r="Q388" s="8" t="s">
        <v>17</v>
      </c>
      <c r="R388" t="s">
        <v>18</v>
      </c>
      <c r="S388" t="s">
        <v>19</v>
      </c>
      <c r="T388" s="1">
        <v>40880</v>
      </c>
    </row>
    <row r="389" spans="1:20" x14ac:dyDescent="0.35">
      <c r="A389">
        <v>20134</v>
      </c>
      <c r="B389" s="1">
        <v>40614</v>
      </c>
      <c r="C389" s="27" t="str">
        <f t="shared" si="18"/>
        <v>Mar</v>
      </c>
      <c r="D389" s="27">
        <f>VLOOKUP(C389,'Look-up tables'!$N$2:$O$13,2,FALSE)</f>
        <v>3</v>
      </c>
      <c r="E389" t="s">
        <v>13</v>
      </c>
      <c r="F389">
        <v>26</v>
      </c>
      <c r="G389" t="str">
        <f>VLOOKUP(F389,'Look-up tables'!$A$1:$B$7,2,TRUE)</f>
        <v>M</v>
      </c>
      <c r="H389">
        <v>583.55999999999995</v>
      </c>
      <c r="I389" s="2">
        <f t="shared" si="19"/>
        <v>22.444615384615382</v>
      </c>
      <c r="J389" t="s">
        <v>25</v>
      </c>
      <c r="K389">
        <v>6.5</v>
      </c>
      <c r="L389" s="8">
        <f t="shared" si="20"/>
        <v>590.05999999999995</v>
      </c>
      <c r="M389" t="s">
        <v>51</v>
      </c>
      <c r="N389" t="str">
        <f>VLOOKUP(M389,'Look-up tables'!$H$1:$I$14,2,FALSE)</f>
        <v>ON</v>
      </c>
      <c r="O389" t="s">
        <v>22</v>
      </c>
      <c r="P389" s="7">
        <f>VLOOKUP(O389,'Look-up tables'!$D$1:$E$5,2,FALSE)</f>
        <v>1</v>
      </c>
      <c r="Q389" s="8" t="s">
        <v>30</v>
      </c>
      <c r="R389" t="s">
        <v>31</v>
      </c>
      <c r="S389" t="s">
        <v>19</v>
      </c>
      <c r="T389" t="s">
        <v>123</v>
      </c>
    </row>
    <row r="390" spans="1:20" x14ac:dyDescent="0.35">
      <c r="A390">
        <v>50789</v>
      </c>
      <c r="B390" s="1">
        <v>40614</v>
      </c>
      <c r="C390" s="27" t="str">
        <f t="shared" si="18"/>
        <v>Mar</v>
      </c>
      <c r="D390" s="27">
        <f>VLOOKUP(C390,'Look-up tables'!$N$2:$O$13,2,FALSE)</f>
        <v>3</v>
      </c>
      <c r="E390" t="s">
        <v>49</v>
      </c>
      <c r="F390">
        <v>23</v>
      </c>
      <c r="G390" t="str">
        <f>VLOOKUP(F390,'Look-up tables'!$A$1:$B$7,2,TRUE)</f>
        <v>M</v>
      </c>
      <c r="H390">
        <v>8673.9</v>
      </c>
      <c r="I390" s="2">
        <f t="shared" si="19"/>
        <v>377.1260869565217</v>
      </c>
      <c r="J390" t="s">
        <v>25</v>
      </c>
      <c r="K390">
        <v>19.989999999999998</v>
      </c>
      <c r="L390" s="8">
        <f t="shared" si="20"/>
        <v>8693.89</v>
      </c>
      <c r="M390" t="s">
        <v>39</v>
      </c>
      <c r="N390" t="str">
        <f>VLOOKUP(M390,'Look-up tables'!$H$1:$I$14,2,FALSE)</f>
        <v>MB</v>
      </c>
      <c r="O390" t="s">
        <v>16</v>
      </c>
      <c r="P390" s="7">
        <f>VLOOKUP(O390,'Look-up tables'!$D$1:$E$5,2,FALSE)</f>
        <v>4</v>
      </c>
      <c r="Q390" s="8" t="s">
        <v>27</v>
      </c>
      <c r="R390" t="s">
        <v>68</v>
      </c>
      <c r="S390" t="s">
        <v>19</v>
      </c>
      <c r="T390" t="s">
        <v>120</v>
      </c>
    </row>
    <row r="391" spans="1:20" x14ac:dyDescent="0.35">
      <c r="A391">
        <v>18432</v>
      </c>
      <c r="B391" s="1">
        <v>40614</v>
      </c>
      <c r="C391" s="27" t="str">
        <f t="shared" si="18"/>
        <v>Mar</v>
      </c>
      <c r="D391" s="27">
        <f>VLOOKUP(C391,'Look-up tables'!$N$2:$O$13,2,FALSE)</f>
        <v>3</v>
      </c>
      <c r="E391" t="s">
        <v>34</v>
      </c>
      <c r="F391">
        <v>15</v>
      </c>
      <c r="G391" t="str">
        <f>VLOOKUP(F391,'Look-up tables'!$A$1:$B$7,2,TRUE)</f>
        <v>S</v>
      </c>
      <c r="H391">
        <v>217.66</v>
      </c>
      <c r="I391" s="2">
        <f t="shared" si="19"/>
        <v>14.510666666666667</v>
      </c>
      <c r="J391" t="s">
        <v>14</v>
      </c>
      <c r="K391">
        <v>6.75</v>
      </c>
      <c r="L391" s="8">
        <f t="shared" si="20"/>
        <v>224.41</v>
      </c>
      <c r="M391" t="s">
        <v>41</v>
      </c>
      <c r="N391" t="str">
        <f>VLOOKUP(M391,'Look-up tables'!$H$1:$I$14,2,FALSE)</f>
        <v>NS</v>
      </c>
      <c r="O391" t="s">
        <v>22</v>
      </c>
      <c r="P391" s="7">
        <f>VLOOKUP(O391,'Look-up tables'!$D$1:$E$5,2,FALSE)</f>
        <v>1</v>
      </c>
      <c r="Q391" s="8" t="s">
        <v>27</v>
      </c>
      <c r="R391" t="s">
        <v>66</v>
      </c>
      <c r="S391" t="s">
        <v>45</v>
      </c>
      <c r="T391" s="1">
        <v>40880</v>
      </c>
    </row>
    <row r="392" spans="1:20" x14ac:dyDescent="0.35">
      <c r="A392">
        <v>18432</v>
      </c>
      <c r="B392" s="1">
        <v>40614</v>
      </c>
      <c r="C392" s="27" t="str">
        <f t="shared" si="18"/>
        <v>Mar</v>
      </c>
      <c r="D392" s="27">
        <f>VLOOKUP(C392,'Look-up tables'!$N$2:$O$13,2,FALSE)</f>
        <v>3</v>
      </c>
      <c r="E392" t="s">
        <v>34</v>
      </c>
      <c r="F392">
        <v>12</v>
      </c>
      <c r="G392" t="str">
        <f>VLOOKUP(F392,'Look-up tables'!$A$1:$B$7,2,TRUE)</f>
        <v>S</v>
      </c>
      <c r="H392">
        <v>76.42</v>
      </c>
      <c r="I392" s="2">
        <f t="shared" si="19"/>
        <v>6.3683333333333332</v>
      </c>
      <c r="J392" t="s">
        <v>14</v>
      </c>
      <c r="K392">
        <v>0.83</v>
      </c>
      <c r="L392" s="8">
        <f t="shared" si="20"/>
        <v>77.25</v>
      </c>
      <c r="M392" t="s">
        <v>41</v>
      </c>
      <c r="N392" t="str">
        <f>VLOOKUP(M392,'Look-up tables'!$H$1:$I$14,2,FALSE)</f>
        <v>NS</v>
      </c>
      <c r="O392" t="s">
        <v>22</v>
      </c>
      <c r="P392" s="7">
        <f>VLOOKUP(O392,'Look-up tables'!$D$1:$E$5,2,FALSE)</f>
        <v>1</v>
      </c>
      <c r="Q392" s="8" t="s">
        <v>27</v>
      </c>
      <c r="R392" t="s">
        <v>40</v>
      </c>
      <c r="S392" t="s">
        <v>37</v>
      </c>
      <c r="T392" t="s">
        <v>120</v>
      </c>
    </row>
    <row r="393" spans="1:20" x14ac:dyDescent="0.35">
      <c r="A393">
        <v>18432</v>
      </c>
      <c r="B393" s="1">
        <v>40614</v>
      </c>
      <c r="C393" s="27" t="str">
        <f t="shared" si="18"/>
        <v>Mar</v>
      </c>
      <c r="D393" s="27">
        <f>VLOOKUP(C393,'Look-up tables'!$N$2:$O$13,2,FALSE)</f>
        <v>3</v>
      </c>
      <c r="E393" t="s">
        <v>34</v>
      </c>
      <c r="F393">
        <v>5</v>
      </c>
      <c r="G393" t="str">
        <f>VLOOKUP(F393,'Look-up tables'!$A$1:$B$7,2,TRUE)</f>
        <v>XS</v>
      </c>
      <c r="H393">
        <v>1374.67</v>
      </c>
      <c r="I393" s="2">
        <f t="shared" si="19"/>
        <v>274.93400000000003</v>
      </c>
      <c r="J393" t="s">
        <v>21</v>
      </c>
      <c r="K393">
        <v>23.19</v>
      </c>
      <c r="L393" s="8">
        <f t="shared" si="20"/>
        <v>1397.8600000000001</v>
      </c>
      <c r="M393" t="s">
        <v>41</v>
      </c>
      <c r="N393" t="str">
        <f>VLOOKUP(M393,'Look-up tables'!$H$1:$I$14,2,FALSE)</f>
        <v>NS</v>
      </c>
      <c r="O393" t="s">
        <v>22</v>
      </c>
      <c r="P393" s="7">
        <f>VLOOKUP(O393,'Look-up tables'!$D$1:$E$5,2,FALSE)</f>
        <v>1</v>
      </c>
      <c r="Q393" s="8" t="s">
        <v>27</v>
      </c>
      <c r="R393" t="s">
        <v>66</v>
      </c>
      <c r="S393" t="s">
        <v>24</v>
      </c>
      <c r="T393" t="s">
        <v>120</v>
      </c>
    </row>
    <row r="394" spans="1:20" x14ac:dyDescent="0.35">
      <c r="A394">
        <v>23270</v>
      </c>
      <c r="B394" s="1">
        <v>40615</v>
      </c>
      <c r="C394" s="27" t="str">
        <f t="shared" si="18"/>
        <v>Mar</v>
      </c>
      <c r="D394" s="27">
        <f>VLOOKUP(C394,'Look-up tables'!$N$2:$O$13,2,FALSE)</f>
        <v>3</v>
      </c>
      <c r="E394" t="s">
        <v>13</v>
      </c>
      <c r="F394">
        <v>42</v>
      </c>
      <c r="G394" t="str">
        <f>VLOOKUP(F394,'Look-up tables'!$A$1:$B$7,2,TRUE)</f>
        <v>XL</v>
      </c>
      <c r="H394">
        <v>6659.7415000000001</v>
      </c>
      <c r="I394" s="2">
        <f t="shared" si="19"/>
        <v>158.5652738095238</v>
      </c>
      <c r="J394" t="s">
        <v>14</v>
      </c>
      <c r="K394">
        <v>3.99</v>
      </c>
      <c r="L394" s="8">
        <f t="shared" si="20"/>
        <v>6663.7314999999999</v>
      </c>
      <c r="M394" t="s">
        <v>39</v>
      </c>
      <c r="N394" t="str">
        <f>VLOOKUP(M394,'Look-up tables'!$H$1:$I$14,2,FALSE)</f>
        <v>MB</v>
      </c>
      <c r="O394" t="s">
        <v>29</v>
      </c>
      <c r="P394" s="7">
        <f>VLOOKUP(O394,'Look-up tables'!$D$1:$E$5,2,FALSE)</f>
        <v>3</v>
      </c>
      <c r="Q394" s="8" t="s">
        <v>30</v>
      </c>
      <c r="R394" t="s">
        <v>47</v>
      </c>
      <c r="S394" t="s">
        <v>19</v>
      </c>
      <c r="T394" t="s">
        <v>129</v>
      </c>
    </row>
    <row r="395" spans="1:20" x14ac:dyDescent="0.35">
      <c r="A395">
        <v>23270</v>
      </c>
      <c r="B395" s="1">
        <v>40615</v>
      </c>
      <c r="C395" s="27" t="str">
        <f t="shared" si="18"/>
        <v>Mar</v>
      </c>
      <c r="D395" s="27">
        <f>VLOOKUP(C395,'Look-up tables'!$N$2:$O$13,2,FALSE)</f>
        <v>3</v>
      </c>
      <c r="E395" t="s">
        <v>13</v>
      </c>
      <c r="F395">
        <v>20</v>
      </c>
      <c r="G395" t="str">
        <f>VLOOKUP(F395,'Look-up tables'!$A$1:$B$7,2,TRUE)</f>
        <v>M</v>
      </c>
      <c r="H395">
        <v>1460.42</v>
      </c>
      <c r="I395" s="2">
        <f t="shared" si="19"/>
        <v>73.021000000000001</v>
      </c>
      <c r="J395" t="s">
        <v>21</v>
      </c>
      <c r="K395">
        <v>60</v>
      </c>
      <c r="L395" s="8">
        <f t="shared" si="20"/>
        <v>1520.42</v>
      </c>
      <c r="M395" t="s">
        <v>39</v>
      </c>
      <c r="N395" t="str">
        <f>VLOOKUP(M395,'Look-up tables'!$H$1:$I$14,2,FALSE)</f>
        <v>MB</v>
      </c>
      <c r="O395" t="s">
        <v>29</v>
      </c>
      <c r="P395" s="7">
        <f>VLOOKUP(O395,'Look-up tables'!$D$1:$E$5,2,FALSE)</f>
        <v>3</v>
      </c>
      <c r="Q395" s="8" t="s">
        <v>27</v>
      </c>
      <c r="R395" t="s">
        <v>66</v>
      </c>
      <c r="S395" t="s">
        <v>24</v>
      </c>
      <c r="T395" t="s">
        <v>141</v>
      </c>
    </row>
    <row r="396" spans="1:20" x14ac:dyDescent="0.35">
      <c r="A396">
        <v>34727</v>
      </c>
      <c r="B396" s="1">
        <v>40615</v>
      </c>
      <c r="C396" s="27" t="str">
        <f t="shared" si="18"/>
        <v>Mar</v>
      </c>
      <c r="D396" s="27">
        <f>VLOOKUP(C396,'Look-up tables'!$N$2:$O$13,2,FALSE)</f>
        <v>3</v>
      </c>
      <c r="E396" t="s">
        <v>13</v>
      </c>
      <c r="F396">
        <v>20</v>
      </c>
      <c r="G396" t="str">
        <f>VLOOKUP(F396,'Look-up tables'!$A$1:$B$7,2,TRUE)</f>
        <v>M</v>
      </c>
      <c r="H396">
        <v>159.71</v>
      </c>
      <c r="I396" s="2">
        <f t="shared" si="19"/>
        <v>7.9855</v>
      </c>
      <c r="J396" t="s">
        <v>14</v>
      </c>
      <c r="K396">
        <v>8.94</v>
      </c>
      <c r="L396" s="8">
        <f t="shared" si="20"/>
        <v>168.65</v>
      </c>
      <c r="M396" t="s">
        <v>35</v>
      </c>
      <c r="N396" t="str">
        <f>VLOOKUP(M396,'Look-up tables'!$H$1:$I$14,2,FALSE)</f>
        <v>QC</v>
      </c>
      <c r="O396" t="s">
        <v>22</v>
      </c>
      <c r="P396" s="7">
        <f>VLOOKUP(O396,'Look-up tables'!$D$1:$E$5,2,FALSE)</f>
        <v>1</v>
      </c>
      <c r="Q396" s="8" t="s">
        <v>27</v>
      </c>
      <c r="R396" t="s">
        <v>68</v>
      </c>
      <c r="S396" t="s">
        <v>19</v>
      </c>
      <c r="T396" t="s">
        <v>141</v>
      </c>
    </row>
    <row r="397" spans="1:20" x14ac:dyDescent="0.35">
      <c r="A397">
        <v>1767</v>
      </c>
      <c r="B397" s="1">
        <v>40615</v>
      </c>
      <c r="C397" s="27" t="str">
        <f t="shared" si="18"/>
        <v>Mar</v>
      </c>
      <c r="D397" s="27">
        <f>VLOOKUP(C397,'Look-up tables'!$N$2:$O$13,2,FALSE)</f>
        <v>3</v>
      </c>
      <c r="E397" t="s">
        <v>34</v>
      </c>
      <c r="F397">
        <v>10</v>
      </c>
      <c r="G397" t="str">
        <f>VLOOKUP(F397,'Look-up tables'!$A$1:$B$7,2,TRUE)</f>
        <v>S</v>
      </c>
      <c r="H397">
        <v>46.34</v>
      </c>
      <c r="I397" s="2">
        <f t="shared" si="19"/>
        <v>4.6340000000000003</v>
      </c>
      <c r="J397" t="s">
        <v>25</v>
      </c>
      <c r="K397">
        <v>0.7</v>
      </c>
      <c r="L397" s="8">
        <f t="shared" si="20"/>
        <v>47.040000000000006</v>
      </c>
      <c r="M397" t="s">
        <v>54</v>
      </c>
      <c r="N397" t="str">
        <f>VLOOKUP(M397,'Look-up tables'!$H$1:$I$14,2,FALSE)</f>
        <v>AB</v>
      </c>
      <c r="O397" t="s">
        <v>22</v>
      </c>
      <c r="P397" s="7">
        <f>VLOOKUP(O397,'Look-up tables'!$D$1:$E$5,2,FALSE)</f>
        <v>1</v>
      </c>
      <c r="Q397" s="8" t="s">
        <v>27</v>
      </c>
      <c r="R397" t="s">
        <v>82</v>
      </c>
      <c r="S397" t="s">
        <v>37</v>
      </c>
      <c r="T397" t="s">
        <v>236</v>
      </c>
    </row>
    <row r="398" spans="1:20" x14ac:dyDescent="0.35">
      <c r="A398">
        <v>44612</v>
      </c>
      <c r="B398" s="1">
        <v>40615</v>
      </c>
      <c r="C398" s="27" t="str">
        <f t="shared" si="18"/>
        <v>Mar</v>
      </c>
      <c r="D398" s="27">
        <f>VLOOKUP(C398,'Look-up tables'!$N$2:$O$13,2,FALSE)</f>
        <v>3</v>
      </c>
      <c r="E398" t="s">
        <v>34</v>
      </c>
      <c r="F398">
        <v>6</v>
      </c>
      <c r="G398" t="str">
        <f>VLOOKUP(F398,'Look-up tables'!$A$1:$B$7,2,TRUE)</f>
        <v>XS</v>
      </c>
      <c r="H398">
        <v>428.72300000000001</v>
      </c>
      <c r="I398" s="2">
        <f t="shared" si="19"/>
        <v>71.453833333333336</v>
      </c>
      <c r="J398" t="s">
        <v>25</v>
      </c>
      <c r="K398">
        <v>1.25</v>
      </c>
      <c r="L398" s="8">
        <f t="shared" si="20"/>
        <v>429.97300000000001</v>
      </c>
      <c r="M398" t="s">
        <v>51</v>
      </c>
      <c r="N398" t="str">
        <f>VLOOKUP(M398,'Look-up tables'!$H$1:$I$14,2,FALSE)</f>
        <v>ON</v>
      </c>
      <c r="O398" t="s">
        <v>22</v>
      </c>
      <c r="P398" s="7">
        <f>VLOOKUP(O398,'Look-up tables'!$D$1:$E$5,2,FALSE)</f>
        <v>1</v>
      </c>
      <c r="Q398" s="8" t="s">
        <v>30</v>
      </c>
      <c r="R398" t="s">
        <v>47</v>
      </c>
      <c r="S398" t="s">
        <v>32</v>
      </c>
      <c r="T398" t="s">
        <v>236</v>
      </c>
    </row>
    <row r="399" spans="1:20" x14ac:dyDescent="0.35">
      <c r="A399">
        <v>24548</v>
      </c>
      <c r="B399" s="1">
        <v>40616</v>
      </c>
      <c r="C399" s="27" t="str">
        <f t="shared" si="18"/>
        <v>Mar</v>
      </c>
      <c r="D399" s="27">
        <f>VLOOKUP(C399,'Look-up tables'!$N$2:$O$13,2,FALSE)</f>
        <v>3</v>
      </c>
      <c r="E399" t="s">
        <v>34</v>
      </c>
      <c r="F399">
        <v>32</v>
      </c>
      <c r="G399" t="str">
        <f>VLOOKUP(F399,'Look-up tables'!$A$1:$B$7,2,TRUE)</f>
        <v>L</v>
      </c>
      <c r="H399">
        <v>269.3</v>
      </c>
      <c r="I399" s="2">
        <f t="shared" si="19"/>
        <v>8.4156250000000004</v>
      </c>
      <c r="J399" t="s">
        <v>14</v>
      </c>
      <c r="K399">
        <v>4.95</v>
      </c>
      <c r="L399" s="8">
        <f t="shared" si="20"/>
        <v>274.25</v>
      </c>
      <c r="M399" t="s">
        <v>46</v>
      </c>
      <c r="N399" t="str">
        <f>VLOOKUP(M399,'Look-up tables'!$H$1:$I$14,2,FALSE)</f>
        <v>YT</v>
      </c>
      <c r="O399" t="s">
        <v>22</v>
      </c>
      <c r="P399" s="7">
        <f>VLOOKUP(O399,'Look-up tables'!$D$1:$E$5,2,FALSE)</f>
        <v>1</v>
      </c>
      <c r="Q399" s="8" t="s">
        <v>17</v>
      </c>
      <c r="R399" t="s">
        <v>18</v>
      </c>
      <c r="S399" t="s">
        <v>19</v>
      </c>
      <c r="T399" t="s">
        <v>236</v>
      </c>
    </row>
    <row r="400" spans="1:20" x14ac:dyDescent="0.35">
      <c r="A400">
        <v>20967</v>
      </c>
      <c r="B400" s="1">
        <v>40617</v>
      </c>
      <c r="C400" s="27" t="str">
        <f t="shared" si="18"/>
        <v>Mar</v>
      </c>
      <c r="D400" s="27">
        <f>VLOOKUP(C400,'Look-up tables'!$N$2:$O$13,2,FALSE)</f>
        <v>3</v>
      </c>
      <c r="E400" t="s">
        <v>34</v>
      </c>
      <c r="F400">
        <v>50</v>
      </c>
      <c r="G400" t="str">
        <f>VLOOKUP(F400,'Look-up tables'!$A$1:$B$7,2,TRUE)</f>
        <v>XXL</v>
      </c>
      <c r="H400">
        <v>28664.52</v>
      </c>
      <c r="I400" s="2">
        <f t="shared" si="19"/>
        <v>573.29039999999998</v>
      </c>
      <c r="J400" t="s">
        <v>25</v>
      </c>
      <c r="K400">
        <v>24.49</v>
      </c>
      <c r="L400" s="8">
        <f t="shared" si="20"/>
        <v>28689.010000000002</v>
      </c>
      <c r="M400" t="s">
        <v>39</v>
      </c>
      <c r="N400" t="str">
        <f>VLOOKUP(M400,'Look-up tables'!$H$1:$I$14,2,FALSE)</f>
        <v>MB</v>
      </c>
      <c r="O400" t="s">
        <v>42</v>
      </c>
      <c r="P400" s="7">
        <f>VLOOKUP(O400,'Look-up tables'!$D$1:$E$5,2,FALSE)</f>
        <v>2</v>
      </c>
      <c r="Q400" s="8" t="s">
        <v>30</v>
      </c>
      <c r="R400" t="s">
        <v>165</v>
      </c>
      <c r="S400" t="s">
        <v>76</v>
      </c>
      <c r="T400" t="s">
        <v>236</v>
      </c>
    </row>
    <row r="401" spans="1:20" x14ac:dyDescent="0.35">
      <c r="A401">
        <v>55621</v>
      </c>
      <c r="B401" s="1">
        <v>40617</v>
      </c>
      <c r="C401" s="27" t="str">
        <f t="shared" si="18"/>
        <v>Mar</v>
      </c>
      <c r="D401" s="27">
        <f>VLOOKUP(C401,'Look-up tables'!$N$2:$O$13,2,FALSE)</f>
        <v>3</v>
      </c>
      <c r="E401" t="s">
        <v>13</v>
      </c>
      <c r="F401">
        <v>50</v>
      </c>
      <c r="G401" t="str">
        <f>VLOOKUP(F401,'Look-up tables'!$A$1:$B$7,2,TRUE)</f>
        <v>XXL</v>
      </c>
      <c r="H401">
        <v>6356.68</v>
      </c>
      <c r="I401" s="2">
        <f t="shared" si="19"/>
        <v>127.1336</v>
      </c>
      <c r="J401" t="s">
        <v>25</v>
      </c>
      <c r="K401">
        <v>12.65</v>
      </c>
      <c r="L401" s="8">
        <f t="shared" si="20"/>
        <v>6369.33</v>
      </c>
      <c r="M401" t="s">
        <v>85</v>
      </c>
      <c r="N401" t="str">
        <f>VLOOKUP(M401,'Look-up tables'!$H$1:$I$14,2,FALSE)</f>
        <v>SK</v>
      </c>
      <c r="O401" t="s">
        <v>29</v>
      </c>
      <c r="P401" s="7">
        <f>VLOOKUP(O401,'Look-up tables'!$D$1:$E$5,2,FALSE)</f>
        <v>3</v>
      </c>
      <c r="Q401" s="8" t="s">
        <v>17</v>
      </c>
      <c r="R401" t="s">
        <v>23</v>
      </c>
      <c r="S401" t="s">
        <v>45</v>
      </c>
      <c r="T401" t="s">
        <v>141</v>
      </c>
    </row>
    <row r="402" spans="1:20" x14ac:dyDescent="0.35">
      <c r="A402">
        <v>24070</v>
      </c>
      <c r="B402" s="1">
        <v>40617</v>
      </c>
      <c r="C402" s="27" t="str">
        <f t="shared" si="18"/>
        <v>Mar</v>
      </c>
      <c r="D402" s="27">
        <f>VLOOKUP(C402,'Look-up tables'!$N$2:$O$13,2,FALSE)</f>
        <v>3</v>
      </c>
      <c r="E402" t="s">
        <v>34</v>
      </c>
      <c r="F402">
        <v>48</v>
      </c>
      <c r="G402" t="str">
        <f>VLOOKUP(F402,'Look-up tables'!$A$1:$B$7,2,TRUE)</f>
        <v>XL</v>
      </c>
      <c r="H402">
        <v>294.26</v>
      </c>
      <c r="I402" s="2">
        <f t="shared" si="19"/>
        <v>6.1304166666666662</v>
      </c>
      <c r="J402" t="s">
        <v>14</v>
      </c>
      <c r="K402">
        <v>0.7</v>
      </c>
      <c r="L402" s="8">
        <f t="shared" si="20"/>
        <v>294.95999999999998</v>
      </c>
      <c r="M402" t="s">
        <v>15</v>
      </c>
      <c r="N402" t="str">
        <f>VLOOKUP(M402,'Look-up tables'!$H$1:$I$14,2,FALSE)</f>
        <v>BC</v>
      </c>
      <c r="O402" t="s">
        <v>22</v>
      </c>
      <c r="P402" s="7">
        <f>VLOOKUP(O402,'Look-up tables'!$D$1:$E$5,2,FALSE)</f>
        <v>1</v>
      </c>
      <c r="Q402" s="8" t="s">
        <v>27</v>
      </c>
      <c r="R402" t="s">
        <v>40</v>
      </c>
      <c r="S402" t="s">
        <v>37</v>
      </c>
      <c r="T402" t="s">
        <v>123</v>
      </c>
    </row>
    <row r="403" spans="1:20" x14ac:dyDescent="0.35">
      <c r="A403">
        <v>55621</v>
      </c>
      <c r="B403" s="1">
        <v>40617</v>
      </c>
      <c r="C403" s="27" t="str">
        <f t="shared" si="18"/>
        <v>Mar</v>
      </c>
      <c r="D403" s="27">
        <f>VLOOKUP(C403,'Look-up tables'!$N$2:$O$13,2,FALSE)</f>
        <v>3</v>
      </c>
      <c r="E403" t="s">
        <v>13</v>
      </c>
      <c r="F403">
        <v>47</v>
      </c>
      <c r="G403" t="str">
        <f>VLOOKUP(F403,'Look-up tables'!$A$1:$B$7,2,TRUE)</f>
        <v>XL</v>
      </c>
      <c r="H403">
        <v>193.15</v>
      </c>
      <c r="I403" s="2">
        <f t="shared" si="19"/>
        <v>4.1095744680851061</v>
      </c>
      <c r="J403" t="s">
        <v>25</v>
      </c>
      <c r="K403">
        <v>0.94</v>
      </c>
      <c r="L403" s="8">
        <f t="shared" si="20"/>
        <v>194.09</v>
      </c>
      <c r="M403" t="s">
        <v>85</v>
      </c>
      <c r="N403" t="str">
        <f>VLOOKUP(M403,'Look-up tables'!$H$1:$I$14,2,FALSE)</f>
        <v>SK</v>
      </c>
      <c r="O403" t="s">
        <v>29</v>
      </c>
      <c r="P403" s="7">
        <f>VLOOKUP(O403,'Look-up tables'!$D$1:$E$5,2,FALSE)</f>
        <v>3</v>
      </c>
      <c r="Q403" s="8" t="s">
        <v>27</v>
      </c>
      <c r="R403" t="s">
        <v>40</v>
      </c>
      <c r="S403" t="s">
        <v>37</v>
      </c>
      <c r="T403" t="s">
        <v>53</v>
      </c>
    </row>
    <row r="404" spans="1:20" x14ac:dyDescent="0.35">
      <c r="A404">
        <v>37121</v>
      </c>
      <c r="B404" s="1">
        <v>40617</v>
      </c>
      <c r="C404" s="27" t="str">
        <f t="shared" si="18"/>
        <v>Mar</v>
      </c>
      <c r="D404" s="27">
        <f>VLOOKUP(C404,'Look-up tables'!$N$2:$O$13,2,FALSE)</f>
        <v>3</v>
      </c>
      <c r="E404" t="s">
        <v>49</v>
      </c>
      <c r="F404">
        <v>44</v>
      </c>
      <c r="G404" t="str">
        <f>VLOOKUP(F404,'Look-up tables'!$A$1:$B$7,2,TRUE)</f>
        <v>XL</v>
      </c>
      <c r="H404">
        <v>9499.2999999999993</v>
      </c>
      <c r="I404" s="2">
        <f t="shared" si="19"/>
        <v>215.8931818181818</v>
      </c>
      <c r="J404" t="s">
        <v>21</v>
      </c>
      <c r="K404">
        <v>64.2</v>
      </c>
      <c r="L404" s="8">
        <f t="shared" si="20"/>
        <v>9563.5</v>
      </c>
      <c r="M404" t="s">
        <v>51</v>
      </c>
      <c r="N404" t="str">
        <f>VLOOKUP(M404,'Look-up tables'!$H$1:$I$14,2,FALSE)</f>
        <v>ON</v>
      </c>
      <c r="O404" t="s">
        <v>22</v>
      </c>
      <c r="P404" s="7">
        <f>VLOOKUP(O404,'Look-up tables'!$D$1:$E$5,2,FALSE)</f>
        <v>1</v>
      </c>
      <c r="Q404" s="8" t="s">
        <v>17</v>
      </c>
      <c r="R404" t="s">
        <v>23</v>
      </c>
      <c r="S404" t="s">
        <v>24</v>
      </c>
      <c r="T404" t="s">
        <v>123</v>
      </c>
    </row>
    <row r="405" spans="1:20" x14ac:dyDescent="0.35">
      <c r="A405">
        <v>57479</v>
      </c>
      <c r="B405" s="1">
        <v>40617</v>
      </c>
      <c r="C405" s="27" t="str">
        <f t="shared" si="18"/>
        <v>Mar</v>
      </c>
      <c r="D405" s="27">
        <f>VLOOKUP(C405,'Look-up tables'!$N$2:$O$13,2,FALSE)</f>
        <v>3</v>
      </c>
      <c r="E405" t="s">
        <v>34</v>
      </c>
      <c r="F405">
        <v>37</v>
      </c>
      <c r="G405" t="str">
        <f>VLOOKUP(F405,'Look-up tables'!$A$1:$B$7,2,TRUE)</f>
        <v>L</v>
      </c>
      <c r="H405">
        <v>132.12</v>
      </c>
      <c r="I405" s="2">
        <f t="shared" si="19"/>
        <v>3.5708108108108108</v>
      </c>
      <c r="J405" t="s">
        <v>25</v>
      </c>
      <c r="K405">
        <v>0.5</v>
      </c>
      <c r="L405" s="8">
        <f t="shared" si="20"/>
        <v>132.62</v>
      </c>
      <c r="M405" t="s">
        <v>51</v>
      </c>
      <c r="N405" t="str">
        <f>VLOOKUP(M405,'Look-up tables'!$H$1:$I$14,2,FALSE)</f>
        <v>ON</v>
      </c>
      <c r="O405" t="s">
        <v>22</v>
      </c>
      <c r="P405" s="7">
        <f>VLOOKUP(O405,'Look-up tables'!$D$1:$E$5,2,FALSE)</f>
        <v>1</v>
      </c>
      <c r="Q405" s="8" t="s">
        <v>27</v>
      </c>
      <c r="R405" t="s">
        <v>71</v>
      </c>
      <c r="S405" t="s">
        <v>19</v>
      </c>
      <c r="T405" t="s">
        <v>123</v>
      </c>
    </row>
    <row r="406" spans="1:20" x14ac:dyDescent="0.35">
      <c r="A406">
        <v>50309</v>
      </c>
      <c r="B406" s="1">
        <v>40617</v>
      </c>
      <c r="C406" s="27" t="str">
        <f t="shared" si="18"/>
        <v>Mar</v>
      </c>
      <c r="D406" s="27">
        <f>VLOOKUP(C406,'Look-up tables'!$N$2:$O$13,2,FALSE)</f>
        <v>3</v>
      </c>
      <c r="E406" t="s">
        <v>13</v>
      </c>
      <c r="F406">
        <v>36</v>
      </c>
      <c r="G406" t="str">
        <f>VLOOKUP(F406,'Look-up tables'!$A$1:$B$7,2,TRUE)</f>
        <v>L</v>
      </c>
      <c r="H406">
        <v>243.18</v>
      </c>
      <c r="I406" s="2">
        <f t="shared" si="19"/>
        <v>6.7549999999999999</v>
      </c>
      <c r="J406" t="s">
        <v>25</v>
      </c>
      <c r="K406">
        <v>9.69</v>
      </c>
      <c r="L406" s="8">
        <f t="shared" si="20"/>
        <v>252.87</v>
      </c>
      <c r="M406" t="s">
        <v>51</v>
      </c>
      <c r="N406" t="str">
        <f>VLOOKUP(M406,'Look-up tables'!$H$1:$I$14,2,FALSE)</f>
        <v>ON</v>
      </c>
      <c r="O406" t="s">
        <v>42</v>
      </c>
      <c r="P406" s="7">
        <f>VLOOKUP(O406,'Look-up tables'!$D$1:$E$5,2,FALSE)</f>
        <v>2</v>
      </c>
      <c r="Q406" s="8" t="s">
        <v>27</v>
      </c>
      <c r="R406" t="s">
        <v>58</v>
      </c>
      <c r="S406" t="s">
        <v>19</v>
      </c>
      <c r="T406" t="s">
        <v>53</v>
      </c>
    </row>
    <row r="407" spans="1:20" x14ac:dyDescent="0.35">
      <c r="A407">
        <v>24070</v>
      </c>
      <c r="B407" s="1">
        <v>40617</v>
      </c>
      <c r="C407" s="27" t="str">
        <f t="shared" si="18"/>
        <v>Mar</v>
      </c>
      <c r="D407" s="27">
        <f>VLOOKUP(C407,'Look-up tables'!$N$2:$O$13,2,FALSE)</f>
        <v>3</v>
      </c>
      <c r="E407" t="s">
        <v>34</v>
      </c>
      <c r="F407">
        <v>36</v>
      </c>
      <c r="G407" t="str">
        <f>VLOOKUP(F407,'Look-up tables'!$A$1:$B$7,2,TRUE)</f>
        <v>L</v>
      </c>
      <c r="H407">
        <v>170.42</v>
      </c>
      <c r="I407" s="2">
        <f t="shared" si="19"/>
        <v>4.7338888888888881</v>
      </c>
      <c r="J407" t="s">
        <v>25</v>
      </c>
      <c r="K407">
        <v>4.97</v>
      </c>
      <c r="L407" s="8">
        <f t="shared" si="20"/>
        <v>175.39</v>
      </c>
      <c r="M407" t="s">
        <v>15</v>
      </c>
      <c r="N407" t="str">
        <f>VLOOKUP(M407,'Look-up tables'!$H$1:$I$14,2,FALSE)</f>
        <v>BC</v>
      </c>
      <c r="O407" t="s">
        <v>22</v>
      </c>
      <c r="P407" s="7">
        <f>VLOOKUP(O407,'Look-up tables'!$D$1:$E$5,2,FALSE)</f>
        <v>1</v>
      </c>
      <c r="Q407" s="8" t="s">
        <v>27</v>
      </c>
      <c r="R407" t="s">
        <v>68</v>
      </c>
      <c r="S407" t="s">
        <v>19</v>
      </c>
      <c r="T407" t="s">
        <v>123</v>
      </c>
    </row>
    <row r="408" spans="1:20" x14ac:dyDescent="0.35">
      <c r="A408">
        <v>3526</v>
      </c>
      <c r="B408" s="1">
        <v>40617</v>
      </c>
      <c r="C408" s="27" t="str">
        <f t="shared" si="18"/>
        <v>Mar</v>
      </c>
      <c r="D408" s="27">
        <f>VLOOKUP(C408,'Look-up tables'!$N$2:$O$13,2,FALSE)</f>
        <v>3</v>
      </c>
      <c r="E408" t="s">
        <v>13</v>
      </c>
      <c r="F408">
        <v>20</v>
      </c>
      <c r="G408" t="str">
        <f>VLOOKUP(F408,'Look-up tables'!$A$1:$B$7,2,TRUE)</f>
        <v>M</v>
      </c>
      <c r="H408">
        <v>246.06</v>
      </c>
      <c r="I408" s="2">
        <f t="shared" si="19"/>
        <v>12.303000000000001</v>
      </c>
      <c r="J408" t="s">
        <v>25</v>
      </c>
      <c r="K408">
        <v>6.2</v>
      </c>
      <c r="L408" s="8">
        <f t="shared" si="20"/>
        <v>252.26</v>
      </c>
      <c r="M408" t="s">
        <v>46</v>
      </c>
      <c r="N408" t="str">
        <f>VLOOKUP(M408,'Look-up tables'!$H$1:$I$14,2,FALSE)</f>
        <v>YT</v>
      </c>
      <c r="O408" t="s">
        <v>42</v>
      </c>
      <c r="P408" s="7">
        <f>VLOOKUP(O408,'Look-up tables'!$D$1:$E$5,2,FALSE)</f>
        <v>2</v>
      </c>
      <c r="Q408" s="8" t="s">
        <v>17</v>
      </c>
      <c r="R408" t="s">
        <v>18</v>
      </c>
      <c r="S408" t="s">
        <v>37</v>
      </c>
      <c r="T408" t="s">
        <v>141</v>
      </c>
    </row>
    <row r="409" spans="1:20" x14ac:dyDescent="0.35">
      <c r="A409">
        <v>11109</v>
      </c>
      <c r="B409" s="1">
        <v>40617</v>
      </c>
      <c r="C409" s="27" t="str">
        <f t="shared" si="18"/>
        <v>Mar</v>
      </c>
      <c r="D409" s="27">
        <f>VLOOKUP(C409,'Look-up tables'!$N$2:$O$13,2,FALSE)</f>
        <v>3</v>
      </c>
      <c r="E409" t="s">
        <v>55</v>
      </c>
      <c r="F409">
        <v>18</v>
      </c>
      <c r="G409" t="str">
        <f>VLOOKUP(F409,'Look-up tables'!$A$1:$B$7,2,TRUE)</f>
        <v>S</v>
      </c>
      <c r="H409">
        <v>130.38</v>
      </c>
      <c r="I409" s="2">
        <f t="shared" si="19"/>
        <v>7.2433333333333332</v>
      </c>
      <c r="J409" t="s">
        <v>25</v>
      </c>
      <c r="K409">
        <v>1.71</v>
      </c>
      <c r="L409" s="8">
        <f t="shared" si="20"/>
        <v>132.09</v>
      </c>
      <c r="M409" t="s">
        <v>85</v>
      </c>
      <c r="N409" t="str">
        <f>VLOOKUP(M409,'Look-up tables'!$H$1:$I$14,2,FALSE)</f>
        <v>SK</v>
      </c>
      <c r="O409" t="s">
        <v>16</v>
      </c>
      <c r="P409" s="7">
        <f>VLOOKUP(O409,'Look-up tables'!$D$1:$E$5,2,FALSE)</f>
        <v>4</v>
      </c>
      <c r="Q409" s="8" t="s">
        <v>27</v>
      </c>
      <c r="R409" t="s">
        <v>28</v>
      </c>
      <c r="S409" t="s">
        <v>37</v>
      </c>
      <c r="T409" t="s">
        <v>123</v>
      </c>
    </row>
    <row r="410" spans="1:20" x14ac:dyDescent="0.35">
      <c r="A410">
        <v>20967</v>
      </c>
      <c r="B410" s="1">
        <v>40617</v>
      </c>
      <c r="C410" s="27" t="str">
        <f t="shared" si="18"/>
        <v>Mar</v>
      </c>
      <c r="D410" s="27">
        <f>VLOOKUP(C410,'Look-up tables'!$N$2:$O$13,2,FALSE)</f>
        <v>3</v>
      </c>
      <c r="E410" t="s">
        <v>34</v>
      </c>
      <c r="F410">
        <v>6</v>
      </c>
      <c r="G410" t="str">
        <f>VLOOKUP(F410,'Look-up tables'!$A$1:$B$7,2,TRUE)</f>
        <v>XS</v>
      </c>
      <c r="H410">
        <v>635.7405</v>
      </c>
      <c r="I410" s="2">
        <f t="shared" si="19"/>
        <v>105.95675</v>
      </c>
      <c r="J410" t="s">
        <v>25</v>
      </c>
      <c r="K410">
        <v>8.08</v>
      </c>
      <c r="L410" s="8">
        <f t="shared" si="20"/>
        <v>643.82050000000004</v>
      </c>
      <c r="M410" t="s">
        <v>39</v>
      </c>
      <c r="N410" t="str">
        <f>VLOOKUP(M410,'Look-up tables'!$H$1:$I$14,2,FALSE)</f>
        <v>MB</v>
      </c>
      <c r="O410" t="s">
        <v>42</v>
      </c>
      <c r="P410" s="7">
        <f>VLOOKUP(O410,'Look-up tables'!$D$1:$E$5,2,FALSE)</f>
        <v>2</v>
      </c>
      <c r="Q410" s="8" t="s">
        <v>30</v>
      </c>
      <c r="R410" t="s">
        <v>47</v>
      </c>
      <c r="S410" t="s">
        <v>19</v>
      </c>
      <c r="T410" t="s">
        <v>123</v>
      </c>
    </row>
    <row r="411" spans="1:20" x14ac:dyDescent="0.35">
      <c r="A411">
        <v>24070</v>
      </c>
      <c r="B411" s="1">
        <v>40617</v>
      </c>
      <c r="C411" s="27" t="str">
        <f t="shared" si="18"/>
        <v>Mar</v>
      </c>
      <c r="D411" s="27">
        <f>VLOOKUP(C411,'Look-up tables'!$N$2:$O$13,2,FALSE)</f>
        <v>3</v>
      </c>
      <c r="E411" t="s">
        <v>34</v>
      </c>
      <c r="F411">
        <v>3</v>
      </c>
      <c r="G411" t="str">
        <f>VLOOKUP(F411,'Look-up tables'!$A$1:$B$7,2,TRUE)</f>
        <v>XS</v>
      </c>
      <c r="H411">
        <v>431.29</v>
      </c>
      <c r="I411" s="2">
        <f t="shared" si="19"/>
        <v>143.76333333333335</v>
      </c>
      <c r="J411" t="s">
        <v>25</v>
      </c>
      <c r="K411">
        <v>24.49</v>
      </c>
      <c r="L411" s="8">
        <f t="shared" si="20"/>
        <v>455.78000000000003</v>
      </c>
      <c r="M411" t="s">
        <v>15</v>
      </c>
      <c r="N411" t="str">
        <f>VLOOKUP(M411,'Look-up tables'!$H$1:$I$14,2,FALSE)</f>
        <v>BC</v>
      </c>
      <c r="O411" t="s">
        <v>22</v>
      </c>
      <c r="P411" s="7">
        <f>VLOOKUP(O411,'Look-up tables'!$D$1:$E$5,2,FALSE)</f>
        <v>1</v>
      </c>
      <c r="Q411" s="8" t="s">
        <v>17</v>
      </c>
      <c r="R411" t="s">
        <v>23</v>
      </c>
      <c r="S411" t="s">
        <v>76</v>
      </c>
      <c r="T411" t="s">
        <v>123</v>
      </c>
    </row>
    <row r="412" spans="1:20" x14ac:dyDescent="0.35">
      <c r="A412">
        <v>18789</v>
      </c>
      <c r="B412" s="1">
        <v>40618</v>
      </c>
      <c r="C412" s="27" t="str">
        <f t="shared" si="18"/>
        <v>Mar</v>
      </c>
      <c r="D412" s="27">
        <f>VLOOKUP(C412,'Look-up tables'!$N$2:$O$13,2,FALSE)</f>
        <v>3</v>
      </c>
      <c r="E412" t="s">
        <v>34</v>
      </c>
      <c r="F412">
        <v>50</v>
      </c>
      <c r="G412" t="str">
        <f>VLOOKUP(F412,'Look-up tables'!$A$1:$B$7,2,TRUE)</f>
        <v>XXL</v>
      </c>
      <c r="H412">
        <v>1558.18</v>
      </c>
      <c r="I412" s="2">
        <f t="shared" si="19"/>
        <v>31.163600000000002</v>
      </c>
      <c r="J412" t="s">
        <v>25</v>
      </c>
      <c r="K412">
        <v>9.18</v>
      </c>
      <c r="L412" s="8">
        <f t="shared" si="20"/>
        <v>1567.3600000000001</v>
      </c>
      <c r="M412" t="s">
        <v>85</v>
      </c>
      <c r="N412" t="str">
        <f>VLOOKUP(M412,'Look-up tables'!$H$1:$I$14,2,FALSE)</f>
        <v>SK</v>
      </c>
      <c r="O412" t="s">
        <v>42</v>
      </c>
      <c r="P412" s="7">
        <f>VLOOKUP(O412,'Look-up tables'!$D$1:$E$5,2,FALSE)</f>
        <v>2</v>
      </c>
      <c r="Q412" s="8" t="s">
        <v>27</v>
      </c>
      <c r="R412" t="s">
        <v>28</v>
      </c>
      <c r="S412" t="s">
        <v>19</v>
      </c>
      <c r="T412" t="s">
        <v>129</v>
      </c>
    </row>
    <row r="413" spans="1:20" x14ac:dyDescent="0.35">
      <c r="A413">
        <v>11968</v>
      </c>
      <c r="B413" s="1">
        <v>40618</v>
      </c>
      <c r="C413" s="27" t="str">
        <f t="shared" si="18"/>
        <v>Mar</v>
      </c>
      <c r="D413" s="27">
        <f>VLOOKUP(C413,'Look-up tables'!$N$2:$O$13,2,FALSE)</f>
        <v>3</v>
      </c>
      <c r="E413" t="s">
        <v>13</v>
      </c>
      <c r="F413">
        <v>31</v>
      </c>
      <c r="G413" t="str">
        <f>VLOOKUP(F413,'Look-up tables'!$A$1:$B$7,2,TRUE)</f>
        <v>L</v>
      </c>
      <c r="H413">
        <v>109.49</v>
      </c>
      <c r="I413" s="2">
        <f t="shared" si="19"/>
        <v>3.5319354838709676</v>
      </c>
      <c r="J413" t="s">
        <v>25</v>
      </c>
      <c r="K413">
        <v>0.85</v>
      </c>
      <c r="L413" s="8">
        <f t="shared" si="20"/>
        <v>110.33999999999999</v>
      </c>
      <c r="M413" t="s">
        <v>96</v>
      </c>
      <c r="N413" t="str">
        <f>VLOOKUP(M413,'Look-up tables'!$H$1:$I$14,2,FALSE)</f>
        <v>PE</v>
      </c>
      <c r="O413" t="s">
        <v>22</v>
      </c>
      <c r="P413" s="7">
        <f>VLOOKUP(O413,'Look-up tables'!$D$1:$E$5,2,FALSE)</f>
        <v>1</v>
      </c>
      <c r="Q413" s="8" t="s">
        <v>27</v>
      </c>
      <c r="R413" t="s">
        <v>40</v>
      </c>
      <c r="S413" t="s">
        <v>37</v>
      </c>
      <c r="T413" t="s">
        <v>123</v>
      </c>
    </row>
    <row r="414" spans="1:20" x14ac:dyDescent="0.35">
      <c r="A414">
        <v>3911</v>
      </c>
      <c r="B414" s="1">
        <v>40618</v>
      </c>
      <c r="C414" s="27" t="str">
        <f t="shared" si="18"/>
        <v>Mar</v>
      </c>
      <c r="D414" s="27">
        <f>VLOOKUP(C414,'Look-up tables'!$N$2:$O$13,2,FALSE)</f>
        <v>3</v>
      </c>
      <c r="E414" t="s">
        <v>49</v>
      </c>
      <c r="F414">
        <v>24</v>
      </c>
      <c r="G414" t="str">
        <f>VLOOKUP(F414,'Look-up tables'!$A$1:$B$7,2,TRUE)</f>
        <v>M</v>
      </c>
      <c r="H414">
        <v>370.72</v>
      </c>
      <c r="I414" s="2">
        <f t="shared" si="19"/>
        <v>15.446666666666667</v>
      </c>
      <c r="J414" t="s">
        <v>25</v>
      </c>
      <c r="K414">
        <v>11.25</v>
      </c>
      <c r="L414" s="8">
        <f t="shared" si="20"/>
        <v>381.97</v>
      </c>
      <c r="M414" t="s">
        <v>46</v>
      </c>
      <c r="N414" t="str">
        <f>VLOOKUP(M414,'Look-up tables'!$H$1:$I$14,2,FALSE)</f>
        <v>YT</v>
      </c>
      <c r="O414" t="s">
        <v>42</v>
      </c>
      <c r="P414" s="7">
        <f>VLOOKUP(O414,'Look-up tables'!$D$1:$E$5,2,FALSE)</f>
        <v>2</v>
      </c>
      <c r="Q414" s="8" t="s">
        <v>27</v>
      </c>
      <c r="R414" t="s">
        <v>58</v>
      </c>
      <c r="S414" t="s">
        <v>19</v>
      </c>
      <c r="T414" t="s">
        <v>123</v>
      </c>
    </row>
    <row r="415" spans="1:20" x14ac:dyDescent="0.35">
      <c r="A415">
        <v>43239</v>
      </c>
      <c r="B415" s="1">
        <v>40618</v>
      </c>
      <c r="C415" s="27" t="str">
        <f t="shared" si="18"/>
        <v>Mar</v>
      </c>
      <c r="D415" s="27">
        <f>VLOOKUP(C415,'Look-up tables'!$N$2:$O$13,2,FALSE)</f>
        <v>3</v>
      </c>
      <c r="E415" t="s">
        <v>49</v>
      </c>
      <c r="F415">
        <v>14</v>
      </c>
      <c r="G415" t="str">
        <f>VLOOKUP(F415,'Look-up tables'!$A$1:$B$7,2,TRUE)</f>
        <v>S</v>
      </c>
      <c r="H415">
        <v>270.25</v>
      </c>
      <c r="I415" s="2">
        <f t="shared" si="19"/>
        <v>19.303571428571427</v>
      </c>
      <c r="J415" t="s">
        <v>25</v>
      </c>
      <c r="K415">
        <v>1.49</v>
      </c>
      <c r="L415" s="8">
        <f t="shared" si="20"/>
        <v>271.74</v>
      </c>
      <c r="M415" t="s">
        <v>85</v>
      </c>
      <c r="N415" t="str">
        <f>VLOOKUP(M415,'Look-up tables'!$H$1:$I$14,2,FALSE)</f>
        <v>SK</v>
      </c>
      <c r="O415" t="s">
        <v>29</v>
      </c>
      <c r="P415" s="7">
        <f>VLOOKUP(O415,'Look-up tables'!$D$1:$E$5,2,FALSE)</f>
        <v>3</v>
      </c>
      <c r="Q415" s="8" t="s">
        <v>27</v>
      </c>
      <c r="R415" t="s">
        <v>68</v>
      </c>
      <c r="S415" t="s">
        <v>19</v>
      </c>
      <c r="T415" t="s">
        <v>129</v>
      </c>
    </row>
    <row r="416" spans="1:20" x14ac:dyDescent="0.35">
      <c r="A416">
        <v>3266</v>
      </c>
      <c r="B416" s="1">
        <v>40618</v>
      </c>
      <c r="C416" s="27" t="str">
        <f t="shared" si="18"/>
        <v>Mar</v>
      </c>
      <c r="D416" s="27">
        <f>VLOOKUP(C416,'Look-up tables'!$N$2:$O$13,2,FALSE)</f>
        <v>3</v>
      </c>
      <c r="E416" t="s">
        <v>13</v>
      </c>
      <c r="F416">
        <v>4</v>
      </c>
      <c r="G416" t="str">
        <f>VLOOKUP(F416,'Look-up tables'!$A$1:$B$7,2,TRUE)</f>
        <v>XS</v>
      </c>
      <c r="H416">
        <v>17.12</v>
      </c>
      <c r="I416" s="2">
        <f t="shared" si="19"/>
        <v>4.28</v>
      </c>
      <c r="J416" t="s">
        <v>25</v>
      </c>
      <c r="K416">
        <v>1.49</v>
      </c>
      <c r="L416" s="8">
        <f t="shared" si="20"/>
        <v>18.61</v>
      </c>
      <c r="M416" t="s">
        <v>51</v>
      </c>
      <c r="N416" t="str">
        <f>VLOOKUP(M416,'Look-up tables'!$H$1:$I$14,2,FALSE)</f>
        <v>ON</v>
      </c>
      <c r="O416" t="s">
        <v>22</v>
      </c>
      <c r="P416" s="7">
        <f>VLOOKUP(O416,'Look-up tables'!$D$1:$E$5,2,FALSE)</f>
        <v>1</v>
      </c>
      <c r="Q416" s="8" t="s">
        <v>27</v>
      </c>
      <c r="R416" t="s">
        <v>68</v>
      </c>
      <c r="S416" t="s">
        <v>19</v>
      </c>
      <c r="T416" t="s">
        <v>202</v>
      </c>
    </row>
    <row r="417" spans="1:20" x14ac:dyDescent="0.35">
      <c r="A417">
        <v>15205</v>
      </c>
      <c r="B417" s="1">
        <v>40619</v>
      </c>
      <c r="C417" s="27" t="str">
        <f t="shared" si="18"/>
        <v>Mar</v>
      </c>
      <c r="D417" s="27">
        <f>VLOOKUP(C417,'Look-up tables'!$N$2:$O$13,2,FALSE)</f>
        <v>3</v>
      </c>
      <c r="E417" t="s">
        <v>20</v>
      </c>
      <c r="F417">
        <v>42</v>
      </c>
      <c r="G417" t="str">
        <f>VLOOKUP(F417,'Look-up tables'!$A$1:$B$7,2,TRUE)</f>
        <v>XL</v>
      </c>
      <c r="H417">
        <v>1753.51</v>
      </c>
      <c r="I417" s="2">
        <f t="shared" si="19"/>
        <v>41.750238095238096</v>
      </c>
      <c r="J417" t="s">
        <v>25</v>
      </c>
      <c r="K417">
        <v>9.1999999999999993</v>
      </c>
      <c r="L417" s="8">
        <f t="shared" si="20"/>
        <v>1762.71</v>
      </c>
      <c r="M417" t="s">
        <v>26</v>
      </c>
      <c r="N417" t="str">
        <f>VLOOKUP(M417,'Look-up tables'!$H$1:$I$14,2,FALSE)</f>
        <v>NT</v>
      </c>
      <c r="O417" t="s">
        <v>22</v>
      </c>
      <c r="P417" s="7">
        <f>VLOOKUP(O417,'Look-up tables'!$D$1:$E$5,2,FALSE)</f>
        <v>1</v>
      </c>
      <c r="Q417" s="8" t="s">
        <v>17</v>
      </c>
      <c r="R417" t="s">
        <v>18</v>
      </c>
      <c r="S417" t="s">
        <v>37</v>
      </c>
      <c r="T417" t="s">
        <v>129</v>
      </c>
    </row>
    <row r="418" spans="1:20" x14ac:dyDescent="0.35">
      <c r="A418">
        <v>775</v>
      </c>
      <c r="B418" s="1">
        <v>40619</v>
      </c>
      <c r="C418" s="27" t="str">
        <f t="shared" si="18"/>
        <v>Mar</v>
      </c>
      <c r="D418" s="27">
        <f>VLOOKUP(C418,'Look-up tables'!$N$2:$O$13,2,FALSE)</f>
        <v>3</v>
      </c>
      <c r="E418" t="s">
        <v>20</v>
      </c>
      <c r="F418">
        <v>35</v>
      </c>
      <c r="G418" t="str">
        <f>VLOOKUP(F418,'Look-up tables'!$A$1:$B$7,2,TRUE)</f>
        <v>L</v>
      </c>
      <c r="H418">
        <v>43.57</v>
      </c>
      <c r="I418" s="2">
        <f t="shared" si="19"/>
        <v>1.2448571428571429</v>
      </c>
      <c r="J418" t="s">
        <v>25</v>
      </c>
      <c r="K418">
        <v>0.7</v>
      </c>
      <c r="L418" s="8">
        <f t="shared" si="20"/>
        <v>44.27</v>
      </c>
      <c r="M418" t="s">
        <v>41</v>
      </c>
      <c r="N418" t="str">
        <f>VLOOKUP(M418,'Look-up tables'!$H$1:$I$14,2,FALSE)</f>
        <v>NS</v>
      </c>
      <c r="O418" t="s">
        <v>42</v>
      </c>
      <c r="P418" s="7">
        <f>VLOOKUP(O418,'Look-up tables'!$D$1:$E$5,2,FALSE)</f>
        <v>2</v>
      </c>
      <c r="Q418" s="8" t="s">
        <v>27</v>
      </c>
      <c r="R418" t="s">
        <v>82</v>
      </c>
      <c r="S418" t="s">
        <v>37</v>
      </c>
      <c r="T418" t="s">
        <v>129</v>
      </c>
    </row>
    <row r="419" spans="1:20" x14ac:dyDescent="0.35">
      <c r="A419">
        <v>65</v>
      </c>
      <c r="B419" s="1">
        <v>40619</v>
      </c>
      <c r="C419" s="27" t="str">
        <f t="shared" si="18"/>
        <v>Mar</v>
      </c>
      <c r="D419" s="27">
        <f>VLOOKUP(C419,'Look-up tables'!$N$2:$O$13,2,FALSE)</f>
        <v>3</v>
      </c>
      <c r="E419" t="s">
        <v>20</v>
      </c>
      <c r="F419">
        <v>32</v>
      </c>
      <c r="G419" t="str">
        <f>VLOOKUP(F419,'Look-up tables'!$A$1:$B$7,2,TRUE)</f>
        <v>L</v>
      </c>
      <c r="H419">
        <v>3812.73</v>
      </c>
      <c r="I419" s="2">
        <f t="shared" si="19"/>
        <v>119.1478125</v>
      </c>
      <c r="J419" t="s">
        <v>25</v>
      </c>
      <c r="K419">
        <v>1.99</v>
      </c>
      <c r="L419" s="8">
        <f t="shared" si="20"/>
        <v>3814.72</v>
      </c>
      <c r="M419" t="s">
        <v>51</v>
      </c>
      <c r="N419" t="str">
        <f>VLOOKUP(M419,'Look-up tables'!$H$1:$I$14,2,FALSE)</f>
        <v>ON</v>
      </c>
      <c r="O419" t="s">
        <v>22</v>
      </c>
      <c r="P419" s="7">
        <f>VLOOKUP(O419,'Look-up tables'!$D$1:$E$5,2,FALSE)</f>
        <v>1</v>
      </c>
      <c r="Q419" s="8" t="s">
        <v>30</v>
      </c>
      <c r="R419" t="s">
        <v>31</v>
      </c>
      <c r="S419" t="s">
        <v>32</v>
      </c>
      <c r="T419" t="s">
        <v>129</v>
      </c>
    </row>
    <row r="420" spans="1:20" x14ac:dyDescent="0.35">
      <c r="A420">
        <v>15205</v>
      </c>
      <c r="B420" s="1">
        <v>40619</v>
      </c>
      <c r="C420" s="27" t="str">
        <f t="shared" si="18"/>
        <v>Mar</v>
      </c>
      <c r="D420" s="27">
        <f>VLOOKUP(C420,'Look-up tables'!$N$2:$O$13,2,FALSE)</f>
        <v>3</v>
      </c>
      <c r="E420" t="s">
        <v>20</v>
      </c>
      <c r="F420">
        <v>18</v>
      </c>
      <c r="G420" t="str">
        <f>VLOOKUP(F420,'Look-up tables'!$A$1:$B$7,2,TRUE)</f>
        <v>S</v>
      </c>
      <c r="H420">
        <v>4605.3599999999997</v>
      </c>
      <c r="I420" s="2">
        <f t="shared" si="19"/>
        <v>255.85333333333332</v>
      </c>
      <c r="J420" t="s">
        <v>21</v>
      </c>
      <c r="K420">
        <v>43.32</v>
      </c>
      <c r="L420" s="8">
        <f t="shared" si="20"/>
        <v>4648.6799999999994</v>
      </c>
      <c r="M420" t="s">
        <v>26</v>
      </c>
      <c r="N420" t="str">
        <f>VLOOKUP(M420,'Look-up tables'!$H$1:$I$14,2,FALSE)</f>
        <v>NT</v>
      </c>
      <c r="O420" t="s">
        <v>22</v>
      </c>
      <c r="P420" s="7">
        <f>VLOOKUP(O420,'Look-up tables'!$D$1:$E$5,2,FALSE)</f>
        <v>1</v>
      </c>
      <c r="Q420" s="8" t="s">
        <v>17</v>
      </c>
      <c r="R420" t="s">
        <v>23</v>
      </c>
      <c r="S420" t="s">
        <v>24</v>
      </c>
      <c r="T420" t="s">
        <v>43</v>
      </c>
    </row>
    <row r="421" spans="1:20" x14ac:dyDescent="0.35">
      <c r="A421">
        <v>53637</v>
      </c>
      <c r="B421" s="1">
        <v>40619</v>
      </c>
      <c r="C421" s="27" t="str">
        <f t="shared" si="18"/>
        <v>Mar</v>
      </c>
      <c r="D421" s="27">
        <f>VLOOKUP(C421,'Look-up tables'!$N$2:$O$13,2,FALSE)</f>
        <v>3</v>
      </c>
      <c r="E421" t="s">
        <v>34</v>
      </c>
      <c r="F421">
        <v>12</v>
      </c>
      <c r="G421" t="str">
        <f>VLOOKUP(F421,'Look-up tables'!$A$1:$B$7,2,TRUE)</f>
        <v>S</v>
      </c>
      <c r="H421">
        <v>451.09</v>
      </c>
      <c r="I421" s="2">
        <f t="shared" si="19"/>
        <v>37.590833333333329</v>
      </c>
      <c r="J421" t="s">
        <v>14</v>
      </c>
      <c r="K421">
        <v>9.83</v>
      </c>
      <c r="L421" s="8">
        <f t="shared" si="20"/>
        <v>460.91999999999996</v>
      </c>
      <c r="M421" t="s">
        <v>51</v>
      </c>
      <c r="N421" t="str">
        <f>VLOOKUP(M421,'Look-up tables'!$H$1:$I$14,2,FALSE)</f>
        <v>ON</v>
      </c>
      <c r="O421" t="s">
        <v>16</v>
      </c>
      <c r="P421" s="7">
        <f>VLOOKUP(O421,'Look-up tables'!$D$1:$E$5,2,FALSE)</f>
        <v>4</v>
      </c>
      <c r="Q421" s="8" t="s">
        <v>27</v>
      </c>
      <c r="R421" t="s">
        <v>127</v>
      </c>
      <c r="S421" t="s">
        <v>19</v>
      </c>
      <c r="T421" t="s">
        <v>129</v>
      </c>
    </row>
    <row r="422" spans="1:20" x14ac:dyDescent="0.35">
      <c r="A422">
        <v>775</v>
      </c>
      <c r="B422" s="1">
        <v>40619</v>
      </c>
      <c r="C422" s="27" t="str">
        <f t="shared" si="18"/>
        <v>Mar</v>
      </c>
      <c r="D422" s="27">
        <f>VLOOKUP(C422,'Look-up tables'!$N$2:$O$13,2,FALSE)</f>
        <v>3</v>
      </c>
      <c r="E422" t="s">
        <v>20</v>
      </c>
      <c r="F422">
        <v>8</v>
      </c>
      <c r="G422" t="str">
        <f>VLOOKUP(F422,'Look-up tables'!$A$1:$B$7,2,TRUE)</f>
        <v>XS</v>
      </c>
      <c r="H422">
        <v>31.87</v>
      </c>
      <c r="I422" s="2">
        <f t="shared" si="19"/>
        <v>3.9837500000000001</v>
      </c>
      <c r="J422" t="s">
        <v>25</v>
      </c>
      <c r="K422">
        <v>1.2</v>
      </c>
      <c r="L422" s="8">
        <f t="shared" si="20"/>
        <v>33.07</v>
      </c>
      <c r="M422" t="s">
        <v>41</v>
      </c>
      <c r="N422" t="str">
        <f>VLOOKUP(M422,'Look-up tables'!$H$1:$I$14,2,FALSE)</f>
        <v>NS</v>
      </c>
      <c r="O422" t="s">
        <v>42</v>
      </c>
      <c r="P422" s="7">
        <f>VLOOKUP(O422,'Look-up tables'!$D$1:$E$5,2,FALSE)</f>
        <v>2</v>
      </c>
      <c r="Q422" s="8" t="s">
        <v>27</v>
      </c>
      <c r="R422" t="s">
        <v>40</v>
      </c>
      <c r="S422" t="s">
        <v>37</v>
      </c>
      <c r="T422" t="s">
        <v>43</v>
      </c>
    </row>
    <row r="423" spans="1:20" x14ac:dyDescent="0.35">
      <c r="A423">
        <v>5444</v>
      </c>
      <c r="B423" s="1">
        <v>40619</v>
      </c>
      <c r="C423" s="27" t="str">
        <f t="shared" si="18"/>
        <v>Mar</v>
      </c>
      <c r="D423" s="27">
        <f>VLOOKUP(C423,'Look-up tables'!$N$2:$O$13,2,FALSE)</f>
        <v>3</v>
      </c>
      <c r="E423" t="s">
        <v>20</v>
      </c>
      <c r="F423">
        <v>2</v>
      </c>
      <c r="G423" t="str">
        <f>VLOOKUP(F423,'Look-up tables'!$A$1:$B$7,2,TRUE)</f>
        <v>XS</v>
      </c>
      <c r="H423">
        <v>885.94</v>
      </c>
      <c r="I423" s="2">
        <f t="shared" si="19"/>
        <v>442.97</v>
      </c>
      <c r="J423" t="s">
        <v>25</v>
      </c>
      <c r="K423">
        <v>24.49</v>
      </c>
      <c r="L423" s="8">
        <f t="shared" si="20"/>
        <v>910.43000000000006</v>
      </c>
      <c r="M423" t="s">
        <v>51</v>
      </c>
      <c r="N423" t="str">
        <f>VLOOKUP(M423,'Look-up tables'!$H$1:$I$14,2,FALSE)</f>
        <v>ON</v>
      </c>
      <c r="O423" t="s">
        <v>42</v>
      </c>
      <c r="P423" s="7">
        <f>VLOOKUP(O423,'Look-up tables'!$D$1:$E$5,2,FALSE)</f>
        <v>2</v>
      </c>
      <c r="Q423" s="8" t="s">
        <v>30</v>
      </c>
      <c r="R423" t="s">
        <v>165</v>
      </c>
      <c r="S423" t="s">
        <v>76</v>
      </c>
      <c r="T423" t="s">
        <v>43</v>
      </c>
    </row>
    <row r="424" spans="1:20" x14ac:dyDescent="0.35">
      <c r="A424">
        <v>51361</v>
      </c>
      <c r="B424" s="1">
        <v>40620</v>
      </c>
      <c r="C424" s="27" t="str">
        <f t="shared" si="18"/>
        <v>Mar</v>
      </c>
      <c r="D424" s="27">
        <f>VLOOKUP(C424,'Look-up tables'!$N$2:$O$13,2,FALSE)</f>
        <v>3</v>
      </c>
      <c r="E424" t="s">
        <v>20</v>
      </c>
      <c r="F424">
        <v>50</v>
      </c>
      <c r="G424" t="str">
        <f>VLOOKUP(F424,'Look-up tables'!$A$1:$B$7,2,TRUE)</f>
        <v>XXL</v>
      </c>
      <c r="H424">
        <v>18056.68</v>
      </c>
      <c r="I424" s="2">
        <f t="shared" si="19"/>
        <v>361.1336</v>
      </c>
      <c r="J424" t="s">
        <v>21</v>
      </c>
      <c r="K424">
        <v>60</v>
      </c>
      <c r="L424" s="8">
        <f t="shared" si="20"/>
        <v>18116.68</v>
      </c>
      <c r="M424" t="s">
        <v>51</v>
      </c>
      <c r="N424" t="str">
        <f>VLOOKUP(M424,'Look-up tables'!$H$1:$I$14,2,FALSE)</f>
        <v>ON</v>
      </c>
      <c r="O424" t="s">
        <v>22</v>
      </c>
      <c r="P424" s="7">
        <f>VLOOKUP(O424,'Look-up tables'!$D$1:$E$5,2,FALSE)</f>
        <v>1</v>
      </c>
      <c r="Q424" s="8" t="s">
        <v>17</v>
      </c>
      <c r="R424" t="s">
        <v>52</v>
      </c>
      <c r="S424" t="s">
        <v>24</v>
      </c>
      <c r="T424" t="s">
        <v>53</v>
      </c>
    </row>
    <row r="425" spans="1:20" x14ac:dyDescent="0.35">
      <c r="A425">
        <v>32546</v>
      </c>
      <c r="B425" s="1">
        <v>40620</v>
      </c>
      <c r="C425" s="27" t="str">
        <f t="shared" si="18"/>
        <v>Mar</v>
      </c>
      <c r="D425" s="27">
        <f>VLOOKUP(C425,'Look-up tables'!$N$2:$O$13,2,FALSE)</f>
        <v>3</v>
      </c>
      <c r="E425" t="s">
        <v>20</v>
      </c>
      <c r="F425">
        <v>47</v>
      </c>
      <c r="G425" t="str">
        <f>VLOOKUP(F425,'Look-up tables'!$A$1:$B$7,2,TRUE)</f>
        <v>XL</v>
      </c>
      <c r="H425">
        <v>1294.0229999999999</v>
      </c>
      <c r="I425" s="2">
        <f t="shared" si="19"/>
        <v>27.532404255319147</v>
      </c>
      <c r="J425" t="s">
        <v>25</v>
      </c>
      <c r="K425">
        <v>1.25</v>
      </c>
      <c r="L425" s="8">
        <f t="shared" si="20"/>
        <v>1295.2729999999999</v>
      </c>
      <c r="M425" t="s">
        <v>35</v>
      </c>
      <c r="N425" t="str">
        <f>VLOOKUP(M425,'Look-up tables'!$H$1:$I$14,2,FALSE)</f>
        <v>QC</v>
      </c>
      <c r="O425" t="s">
        <v>29</v>
      </c>
      <c r="P425" s="7">
        <f>VLOOKUP(O425,'Look-up tables'!$D$1:$E$5,2,FALSE)</f>
        <v>3</v>
      </c>
      <c r="Q425" s="8" t="s">
        <v>30</v>
      </c>
      <c r="R425" t="s">
        <v>47</v>
      </c>
      <c r="S425" t="s">
        <v>32</v>
      </c>
      <c r="T425" t="s">
        <v>43</v>
      </c>
    </row>
    <row r="426" spans="1:20" x14ac:dyDescent="0.35">
      <c r="A426">
        <v>3588</v>
      </c>
      <c r="B426" s="1">
        <v>40620</v>
      </c>
      <c r="C426" s="27" t="str">
        <f t="shared" si="18"/>
        <v>Mar</v>
      </c>
      <c r="D426" s="27">
        <f>VLOOKUP(C426,'Look-up tables'!$N$2:$O$13,2,FALSE)</f>
        <v>3</v>
      </c>
      <c r="E426" t="s">
        <v>49</v>
      </c>
      <c r="F426">
        <v>42</v>
      </c>
      <c r="G426" t="str">
        <f>VLOOKUP(F426,'Look-up tables'!$A$1:$B$7,2,TRUE)</f>
        <v>XL</v>
      </c>
      <c r="H426">
        <v>374.38</v>
      </c>
      <c r="I426" s="2">
        <f t="shared" si="19"/>
        <v>8.9138095238095243</v>
      </c>
      <c r="J426" t="s">
        <v>25</v>
      </c>
      <c r="K426">
        <v>3.5</v>
      </c>
      <c r="L426" s="8">
        <f t="shared" si="20"/>
        <v>377.88</v>
      </c>
      <c r="M426" t="s">
        <v>63</v>
      </c>
      <c r="N426" t="str">
        <f>VLOOKUP(M426,'Look-up tables'!$H$1:$I$14,2,FALSE)</f>
        <v>NB</v>
      </c>
      <c r="O426" t="s">
        <v>29</v>
      </c>
      <c r="P426" s="7">
        <f>VLOOKUP(O426,'Look-up tables'!$D$1:$E$5,2,FALSE)</f>
        <v>3</v>
      </c>
      <c r="Q426" s="8" t="s">
        <v>27</v>
      </c>
      <c r="R426" t="s">
        <v>66</v>
      </c>
      <c r="S426" t="s">
        <v>19</v>
      </c>
      <c r="T426" t="s">
        <v>43</v>
      </c>
    </row>
    <row r="427" spans="1:20" x14ac:dyDescent="0.35">
      <c r="A427">
        <v>3588</v>
      </c>
      <c r="B427" s="1">
        <v>40620</v>
      </c>
      <c r="C427" s="27" t="str">
        <f t="shared" si="18"/>
        <v>Mar</v>
      </c>
      <c r="D427" s="27">
        <f>VLOOKUP(C427,'Look-up tables'!$N$2:$O$13,2,FALSE)</f>
        <v>3</v>
      </c>
      <c r="E427" t="s">
        <v>49</v>
      </c>
      <c r="F427">
        <v>21</v>
      </c>
      <c r="G427" t="str">
        <f>VLOOKUP(F427,'Look-up tables'!$A$1:$B$7,2,TRUE)</f>
        <v>M</v>
      </c>
      <c r="H427">
        <v>1557.42</v>
      </c>
      <c r="I427" s="2">
        <f t="shared" si="19"/>
        <v>74.162857142857149</v>
      </c>
      <c r="J427" t="s">
        <v>25</v>
      </c>
      <c r="K427">
        <v>4</v>
      </c>
      <c r="L427" s="8">
        <f t="shared" si="20"/>
        <v>1561.42</v>
      </c>
      <c r="M427" t="s">
        <v>63</v>
      </c>
      <c r="N427" t="str">
        <f>VLOOKUP(M427,'Look-up tables'!$H$1:$I$14,2,FALSE)</f>
        <v>NB</v>
      </c>
      <c r="O427" t="s">
        <v>29</v>
      </c>
      <c r="P427" s="7">
        <f>VLOOKUP(O427,'Look-up tables'!$D$1:$E$5,2,FALSE)</f>
        <v>3</v>
      </c>
      <c r="Q427" s="8" t="s">
        <v>30</v>
      </c>
      <c r="R427" t="s">
        <v>31</v>
      </c>
      <c r="S427" t="s">
        <v>19</v>
      </c>
      <c r="T427" t="s">
        <v>202</v>
      </c>
    </row>
    <row r="428" spans="1:20" x14ac:dyDescent="0.35">
      <c r="A428">
        <v>3588</v>
      </c>
      <c r="B428" s="1">
        <v>40620</v>
      </c>
      <c r="C428" s="27" t="str">
        <f t="shared" si="18"/>
        <v>Mar</v>
      </c>
      <c r="D428" s="27">
        <f>VLOOKUP(C428,'Look-up tables'!$N$2:$O$13,2,FALSE)</f>
        <v>3</v>
      </c>
      <c r="E428" t="s">
        <v>49</v>
      </c>
      <c r="F428">
        <v>18</v>
      </c>
      <c r="G428" t="str">
        <f>VLOOKUP(F428,'Look-up tables'!$A$1:$B$7,2,TRUE)</f>
        <v>S</v>
      </c>
      <c r="H428">
        <v>1531.93</v>
      </c>
      <c r="I428" s="2">
        <f t="shared" si="19"/>
        <v>85.107222222222219</v>
      </c>
      <c r="J428" t="s">
        <v>21</v>
      </c>
      <c r="K428">
        <v>14</v>
      </c>
      <c r="L428" s="8">
        <f t="shared" si="20"/>
        <v>1545.93</v>
      </c>
      <c r="M428" t="s">
        <v>63</v>
      </c>
      <c r="N428" t="str">
        <f>VLOOKUP(M428,'Look-up tables'!$H$1:$I$14,2,FALSE)</f>
        <v>NB</v>
      </c>
      <c r="O428" t="s">
        <v>29</v>
      </c>
      <c r="P428" s="7">
        <f>VLOOKUP(O428,'Look-up tables'!$D$1:$E$5,2,FALSE)</f>
        <v>3</v>
      </c>
      <c r="Q428" s="8" t="s">
        <v>30</v>
      </c>
      <c r="R428" t="s">
        <v>44</v>
      </c>
      <c r="S428" t="s">
        <v>24</v>
      </c>
      <c r="T428" t="s">
        <v>129</v>
      </c>
    </row>
    <row r="429" spans="1:20" x14ac:dyDescent="0.35">
      <c r="A429">
        <v>48261</v>
      </c>
      <c r="B429" s="1">
        <v>40620</v>
      </c>
      <c r="C429" s="27" t="str">
        <f t="shared" si="18"/>
        <v>Mar</v>
      </c>
      <c r="D429" s="27">
        <f>VLOOKUP(C429,'Look-up tables'!$N$2:$O$13,2,FALSE)</f>
        <v>3</v>
      </c>
      <c r="E429" t="s">
        <v>55</v>
      </c>
      <c r="F429">
        <v>15</v>
      </c>
      <c r="G429" t="str">
        <f>VLOOKUP(F429,'Look-up tables'!$A$1:$B$7,2,TRUE)</f>
        <v>S</v>
      </c>
      <c r="H429">
        <v>2130.66</v>
      </c>
      <c r="I429" s="2">
        <f t="shared" si="19"/>
        <v>142.04399999999998</v>
      </c>
      <c r="J429" t="s">
        <v>21</v>
      </c>
      <c r="K429">
        <v>30</v>
      </c>
      <c r="L429" s="8">
        <f t="shared" si="20"/>
        <v>2160.66</v>
      </c>
      <c r="M429" t="s">
        <v>51</v>
      </c>
      <c r="N429" t="str">
        <f>VLOOKUP(M429,'Look-up tables'!$H$1:$I$14,2,FALSE)</f>
        <v>ON</v>
      </c>
      <c r="O429" t="s">
        <v>29</v>
      </c>
      <c r="P429" s="7">
        <f>VLOOKUP(O429,'Look-up tables'!$D$1:$E$5,2,FALSE)</f>
        <v>3</v>
      </c>
      <c r="Q429" s="8" t="s">
        <v>17</v>
      </c>
      <c r="R429" t="s">
        <v>23</v>
      </c>
      <c r="S429" t="s">
        <v>24</v>
      </c>
      <c r="T429" t="s">
        <v>43</v>
      </c>
    </row>
    <row r="430" spans="1:20" x14ac:dyDescent="0.35">
      <c r="A430">
        <v>51361</v>
      </c>
      <c r="B430" s="1">
        <v>40620</v>
      </c>
      <c r="C430" s="27" t="str">
        <f t="shared" si="18"/>
        <v>Mar</v>
      </c>
      <c r="D430" s="27">
        <f>VLOOKUP(C430,'Look-up tables'!$N$2:$O$13,2,FALSE)</f>
        <v>3</v>
      </c>
      <c r="E430" t="s">
        <v>13</v>
      </c>
      <c r="F430">
        <v>14</v>
      </c>
      <c r="G430" t="str">
        <f>VLOOKUP(F430,'Look-up tables'!$A$1:$B$7,2,TRUE)</f>
        <v>S</v>
      </c>
      <c r="H430">
        <v>76.06</v>
      </c>
      <c r="I430" s="2">
        <f t="shared" si="19"/>
        <v>5.4328571428571433</v>
      </c>
      <c r="J430" t="s">
        <v>14</v>
      </c>
      <c r="K430">
        <v>5.68</v>
      </c>
      <c r="L430" s="8">
        <f t="shared" si="20"/>
        <v>81.740000000000009</v>
      </c>
      <c r="M430" t="s">
        <v>51</v>
      </c>
      <c r="N430" t="str">
        <f>VLOOKUP(M430,'Look-up tables'!$H$1:$I$14,2,FALSE)</f>
        <v>ON</v>
      </c>
      <c r="O430" t="s">
        <v>22</v>
      </c>
      <c r="P430" s="7">
        <f>VLOOKUP(O430,'Look-up tables'!$D$1:$E$5,2,FALSE)</f>
        <v>1</v>
      </c>
      <c r="Q430" s="8" t="s">
        <v>27</v>
      </c>
      <c r="R430" t="s">
        <v>28</v>
      </c>
      <c r="S430" t="s">
        <v>19</v>
      </c>
      <c r="T430" t="s">
        <v>202</v>
      </c>
    </row>
    <row r="431" spans="1:20" x14ac:dyDescent="0.35">
      <c r="A431">
        <v>3588</v>
      </c>
      <c r="B431" s="1">
        <v>40620</v>
      </c>
      <c r="C431" s="27" t="str">
        <f t="shared" si="18"/>
        <v>Mar</v>
      </c>
      <c r="D431" s="27">
        <f>VLOOKUP(C431,'Look-up tables'!$N$2:$O$13,2,FALSE)</f>
        <v>3</v>
      </c>
      <c r="E431" t="s">
        <v>49</v>
      </c>
      <c r="F431">
        <v>14</v>
      </c>
      <c r="G431" t="str">
        <f>VLOOKUP(F431,'Look-up tables'!$A$1:$B$7,2,TRUE)</f>
        <v>S</v>
      </c>
      <c r="H431">
        <v>410.27</v>
      </c>
      <c r="I431" s="2">
        <f t="shared" si="19"/>
        <v>29.305</v>
      </c>
      <c r="J431" t="s">
        <v>25</v>
      </c>
      <c r="K431">
        <v>3.92</v>
      </c>
      <c r="L431" s="8">
        <f t="shared" si="20"/>
        <v>414.19</v>
      </c>
      <c r="M431" t="s">
        <v>63</v>
      </c>
      <c r="N431" t="str">
        <f>VLOOKUP(M431,'Look-up tables'!$H$1:$I$14,2,FALSE)</f>
        <v>NB</v>
      </c>
      <c r="O431" t="s">
        <v>29</v>
      </c>
      <c r="P431" s="7">
        <f>VLOOKUP(O431,'Look-up tables'!$D$1:$E$5,2,FALSE)</f>
        <v>3</v>
      </c>
      <c r="Q431" s="8" t="s">
        <v>17</v>
      </c>
      <c r="R431" t="s">
        <v>18</v>
      </c>
      <c r="S431" t="s">
        <v>32</v>
      </c>
      <c r="T431" t="s">
        <v>202</v>
      </c>
    </row>
    <row r="432" spans="1:20" x14ac:dyDescent="0.35">
      <c r="A432">
        <v>32546</v>
      </c>
      <c r="B432" s="1">
        <v>40620</v>
      </c>
      <c r="C432" s="27" t="str">
        <f t="shared" si="18"/>
        <v>Mar</v>
      </c>
      <c r="D432" s="27">
        <f>VLOOKUP(C432,'Look-up tables'!$N$2:$O$13,2,FALSE)</f>
        <v>3</v>
      </c>
      <c r="E432" t="s">
        <v>20</v>
      </c>
      <c r="F432">
        <v>6</v>
      </c>
      <c r="G432" t="str">
        <f>VLOOKUP(F432,'Look-up tables'!$A$1:$B$7,2,TRUE)</f>
        <v>XS</v>
      </c>
      <c r="H432">
        <v>156.09</v>
      </c>
      <c r="I432" s="2">
        <f t="shared" si="19"/>
        <v>26.015000000000001</v>
      </c>
      <c r="J432" t="s">
        <v>25</v>
      </c>
      <c r="K432">
        <v>15.1</v>
      </c>
      <c r="L432" s="8">
        <f t="shared" si="20"/>
        <v>171.19</v>
      </c>
      <c r="M432" t="s">
        <v>35</v>
      </c>
      <c r="N432" t="str">
        <f>VLOOKUP(M432,'Look-up tables'!$H$1:$I$14,2,FALSE)</f>
        <v>QC</v>
      </c>
      <c r="O432" t="s">
        <v>29</v>
      </c>
      <c r="P432" s="7">
        <f>VLOOKUP(O432,'Look-up tables'!$D$1:$E$5,2,FALSE)</f>
        <v>3</v>
      </c>
      <c r="Q432" s="8" t="s">
        <v>27</v>
      </c>
      <c r="R432" t="s">
        <v>68</v>
      </c>
      <c r="S432" t="s">
        <v>19</v>
      </c>
      <c r="T432" t="s">
        <v>202</v>
      </c>
    </row>
    <row r="433" spans="1:20" x14ac:dyDescent="0.35">
      <c r="A433">
        <v>26304</v>
      </c>
      <c r="B433" s="1">
        <v>40621</v>
      </c>
      <c r="C433" s="27" t="str">
        <f t="shared" si="18"/>
        <v>Mar</v>
      </c>
      <c r="D433" s="27">
        <f>VLOOKUP(C433,'Look-up tables'!$N$2:$O$13,2,FALSE)</f>
        <v>3</v>
      </c>
      <c r="E433" t="s">
        <v>55</v>
      </c>
      <c r="F433">
        <v>43</v>
      </c>
      <c r="G433" t="str">
        <f>VLOOKUP(F433,'Look-up tables'!$A$1:$B$7,2,TRUE)</f>
        <v>XL</v>
      </c>
      <c r="H433">
        <v>7452.1369999999997</v>
      </c>
      <c r="I433" s="2">
        <f t="shared" si="19"/>
        <v>173.30551162790698</v>
      </c>
      <c r="J433" t="s">
        <v>25</v>
      </c>
      <c r="K433">
        <v>5.99</v>
      </c>
      <c r="L433" s="8">
        <f t="shared" si="20"/>
        <v>7458.1269999999995</v>
      </c>
      <c r="M433" t="s">
        <v>41</v>
      </c>
      <c r="N433" t="str">
        <f>VLOOKUP(M433,'Look-up tables'!$H$1:$I$14,2,FALSE)</f>
        <v>NS</v>
      </c>
      <c r="O433" t="s">
        <v>22</v>
      </c>
      <c r="P433" s="7">
        <f>VLOOKUP(O433,'Look-up tables'!$D$1:$E$5,2,FALSE)</f>
        <v>1</v>
      </c>
      <c r="Q433" s="8" t="s">
        <v>30</v>
      </c>
      <c r="R433" t="s">
        <v>47</v>
      </c>
      <c r="S433" t="s">
        <v>19</v>
      </c>
      <c r="T433" t="s">
        <v>202</v>
      </c>
    </row>
    <row r="434" spans="1:20" x14ac:dyDescent="0.35">
      <c r="A434">
        <v>51713</v>
      </c>
      <c r="B434" s="1">
        <v>40621</v>
      </c>
      <c r="C434" s="27" t="str">
        <f t="shared" si="18"/>
        <v>Mar</v>
      </c>
      <c r="D434" s="27">
        <f>VLOOKUP(C434,'Look-up tables'!$N$2:$O$13,2,FALSE)</f>
        <v>3</v>
      </c>
      <c r="E434" t="s">
        <v>49</v>
      </c>
      <c r="F434">
        <v>35</v>
      </c>
      <c r="G434" t="str">
        <f>VLOOKUP(F434,'Look-up tables'!$A$1:$B$7,2,TRUE)</f>
        <v>L</v>
      </c>
      <c r="H434">
        <v>133.07</v>
      </c>
      <c r="I434" s="2">
        <f t="shared" si="19"/>
        <v>3.8019999999999996</v>
      </c>
      <c r="J434" t="s">
        <v>25</v>
      </c>
      <c r="K434">
        <v>0.94</v>
      </c>
      <c r="L434" s="8">
        <f t="shared" si="20"/>
        <v>134.01</v>
      </c>
      <c r="M434" t="s">
        <v>51</v>
      </c>
      <c r="N434" t="str">
        <f>VLOOKUP(M434,'Look-up tables'!$H$1:$I$14,2,FALSE)</f>
        <v>ON</v>
      </c>
      <c r="O434" t="s">
        <v>22</v>
      </c>
      <c r="P434" s="7">
        <f>VLOOKUP(O434,'Look-up tables'!$D$1:$E$5,2,FALSE)</f>
        <v>1</v>
      </c>
      <c r="Q434" s="8" t="s">
        <v>27</v>
      </c>
      <c r="R434" t="s">
        <v>82</v>
      </c>
      <c r="S434" t="s">
        <v>37</v>
      </c>
      <c r="T434" t="s">
        <v>202</v>
      </c>
    </row>
    <row r="435" spans="1:20" x14ac:dyDescent="0.35">
      <c r="A435">
        <v>28003</v>
      </c>
      <c r="B435" s="1">
        <v>40621</v>
      </c>
      <c r="C435" s="27" t="str">
        <f t="shared" si="18"/>
        <v>Mar</v>
      </c>
      <c r="D435" s="27">
        <f>VLOOKUP(C435,'Look-up tables'!$N$2:$O$13,2,FALSE)</f>
        <v>3</v>
      </c>
      <c r="E435" t="s">
        <v>20</v>
      </c>
      <c r="F435">
        <v>31</v>
      </c>
      <c r="G435" t="str">
        <f>VLOOKUP(F435,'Look-up tables'!$A$1:$B$7,2,TRUE)</f>
        <v>L</v>
      </c>
      <c r="H435">
        <v>157.79</v>
      </c>
      <c r="I435" s="2">
        <f t="shared" si="19"/>
        <v>5.09</v>
      </c>
      <c r="J435" t="s">
        <v>25</v>
      </c>
      <c r="K435">
        <v>6.07</v>
      </c>
      <c r="L435" s="8">
        <f t="shared" si="20"/>
        <v>163.85999999999999</v>
      </c>
      <c r="M435" t="s">
        <v>26</v>
      </c>
      <c r="N435" t="str">
        <f>VLOOKUP(M435,'Look-up tables'!$H$1:$I$14,2,FALSE)</f>
        <v>NT</v>
      </c>
      <c r="O435" t="s">
        <v>22</v>
      </c>
      <c r="P435" s="7">
        <f>VLOOKUP(O435,'Look-up tables'!$D$1:$E$5,2,FALSE)</f>
        <v>1</v>
      </c>
      <c r="Q435" s="8" t="s">
        <v>27</v>
      </c>
      <c r="R435" t="s">
        <v>28</v>
      </c>
      <c r="S435" t="s">
        <v>19</v>
      </c>
      <c r="T435" t="s">
        <v>275</v>
      </c>
    </row>
    <row r="436" spans="1:20" x14ac:dyDescent="0.35">
      <c r="A436">
        <v>31303</v>
      </c>
      <c r="B436" s="1">
        <v>40622</v>
      </c>
      <c r="C436" s="27" t="str">
        <f t="shared" si="18"/>
        <v>Mar</v>
      </c>
      <c r="D436" s="27">
        <f>VLOOKUP(C436,'Look-up tables'!$N$2:$O$13,2,FALSE)</f>
        <v>3</v>
      </c>
      <c r="E436" t="s">
        <v>13</v>
      </c>
      <c r="F436">
        <v>50</v>
      </c>
      <c r="G436" t="str">
        <f>VLOOKUP(F436,'Look-up tables'!$A$1:$B$7,2,TRUE)</f>
        <v>XXL</v>
      </c>
      <c r="H436">
        <v>306.13</v>
      </c>
      <c r="I436" s="2">
        <f t="shared" si="19"/>
        <v>6.1226000000000003</v>
      </c>
      <c r="J436" t="s">
        <v>14</v>
      </c>
      <c r="K436">
        <v>1.49</v>
      </c>
      <c r="L436" s="8">
        <f t="shared" si="20"/>
        <v>307.62</v>
      </c>
      <c r="M436" t="s">
        <v>41</v>
      </c>
      <c r="N436" t="str">
        <f>VLOOKUP(M436,'Look-up tables'!$H$1:$I$14,2,FALSE)</f>
        <v>NS</v>
      </c>
      <c r="O436" t="s">
        <v>29</v>
      </c>
      <c r="P436" s="7">
        <f>VLOOKUP(O436,'Look-up tables'!$D$1:$E$5,2,FALSE)</f>
        <v>3</v>
      </c>
      <c r="Q436" s="8" t="s">
        <v>27</v>
      </c>
      <c r="R436" t="s">
        <v>68</v>
      </c>
      <c r="S436" t="s">
        <v>19</v>
      </c>
      <c r="T436" t="s">
        <v>53</v>
      </c>
    </row>
    <row r="437" spans="1:20" x14ac:dyDescent="0.35">
      <c r="A437">
        <v>28550</v>
      </c>
      <c r="B437" s="1">
        <v>40622</v>
      </c>
      <c r="C437" s="27" t="str">
        <f t="shared" si="18"/>
        <v>Mar</v>
      </c>
      <c r="D437" s="27">
        <f>VLOOKUP(C437,'Look-up tables'!$N$2:$O$13,2,FALSE)</f>
        <v>3</v>
      </c>
      <c r="E437" t="s">
        <v>49</v>
      </c>
      <c r="F437">
        <v>44</v>
      </c>
      <c r="G437" t="str">
        <f>VLOOKUP(F437,'Look-up tables'!$A$1:$B$7,2,TRUE)</f>
        <v>XL</v>
      </c>
      <c r="H437">
        <v>21532.26</v>
      </c>
      <c r="I437" s="2">
        <f t="shared" si="19"/>
        <v>489.3695454545454</v>
      </c>
      <c r="J437" t="s">
        <v>21</v>
      </c>
      <c r="K437">
        <v>69.3</v>
      </c>
      <c r="L437" s="8">
        <f t="shared" si="20"/>
        <v>21601.559999999998</v>
      </c>
      <c r="M437" t="s">
        <v>85</v>
      </c>
      <c r="N437" t="str">
        <f>VLOOKUP(M437,'Look-up tables'!$H$1:$I$14,2,FALSE)</f>
        <v>SK</v>
      </c>
      <c r="O437" t="s">
        <v>22</v>
      </c>
      <c r="P437" s="7">
        <f>VLOOKUP(O437,'Look-up tables'!$D$1:$E$5,2,FALSE)</f>
        <v>1</v>
      </c>
      <c r="Q437" s="8" t="s">
        <v>30</v>
      </c>
      <c r="R437" t="s">
        <v>44</v>
      </c>
      <c r="S437" t="s">
        <v>24</v>
      </c>
      <c r="T437" t="s">
        <v>253</v>
      </c>
    </row>
    <row r="438" spans="1:20" x14ac:dyDescent="0.35">
      <c r="A438">
        <v>9062</v>
      </c>
      <c r="B438" s="1">
        <v>40622</v>
      </c>
      <c r="C438" s="27" t="str">
        <f t="shared" si="18"/>
        <v>Mar</v>
      </c>
      <c r="D438" s="27">
        <f>VLOOKUP(C438,'Look-up tables'!$N$2:$O$13,2,FALSE)</f>
        <v>3</v>
      </c>
      <c r="E438" t="s">
        <v>34</v>
      </c>
      <c r="F438">
        <v>32</v>
      </c>
      <c r="G438" t="str">
        <f>VLOOKUP(F438,'Look-up tables'!$A$1:$B$7,2,TRUE)</f>
        <v>L</v>
      </c>
      <c r="H438">
        <v>119.2</v>
      </c>
      <c r="I438" s="2">
        <f t="shared" si="19"/>
        <v>3.7250000000000001</v>
      </c>
      <c r="J438" t="s">
        <v>25</v>
      </c>
      <c r="K438">
        <v>0.99</v>
      </c>
      <c r="L438" s="8">
        <f t="shared" si="20"/>
        <v>120.19</v>
      </c>
      <c r="M438" t="s">
        <v>41</v>
      </c>
      <c r="N438" t="str">
        <f>VLOOKUP(M438,'Look-up tables'!$H$1:$I$14,2,FALSE)</f>
        <v>NS</v>
      </c>
      <c r="O438" t="s">
        <v>16</v>
      </c>
      <c r="P438" s="7">
        <f>VLOOKUP(O438,'Look-up tables'!$D$1:$E$5,2,FALSE)</f>
        <v>4</v>
      </c>
      <c r="Q438" s="8" t="s">
        <v>27</v>
      </c>
      <c r="R438" t="s">
        <v>82</v>
      </c>
      <c r="S438" t="s">
        <v>37</v>
      </c>
      <c r="T438" t="s">
        <v>275</v>
      </c>
    </row>
    <row r="439" spans="1:20" x14ac:dyDescent="0.35">
      <c r="A439">
        <v>9062</v>
      </c>
      <c r="B439" s="1">
        <v>40622</v>
      </c>
      <c r="C439" s="27" t="str">
        <f t="shared" si="18"/>
        <v>Mar</v>
      </c>
      <c r="D439" s="27">
        <f>VLOOKUP(C439,'Look-up tables'!$N$2:$O$13,2,FALSE)</f>
        <v>3</v>
      </c>
      <c r="E439" t="s">
        <v>34</v>
      </c>
      <c r="F439">
        <v>19</v>
      </c>
      <c r="G439" t="str">
        <f>VLOOKUP(F439,'Look-up tables'!$A$1:$B$7,2,TRUE)</f>
        <v>S</v>
      </c>
      <c r="H439">
        <v>1825.42</v>
      </c>
      <c r="I439" s="2">
        <f t="shared" si="19"/>
        <v>96.074736842105267</v>
      </c>
      <c r="J439" t="s">
        <v>25</v>
      </c>
      <c r="K439">
        <v>8.99</v>
      </c>
      <c r="L439" s="8">
        <f t="shared" si="20"/>
        <v>1834.41</v>
      </c>
      <c r="M439" t="s">
        <v>232</v>
      </c>
      <c r="N439" t="str">
        <f>VLOOKUP(M439,'Look-up tables'!$H$1:$I$14,2,FALSE)</f>
        <v>NL</v>
      </c>
      <c r="O439" t="s">
        <v>16</v>
      </c>
      <c r="P439" s="7">
        <f>VLOOKUP(O439,'Look-up tables'!$D$1:$E$5,2,FALSE)</f>
        <v>4</v>
      </c>
      <c r="Q439" s="8" t="s">
        <v>17</v>
      </c>
      <c r="R439" t="s">
        <v>18</v>
      </c>
      <c r="S439" t="s">
        <v>32</v>
      </c>
      <c r="T439" t="s">
        <v>253</v>
      </c>
    </row>
    <row r="440" spans="1:20" x14ac:dyDescent="0.35">
      <c r="A440">
        <v>28550</v>
      </c>
      <c r="B440" s="1">
        <v>40622</v>
      </c>
      <c r="C440" s="27" t="str">
        <f t="shared" si="18"/>
        <v>Mar</v>
      </c>
      <c r="D440" s="27">
        <f>VLOOKUP(C440,'Look-up tables'!$N$2:$O$13,2,FALSE)</f>
        <v>3</v>
      </c>
      <c r="E440" t="s">
        <v>49</v>
      </c>
      <c r="F440">
        <v>1</v>
      </c>
      <c r="G440" t="str">
        <f>VLOOKUP(F440,'Look-up tables'!$A$1:$B$7,2,TRUE)</f>
        <v>XS</v>
      </c>
      <c r="H440">
        <v>7.64</v>
      </c>
      <c r="I440" s="2">
        <f t="shared" si="19"/>
        <v>7.64</v>
      </c>
      <c r="J440" t="s">
        <v>25</v>
      </c>
      <c r="K440">
        <v>3.01</v>
      </c>
      <c r="L440" s="8">
        <f t="shared" si="20"/>
        <v>10.649999999999999</v>
      </c>
      <c r="M440" t="s">
        <v>85</v>
      </c>
      <c r="N440" t="str">
        <f>VLOOKUP(M440,'Look-up tables'!$H$1:$I$14,2,FALSE)</f>
        <v>SK</v>
      </c>
      <c r="O440" t="s">
        <v>22</v>
      </c>
      <c r="P440" s="7">
        <f>VLOOKUP(O440,'Look-up tables'!$D$1:$E$5,2,FALSE)</f>
        <v>1</v>
      </c>
      <c r="Q440" s="8" t="s">
        <v>27</v>
      </c>
      <c r="R440" t="s">
        <v>28</v>
      </c>
      <c r="S440" t="s">
        <v>37</v>
      </c>
      <c r="T440" t="s">
        <v>275</v>
      </c>
    </row>
    <row r="441" spans="1:20" x14ac:dyDescent="0.35">
      <c r="A441">
        <v>58884</v>
      </c>
      <c r="B441" s="1">
        <v>40623</v>
      </c>
      <c r="C441" s="27" t="str">
        <f t="shared" si="18"/>
        <v>Mar</v>
      </c>
      <c r="D441" s="27">
        <f>VLOOKUP(C441,'Look-up tables'!$N$2:$O$13,2,FALSE)</f>
        <v>3</v>
      </c>
      <c r="E441" t="s">
        <v>13</v>
      </c>
      <c r="F441">
        <v>46</v>
      </c>
      <c r="G441" t="str">
        <f>VLOOKUP(F441,'Look-up tables'!$A$1:$B$7,2,TRUE)</f>
        <v>XL</v>
      </c>
      <c r="H441">
        <v>3732.25</v>
      </c>
      <c r="I441" s="2">
        <f t="shared" si="19"/>
        <v>81.135869565217391</v>
      </c>
      <c r="J441" t="s">
        <v>21</v>
      </c>
      <c r="K441">
        <v>60</v>
      </c>
      <c r="L441" s="8">
        <f t="shared" si="20"/>
        <v>3792.25</v>
      </c>
      <c r="M441" t="s">
        <v>41</v>
      </c>
      <c r="N441" t="str">
        <f>VLOOKUP(M441,'Look-up tables'!$H$1:$I$14,2,FALSE)</f>
        <v>NS</v>
      </c>
      <c r="O441" t="s">
        <v>22</v>
      </c>
      <c r="P441" s="7">
        <f>VLOOKUP(O441,'Look-up tables'!$D$1:$E$5,2,FALSE)</f>
        <v>1</v>
      </c>
      <c r="Q441" s="8" t="s">
        <v>17</v>
      </c>
      <c r="R441" t="s">
        <v>52</v>
      </c>
      <c r="S441" t="s">
        <v>24</v>
      </c>
      <c r="T441" t="s">
        <v>84</v>
      </c>
    </row>
    <row r="442" spans="1:20" x14ac:dyDescent="0.35">
      <c r="A442">
        <v>42213</v>
      </c>
      <c r="B442" s="1">
        <v>40623</v>
      </c>
      <c r="C442" s="27" t="str">
        <f t="shared" si="18"/>
        <v>Mar</v>
      </c>
      <c r="D442" s="27">
        <f>VLOOKUP(C442,'Look-up tables'!$N$2:$O$13,2,FALSE)</f>
        <v>3</v>
      </c>
      <c r="E442" t="s">
        <v>20</v>
      </c>
      <c r="F442">
        <v>46</v>
      </c>
      <c r="G442" t="str">
        <f>VLOOKUP(F442,'Look-up tables'!$A$1:$B$7,2,TRUE)</f>
        <v>XL</v>
      </c>
      <c r="H442">
        <v>110.96</v>
      </c>
      <c r="I442" s="2">
        <f t="shared" si="19"/>
        <v>2.4121739130434783</v>
      </c>
      <c r="J442" t="s">
        <v>25</v>
      </c>
      <c r="K442">
        <v>0.5</v>
      </c>
      <c r="L442" s="8">
        <f t="shared" si="20"/>
        <v>111.46</v>
      </c>
      <c r="M442" t="s">
        <v>41</v>
      </c>
      <c r="N442" t="str">
        <f>VLOOKUP(M442,'Look-up tables'!$H$1:$I$14,2,FALSE)</f>
        <v>NS</v>
      </c>
      <c r="O442" t="s">
        <v>42</v>
      </c>
      <c r="P442" s="7">
        <f>VLOOKUP(O442,'Look-up tables'!$D$1:$E$5,2,FALSE)</f>
        <v>2</v>
      </c>
      <c r="Q442" s="8" t="s">
        <v>27</v>
      </c>
      <c r="R442" t="s">
        <v>71</v>
      </c>
      <c r="S442" t="s">
        <v>19</v>
      </c>
      <c r="T442" t="s">
        <v>253</v>
      </c>
    </row>
    <row r="443" spans="1:20" x14ac:dyDescent="0.35">
      <c r="A443">
        <v>58884</v>
      </c>
      <c r="B443" s="1">
        <v>40623</v>
      </c>
      <c r="C443" s="27" t="str">
        <f t="shared" si="18"/>
        <v>Mar</v>
      </c>
      <c r="D443" s="27">
        <f>VLOOKUP(C443,'Look-up tables'!$N$2:$O$13,2,FALSE)</f>
        <v>3</v>
      </c>
      <c r="E443" t="s">
        <v>13</v>
      </c>
      <c r="F443">
        <v>29</v>
      </c>
      <c r="G443" t="str">
        <f>VLOOKUP(F443,'Look-up tables'!$A$1:$B$7,2,TRUE)</f>
        <v>M</v>
      </c>
      <c r="H443">
        <v>87.68</v>
      </c>
      <c r="I443" s="2">
        <f t="shared" si="19"/>
        <v>3.0234482758620693</v>
      </c>
      <c r="J443" t="s">
        <v>25</v>
      </c>
      <c r="K443">
        <v>0.99</v>
      </c>
      <c r="L443" s="8">
        <f t="shared" si="20"/>
        <v>88.67</v>
      </c>
      <c r="M443" t="s">
        <v>41</v>
      </c>
      <c r="N443" t="str">
        <f>VLOOKUP(M443,'Look-up tables'!$H$1:$I$14,2,FALSE)</f>
        <v>NS</v>
      </c>
      <c r="O443" t="s">
        <v>22</v>
      </c>
      <c r="P443" s="7">
        <f>VLOOKUP(O443,'Look-up tables'!$D$1:$E$5,2,FALSE)</f>
        <v>1</v>
      </c>
      <c r="Q443" s="8" t="s">
        <v>27</v>
      </c>
      <c r="R443" t="s">
        <v>71</v>
      </c>
      <c r="S443" t="s">
        <v>19</v>
      </c>
      <c r="T443" t="s">
        <v>84</v>
      </c>
    </row>
    <row r="444" spans="1:20" x14ac:dyDescent="0.35">
      <c r="A444">
        <v>35296</v>
      </c>
      <c r="B444" s="1">
        <v>40623</v>
      </c>
      <c r="C444" s="27" t="str">
        <f t="shared" si="18"/>
        <v>Mar</v>
      </c>
      <c r="D444" s="27">
        <f>VLOOKUP(C444,'Look-up tables'!$N$2:$O$13,2,FALSE)</f>
        <v>3</v>
      </c>
      <c r="E444" t="s">
        <v>13</v>
      </c>
      <c r="F444">
        <v>7</v>
      </c>
      <c r="G444" t="str">
        <f>VLOOKUP(F444,'Look-up tables'!$A$1:$B$7,2,TRUE)</f>
        <v>XS</v>
      </c>
      <c r="H444">
        <v>407.8725</v>
      </c>
      <c r="I444" s="2">
        <f t="shared" si="19"/>
        <v>58.267499999999998</v>
      </c>
      <c r="J444" t="s">
        <v>25</v>
      </c>
      <c r="K444">
        <v>3.99</v>
      </c>
      <c r="L444" s="8">
        <f t="shared" si="20"/>
        <v>411.86250000000001</v>
      </c>
      <c r="M444" t="s">
        <v>35</v>
      </c>
      <c r="N444" t="str">
        <f>VLOOKUP(M444,'Look-up tables'!$H$1:$I$14,2,FALSE)</f>
        <v>QC</v>
      </c>
      <c r="O444" t="s">
        <v>22</v>
      </c>
      <c r="P444" s="7">
        <f>VLOOKUP(O444,'Look-up tables'!$D$1:$E$5,2,FALSE)</f>
        <v>1</v>
      </c>
      <c r="Q444" s="8" t="s">
        <v>30</v>
      </c>
      <c r="R444" t="s">
        <v>47</v>
      </c>
      <c r="S444" t="s">
        <v>19</v>
      </c>
      <c r="T444" t="s">
        <v>253</v>
      </c>
    </row>
    <row r="445" spans="1:20" x14ac:dyDescent="0.35">
      <c r="A445">
        <v>8580</v>
      </c>
      <c r="B445" s="1">
        <v>40624</v>
      </c>
      <c r="C445" s="27" t="str">
        <f t="shared" si="18"/>
        <v>Mar</v>
      </c>
      <c r="D445" s="27">
        <f>VLOOKUP(C445,'Look-up tables'!$N$2:$O$13,2,FALSE)</f>
        <v>3</v>
      </c>
      <c r="E445" t="s">
        <v>34</v>
      </c>
      <c r="F445">
        <v>37</v>
      </c>
      <c r="G445" t="str">
        <f>VLOOKUP(F445,'Look-up tables'!$A$1:$B$7,2,TRUE)</f>
        <v>L</v>
      </c>
      <c r="H445">
        <v>308.22000000000003</v>
      </c>
      <c r="I445" s="2">
        <f t="shared" si="19"/>
        <v>8.3302702702702707</v>
      </c>
      <c r="J445" t="s">
        <v>25</v>
      </c>
      <c r="K445">
        <v>9.23</v>
      </c>
      <c r="L445" s="8">
        <f t="shared" si="20"/>
        <v>317.45000000000005</v>
      </c>
      <c r="M445" t="s">
        <v>39</v>
      </c>
      <c r="N445" t="str">
        <f>VLOOKUP(M445,'Look-up tables'!$H$1:$I$14,2,FALSE)</f>
        <v>MB</v>
      </c>
      <c r="O445" t="s">
        <v>16</v>
      </c>
      <c r="P445" s="7">
        <f>VLOOKUP(O445,'Look-up tables'!$D$1:$E$5,2,FALSE)</f>
        <v>4</v>
      </c>
      <c r="Q445" s="8" t="s">
        <v>27</v>
      </c>
      <c r="R445" t="s">
        <v>66</v>
      </c>
      <c r="S445" t="s">
        <v>19</v>
      </c>
      <c r="T445" t="s">
        <v>253</v>
      </c>
    </row>
    <row r="446" spans="1:20" x14ac:dyDescent="0.35">
      <c r="A446">
        <v>49824</v>
      </c>
      <c r="B446" s="1">
        <v>40624</v>
      </c>
      <c r="C446" s="27" t="str">
        <f t="shared" si="18"/>
        <v>Mar</v>
      </c>
      <c r="D446" s="27">
        <f>VLOOKUP(C446,'Look-up tables'!$N$2:$O$13,2,FALSE)</f>
        <v>3</v>
      </c>
      <c r="E446" t="s">
        <v>34</v>
      </c>
      <c r="F446">
        <v>33</v>
      </c>
      <c r="G446" t="str">
        <f>VLOOKUP(F446,'Look-up tables'!$A$1:$B$7,2,TRUE)</f>
        <v>L</v>
      </c>
      <c r="H446">
        <v>1900.2260000000001</v>
      </c>
      <c r="I446" s="2">
        <f t="shared" si="19"/>
        <v>57.582606060606061</v>
      </c>
      <c r="J446" t="s">
        <v>14</v>
      </c>
      <c r="K446">
        <v>5.31</v>
      </c>
      <c r="L446" s="8">
        <f t="shared" si="20"/>
        <v>1905.5360000000001</v>
      </c>
      <c r="M446" t="s">
        <v>35</v>
      </c>
      <c r="N446" t="str">
        <f>VLOOKUP(M446,'Look-up tables'!$H$1:$I$14,2,FALSE)</f>
        <v>QC</v>
      </c>
      <c r="O446" t="s">
        <v>42</v>
      </c>
      <c r="P446" s="7">
        <f>VLOOKUP(O446,'Look-up tables'!$D$1:$E$5,2,FALSE)</f>
        <v>2</v>
      </c>
      <c r="Q446" s="8" t="s">
        <v>30</v>
      </c>
      <c r="R446" t="s">
        <v>47</v>
      </c>
      <c r="S446" t="s">
        <v>19</v>
      </c>
      <c r="T446" t="s">
        <v>253</v>
      </c>
    </row>
    <row r="447" spans="1:20" x14ac:dyDescent="0.35">
      <c r="A447">
        <v>8580</v>
      </c>
      <c r="B447" s="1">
        <v>40624</v>
      </c>
      <c r="C447" s="27" t="str">
        <f t="shared" si="18"/>
        <v>Mar</v>
      </c>
      <c r="D447" s="27">
        <f>VLOOKUP(C447,'Look-up tables'!$N$2:$O$13,2,FALSE)</f>
        <v>3</v>
      </c>
      <c r="E447" t="s">
        <v>34</v>
      </c>
      <c r="F447">
        <v>12</v>
      </c>
      <c r="G447" t="str">
        <f>VLOOKUP(F447,'Look-up tables'!$A$1:$B$7,2,TRUE)</f>
        <v>S</v>
      </c>
      <c r="H447">
        <v>151.49</v>
      </c>
      <c r="I447" s="2">
        <f t="shared" si="19"/>
        <v>12.624166666666667</v>
      </c>
      <c r="J447" t="s">
        <v>25</v>
      </c>
      <c r="K447">
        <v>6.97</v>
      </c>
      <c r="L447" s="8">
        <f t="shared" si="20"/>
        <v>158.46</v>
      </c>
      <c r="M447" t="s">
        <v>39</v>
      </c>
      <c r="N447" t="str">
        <f>VLOOKUP(M447,'Look-up tables'!$H$1:$I$14,2,FALSE)</f>
        <v>MB</v>
      </c>
      <c r="O447" t="s">
        <v>16</v>
      </c>
      <c r="P447" s="7">
        <f>VLOOKUP(O447,'Look-up tables'!$D$1:$E$5,2,FALSE)</f>
        <v>4</v>
      </c>
      <c r="Q447" s="8" t="s">
        <v>27</v>
      </c>
      <c r="R447" t="s">
        <v>127</v>
      </c>
      <c r="S447" t="s">
        <v>19</v>
      </c>
      <c r="T447" t="s">
        <v>53</v>
      </c>
    </row>
    <row r="448" spans="1:20" x14ac:dyDescent="0.35">
      <c r="A448">
        <v>38304</v>
      </c>
      <c r="B448" s="1">
        <v>40624</v>
      </c>
      <c r="C448" s="27" t="str">
        <f t="shared" si="18"/>
        <v>Mar</v>
      </c>
      <c r="D448" s="27">
        <f>VLOOKUP(C448,'Look-up tables'!$N$2:$O$13,2,FALSE)</f>
        <v>3</v>
      </c>
      <c r="E448" t="s">
        <v>34</v>
      </c>
      <c r="F448">
        <v>7</v>
      </c>
      <c r="G448" t="str">
        <f>VLOOKUP(F448,'Look-up tables'!$A$1:$B$7,2,TRUE)</f>
        <v>XS</v>
      </c>
      <c r="H448">
        <v>30.1</v>
      </c>
      <c r="I448" s="2">
        <f t="shared" si="19"/>
        <v>4.3</v>
      </c>
      <c r="J448" t="s">
        <v>25</v>
      </c>
      <c r="K448">
        <v>5.47</v>
      </c>
      <c r="L448" s="8">
        <f t="shared" si="20"/>
        <v>35.57</v>
      </c>
      <c r="M448" t="s">
        <v>85</v>
      </c>
      <c r="N448" t="str">
        <f>VLOOKUP(M448,'Look-up tables'!$H$1:$I$14,2,FALSE)</f>
        <v>SK</v>
      </c>
      <c r="O448" t="s">
        <v>16</v>
      </c>
      <c r="P448" s="7">
        <f>VLOOKUP(O448,'Look-up tables'!$D$1:$E$5,2,FALSE)</f>
        <v>4</v>
      </c>
      <c r="Q448" s="8" t="s">
        <v>27</v>
      </c>
      <c r="R448" t="s">
        <v>68</v>
      </c>
      <c r="S448" t="s">
        <v>19</v>
      </c>
      <c r="T448" t="s">
        <v>146</v>
      </c>
    </row>
    <row r="449" spans="1:20" x14ac:dyDescent="0.35">
      <c r="A449">
        <v>57095</v>
      </c>
      <c r="B449" s="1">
        <v>40625</v>
      </c>
      <c r="C449" s="27" t="str">
        <f t="shared" si="18"/>
        <v>Mar</v>
      </c>
      <c r="D449" s="27">
        <f>VLOOKUP(C449,'Look-up tables'!$N$2:$O$13,2,FALSE)</f>
        <v>3</v>
      </c>
      <c r="E449" t="s">
        <v>55</v>
      </c>
      <c r="F449">
        <v>37</v>
      </c>
      <c r="G449" t="str">
        <f>VLOOKUP(F449,'Look-up tables'!$A$1:$B$7,2,TRUE)</f>
        <v>L</v>
      </c>
      <c r="H449">
        <v>254.93</v>
      </c>
      <c r="I449" s="2">
        <f t="shared" si="19"/>
        <v>6.8900000000000006</v>
      </c>
      <c r="J449" t="s">
        <v>25</v>
      </c>
      <c r="K449">
        <v>5.48</v>
      </c>
      <c r="L449" s="8">
        <f t="shared" si="20"/>
        <v>260.41000000000003</v>
      </c>
      <c r="M449" t="s">
        <v>85</v>
      </c>
      <c r="N449" t="str">
        <f>VLOOKUP(M449,'Look-up tables'!$H$1:$I$14,2,FALSE)</f>
        <v>SK</v>
      </c>
      <c r="O449" t="s">
        <v>22</v>
      </c>
      <c r="P449" s="7">
        <f>VLOOKUP(O449,'Look-up tables'!$D$1:$E$5,2,FALSE)</f>
        <v>1</v>
      </c>
      <c r="Q449" s="8" t="s">
        <v>27</v>
      </c>
      <c r="R449" t="s">
        <v>68</v>
      </c>
      <c r="S449" t="s">
        <v>19</v>
      </c>
      <c r="T449" t="s">
        <v>84</v>
      </c>
    </row>
    <row r="450" spans="1:20" x14ac:dyDescent="0.35">
      <c r="A450">
        <v>55361</v>
      </c>
      <c r="B450" s="1">
        <v>40625</v>
      </c>
      <c r="C450" s="27" t="str">
        <f t="shared" si="18"/>
        <v>Mar</v>
      </c>
      <c r="D450" s="27">
        <f>VLOOKUP(C450,'Look-up tables'!$N$2:$O$13,2,FALSE)</f>
        <v>3</v>
      </c>
      <c r="E450" t="s">
        <v>49</v>
      </c>
      <c r="F450">
        <v>31</v>
      </c>
      <c r="G450" t="str">
        <f>VLOOKUP(F450,'Look-up tables'!$A$1:$B$7,2,TRUE)</f>
        <v>L</v>
      </c>
      <c r="H450">
        <v>293.52</v>
      </c>
      <c r="I450" s="2">
        <f t="shared" si="19"/>
        <v>9.4683870967741921</v>
      </c>
      <c r="J450" t="s">
        <v>25</v>
      </c>
      <c r="K450">
        <v>7.28</v>
      </c>
      <c r="L450" s="8">
        <f t="shared" si="20"/>
        <v>300.79999999999995</v>
      </c>
      <c r="M450" t="s">
        <v>35</v>
      </c>
      <c r="N450" t="str">
        <f>VLOOKUP(M450,'Look-up tables'!$H$1:$I$14,2,FALSE)</f>
        <v>QC</v>
      </c>
      <c r="O450" t="s">
        <v>42</v>
      </c>
      <c r="P450" s="7">
        <f>VLOOKUP(O450,'Look-up tables'!$D$1:$E$5,2,FALSE)</f>
        <v>2</v>
      </c>
      <c r="Q450" s="8" t="s">
        <v>27</v>
      </c>
      <c r="R450" t="s">
        <v>58</v>
      </c>
      <c r="S450" t="s">
        <v>19</v>
      </c>
      <c r="T450" t="s">
        <v>146</v>
      </c>
    </row>
    <row r="451" spans="1:20" x14ac:dyDescent="0.35">
      <c r="A451">
        <v>55361</v>
      </c>
      <c r="B451" s="1">
        <v>40625</v>
      </c>
      <c r="C451" s="27" t="str">
        <f t="shared" ref="C451:C514" si="21">TEXT(B451, "mmm")</f>
        <v>Mar</v>
      </c>
      <c r="D451" s="27">
        <f>VLOOKUP(C451,'Look-up tables'!$N$2:$O$13,2,FALSE)</f>
        <v>3</v>
      </c>
      <c r="E451" t="s">
        <v>49</v>
      </c>
      <c r="F451">
        <v>22</v>
      </c>
      <c r="G451" t="str">
        <f>VLOOKUP(F451,'Look-up tables'!$A$1:$B$7,2,TRUE)</f>
        <v>M</v>
      </c>
      <c r="H451">
        <v>51.39</v>
      </c>
      <c r="I451" s="2">
        <f t="shared" ref="I451:I514" si="22">H451/F451</f>
        <v>2.3359090909090909</v>
      </c>
      <c r="J451" t="s">
        <v>14</v>
      </c>
      <c r="K451">
        <v>4.8600000000000003</v>
      </c>
      <c r="L451" s="8">
        <f t="shared" ref="L451:L514" si="23">H451+K451</f>
        <v>56.25</v>
      </c>
      <c r="M451" t="s">
        <v>35</v>
      </c>
      <c r="N451" t="str">
        <f>VLOOKUP(M451,'Look-up tables'!$H$1:$I$14,2,FALSE)</f>
        <v>QC</v>
      </c>
      <c r="O451" t="s">
        <v>42</v>
      </c>
      <c r="P451" s="7">
        <f>VLOOKUP(O451,'Look-up tables'!$D$1:$E$5,2,FALSE)</f>
        <v>2</v>
      </c>
      <c r="Q451" s="8" t="s">
        <v>17</v>
      </c>
      <c r="R451" t="s">
        <v>18</v>
      </c>
      <c r="S451" t="s">
        <v>19</v>
      </c>
      <c r="T451" t="s">
        <v>146</v>
      </c>
    </row>
    <row r="452" spans="1:20" x14ac:dyDescent="0.35">
      <c r="A452">
        <v>24871</v>
      </c>
      <c r="B452" s="1">
        <v>40625</v>
      </c>
      <c r="C452" s="27" t="str">
        <f t="shared" si="21"/>
        <v>Mar</v>
      </c>
      <c r="D452" s="27">
        <f>VLOOKUP(C452,'Look-up tables'!$N$2:$O$13,2,FALSE)</f>
        <v>3</v>
      </c>
      <c r="E452" t="s">
        <v>55</v>
      </c>
      <c r="F452">
        <v>6</v>
      </c>
      <c r="G452" t="str">
        <f>VLOOKUP(F452,'Look-up tables'!$A$1:$B$7,2,TRUE)</f>
        <v>XS</v>
      </c>
      <c r="H452">
        <v>143.78</v>
      </c>
      <c r="I452" s="2">
        <f t="shared" si="22"/>
        <v>23.963333333333335</v>
      </c>
      <c r="J452" t="s">
        <v>25</v>
      </c>
      <c r="K452">
        <v>8.99</v>
      </c>
      <c r="L452" s="8">
        <f t="shared" si="23"/>
        <v>152.77000000000001</v>
      </c>
      <c r="M452" t="s">
        <v>26</v>
      </c>
      <c r="N452" t="str">
        <f>VLOOKUP(M452,'Look-up tables'!$H$1:$I$14,2,FALSE)</f>
        <v>NT</v>
      </c>
      <c r="O452" t="s">
        <v>22</v>
      </c>
      <c r="P452" s="7">
        <f>VLOOKUP(O452,'Look-up tables'!$D$1:$E$5,2,FALSE)</f>
        <v>1</v>
      </c>
      <c r="Q452" s="8" t="s">
        <v>17</v>
      </c>
      <c r="R452" t="s">
        <v>18</v>
      </c>
      <c r="S452" t="s">
        <v>32</v>
      </c>
      <c r="T452" t="s">
        <v>146</v>
      </c>
    </row>
    <row r="453" spans="1:20" x14ac:dyDescent="0.35">
      <c r="A453">
        <v>4257</v>
      </c>
      <c r="B453" s="1">
        <v>40626</v>
      </c>
      <c r="C453" s="27" t="str">
        <f t="shared" si="21"/>
        <v>Mar</v>
      </c>
      <c r="D453" s="27">
        <f>VLOOKUP(C453,'Look-up tables'!$N$2:$O$13,2,FALSE)</f>
        <v>3</v>
      </c>
      <c r="E453" t="s">
        <v>55</v>
      </c>
      <c r="F453">
        <v>45</v>
      </c>
      <c r="G453" t="str">
        <f>VLOOKUP(F453,'Look-up tables'!$A$1:$B$7,2,TRUE)</f>
        <v>XL</v>
      </c>
      <c r="H453">
        <v>253.89</v>
      </c>
      <c r="I453" s="2">
        <f t="shared" si="22"/>
        <v>5.6419999999999995</v>
      </c>
      <c r="J453" t="s">
        <v>25</v>
      </c>
      <c r="K453">
        <v>5.3</v>
      </c>
      <c r="L453" s="8">
        <f t="shared" si="23"/>
        <v>259.19</v>
      </c>
      <c r="M453" t="s">
        <v>15</v>
      </c>
      <c r="N453" t="str">
        <f>VLOOKUP(M453,'Look-up tables'!$H$1:$I$14,2,FALSE)</f>
        <v>BC</v>
      </c>
      <c r="O453" t="s">
        <v>16</v>
      </c>
      <c r="P453" s="7">
        <f>VLOOKUP(O453,'Look-up tables'!$D$1:$E$5,2,FALSE)</f>
        <v>4</v>
      </c>
      <c r="Q453" s="8" t="s">
        <v>27</v>
      </c>
      <c r="R453" t="s">
        <v>127</v>
      </c>
      <c r="S453" t="s">
        <v>19</v>
      </c>
      <c r="T453" t="s">
        <v>84</v>
      </c>
    </row>
    <row r="454" spans="1:20" x14ac:dyDescent="0.35">
      <c r="A454">
        <v>30369</v>
      </c>
      <c r="B454" s="1">
        <v>40626</v>
      </c>
      <c r="C454" s="27" t="str">
        <f t="shared" si="21"/>
        <v>Mar</v>
      </c>
      <c r="D454" s="27">
        <f>VLOOKUP(C454,'Look-up tables'!$N$2:$O$13,2,FALSE)</f>
        <v>3</v>
      </c>
      <c r="E454" t="s">
        <v>20</v>
      </c>
      <c r="F454">
        <v>21</v>
      </c>
      <c r="G454" t="str">
        <f>VLOOKUP(F454,'Look-up tables'!$A$1:$B$7,2,TRUE)</f>
        <v>M</v>
      </c>
      <c r="H454">
        <v>174.22</v>
      </c>
      <c r="I454" s="2">
        <f t="shared" si="22"/>
        <v>8.2961904761904766</v>
      </c>
      <c r="J454" t="s">
        <v>25</v>
      </c>
      <c r="K454">
        <v>2.64</v>
      </c>
      <c r="L454" s="8">
        <f t="shared" si="23"/>
        <v>176.85999999999999</v>
      </c>
      <c r="M454" t="s">
        <v>51</v>
      </c>
      <c r="N454" t="str">
        <f>VLOOKUP(M454,'Look-up tables'!$H$1:$I$14,2,FALSE)</f>
        <v>ON</v>
      </c>
      <c r="O454" t="s">
        <v>29</v>
      </c>
      <c r="P454" s="7">
        <f>VLOOKUP(O454,'Look-up tables'!$D$1:$E$5,2,FALSE)</f>
        <v>3</v>
      </c>
      <c r="Q454" s="8" t="s">
        <v>27</v>
      </c>
      <c r="R454" t="s">
        <v>36</v>
      </c>
      <c r="S454" t="s">
        <v>32</v>
      </c>
      <c r="T454" t="s">
        <v>61</v>
      </c>
    </row>
    <row r="455" spans="1:20" x14ac:dyDescent="0.35">
      <c r="A455">
        <v>643</v>
      </c>
      <c r="B455" s="1">
        <v>40626</v>
      </c>
      <c r="C455" s="27" t="str">
        <f t="shared" si="21"/>
        <v>Mar</v>
      </c>
      <c r="D455" s="27">
        <f>VLOOKUP(C455,'Look-up tables'!$N$2:$O$13,2,FALSE)</f>
        <v>3</v>
      </c>
      <c r="E455" t="s">
        <v>34</v>
      </c>
      <c r="F455">
        <v>21</v>
      </c>
      <c r="G455" t="str">
        <f>VLOOKUP(F455,'Look-up tables'!$A$1:$B$7,2,TRUE)</f>
        <v>M</v>
      </c>
      <c r="H455">
        <v>2781.82</v>
      </c>
      <c r="I455" s="2">
        <f t="shared" si="22"/>
        <v>132.46761904761905</v>
      </c>
      <c r="J455" t="s">
        <v>14</v>
      </c>
      <c r="K455">
        <v>35</v>
      </c>
      <c r="L455" s="8">
        <f t="shared" si="23"/>
        <v>2816.82</v>
      </c>
      <c r="M455" t="s">
        <v>62</v>
      </c>
      <c r="N455" t="str">
        <f>VLOOKUP(M455,'Look-up tables'!$H$1:$I$14,2,FALSE)</f>
        <v>NU</v>
      </c>
      <c r="O455" t="s">
        <v>22</v>
      </c>
      <c r="P455" s="7">
        <f>VLOOKUP(O455,'Look-up tables'!$D$1:$E$5,2,FALSE)</f>
        <v>1</v>
      </c>
      <c r="Q455" s="8" t="s">
        <v>27</v>
      </c>
      <c r="R455" t="s">
        <v>58</v>
      </c>
      <c r="S455" t="s">
        <v>76</v>
      </c>
      <c r="T455" t="s">
        <v>61</v>
      </c>
    </row>
    <row r="456" spans="1:20" x14ac:dyDescent="0.35">
      <c r="A456">
        <v>30369</v>
      </c>
      <c r="B456" s="1">
        <v>40626</v>
      </c>
      <c r="C456" s="27" t="str">
        <f t="shared" si="21"/>
        <v>Mar</v>
      </c>
      <c r="D456" s="27">
        <f>VLOOKUP(C456,'Look-up tables'!$N$2:$O$13,2,FALSE)</f>
        <v>3</v>
      </c>
      <c r="E456" t="s">
        <v>20</v>
      </c>
      <c r="F456">
        <v>13</v>
      </c>
      <c r="G456" t="str">
        <f>VLOOKUP(F456,'Look-up tables'!$A$1:$B$7,2,TRUE)</f>
        <v>S</v>
      </c>
      <c r="H456">
        <v>76.81</v>
      </c>
      <c r="I456" s="2">
        <f t="shared" si="22"/>
        <v>5.9084615384615384</v>
      </c>
      <c r="J456" t="s">
        <v>25</v>
      </c>
      <c r="K456">
        <v>7.54</v>
      </c>
      <c r="L456" s="8">
        <f t="shared" si="23"/>
        <v>84.350000000000009</v>
      </c>
      <c r="M456" t="s">
        <v>51</v>
      </c>
      <c r="N456" t="str">
        <f>VLOOKUP(M456,'Look-up tables'!$H$1:$I$14,2,FALSE)</f>
        <v>ON</v>
      </c>
      <c r="O456" t="s">
        <v>29</v>
      </c>
      <c r="P456" s="7">
        <f>VLOOKUP(O456,'Look-up tables'!$D$1:$E$5,2,FALSE)</f>
        <v>3</v>
      </c>
      <c r="Q456" s="8" t="s">
        <v>27</v>
      </c>
      <c r="R456" t="s">
        <v>28</v>
      </c>
      <c r="S456" t="s">
        <v>19</v>
      </c>
      <c r="T456" t="s">
        <v>61</v>
      </c>
    </row>
    <row r="457" spans="1:20" x14ac:dyDescent="0.35">
      <c r="A457">
        <v>54245</v>
      </c>
      <c r="B457" s="1">
        <v>40626</v>
      </c>
      <c r="C457" s="27" t="str">
        <f t="shared" si="21"/>
        <v>Mar</v>
      </c>
      <c r="D457" s="27">
        <f>VLOOKUP(C457,'Look-up tables'!$N$2:$O$13,2,FALSE)</f>
        <v>3</v>
      </c>
      <c r="E457" t="s">
        <v>55</v>
      </c>
      <c r="F457">
        <v>5</v>
      </c>
      <c r="G457" t="str">
        <f>VLOOKUP(F457,'Look-up tables'!$A$1:$B$7,2,TRUE)</f>
        <v>XS</v>
      </c>
      <c r="H457">
        <v>83.3</v>
      </c>
      <c r="I457" s="2">
        <f t="shared" si="22"/>
        <v>16.66</v>
      </c>
      <c r="J457" t="s">
        <v>25</v>
      </c>
      <c r="K457">
        <v>2.5</v>
      </c>
      <c r="L457" s="8">
        <f t="shared" si="23"/>
        <v>85.8</v>
      </c>
      <c r="M457" t="s">
        <v>51</v>
      </c>
      <c r="N457" t="str">
        <f>VLOOKUP(M457,'Look-up tables'!$H$1:$I$14,2,FALSE)</f>
        <v>ON</v>
      </c>
      <c r="O457" t="s">
        <v>22</v>
      </c>
      <c r="P457" s="7">
        <f>VLOOKUP(O457,'Look-up tables'!$D$1:$E$5,2,FALSE)</f>
        <v>1</v>
      </c>
      <c r="Q457" s="8" t="s">
        <v>30</v>
      </c>
      <c r="R457" t="s">
        <v>47</v>
      </c>
      <c r="S457" t="s">
        <v>37</v>
      </c>
      <c r="T457" t="s">
        <v>61</v>
      </c>
    </row>
    <row r="458" spans="1:20" x14ac:dyDescent="0.35">
      <c r="A458">
        <v>55686</v>
      </c>
      <c r="B458" s="1">
        <v>40627</v>
      </c>
      <c r="C458" s="27" t="str">
        <f t="shared" si="21"/>
        <v>Mar</v>
      </c>
      <c r="D458" s="27">
        <f>VLOOKUP(C458,'Look-up tables'!$N$2:$O$13,2,FALSE)</f>
        <v>3</v>
      </c>
      <c r="E458" t="s">
        <v>20</v>
      </c>
      <c r="F458">
        <v>26</v>
      </c>
      <c r="G458" t="str">
        <f>VLOOKUP(F458,'Look-up tables'!$A$1:$B$7,2,TRUE)</f>
        <v>M</v>
      </c>
      <c r="H458">
        <v>423.14</v>
      </c>
      <c r="I458" s="2">
        <f t="shared" si="22"/>
        <v>16.274615384615384</v>
      </c>
      <c r="J458" t="s">
        <v>25</v>
      </c>
      <c r="K458">
        <v>4</v>
      </c>
      <c r="L458" s="8">
        <f t="shared" si="23"/>
        <v>427.14</v>
      </c>
      <c r="M458" t="s">
        <v>85</v>
      </c>
      <c r="N458" t="str">
        <f>VLOOKUP(M458,'Look-up tables'!$H$1:$I$14,2,FALSE)</f>
        <v>SK</v>
      </c>
      <c r="O458" t="s">
        <v>22</v>
      </c>
      <c r="P458" s="7">
        <f>VLOOKUP(O458,'Look-up tables'!$D$1:$E$5,2,FALSE)</f>
        <v>1</v>
      </c>
      <c r="Q458" s="8" t="s">
        <v>30</v>
      </c>
      <c r="R458" t="s">
        <v>31</v>
      </c>
      <c r="S458" t="s">
        <v>19</v>
      </c>
      <c r="T458" t="s">
        <v>166</v>
      </c>
    </row>
    <row r="459" spans="1:20" x14ac:dyDescent="0.35">
      <c r="A459">
        <v>55686</v>
      </c>
      <c r="B459" s="1">
        <v>40627</v>
      </c>
      <c r="C459" s="27" t="str">
        <f t="shared" si="21"/>
        <v>Mar</v>
      </c>
      <c r="D459" s="27">
        <f>VLOOKUP(C459,'Look-up tables'!$N$2:$O$13,2,FALSE)</f>
        <v>3</v>
      </c>
      <c r="E459" t="s">
        <v>20</v>
      </c>
      <c r="F459">
        <v>22</v>
      </c>
      <c r="G459" t="str">
        <f>VLOOKUP(F459,'Look-up tables'!$A$1:$B$7,2,TRUE)</f>
        <v>M</v>
      </c>
      <c r="H459">
        <v>628.39</v>
      </c>
      <c r="I459" s="2">
        <f t="shared" si="22"/>
        <v>28.563181818181818</v>
      </c>
      <c r="J459" t="s">
        <v>14</v>
      </c>
      <c r="K459">
        <v>5.09</v>
      </c>
      <c r="L459" s="8">
        <f t="shared" si="23"/>
        <v>633.48</v>
      </c>
      <c r="M459" t="s">
        <v>85</v>
      </c>
      <c r="N459" t="str">
        <f>VLOOKUP(M459,'Look-up tables'!$H$1:$I$14,2,FALSE)</f>
        <v>SK</v>
      </c>
      <c r="O459" t="s">
        <v>22</v>
      </c>
      <c r="P459" s="7">
        <f>VLOOKUP(O459,'Look-up tables'!$D$1:$E$5,2,FALSE)</f>
        <v>1</v>
      </c>
      <c r="Q459" s="8" t="s">
        <v>27</v>
      </c>
      <c r="R459" t="s">
        <v>28</v>
      </c>
      <c r="S459" t="s">
        <v>19</v>
      </c>
      <c r="T459" t="s">
        <v>166</v>
      </c>
    </row>
    <row r="460" spans="1:20" x14ac:dyDescent="0.35">
      <c r="A460">
        <v>55686</v>
      </c>
      <c r="B460" s="1">
        <v>40627</v>
      </c>
      <c r="C460" s="27" t="str">
        <f t="shared" si="21"/>
        <v>Mar</v>
      </c>
      <c r="D460" s="27">
        <f>VLOOKUP(C460,'Look-up tables'!$N$2:$O$13,2,FALSE)</f>
        <v>3</v>
      </c>
      <c r="E460" t="s">
        <v>20</v>
      </c>
      <c r="F460">
        <v>2</v>
      </c>
      <c r="G460" t="str">
        <f>VLOOKUP(F460,'Look-up tables'!$A$1:$B$7,2,TRUE)</f>
        <v>XS</v>
      </c>
      <c r="H460">
        <v>162.49</v>
      </c>
      <c r="I460" s="2">
        <f t="shared" si="22"/>
        <v>81.245000000000005</v>
      </c>
      <c r="J460" t="s">
        <v>25</v>
      </c>
      <c r="K460">
        <v>0.99</v>
      </c>
      <c r="L460" s="8">
        <f t="shared" si="23"/>
        <v>163.48000000000002</v>
      </c>
      <c r="M460" t="s">
        <v>85</v>
      </c>
      <c r="N460" t="str">
        <f>VLOOKUP(M460,'Look-up tables'!$H$1:$I$14,2,FALSE)</f>
        <v>SK</v>
      </c>
      <c r="O460" t="s">
        <v>22</v>
      </c>
      <c r="P460" s="7">
        <f>VLOOKUP(O460,'Look-up tables'!$D$1:$E$5,2,FALSE)</f>
        <v>1</v>
      </c>
      <c r="Q460" s="8" t="s">
        <v>27</v>
      </c>
      <c r="R460" t="s">
        <v>66</v>
      </c>
      <c r="S460" t="s">
        <v>19</v>
      </c>
      <c r="T460" t="s">
        <v>140</v>
      </c>
    </row>
    <row r="461" spans="1:20" x14ac:dyDescent="0.35">
      <c r="A461">
        <v>30658</v>
      </c>
      <c r="B461" s="1">
        <v>40628</v>
      </c>
      <c r="C461" s="27" t="str">
        <f t="shared" si="21"/>
        <v>Mar</v>
      </c>
      <c r="D461" s="27">
        <f>VLOOKUP(C461,'Look-up tables'!$N$2:$O$13,2,FALSE)</f>
        <v>3</v>
      </c>
      <c r="E461" t="s">
        <v>55</v>
      </c>
      <c r="F461">
        <v>44</v>
      </c>
      <c r="G461" t="str">
        <f>VLOOKUP(F461,'Look-up tables'!$A$1:$B$7,2,TRUE)</f>
        <v>XL</v>
      </c>
      <c r="H461">
        <v>6040.22</v>
      </c>
      <c r="I461" s="2">
        <f t="shared" si="22"/>
        <v>137.27772727272728</v>
      </c>
      <c r="J461" t="s">
        <v>25</v>
      </c>
      <c r="K461">
        <v>35</v>
      </c>
      <c r="L461" s="8">
        <f t="shared" si="23"/>
        <v>6075.22</v>
      </c>
      <c r="M461" t="s">
        <v>26</v>
      </c>
      <c r="N461" t="str">
        <f>VLOOKUP(M461,'Look-up tables'!$H$1:$I$14,2,FALSE)</f>
        <v>NT</v>
      </c>
      <c r="O461" t="s">
        <v>22</v>
      </c>
      <c r="P461" s="7">
        <f>VLOOKUP(O461,'Look-up tables'!$D$1:$E$5,2,FALSE)</f>
        <v>1</v>
      </c>
      <c r="Q461" s="8" t="s">
        <v>27</v>
      </c>
      <c r="R461" t="s">
        <v>58</v>
      </c>
      <c r="S461" t="s">
        <v>76</v>
      </c>
      <c r="T461" t="s">
        <v>140</v>
      </c>
    </row>
    <row r="462" spans="1:20" x14ac:dyDescent="0.35">
      <c r="A462">
        <v>24384</v>
      </c>
      <c r="B462" s="1">
        <v>40628</v>
      </c>
      <c r="C462" s="27" t="str">
        <f t="shared" si="21"/>
        <v>Mar</v>
      </c>
      <c r="D462" s="27">
        <f>VLOOKUP(C462,'Look-up tables'!$N$2:$O$13,2,FALSE)</f>
        <v>3</v>
      </c>
      <c r="E462" t="s">
        <v>55</v>
      </c>
      <c r="F462">
        <v>44</v>
      </c>
      <c r="G462" t="str">
        <f>VLOOKUP(F462,'Look-up tables'!$A$1:$B$7,2,TRUE)</f>
        <v>XL</v>
      </c>
      <c r="H462">
        <v>205.11</v>
      </c>
      <c r="I462" s="2">
        <f t="shared" si="22"/>
        <v>4.6615909090909096</v>
      </c>
      <c r="J462" t="s">
        <v>25</v>
      </c>
      <c r="K462">
        <v>0.5</v>
      </c>
      <c r="L462" s="8">
        <f t="shared" si="23"/>
        <v>205.61</v>
      </c>
      <c r="M462" t="s">
        <v>39</v>
      </c>
      <c r="N462" t="str">
        <f>VLOOKUP(M462,'Look-up tables'!$H$1:$I$14,2,FALSE)</f>
        <v>MB</v>
      </c>
      <c r="O462" t="s">
        <v>16</v>
      </c>
      <c r="P462" s="7">
        <f>VLOOKUP(O462,'Look-up tables'!$D$1:$E$5,2,FALSE)</f>
        <v>4</v>
      </c>
      <c r="Q462" s="8" t="s">
        <v>27</v>
      </c>
      <c r="R462" t="s">
        <v>71</v>
      </c>
      <c r="S462" t="s">
        <v>19</v>
      </c>
      <c r="T462" t="s">
        <v>140</v>
      </c>
    </row>
    <row r="463" spans="1:20" x14ac:dyDescent="0.35">
      <c r="A463">
        <v>30658</v>
      </c>
      <c r="B463" s="1">
        <v>40628</v>
      </c>
      <c r="C463" s="27" t="str">
        <f t="shared" si="21"/>
        <v>Mar</v>
      </c>
      <c r="D463" s="27">
        <f>VLOOKUP(C463,'Look-up tables'!$N$2:$O$13,2,FALSE)</f>
        <v>3</v>
      </c>
      <c r="E463" t="s">
        <v>55</v>
      </c>
      <c r="F463">
        <v>35</v>
      </c>
      <c r="G463" t="str">
        <f>VLOOKUP(F463,'Look-up tables'!$A$1:$B$7,2,TRUE)</f>
        <v>L</v>
      </c>
      <c r="H463">
        <v>17387.650000000001</v>
      </c>
      <c r="I463" s="2">
        <f t="shared" si="22"/>
        <v>496.79</v>
      </c>
      <c r="J463" t="s">
        <v>25</v>
      </c>
      <c r="K463">
        <v>24.49</v>
      </c>
      <c r="L463" s="8">
        <f t="shared" si="23"/>
        <v>17412.140000000003</v>
      </c>
      <c r="M463" t="s">
        <v>26</v>
      </c>
      <c r="N463" t="str">
        <f>VLOOKUP(M463,'Look-up tables'!$H$1:$I$14,2,FALSE)</f>
        <v>NT</v>
      </c>
      <c r="O463" t="s">
        <v>22</v>
      </c>
      <c r="P463" s="7">
        <f>VLOOKUP(O463,'Look-up tables'!$D$1:$E$5,2,FALSE)</f>
        <v>1</v>
      </c>
      <c r="Q463" s="8" t="s">
        <v>30</v>
      </c>
      <c r="R463" t="s">
        <v>165</v>
      </c>
      <c r="S463" t="s">
        <v>76</v>
      </c>
      <c r="T463" t="s">
        <v>166</v>
      </c>
    </row>
    <row r="464" spans="1:20" x14ac:dyDescent="0.35">
      <c r="A464">
        <v>24384</v>
      </c>
      <c r="B464" s="1">
        <v>40628</v>
      </c>
      <c r="C464" s="27" t="str">
        <f t="shared" si="21"/>
        <v>Mar</v>
      </c>
      <c r="D464" s="27">
        <f>VLOOKUP(C464,'Look-up tables'!$N$2:$O$13,2,FALSE)</f>
        <v>3</v>
      </c>
      <c r="E464" t="s">
        <v>55</v>
      </c>
      <c r="F464">
        <v>21</v>
      </c>
      <c r="G464" t="str">
        <f>VLOOKUP(F464,'Look-up tables'!$A$1:$B$7,2,TRUE)</f>
        <v>M</v>
      </c>
      <c r="H464">
        <v>3981.23</v>
      </c>
      <c r="I464" s="2">
        <f t="shared" si="22"/>
        <v>189.58238095238096</v>
      </c>
      <c r="J464" t="s">
        <v>25</v>
      </c>
      <c r="K464">
        <v>19.989999999999998</v>
      </c>
      <c r="L464" s="8">
        <f t="shared" si="23"/>
        <v>4001.22</v>
      </c>
      <c r="M464" t="s">
        <v>39</v>
      </c>
      <c r="N464" t="str">
        <f>VLOOKUP(M464,'Look-up tables'!$H$1:$I$14,2,FALSE)</f>
        <v>MB</v>
      </c>
      <c r="O464" t="s">
        <v>16</v>
      </c>
      <c r="P464" s="7">
        <f>VLOOKUP(O464,'Look-up tables'!$D$1:$E$5,2,FALSE)</f>
        <v>4</v>
      </c>
      <c r="Q464" s="8" t="s">
        <v>27</v>
      </c>
      <c r="R464" t="s">
        <v>58</v>
      </c>
      <c r="S464" t="s">
        <v>19</v>
      </c>
      <c r="T464" t="s">
        <v>140</v>
      </c>
    </row>
    <row r="465" spans="1:20" x14ac:dyDescent="0.35">
      <c r="A465">
        <v>24384</v>
      </c>
      <c r="B465" s="1">
        <v>40628</v>
      </c>
      <c r="C465" s="27" t="str">
        <f t="shared" si="21"/>
        <v>Mar</v>
      </c>
      <c r="D465" s="27">
        <f>VLOOKUP(C465,'Look-up tables'!$N$2:$O$13,2,FALSE)</f>
        <v>3</v>
      </c>
      <c r="E465" t="s">
        <v>55</v>
      </c>
      <c r="F465">
        <v>20</v>
      </c>
      <c r="G465" t="str">
        <f>VLOOKUP(F465,'Look-up tables'!$A$1:$B$7,2,TRUE)</f>
        <v>M</v>
      </c>
      <c r="H465">
        <v>2458.2424999999998</v>
      </c>
      <c r="I465" s="2">
        <f t="shared" si="22"/>
        <v>122.91212499999999</v>
      </c>
      <c r="J465" t="s">
        <v>25</v>
      </c>
      <c r="K465">
        <v>8.99</v>
      </c>
      <c r="L465" s="8">
        <f t="shared" si="23"/>
        <v>2467.2324999999996</v>
      </c>
      <c r="M465" t="s">
        <v>39</v>
      </c>
      <c r="N465" t="str">
        <f>VLOOKUP(M465,'Look-up tables'!$H$1:$I$14,2,FALSE)</f>
        <v>MB</v>
      </c>
      <c r="O465" t="s">
        <v>16</v>
      </c>
      <c r="P465" s="7">
        <f>VLOOKUP(O465,'Look-up tables'!$D$1:$E$5,2,FALSE)</f>
        <v>4</v>
      </c>
      <c r="Q465" s="8" t="s">
        <v>30</v>
      </c>
      <c r="R465" t="s">
        <v>47</v>
      </c>
      <c r="S465" t="s">
        <v>19</v>
      </c>
      <c r="T465" t="s">
        <v>140</v>
      </c>
    </row>
    <row r="466" spans="1:20" x14ac:dyDescent="0.35">
      <c r="A466">
        <v>50404</v>
      </c>
      <c r="B466" s="1">
        <v>40628</v>
      </c>
      <c r="C466" s="27" t="str">
        <f t="shared" si="21"/>
        <v>Mar</v>
      </c>
      <c r="D466" s="27">
        <f>VLOOKUP(C466,'Look-up tables'!$N$2:$O$13,2,FALSE)</f>
        <v>3</v>
      </c>
      <c r="E466" t="s">
        <v>34</v>
      </c>
      <c r="F466">
        <v>18</v>
      </c>
      <c r="G466" t="str">
        <f>VLOOKUP(F466,'Look-up tables'!$A$1:$B$7,2,TRUE)</f>
        <v>S</v>
      </c>
      <c r="H466">
        <v>3780.43</v>
      </c>
      <c r="I466" s="2">
        <f t="shared" si="22"/>
        <v>210.02388888888888</v>
      </c>
      <c r="J466" t="s">
        <v>25</v>
      </c>
      <c r="K466">
        <v>9.99</v>
      </c>
      <c r="L466" s="8">
        <f t="shared" si="23"/>
        <v>3790.4199999999996</v>
      </c>
      <c r="M466" t="s">
        <v>39</v>
      </c>
      <c r="N466" t="str">
        <f>VLOOKUP(M466,'Look-up tables'!$H$1:$I$14,2,FALSE)</f>
        <v>MB</v>
      </c>
      <c r="O466" t="s">
        <v>22</v>
      </c>
      <c r="P466" s="7">
        <f>VLOOKUP(O466,'Look-up tables'!$D$1:$E$5,2,FALSE)</f>
        <v>1</v>
      </c>
      <c r="Q466" s="8" t="s">
        <v>27</v>
      </c>
      <c r="R466" t="s">
        <v>58</v>
      </c>
      <c r="S466" t="s">
        <v>19</v>
      </c>
      <c r="T466" t="s">
        <v>166</v>
      </c>
    </row>
    <row r="467" spans="1:20" x14ac:dyDescent="0.35">
      <c r="A467">
        <v>25376</v>
      </c>
      <c r="B467" s="1">
        <v>40628</v>
      </c>
      <c r="C467" s="27" t="str">
        <f t="shared" si="21"/>
        <v>Mar</v>
      </c>
      <c r="D467" s="27">
        <f>VLOOKUP(C467,'Look-up tables'!$N$2:$O$13,2,FALSE)</f>
        <v>3</v>
      </c>
      <c r="E467" t="s">
        <v>20</v>
      </c>
      <c r="F467">
        <v>12</v>
      </c>
      <c r="G467" t="str">
        <f>VLOOKUP(F467,'Look-up tables'!$A$1:$B$7,2,TRUE)</f>
        <v>S</v>
      </c>
      <c r="H467">
        <v>76.61</v>
      </c>
      <c r="I467" s="2">
        <f t="shared" si="22"/>
        <v>6.3841666666666663</v>
      </c>
      <c r="J467" t="s">
        <v>25</v>
      </c>
      <c r="K467">
        <v>5.29</v>
      </c>
      <c r="L467" s="8">
        <f t="shared" si="23"/>
        <v>81.900000000000006</v>
      </c>
      <c r="M467" t="s">
        <v>96</v>
      </c>
      <c r="N467" t="str">
        <f>VLOOKUP(M467,'Look-up tables'!$H$1:$I$14,2,FALSE)</f>
        <v>PE</v>
      </c>
      <c r="O467" t="s">
        <v>22</v>
      </c>
      <c r="P467" s="7">
        <f>VLOOKUP(O467,'Look-up tables'!$D$1:$E$5,2,FALSE)</f>
        <v>1</v>
      </c>
      <c r="Q467" s="8" t="s">
        <v>17</v>
      </c>
      <c r="R467" t="s">
        <v>18</v>
      </c>
      <c r="S467" t="s">
        <v>19</v>
      </c>
      <c r="T467" t="s">
        <v>166</v>
      </c>
    </row>
    <row r="468" spans="1:20" x14ac:dyDescent="0.35">
      <c r="A468">
        <v>50404</v>
      </c>
      <c r="B468" s="1">
        <v>40628</v>
      </c>
      <c r="C468" s="27" t="str">
        <f t="shared" si="21"/>
        <v>Mar</v>
      </c>
      <c r="D468" s="27">
        <f>VLOOKUP(C468,'Look-up tables'!$N$2:$O$13,2,FALSE)</f>
        <v>3</v>
      </c>
      <c r="E468" t="s">
        <v>34</v>
      </c>
      <c r="F468">
        <v>10</v>
      </c>
      <c r="G468" t="str">
        <f>VLOOKUP(F468,'Look-up tables'!$A$1:$B$7,2,TRUE)</f>
        <v>S</v>
      </c>
      <c r="H468">
        <v>1961.68</v>
      </c>
      <c r="I468" s="2">
        <f t="shared" si="22"/>
        <v>196.16800000000001</v>
      </c>
      <c r="J468" t="s">
        <v>25</v>
      </c>
      <c r="K468">
        <v>69</v>
      </c>
      <c r="L468" s="8">
        <f t="shared" si="23"/>
        <v>2030.68</v>
      </c>
      <c r="M468" t="s">
        <v>39</v>
      </c>
      <c r="N468" t="str">
        <f>VLOOKUP(M468,'Look-up tables'!$H$1:$I$14,2,FALSE)</f>
        <v>MB</v>
      </c>
      <c r="O468" t="s">
        <v>22</v>
      </c>
      <c r="P468" s="7">
        <f>VLOOKUP(O468,'Look-up tables'!$D$1:$E$5,2,FALSE)</f>
        <v>1</v>
      </c>
      <c r="Q468" s="8" t="s">
        <v>17</v>
      </c>
      <c r="R468" t="s">
        <v>52</v>
      </c>
      <c r="S468" t="s">
        <v>76</v>
      </c>
      <c r="T468" t="s">
        <v>140</v>
      </c>
    </row>
    <row r="469" spans="1:20" x14ac:dyDescent="0.35">
      <c r="A469">
        <v>48548</v>
      </c>
      <c r="B469" s="1">
        <v>40628</v>
      </c>
      <c r="C469" s="27" t="str">
        <f t="shared" si="21"/>
        <v>Mar</v>
      </c>
      <c r="D469" s="27">
        <f>VLOOKUP(C469,'Look-up tables'!$N$2:$O$13,2,FALSE)</f>
        <v>3</v>
      </c>
      <c r="E469" t="s">
        <v>20</v>
      </c>
      <c r="F469">
        <v>3</v>
      </c>
      <c r="G469" t="str">
        <f>VLOOKUP(F469,'Look-up tables'!$A$1:$B$7,2,TRUE)</f>
        <v>XS</v>
      </c>
      <c r="H469">
        <v>13.71</v>
      </c>
      <c r="I469" s="2">
        <f t="shared" si="22"/>
        <v>4.57</v>
      </c>
      <c r="J469" t="s">
        <v>25</v>
      </c>
      <c r="K469">
        <v>3.97</v>
      </c>
      <c r="L469" s="8">
        <f t="shared" si="23"/>
        <v>17.68</v>
      </c>
      <c r="M469" t="s">
        <v>35</v>
      </c>
      <c r="N469" t="str">
        <f>VLOOKUP(M469,'Look-up tables'!$H$1:$I$14,2,FALSE)</f>
        <v>QC</v>
      </c>
      <c r="O469" t="s">
        <v>22</v>
      </c>
      <c r="P469" s="7">
        <f>VLOOKUP(O469,'Look-up tables'!$D$1:$E$5,2,FALSE)</f>
        <v>1</v>
      </c>
      <c r="Q469" s="8" t="s">
        <v>27</v>
      </c>
      <c r="R469" t="s">
        <v>40</v>
      </c>
      <c r="S469" t="s">
        <v>37</v>
      </c>
      <c r="T469" t="s">
        <v>166</v>
      </c>
    </row>
    <row r="470" spans="1:20" x14ac:dyDescent="0.35">
      <c r="A470">
        <v>56804</v>
      </c>
      <c r="B470" s="1">
        <v>40629</v>
      </c>
      <c r="C470" s="27" t="str">
        <f t="shared" si="21"/>
        <v>Mar</v>
      </c>
      <c r="D470" s="27">
        <f>VLOOKUP(C470,'Look-up tables'!$N$2:$O$13,2,FALSE)</f>
        <v>3</v>
      </c>
      <c r="E470" t="s">
        <v>20</v>
      </c>
      <c r="F470">
        <v>41</v>
      </c>
      <c r="G470" t="str">
        <f>VLOOKUP(F470,'Look-up tables'!$A$1:$B$7,2,TRUE)</f>
        <v>XL</v>
      </c>
      <c r="H470">
        <v>136.44999999999999</v>
      </c>
      <c r="I470" s="2">
        <f t="shared" si="22"/>
        <v>3.3280487804878045</v>
      </c>
      <c r="J470" t="s">
        <v>25</v>
      </c>
      <c r="K470">
        <v>6.27</v>
      </c>
      <c r="L470" s="8">
        <f t="shared" si="23"/>
        <v>142.72</v>
      </c>
      <c r="M470" t="s">
        <v>85</v>
      </c>
      <c r="N470" t="str">
        <f>VLOOKUP(M470,'Look-up tables'!$H$1:$I$14,2,FALSE)</f>
        <v>SK</v>
      </c>
      <c r="O470" t="s">
        <v>29</v>
      </c>
      <c r="P470" s="7">
        <f>VLOOKUP(O470,'Look-up tables'!$D$1:$E$5,2,FALSE)</f>
        <v>3</v>
      </c>
      <c r="Q470" s="8" t="s">
        <v>27</v>
      </c>
      <c r="R470" t="s">
        <v>68</v>
      </c>
      <c r="S470" t="s">
        <v>19</v>
      </c>
      <c r="T470" t="s">
        <v>258</v>
      </c>
    </row>
    <row r="471" spans="1:20" x14ac:dyDescent="0.35">
      <c r="A471">
        <v>56804</v>
      </c>
      <c r="B471" s="1">
        <v>40629</v>
      </c>
      <c r="C471" s="27" t="str">
        <f t="shared" si="21"/>
        <v>Mar</v>
      </c>
      <c r="D471" s="27">
        <f>VLOOKUP(C471,'Look-up tables'!$N$2:$O$13,2,FALSE)</f>
        <v>3</v>
      </c>
      <c r="E471" t="s">
        <v>20</v>
      </c>
      <c r="F471">
        <v>24</v>
      </c>
      <c r="G471" t="str">
        <f>VLOOKUP(F471,'Look-up tables'!$A$1:$B$7,2,TRUE)</f>
        <v>M</v>
      </c>
      <c r="H471">
        <v>121.81</v>
      </c>
      <c r="I471" s="2">
        <f t="shared" si="22"/>
        <v>5.0754166666666665</v>
      </c>
      <c r="J471" t="s">
        <v>25</v>
      </c>
      <c r="K471">
        <v>4.8600000000000003</v>
      </c>
      <c r="L471" s="8">
        <f t="shared" si="23"/>
        <v>126.67</v>
      </c>
      <c r="M471" t="s">
        <v>85</v>
      </c>
      <c r="N471" t="str">
        <f>VLOOKUP(M471,'Look-up tables'!$H$1:$I$14,2,FALSE)</f>
        <v>SK</v>
      </c>
      <c r="O471" t="s">
        <v>29</v>
      </c>
      <c r="P471" s="7">
        <f>VLOOKUP(O471,'Look-up tables'!$D$1:$E$5,2,FALSE)</f>
        <v>3</v>
      </c>
      <c r="Q471" s="8" t="s">
        <v>27</v>
      </c>
      <c r="R471" t="s">
        <v>28</v>
      </c>
      <c r="S471" t="s">
        <v>19</v>
      </c>
      <c r="T471" t="s">
        <v>140</v>
      </c>
    </row>
    <row r="472" spans="1:20" x14ac:dyDescent="0.35">
      <c r="A472">
        <v>36001</v>
      </c>
      <c r="B472" s="1">
        <v>40630</v>
      </c>
      <c r="C472" s="27" t="str">
        <f t="shared" si="21"/>
        <v>Mar</v>
      </c>
      <c r="D472" s="27">
        <f>VLOOKUP(C472,'Look-up tables'!$N$2:$O$13,2,FALSE)</f>
        <v>3</v>
      </c>
      <c r="E472" t="s">
        <v>13</v>
      </c>
      <c r="F472">
        <v>47</v>
      </c>
      <c r="G472" t="str">
        <f>VLOOKUP(F472,'Look-up tables'!$A$1:$B$7,2,TRUE)</f>
        <v>XL</v>
      </c>
      <c r="H472">
        <v>564.39</v>
      </c>
      <c r="I472" s="2">
        <f t="shared" si="22"/>
        <v>12.008297872340425</v>
      </c>
      <c r="J472" t="s">
        <v>25</v>
      </c>
      <c r="K472">
        <v>4.9800000000000004</v>
      </c>
      <c r="L472" s="8">
        <f t="shared" si="23"/>
        <v>569.37</v>
      </c>
      <c r="M472" t="s">
        <v>26</v>
      </c>
      <c r="N472" t="str">
        <f>VLOOKUP(M472,'Look-up tables'!$H$1:$I$14,2,FALSE)</f>
        <v>NT</v>
      </c>
      <c r="O472" t="s">
        <v>29</v>
      </c>
      <c r="P472" s="7">
        <f>VLOOKUP(O472,'Look-up tables'!$D$1:$E$5,2,FALSE)</f>
        <v>3</v>
      </c>
      <c r="Q472" s="8" t="s">
        <v>27</v>
      </c>
      <c r="R472" t="s">
        <v>68</v>
      </c>
      <c r="S472" t="s">
        <v>19</v>
      </c>
      <c r="T472" s="1">
        <v>40547</v>
      </c>
    </row>
    <row r="473" spans="1:20" x14ac:dyDescent="0.35">
      <c r="A473">
        <v>36001</v>
      </c>
      <c r="B473" s="1">
        <v>40630</v>
      </c>
      <c r="C473" s="27" t="str">
        <f t="shared" si="21"/>
        <v>Mar</v>
      </c>
      <c r="D473" s="27">
        <f>VLOOKUP(C473,'Look-up tables'!$N$2:$O$13,2,FALSE)</f>
        <v>3</v>
      </c>
      <c r="E473" t="s">
        <v>13</v>
      </c>
      <c r="F473">
        <v>45</v>
      </c>
      <c r="G473" t="str">
        <f>VLOOKUP(F473,'Look-up tables'!$A$1:$B$7,2,TRUE)</f>
        <v>XL</v>
      </c>
      <c r="H473">
        <v>1038.82</v>
      </c>
      <c r="I473" s="2">
        <f t="shared" si="22"/>
        <v>23.084888888888887</v>
      </c>
      <c r="J473" t="s">
        <v>25</v>
      </c>
      <c r="K473">
        <v>15.1</v>
      </c>
      <c r="L473" s="8">
        <f t="shared" si="23"/>
        <v>1053.9199999999998</v>
      </c>
      <c r="M473" t="s">
        <v>26</v>
      </c>
      <c r="N473" t="str">
        <f>VLOOKUP(M473,'Look-up tables'!$H$1:$I$14,2,FALSE)</f>
        <v>NT</v>
      </c>
      <c r="O473" t="s">
        <v>29</v>
      </c>
      <c r="P473" s="7">
        <f>VLOOKUP(O473,'Look-up tables'!$D$1:$E$5,2,FALSE)</f>
        <v>3</v>
      </c>
      <c r="Q473" s="8" t="s">
        <v>27</v>
      </c>
      <c r="R473" t="s">
        <v>68</v>
      </c>
      <c r="S473" t="s">
        <v>19</v>
      </c>
      <c r="T473" t="s">
        <v>280</v>
      </c>
    </row>
    <row r="474" spans="1:20" x14ac:dyDescent="0.35">
      <c r="A474">
        <v>34048</v>
      </c>
      <c r="B474" s="1">
        <v>40630</v>
      </c>
      <c r="C474" s="27" t="str">
        <f t="shared" si="21"/>
        <v>Mar</v>
      </c>
      <c r="D474" s="27">
        <f>VLOOKUP(C474,'Look-up tables'!$N$2:$O$13,2,FALSE)</f>
        <v>3</v>
      </c>
      <c r="E474" t="s">
        <v>13</v>
      </c>
      <c r="F474">
        <v>1</v>
      </c>
      <c r="G474" t="str">
        <f>VLOOKUP(F474,'Look-up tables'!$A$1:$B$7,2,TRUE)</f>
        <v>XS</v>
      </c>
      <c r="H474">
        <v>26.68</v>
      </c>
      <c r="I474" s="2">
        <f t="shared" si="22"/>
        <v>26.68</v>
      </c>
      <c r="J474" t="s">
        <v>25</v>
      </c>
      <c r="K474">
        <v>3.63</v>
      </c>
      <c r="L474" s="8">
        <f t="shared" si="23"/>
        <v>30.31</v>
      </c>
      <c r="M474" t="s">
        <v>96</v>
      </c>
      <c r="N474" t="str">
        <f>VLOOKUP(M474,'Look-up tables'!$H$1:$I$14,2,FALSE)</f>
        <v>PE</v>
      </c>
      <c r="O474" t="s">
        <v>22</v>
      </c>
      <c r="P474" s="7">
        <f>VLOOKUP(O474,'Look-up tables'!$D$1:$E$5,2,FALSE)</f>
        <v>1</v>
      </c>
      <c r="Q474" s="8" t="s">
        <v>17</v>
      </c>
      <c r="R474" t="s">
        <v>18</v>
      </c>
      <c r="S474" t="s">
        <v>32</v>
      </c>
      <c r="T474" t="s">
        <v>280</v>
      </c>
    </row>
    <row r="475" spans="1:20" x14ac:dyDescent="0.35">
      <c r="A475">
        <v>24965</v>
      </c>
      <c r="B475" s="1">
        <v>40631</v>
      </c>
      <c r="C475" s="27" t="str">
        <f t="shared" si="21"/>
        <v>Mar</v>
      </c>
      <c r="D475" s="27">
        <f>VLOOKUP(C475,'Look-up tables'!$N$2:$O$13,2,FALSE)</f>
        <v>3</v>
      </c>
      <c r="E475" t="s">
        <v>13</v>
      </c>
      <c r="F475">
        <v>42</v>
      </c>
      <c r="G475" t="str">
        <f>VLOOKUP(F475,'Look-up tables'!$A$1:$B$7,2,TRUE)</f>
        <v>XL</v>
      </c>
      <c r="H475">
        <v>1146.1099999999999</v>
      </c>
      <c r="I475" s="2">
        <f t="shared" si="22"/>
        <v>27.28833333333333</v>
      </c>
      <c r="J475" t="s">
        <v>25</v>
      </c>
      <c r="K475">
        <v>8.5500000000000007</v>
      </c>
      <c r="L475" s="8">
        <f t="shared" si="23"/>
        <v>1154.6599999999999</v>
      </c>
      <c r="M475" t="s">
        <v>96</v>
      </c>
      <c r="N475" t="str">
        <f>VLOOKUP(M475,'Look-up tables'!$H$1:$I$14,2,FALSE)</f>
        <v>PE</v>
      </c>
      <c r="O475" t="s">
        <v>22</v>
      </c>
      <c r="P475" s="7">
        <f>VLOOKUP(O475,'Look-up tables'!$D$1:$E$5,2,FALSE)</f>
        <v>1</v>
      </c>
      <c r="Q475" s="8" t="s">
        <v>17</v>
      </c>
      <c r="R475" t="s">
        <v>18</v>
      </c>
      <c r="S475" t="s">
        <v>19</v>
      </c>
      <c r="T475" t="s">
        <v>258</v>
      </c>
    </row>
    <row r="476" spans="1:20" x14ac:dyDescent="0.35">
      <c r="A476">
        <v>24965</v>
      </c>
      <c r="B476" s="1">
        <v>40631</v>
      </c>
      <c r="C476" s="27" t="str">
        <f t="shared" si="21"/>
        <v>Mar</v>
      </c>
      <c r="D476" s="27">
        <f>VLOOKUP(C476,'Look-up tables'!$N$2:$O$13,2,FALSE)</f>
        <v>3</v>
      </c>
      <c r="E476" t="s">
        <v>13</v>
      </c>
      <c r="F476">
        <v>6</v>
      </c>
      <c r="G476" t="str">
        <f>VLOOKUP(F476,'Look-up tables'!$A$1:$B$7,2,TRUE)</f>
        <v>XS</v>
      </c>
      <c r="H476">
        <v>2528.4899999999998</v>
      </c>
      <c r="I476" s="2">
        <f t="shared" si="22"/>
        <v>421.41499999999996</v>
      </c>
      <c r="J476" t="s">
        <v>14</v>
      </c>
      <c r="K476">
        <v>19.989999999999998</v>
      </c>
      <c r="L476" s="8">
        <f t="shared" si="23"/>
        <v>2548.4799999999996</v>
      </c>
      <c r="M476" t="s">
        <v>96</v>
      </c>
      <c r="N476" t="str">
        <f>VLOOKUP(M476,'Look-up tables'!$H$1:$I$14,2,FALSE)</f>
        <v>PE</v>
      </c>
      <c r="O476" t="s">
        <v>22</v>
      </c>
      <c r="P476" s="7">
        <f>VLOOKUP(O476,'Look-up tables'!$D$1:$E$5,2,FALSE)</f>
        <v>1</v>
      </c>
      <c r="Q476" s="8" t="s">
        <v>27</v>
      </c>
      <c r="R476" t="s">
        <v>68</v>
      </c>
      <c r="S476" t="s">
        <v>19</v>
      </c>
      <c r="T476" s="1">
        <v>40606</v>
      </c>
    </row>
    <row r="477" spans="1:20" x14ac:dyDescent="0.35">
      <c r="A477">
        <v>25191</v>
      </c>
      <c r="B477" s="1">
        <v>40632</v>
      </c>
      <c r="C477" s="27" t="str">
        <f t="shared" si="21"/>
        <v>Mar</v>
      </c>
      <c r="D477" s="27">
        <f>VLOOKUP(C477,'Look-up tables'!$N$2:$O$13,2,FALSE)</f>
        <v>3</v>
      </c>
      <c r="E477" t="s">
        <v>55</v>
      </c>
      <c r="F477">
        <v>42</v>
      </c>
      <c r="G477" t="str">
        <f>VLOOKUP(F477,'Look-up tables'!$A$1:$B$7,2,TRUE)</f>
        <v>XL</v>
      </c>
      <c r="H477">
        <v>4091.152</v>
      </c>
      <c r="I477" s="2">
        <f t="shared" si="22"/>
        <v>97.408380952380952</v>
      </c>
      <c r="J477" t="s">
        <v>25</v>
      </c>
      <c r="K477">
        <v>2.5</v>
      </c>
      <c r="L477" s="8">
        <f t="shared" si="23"/>
        <v>4093.652</v>
      </c>
      <c r="M477" t="s">
        <v>54</v>
      </c>
      <c r="N477" t="str">
        <f>VLOOKUP(M477,'Look-up tables'!$H$1:$I$14,2,FALSE)</f>
        <v>AB</v>
      </c>
      <c r="O477" t="s">
        <v>42</v>
      </c>
      <c r="P477" s="7">
        <f>VLOOKUP(O477,'Look-up tables'!$D$1:$E$5,2,FALSE)</f>
        <v>2</v>
      </c>
      <c r="Q477" s="8" t="s">
        <v>30</v>
      </c>
      <c r="R477" t="s">
        <v>47</v>
      </c>
      <c r="S477" t="s">
        <v>19</v>
      </c>
      <c r="T477" t="s">
        <v>280</v>
      </c>
    </row>
    <row r="478" spans="1:20" x14ac:dyDescent="0.35">
      <c r="A478">
        <v>20646</v>
      </c>
      <c r="B478" s="1">
        <v>40632</v>
      </c>
      <c r="C478" s="27" t="str">
        <f t="shared" si="21"/>
        <v>Mar</v>
      </c>
      <c r="D478" s="27">
        <f>VLOOKUP(C478,'Look-up tables'!$N$2:$O$13,2,FALSE)</f>
        <v>3</v>
      </c>
      <c r="E478" t="s">
        <v>55</v>
      </c>
      <c r="F478">
        <v>41</v>
      </c>
      <c r="G478" t="str">
        <f>VLOOKUP(F478,'Look-up tables'!$A$1:$B$7,2,TRUE)</f>
        <v>XL</v>
      </c>
      <c r="H478">
        <v>1204.0844999999999</v>
      </c>
      <c r="I478" s="2">
        <f t="shared" si="22"/>
        <v>29.367914634146342</v>
      </c>
      <c r="J478" t="s">
        <v>25</v>
      </c>
      <c r="K478">
        <v>1.1000000000000001</v>
      </c>
      <c r="L478" s="8">
        <f t="shared" si="23"/>
        <v>1205.1844999999998</v>
      </c>
      <c r="M478" t="s">
        <v>15</v>
      </c>
      <c r="N478" t="str">
        <f>VLOOKUP(M478,'Look-up tables'!$H$1:$I$14,2,FALSE)</f>
        <v>BC</v>
      </c>
      <c r="O478" t="s">
        <v>22</v>
      </c>
      <c r="P478" s="7">
        <f>VLOOKUP(O478,'Look-up tables'!$D$1:$E$5,2,FALSE)</f>
        <v>1</v>
      </c>
      <c r="Q478" s="8" t="s">
        <v>30</v>
      </c>
      <c r="R478" t="s">
        <v>47</v>
      </c>
      <c r="S478" t="s">
        <v>19</v>
      </c>
      <c r="T478" s="1">
        <v>40547</v>
      </c>
    </row>
    <row r="479" spans="1:20" x14ac:dyDescent="0.35">
      <c r="A479">
        <v>40961</v>
      </c>
      <c r="B479" s="1">
        <v>40632</v>
      </c>
      <c r="C479" s="27" t="str">
        <f t="shared" si="21"/>
        <v>Mar</v>
      </c>
      <c r="D479" s="27">
        <f>VLOOKUP(C479,'Look-up tables'!$N$2:$O$13,2,FALSE)</f>
        <v>3</v>
      </c>
      <c r="E479" t="s">
        <v>55</v>
      </c>
      <c r="F479">
        <v>7</v>
      </c>
      <c r="G479" t="str">
        <f>VLOOKUP(F479,'Look-up tables'!$A$1:$B$7,2,TRUE)</f>
        <v>XS</v>
      </c>
      <c r="H479">
        <v>23.84</v>
      </c>
      <c r="I479" s="2">
        <f t="shared" si="22"/>
        <v>3.4057142857142857</v>
      </c>
      <c r="J479" t="s">
        <v>25</v>
      </c>
      <c r="K479">
        <v>0.5</v>
      </c>
      <c r="L479" s="8">
        <f t="shared" si="23"/>
        <v>24.34</v>
      </c>
      <c r="M479" t="s">
        <v>51</v>
      </c>
      <c r="N479" t="str">
        <f>VLOOKUP(M479,'Look-up tables'!$H$1:$I$14,2,FALSE)</f>
        <v>ON</v>
      </c>
      <c r="O479" t="s">
        <v>22</v>
      </c>
      <c r="P479" s="7">
        <f>VLOOKUP(O479,'Look-up tables'!$D$1:$E$5,2,FALSE)</f>
        <v>1</v>
      </c>
      <c r="Q479" s="8" t="s">
        <v>27</v>
      </c>
      <c r="R479" t="s">
        <v>71</v>
      </c>
      <c r="S479" t="s">
        <v>19</v>
      </c>
      <c r="T479" t="s">
        <v>281</v>
      </c>
    </row>
    <row r="480" spans="1:20" x14ac:dyDescent="0.35">
      <c r="A480">
        <v>32454</v>
      </c>
      <c r="B480" s="1">
        <v>40633</v>
      </c>
      <c r="C480" s="27" t="str">
        <f t="shared" si="21"/>
        <v>Mar</v>
      </c>
      <c r="D480" s="27">
        <f>VLOOKUP(C480,'Look-up tables'!$N$2:$O$13,2,FALSE)</f>
        <v>3</v>
      </c>
      <c r="E480" t="s">
        <v>20</v>
      </c>
      <c r="F480">
        <v>12</v>
      </c>
      <c r="G480" t="str">
        <f>VLOOKUP(F480,'Look-up tables'!$A$1:$B$7,2,TRUE)</f>
        <v>S</v>
      </c>
      <c r="H480">
        <v>83.89</v>
      </c>
      <c r="I480" s="2">
        <f t="shared" si="22"/>
        <v>6.9908333333333337</v>
      </c>
      <c r="J480" t="s">
        <v>25</v>
      </c>
      <c r="K480">
        <v>5.48</v>
      </c>
      <c r="L480" s="8">
        <f t="shared" si="23"/>
        <v>89.37</v>
      </c>
      <c r="M480" t="s">
        <v>51</v>
      </c>
      <c r="N480" t="str">
        <f>VLOOKUP(M480,'Look-up tables'!$H$1:$I$14,2,FALSE)</f>
        <v>ON</v>
      </c>
      <c r="O480" t="s">
        <v>16</v>
      </c>
      <c r="P480" s="7">
        <f>VLOOKUP(O480,'Look-up tables'!$D$1:$E$5,2,FALSE)</f>
        <v>4</v>
      </c>
      <c r="Q480" s="8" t="s">
        <v>27</v>
      </c>
      <c r="R480" t="s">
        <v>68</v>
      </c>
      <c r="S480" t="s">
        <v>19</v>
      </c>
      <c r="T480" s="1">
        <v>40547</v>
      </c>
    </row>
    <row r="481" spans="1:20" x14ac:dyDescent="0.35">
      <c r="A481">
        <v>28807</v>
      </c>
      <c r="B481" s="1">
        <v>40633</v>
      </c>
      <c r="C481" s="27" t="str">
        <f t="shared" si="21"/>
        <v>Mar</v>
      </c>
      <c r="D481" s="27">
        <f>VLOOKUP(C481,'Look-up tables'!$N$2:$O$13,2,FALSE)</f>
        <v>3</v>
      </c>
      <c r="E481" t="s">
        <v>34</v>
      </c>
      <c r="F481">
        <v>9</v>
      </c>
      <c r="G481" t="str">
        <f>VLOOKUP(F481,'Look-up tables'!$A$1:$B$7,2,TRUE)</f>
        <v>XS</v>
      </c>
      <c r="H481">
        <v>59.35</v>
      </c>
      <c r="I481" s="2">
        <f t="shared" si="22"/>
        <v>6.594444444444445</v>
      </c>
      <c r="J481" t="s">
        <v>14</v>
      </c>
      <c r="K481">
        <v>8.33</v>
      </c>
      <c r="L481" s="8">
        <f t="shared" si="23"/>
        <v>67.680000000000007</v>
      </c>
      <c r="M481" t="s">
        <v>46</v>
      </c>
      <c r="N481" t="str">
        <f>VLOOKUP(M481,'Look-up tables'!$H$1:$I$14,2,FALSE)</f>
        <v>YT</v>
      </c>
      <c r="O481" t="s">
        <v>16</v>
      </c>
      <c r="P481" s="7">
        <f>VLOOKUP(O481,'Look-up tables'!$D$1:$E$5,2,FALSE)</f>
        <v>4</v>
      </c>
      <c r="Q481" s="8" t="s">
        <v>27</v>
      </c>
      <c r="R481" t="s">
        <v>28</v>
      </c>
      <c r="S481" t="s">
        <v>19</v>
      </c>
      <c r="T481" s="1">
        <v>40547</v>
      </c>
    </row>
    <row r="482" spans="1:20" x14ac:dyDescent="0.35">
      <c r="A482">
        <v>37380</v>
      </c>
      <c r="B482" s="1">
        <v>40634</v>
      </c>
      <c r="C482" s="27" t="str">
        <f t="shared" si="21"/>
        <v>Apr</v>
      </c>
      <c r="D482" s="27">
        <f>VLOOKUP(C482,'Look-up tables'!$N$2:$O$13,2,FALSE)</f>
        <v>4</v>
      </c>
      <c r="E482" t="s">
        <v>20</v>
      </c>
      <c r="F482">
        <v>47</v>
      </c>
      <c r="G482" t="str">
        <f>VLOOKUP(F482,'Look-up tables'!$A$1:$B$7,2,TRUE)</f>
        <v>XL</v>
      </c>
      <c r="H482">
        <v>507.18</v>
      </c>
      <c r="I482" s="2">
        <f t="shared" si="22"/>
        <v>10.791063829787234</v>
      </c>
      <c r="J482" t="s">
        <v>25</v>
      </c>
      <c r="K482">
        <v>4.78</v>
      </c>
      <c r="L482" s="8">
        <f t="shared" si="23"/>
        <v>511.96</v>
      </c>
      <c r="M482" t="s">
        <v>15</v>
      </c>
      <c r="N482" t="str">
        <f>VLOOKUP(M482,'Look-up tables'!$H$1:$I$14,2,FALSE)</f>
        <v>BC</v>
      </c>
      <c r="O482" t="s">
        <v>29</v>
      </c>
      <c r="P482" s="7">
        <f>VLOOKUP(O482,'Look-up tables'!$D$1:$E$5,2,FALSE)</f>
        <v>3</v>
      </c>
      <c r="Q482" s="8" t="s">
        <v>27</v>
      </c>
      <c r="R482" t="s">
        <v>28</v>
      </c>
      <c r="S482" t="s">
        <v>19</v>
      </c>
      <c r="T482" s="1">
        <v>40578</v>
      </c>
    </row>
    <row r="483" spans="1:20" x14ac:dyDescent="0.35">
      <c r="A483">
        <v>37380</v>
      </c>
      <c r="B483" s="1">
        <v>40634</v>
      </c>
      <c r="C483" s="27" t="str">
        <f t="shared" si="21"/>
        <v>Apr</v>
      </c>
      <c r="D483" s="27">
        <f>VLOOKUP(C483,'Look-up tables'!$N$2:$O$13,2,FALSE)</f>
        <v>4</v>
      </c>
      <c r="E483" t="s">
        <v>20</v>
      </c>
      <c r="F483">
        <v>42</v>
      </c>
      <c r="G483" t="str">
        <f>VLOOKUP(F483,'Look-up tables'!$A$1:$B$7,2,TRUE)</f>
        <v>XL</v>
      </c>
      <c r="H483">
        <v>151.19</v>
      </c>
      <c r="I483" s="2">
        <f t="shared" si="22"/>
        <v>3.5997619047619045</v>
      </c>
      <c r="J483" t="s">
        <v>25</v>
      </c>
      <c r="K483">
        <v>1.43</v>
      </c>
      <c r="L483" s="8">
        <f t="shared" si="23"/>
        <v>152.62</v>
      </c>
      <c r="M483" t="s">
        <v>15</v>
      </c>
      <c r="N483" t="str">
        <f>VLOOKUP(M483,'Look-up tables'!$H$1:$I$14,2,FALSE)</f>
        <v>BC</v>
      </c>
      <c r="O483" t="s">
        <v>29</v>
      </c>
      <c r="P483" s="7">
        <f>VLOOKUP(O483,'Look-up tables'!$D$1:$E$5,2,FALSE)</f>
        <v>3</v>
      </c>
      <c r="Q483" s="8" t="s">
        <v>27</v>
      </c>
      <c r="R483" t="s">
        <v>82</v>
      </c>
      <c r="S483" t="s">
        <v>37</v>
      </c>
      <c r="T483" s="1">
        <v>40578</v>
      </c>
    </row>
    <row r="484" spans="1:20" x14ac:dyDescent="0.35">
      <c r="A484">
        <v>58342</v>
      </c>
      <c r="B484" s="1">
        <v>40634</v>
      </c>
      <c r="C484" s="27" t="str">
        <f t="shared" si="21"/>
        <v>Apr</v>
      </c>
      <c r="D484" s="27">
        <f>VLOOKUP(C484,'Look-up tables'!$N$2:$O$13,2,FALSE)</f>
        <v>4</v>
      </c>
      <c r="E484" t="s">
        <v>34</v>
      </c>
      <c r="F484">
        <v>40</v>
      </c>
      <c r="G484" t="str">
        <f>VLOOKUP(F484,'Look-up tables'!$A$1:$B$7,2,TRUE)</f>
        <v>XL</v>
      </c>
      <c r="H484">
        <v>1718.87</v>
      </c>
      <c r="I484" s="2">
        <f t="shared" si="22"/>
        <v>42.97175</v>
      </c>
      <c r="J484" t="s">
        <v>25</v>
      </c>
      <c r="K484">
        <v>1.99</v>
      </c>
      <c r="L484" s="8">
        <f t="shared" si="23"/>
        <v>1720.86</v>
      </c>
      <c r="M484" t="s">
        <v>39</v>
      </c>
      <c r="N484" t="str">
        <f>VLOOKUP(M484,'Look-up tables'!$H$1:$I$14,2,FALSE)</f>
        <v>MB</v>
      </c>
      <c r="O484" t="s">
        <v>16</v>
      </c>
      <c r="P484" s="7">
        <f>VLOOKUP(O484,'Look-up tables'!$D$1:$E$5,2,FALSE)</f>
        <v>4</v>
      </c>
      <c r="Q484" s="8" t="s">
        <v>30</v>
      </c>
      <c r="R484" t="s">
        <v>31</v>
      </c>
      <c r="S484" t="s">
        <v>32</v>
      </c>
      <c r="T484" s="1">
        <v>40547</v>
      </c>
    </row>
    <row r="485" spans="1:20" x14ac:dyDescent="0.35">
      <c r="A485">
        <v>37380</v>
      </c>
      <c r="B485" s="1">
        <v>40634</v>
      </c>
      <c r="C485" s="27" t="str">
        <f t="shared" si="21"/>
        <v>Apr</v>
      </c>
      <c r="D485" s="27">
        <f>VLOOKUP(C485,'Look-up tables'!$N$2:$O$13,2,FALSE)</f>
        <v>4</v>
      </c>
      <c r="E485" t="s">
        <v>20</v>
      </c>
      <c r="F485">
        <v>29</v>
      </c>
      <c r="G485" t="str">
        <f>VLOOKUP(F485,'Look-up tables'!$A$1:$B$7,2,TRUE)</f>
        <v>M</v>
      </c>
      <c r="H485">
        <v>737.38</v>
      </c>
      <c r="I485" s="2">
        <f t="shared" si="22"/>
        <v>25.426896551724138</v>
      </c>
      <c r="J485" t="s">
        <v>25</v>
      </c>
      <c r="K485">
        <v>5.3</v>
      </c>
      <c r="L485" s="8">
        <f t="shared" si="23"/>
        <v>742.68</v>
      </c>
      <c r="M485" t="s">
        <v>15</v>
      </c>
      <c r="N485" t="str">
        <f>VLOOKUP(M485,'Look-up tables'!$H$1:$I$14,2,FALSE)</f>
        <v>BC</v>
      </c>
      <c r="O485" t="s">
        <v>29</v>
      </c>
      <c r="P485" s="7">
        <f>VLOOKUP(O485,'Look-up tables'!$D$1:$E$5,2,FALSE)</f>
        <v>3</v>
      </c>
      <c r="Q485" s="8" t="s">
        <v>17</v>
      </c>
      <c r="R485" t="s">
        <v>23</v>
      </c>
      <c r="S485" t="s">
        <v>45</v>
      </c>
      <c r="T485" s="1">
        <v>40578</v>
      </c>
    </row>
    <row r="486" spans="1:20" x14ac:dyDescent="0.35">
      <c r="A486">
        <v>58372</v>
      </c>
      <c r="B486" s="1">
        <v>40635</v>
      </c>
      <c r="C486" s="27" t="str">
        <f t="shared" si="21"/>
        <v>Apr</v>
      </c>
      <c r="D486" s="27">
        <f>VLOOKUP(C486,'Look-up tables'!$N$2:$O$13,2,FALSE)</f>
        <v>4</v>
      </c>
      <c r="E486" t="s">
        <v>13</v>
      </c>
      <c r="F486">
        <v>48</v>
      </c>
      <c r="G486" t="str">
        <f>VLOOKUP(F486,'Look-up tables'!$A$1:$B$7,2,TRUE)</f>
        <v>XL</v>
      </c>
      <c r="H486">
        <v>184.1</v>
      </c>
      <c r="I486" s="2">
        <f t="shared" si="22"/>
        <v>3.8354166666666667</v>
      </c>
      <c r="J486" t="s">
        <v>25</v>
      </c>
      <c r="K486">
        <v>0.7</v>
      </c>
      <c r="L486" s="8">
        <f t="shared" si="23"/>
        <v>184.79999999999998</v>
      </c>
      <c r="M486" t="s">
        <v>41</v>
      </c>
      <c r="N486" t="str">
        <f>VLOOKUP(M486,'Look-up tables'!$H$1:$I$14,2,FALSE)</f>
        <v>NS</v>
      </c>
      <c r="O486" t="s">
        <v>22</v>
      </c>
      <c r="P486" s="7">
        <f>VLOOKUP(O486,'Look-up tables'!$D$1:$E$5,2,FALSE)</f>
        <v>1</v>
      </c>
      <c r="Q486" s="8" t="s">
        <v>27</v>
      </c>
      <c r="R486" t="s">
        <v>40</v>
      </c>
      <c r="S486" t="s">
        <v>37</v>
      </c>
      <c r="T486" s="1">
        <v>40728</v>
      </c>
    </row>
    <row r="487" spans="1:20" x14ac:dyDescent="0.35">
      <c r="A487">
        <v>28805</v>
      </c>
      <c r="B487" s="1">
        <v>40635</v>
      </c>
      <c r="C487" s="27" t="str">
        <f t="shared" si="21"/>
        <v>Apr</v>
      </c>
      <c r="D487" s="27">
        <f>VLOOKUP(C487,'Look-up tables'!$N$2:$O$13,2,FALSE)</f>
        <v>4</v>
      </c>
      <c r="E487" t="s">
        <v>55</v>
      </c>
      <c r="F487">
        <v>46</v>
      </c>
      <c r="G487" t="str">
        <f>VLOOKUP(F487,'Look-up tables'!$A$1:$B$7,2,TRUE)</f>
        <v>XL</v>
      </c>
      <c r="H487">
        <v>487.5</v>
      </c>
      <c r="I487" s="2">
        <f t="shared" si="22"/>
        <v>10.597826086956522</v>
      </c>
      <c r="J487" t="s">
        <v>25</v>
      </c>
      <c r="K487">
        <v>4.68</v>
      </c>
      <c r="L487" s="8">
        <f t="shared" si="23"/>
        <v>492.18</v>
      </c>
      <c r="M487" t="s">
        <v>51</v>
      </c>
      <c r="N487" t="str">
        <f>VLOOKUP(M487,'Look-up tables'!$H$1:$I$14,2,FALSE)</f>
        <v>ON</v>
      </c>
      <c r="O487" t="s">
        <v>22</v>
      </c>
      <c r="P487" s="7">
        <f>VLOOKUP(O487,'Look-up tables'!$D$1:$E$5,2,FALSE)</f>
        <v>1</v>
      </c>
      <c r="Q487" s="8" t="s">
        <v>27</v>
      </c>
      <c r="R487" t="s">
        <v>36</v>
      </c>
      <c r="S487" t="s">
        <v>32</v>
      </c>
      <c r="T487" s="1">
        <v>40637</v>
      </c>
    </row>
    <row r="488" spans="1:20" x14ac:dyDescent="0.35">
      <c r="A488">
        <v>12323</v>
      </c>
      <c r="B488" s="1">
        <v>40635</v>
      </c>
      <c r="C488" s="27" t="str">
        <f t="shared" si="21"/>
        <v>Apr</v>
      </c>
      <c r="D488" s="27">
        <f>VLOOKUP(C488,'Look-up tables'!$N$2:$O$13,2,FALSE)</f>
        <v>4</v>
      </c>
      <c r="E488" t="s">
        <v>49</v>
      </c>
      <c r="F488">
        <v>32</v>
      </c>
      <c r="G488" t="str">
        <f>VLOOKUP(F488,'Look-up tables'!$A$1:$B$7,2,TRUE)</f>
        <v>L</v>
      </c>
      <c r="H488">
        <v>513.74</v>
      </c>
      <c r="I488" s="2">
        <f t="shared" si="22"/>
        <v>16.054375</v>
      </c>
      <c r="J488" t="s">
        <v>25</v>
      </c>
      <c r="K488">
        <v>10.130000000000001</v>
      </c>
      <c r="L488" s="8">
        <f t="shared" si="23"/>
        <v>523.87</v>
      </c>
      <c r="M488" t="s">
        <v>51</v>
      </c>
      <c r="N488" t="str">
        <f>VLOOKUP(M488,'Look-up tables'!$H$1:$I$14,2,FALSE)</f>
        <v>ON</v>
      </c>
      <c r="O488" t="s">
        <v>22</v>
      </c>
      <c r="P488" s="7">
        <f>VLOOKUP(O488,'Look-up tables'!$D$1:$E$5,2,FALSE)</f>
        <v>1</v>
      </c>
      <c r="Q488" s="8" t="s">
        <v>27</v>
      </c>
      <c r="R488" t="s">
        <v>68</v>
      </c>
      <c r="S488" t="s">
        <v>19</v>
      </c>
      <c r="T488" s="1">
        <v>40606</v>
      </c>
    </row>
    <row r="489" spans="1:20" x14ac:dyDescent="0.35">
      <c r="A489">
        <v>55715</v>
      </c>
      <c r="B489" s="1">
        <v>40635</v>
      </c>
      <c r="C489" s="27" t="str">
        <f t="shared" si="21"/>
        <v>Apr</v>
      </c>
      <c r="D489" s="27">
        <f>VLOOKUP(C489,'Look-up tables'!$N$2:$O$13,2,FALSE)</f>
        <v>4</v>
      </c>
      <c r="E489" t="s">
        <v>20</v>
      </c>
      <c r="F489">
        <v>28</v>
      </c>
      <c r="G489" t="str">
        <f>VLOOKUP(F489,'Look-up tables'!$A$1:$B$7,2,TRUE)</f>
        <v>M</v>
      </c>
      <c r="H489">
        <v>168.57</v>
      </c>
      <c r="I489" s="2">
        <f t="shared" si="22"/>
        <v>6.0203571428571427</v>
      </c>
      <c r="J489" t="s">
        <v>14</v>
      </c>
      <c r="K489">
        <v>2.99</v>
      </c>
      <c r="L489" s="8">
        <f t="shared" si="23"/>
        <v>171.56</v>
      </c>
      <c r="M489" t="s">
        <v>26</v>
      </c>
      <c r="N489" t="str">
        <f>VLOOKUP(M489,'Look-up tables'!$H$1:$I$14,2,FALSE)</f>
        <v>NT</v>
      </c>
      <c r="O489" t="s">
        <v>22</v>
      </c>
      <c r="P489" s="7">
        <f>VLOOKUP(O489,'Look-up tables'!$D$1:$E$5,2,FALSE)</f>
        <v>1</v>
      </c>
      <c r="Q489" s="8" t="s">
        <v>27</v>
      </c>
      <c r="R489" t="s">
        <v>68</v>
      </c>
      <c r="S489" t="s">
        <v>19</v>
      </c>
      <c r="T489" s="1">
        <v>40637</v>
      </c>
    </row>
    <row r="490" spans="1:20" x14ac:dyDescent="0.35">
      <c r="A490">
        <v>58372</v>
      </c>
      <c r="B490" s="1">
        <v>40635</v>
      </c>
      <c r="C490" s="27" t="str">
        <f t="shared" si="21"/>
        <v>Apr</v>
      </c>
      <c r="D490" s="27">
        <f>VLOOKUP(C490,'Look-up tables'!$N$2:$O$13,2,FALSE)</f>
        <v>4</v>
      </c>
      <c r="E490" t="s">
        <v>13</v>
      </c>
      <c r="F490">
        <v>16</v>
      </c>
      <c r="G490" t="str">
        <f>VLOOKUP(F490,'Look-up tables'!$A$1:$B$7,2,TRUE)</f>
        <v>S</v>
      </c>
      <c r="H490">
        <v>38.200000000000003</v>
      </c>
      <c r="I490" s="2">
        <f t="shared" si="22"/>
        <v>2.3875000000000002</v>
      </c>
      <c r="J490" t="s">
        <v>14</v>
      </c>
      <c r="K490">
        <v>1</v>
      </c>
      <c r="L490" s="8">
        <f t="shared" si="23"/>
        <v>39.200000000000003</v>
      </c>
      <c r="M490" t="s">
        <v>51</v>
      </c>
      <c r="N490" t="str">
        <f>VLOOKUP(M490,'Look-up tables'!$H$1:$I$14,2,FALSE)</f>
        <v>ON</v>
      </c>
      <c r="O490" t="s">
        <v>22</v>
      </c>
      <c r="P490" s="7">
        <f>VLOOKUP(O490,'Look-up tables'!$D$1:$E$5,2,FALSE)</f>
        <v>1</v>
      </c>
      <c r="Q490" s="8" t="s">
        <v>27</v>
      </c>
      <c r="R490" t="s">
        <v>40</v>
      </c>
      <c r="S490" t="s">
        <v>37</v>
      </c>
      <c r="T490" s="1">
        <v>40698</v>
      </c>
    </row>
    <row r="491" spans="1:20" x14ac:dyDescent="0.35">
      <c r="A491">
        <v>28805</v>
      </c>
      <c r="B491" s="1">
        <v>40635</v>
      </c>
      <c r="C491" s="27" t="str">
        <f t="shared" si="21"/>
        <v>Apr</v>
      </c>
      <c r="D491" s="27">
        <f>VLOOKUP(C491,'Look-up tables'!$N$2:$O$13,2,FALSE)</f>
        <v>4</v>
      </c>
      <c r="E491" t="s">
        <v>55</v>
      </c>
      <c r="F491">
        <v>14</v>
      </c>
      <c r="G491" t="str">
        <f>VLOOKUP(F491,'Look-up tables'!$A$1:$B$7,2,TRUE)</f>
        <v>S</v>
      </c>
      <c r="H491">
        <v>97.93</v>
      </c>
      <c r="I491" s="2">
        <f t="shared" si="22"/>
        <v>6.9950000000000001</v>
      </c>
      <c r="J491" t="s">
        <v>25</v>
      </c>
      <c r="K491">
        <v>49</v>
      </c>
      <c r="L491" s="8">
        <f t="shared" si="23"/>
        <v>146.93</v>
      </c>
      <c r="M491" t="s">
        <v>51</v>
      </c>
      <c r="N491" t="str">
        <f>VLOOKUP(M491,'Look-up tables'!$H$1:$I$14,2,FALSE)</f>
        <v>ON</v>
      </c>
      <c r="O491" t="s">
        <v>22</v>
      </c>
      <c r="P491" s="7">
        <f>VLOOKUP(O491,'Look-up tables'!$D$1:$E$5,2,FALSE)</f>
        <v>1</v>
      </c>
      <c r="Q491" s="8" t="s">
        <v>27</v>
      </c>
      <c r="R491" t="s">
        <v>66</v>
      </c>
      <c r="S491" t="s">
        <v>76</v>
      </c>
      <c r="T491" s="1">
        <v>40637</v>
      </c>
    </row>
    <row r="492" spans="1:20" x14ac:dyDescent="0.35">
      <c r="A492">
        <v>28805</v>
      </c>
      <c r="B492" s="1">
        <v>40635</v>
      </c>
      <c r="C492" s="27" t="str">
        <f t="shared" si="21"/>
        <v>Apr</v>
      </c>
      <c r="D492" s="27">
        <f>VLOOKUP(C492,'Look-up tables'!$N$2:$O$13,2,FALSE)</f>
        <v>4</v>
      </c>
      <c r="E492" t="s">
        <v>55</v>
      </c>
      <c r="F492">
        <v>4</v>
      </c>
      <c r="G492" t="str">
        <f>VLOOKUP(F492,'Look-up tables'!$A$1:$B$7,2,TRUE)</f>
        <v>XS</v>
      </c>
      <c r="H492">
        <v>25.52</v>
      </c>
      <c r="I492" s="2">
        <f t="shared" si="22"/>
        <v>6.38</v>
      </c>
      <c r="J492" t="s">
        <v>25</v>
      </c>
      <c r="K492">
        <v>1.49</v>
      </c>
      <c r="L492" s="8">
        <f t="shared" si="23"/>
        <v>27.009999999999998</v>
      </c>
      <c r="M492" t="s">
        <v>51</v>
      </c>
      <c r="N492" t="str">
        <f>VLOOKUP(M492,'Look-up tables'!$H$1:$I$14,2,FALSE)</f>
        <v>ON</v>
      </c>
      <c r="O492" t="s">
        <v>22</v>
      </c>
      <c r="P492" s="7">
        <f>VLOOKUP(O492,'Look-up tables'!$D$1:$E$5,2,FALSE)</f>
        <v>1</v>
      </c>
      <c r="Q492" s="8" t="s">
        <v>27</v>
      </c>
      <c r="R492" t="s">
        <v>68</v>
      </c>
      <c r="S492" t="s">
        <v>19</v>
      </c>
      <c r="T492" s="1">
        <v>40637</v>
      </c>
    </row>
    <row r="493" spans="1:20" x14ac:dyDescent="0.35">
      <c r="A493">
        <v>12323</v>
      </c>
      <c r="B493" s="1">
        <v>40635</v>
      </c>
      <c r="C493" s="27" t="str">
        <f t="shared" si="21"/>
        <v>Apr</v>
      </c>
      <c r="D493" s="27">
        <f>VLOOKUP(C493,'Look-up tables'!$N$2:$O$13,2,FALSE)</f>
        <v>4</v>
      </c>
      <c r="E493" t="s">
        <v>49</v>
      </c>
      <c r="F493">
        <v>4</v>
      </c>
      <c r="G493" t="str">
        <f>VLOOKUP(F493,'Look-up tables'!$A$1:$B$7,2,TRUE)</f>
        <v>XS</v>
      </c>
      <c r="H493">
        <v>36.799999999999997</v>
      </c>
      <c r="I493" s="2">
        <f t="shared" si="22"/>
        <v>9.1999999999999993</v>
      </c>
      <c r="J493" t="s">
        <v>25</v>
      </c>
      <c r="K493">
        <v>5.21</v>
      </c>
      <c r="L493" s="8">
        <f t="shared" si="23"/>
        <v>42.01</v>
      </c>
      <c r="M493" t="s">
        <v>51</v>
      </c>
      <c r="N493" t="str">
        <f>VLOOKUP(M493,'Look-up tables'!$H$1:$I$14,2,FALSE)</f>
        <v>ON</v>
      </c>
      <c r="O493" t="s">
        <v>22</v>
      </c>
      <c r="P493" s="7">
        <f>VLOOKUP(O493,'Look-up tables'!$D$1:$E$5,2,FALSE)</f>
        <v>1</v>
      </c>
      <c r="Q493" s="8" t="s">
        <v>17</v>
      </c>
      <c r="R493" t="s">
        <v>18</v>
      </c>
      <c r="S493" t="s">
        <v>19</v>
      </c>
      <c r="T493" s="1">
        <v>40637</v>
      </c>
    </row>
    <row r="494" spans="1:20" x14ac:dyDescent="0.35">
      <c r="A494">
        <v>38370</v>
      </c>
      <c r="B494" s="1">
        <v>40636</v>
      </c>
      <c r="C494" s="27" t="str">
        <f t="shared" si="21"/>
        <v>Apr</v>
      </c>
      <c r="D494" s="27">
        <f>VLOOKUP(C494,'Look-up tables'!$N$2:$O$13,2,FALSE)</f>
        <v>4</v>
      </c>
      <c r="E494" t="s">
        <v>34</v>
      </c>
      <c r="F494">
        <v>50</v>
      </c>
      <c r="G494" t="str">
        <f>VLOOKUP(F494,'Look-up tables'!$A$1:$B$7,2,TRUE)</f>
        <v>XXL</v>
      </c>
      <c r="H494">
        <v>169.13</v>
      </c>
      <c r="I494" s="2">
        <f t="shared" si="22"/>
        <v>3.3826000000000001</v>
      </c>
      <c r="J494" t="s">
        <v>25</v>
      </c>
      <c r="K494">
        <v>1.1399999999999999</v>
      </c>
      <c r="L494" s="8">
        <f t="shared" si="23"/>
        <v>170.26999999999998</v>
      </c>
      <c r="M494" t="s">
        <v>51</v>
      </c>
      <c r="N494" t="str">
        <f>VLOOKUP(M494,'Look-up tables'!$H$1:$I$14,2,FALSE)</f>
        <v>ON</v>
      </c>
      <c r="O494" t="s">
        <v>22</v>
      </c>
      <c r="P494" s="7">
        <f>VLOOKUP(O494,'Look-up tables'!$D$1:$E$5,2,FALSE)</f>
        <v>1</v>
      </c>
      <c r="Q494" s="8" t="s">
        <v>27</v>
      </c>
      <c r="R494" t="s">
        <v>28</v>
      </c>
      <c r="S494" t="s">
        <v>37</v>
      </c>
      <c r="T494" s="1">
        <v>40667</v>
      </c>
    </row>
    <row r="495" spans="1:20" x14ac:dyDescent="0.35">
      <c r="A495">
        <v>45377</v>
      </c>
      <c r="B495" s="1">
        <v>40636</v>
      </c>
      <c r="C495" s="27" t="str">
        <f t="shared" si="21"/>
        <v>Apr</v>
      </c>
      <c r="D495" s="27">
        <f>VLOOKUP(C495,'Look-up tables'!$N$2:$O$13,2,FALSE)</f>
        <v>4</v>
      </c>
      <c r="E495" t="s">
        <v>13</v>
      </c>
      <c r="F495">
        <v>47</v>
      </c>
      <c r="G495" t="str">
        <f>VLOOKUP(F495,'Look-up tables'!$A$1:$B$7,2,TRUE)</f>
        <v>XL</v>
      </c>
      <c r="H495">
        <v>91.43</v>
      </c>
      <c r="I495" s="2">
        <f t="shared" si="22"/>
        <v>1.9453191489361703</v>
      </c>
      <c r="J495" t="s">
        <v>25</v>
      </c>
      <c r="K495">
        <v>1.49</v>
      </c>
      <c r="L495" s="8">
        <f t="shared" si="23"/>
        <v>92.92</v>
      </c>
      <c r="M495" t="s">
        <v>15</v>
      </c>
      <c r="N495" t="str">
        <f>VLOOKUP(M495,'Look-up tables'!$H$1:$I$14,2,FALSE)</f>
        <v>BC</v>
      </c>
      <c r="O495" t="s">
        <v>29</v>
      </c>
      <c r="P495" s="7">
        <f>VLOOKUP(O495,'Look-up tables'!$D$1:$E$5,2,FALSE)</f>
        <v>3</v>
      </c>
      <c r="Q495" s="8" t="s">
        <v>27</v>
      </c>
      <c r="R495" t="s">
        <v>68</v>
      </c>
      <c r="S495" t="s">
        <v>19</v>
      </c>
      <c r="T495" s="1">
        <v>40667</v>
      </c>
    </row>
    <row r="496" spans="1:20" x14ac:dyDescent="0.35">
      <c r="A496">
        <v>9922</v>
      </c>
      <c r="B496" s="1">
        <v>40636</v>
      </c>
      <c r="C496" s="27" t="str">
        <f t="shared" si="21"/>
        <v>Apr</v>
      </c>
      <c r="D496" s="27">
        <f>VLOOKUP(C496,'Look-up tables'!$N$2:$O$13,2,FALSE)</f>
        <v>4</v>
      </c>
      <c r="E496" t="s">
        <v>49</v>
      </c>
      <c r="F496">
        <v>26</v>
      </c>
      <c r="G496" t="str">
        <f>VLOOKUP(F496,'Look-up tables'!$A$1:$B$7,2,TRUE)</f>
        <v>M</v>
      </c>
      <c r="H496">
        <v>1075.9100000000001</v>
      </c>
      <c r="I496" s="2">
        <f t="shared" si="22"/>
        <v>41.38115384615385</v>
      </c>
      <c r="J496" t="s">
        <v>25</v>
      </c>
      <c r="K496">
        <v>7.12</v>
      </c>
      <c r="L496" s="8">
        <f t="shared" si="23"/>
        <v>1083.03</v>
      </c>
      <c r="M496" t="s">
        <v>85</v>
      </c>
      <c r="N496" t="str">
        <f>VLOOKUP(M496,'Look-up tables'!$H$1:$I$14,2,FALSE)</f>
        <v>SK</v>
      </c>
      <c r="O496" t="s">
        <v>16</v>
      </c>
      <c r="P496" s="7">
        <f>VLOOKUP(O496,'Look-up tables'!$D$1:$E$5,2,FALSE)</f>
        <v>4</v>
      </c>
      <c r="Q496" s="8" t="s">
        <v>30</v>
      </c>
      <c r="R496" t="s">
        <v>31</v>
      </c>
      <c r="S496" t="s">
        <v>19</v>
      </c>
      <c r="T496" s="1">
        <v>40637</v>
      </c>
    </row>
    <row r="497" spans="1:20" x14ac:dyDescent="0.35">
      <c r="A497">
        <v>9286</v>
      </c>
      <c r="B497" s="1">
        <v>40636</v>
      </c>
      <c r="C497" s="27" t="str">
        <f t="shared" si="21"/>
        <v>Apr</v>
      </c>
      <c r="D497" s="27">
        <f>VLOOKUP(C497,'Look-up tables'!$N$2:$O$13,2,FALSE)</f>
        <v>4</v>
      </c>
      <c r="E497" t="s">
        <v>20</v>
      </c>
      <c r="F497">
        <v>26</v>
      </c>
      <c r="G497" t="str">
        <f>VLOOKUP(F497,'Look-up tables'!$A$1:$B$7,2,TRUE)</f>
        <v>M</v>
      </c>
      <c r="H497">
        <v>123.16</v>
      </c>
      <c r="I497" s="2">
        <f t="shared" si="22"/>
        <v>4.7369230769230768</v>
      </c>
      <c r="J497" t="s">
        <v>25</v>
      </c>
      <c r="K497">
        <v>0.8</v>
      </c>
      <c r="L497" s="8">
        <f t="shared" si="23"/>
        <v>123.96</v>
      </c>
      <c r="M497" t="s">
        <v>54</v>
      </c>
      <c r="N497" t="str">
        <f>VLOOKUP(M497,'Look-up tables'!$H$1:$I$14,2,FALSE)</f>
        <v>AB</v>
      </c>
      <c r="O497" t="s">
        <v>16</v>
      </c>
      <c r="P497" s="7">
        <f>VLOOKUP(O497,'Look-up tables'!$D$1:$E$5,2,FALSE)</f>
        <v>4</v>
      </c>
      <c r="Q497" s="8" t="s">
        <v>27</v>
      </c>
      <c r="R497" t="s">
        <v>28</v>
      </c>
      <c r="S497" t="s">
        <v>37</v>
      </c>
      <c r="T497" s="1">
        <v>40667</v>
      </c>
    </row>
    <row r="498" spans="1:20" x14ac:dyDescent="0.35">
      <c r="A498">
        <v>9922</v>
      </c>
      <c r="B498" s="1">
        <v>40636</v>
      </c>
      <c r="C498" s="27" t="str">
        <f t="shared" si="21"/>
        <v>Apr</v>
      </c>
      <c r="D498" s="27">
        <f>VLOOKUP(C498,'Look-up tables'!$N$2:$O$13,2,FALSE)</f>
        <v>4</v>
      </c>
      <c r="E498" t="s">
        <v>49</v>
      </c>
      <c r="F498">
        <v>24</v>
      </c>
      <c r="G498" t="str">
        <f>VLOOKUP(F498,'Look-up tables'!$A$1:$B$7,2,TRUE)</f>
        <v>M</v>
      </c>
      <c r="H498">
        <v>6408.3</v>
      </c>
      <c r="I498" s="2">
        <f t="shared" si="22"/>
        <v>267.01249999999999</v>
      </c>
      <c r="J498" t="s">
        <v>21</v>
      </c>
      <c r="K498">
        <v>35.67</v>
      </c>
      <c r="L498" s="8">
        <f t="shared" si="23"/>
        <v>6443.97</v>
      </c>
      <c r="M498" t="s">
        <v>41</v>
      </c>
      <c r="N498" t="str">
        <f>VLOOKUP(M498,'Look-up tables'!$H$1:$I$14,2,FALSE)</f>
        <v>NS</v>
      </c>
      <c r="O498" t="s">
        <v>16</v>
      </c>
      <c r="P498" s="7">
        <f>VLOOKUP(O498,'Look-up tables'!$D$1:$E$5,2,FALSE)</f>
        <v>4</v>
      </c>
      <c r="Q498" s="8" t="s">
        <v>17</v>
      </c>
      <c r="R498" t="s">
        <v>52</v>
      </c>
      <c r="S498" t="s">
        <v>56</v>
      </c>
      <c r="T498" s="1">
        <v>40637</v>
      </c>
    </row>
    <row r="499" spans="1:20" x14ac:dyDescent="0.35">
      <c r="A499">
        <v>9922</v>
      </c>
      <c r="B499" s="1">
        <v>40636</v>
      </c>
      <c r="C499" s="27" t="str">
        <f t="shared" si="21"/>
        <v>Apr</v>
      </c>
      <c r="D499" s="27">
        <f>VLOOKUP(C499,'Look-up tables'!$N$2:$O$13,2,FALSE)</f>
        <v>4</v>
      </c>
      <c r="E499" t="s">
        <v>49</v>
      </c>
      <c r="F499">
        <v>21</v>
      </c>
      <c r="G499" t="str">
        <f>VLOOKUP(F499,'Look-up tables'!$A$1:$B$7,2,TRUE)</f>
        <v>M</v>
      </c>
      <c r="H499">
        <v>1176.8589999999999</v>
      </c>
      <c r="I499" s="2">
        <f t="shared" si="22"/>
        <v>56.040904761904756</v>
      </c>
      <c r="J499" t="s">
        <v>25</v>
      </c>
      <c r="K499">
        <v>3.99</v>
      </c>
      <c r="L499" s="8">
        <f t="shared" si="23"/>
        <v>1180.8489999999999</v>
      </c>
      <c r="M499" t="s">
        <v>85</v>
      </c>
      <c r="N499" t="str">
        <f>VLOOKUP(M499,'Look-up tables'!$H$1:$I$14,2,FALSE)</f>
        <v>SK</v>
      </c>
      <c r="O499" t="s">
        <v>16</v>
      </c>
      <c r="P499" s="7">
        <f>VLOOKUP(O499,'Look-up tables'!$D$1:$E$5,2,FALSE)</f>
        <v>4</v>
      </c>
      <c r="Q499" s="8" t="s">
        <v>30</v>
      </c>
      <c r="R499" t="s">
        <v>47</v>
      </c>
      <c r="S499" t="s">
        <v>19</v>
      </c>
      <c r="T499" s="1">
        <v>40637</v>
      </c>
    </row>
    <row r="500" spans="1:20" x14ac:dyDescent="0.35">
      <c r="A500">
        <v>38212</v>
      </c>
      <c r="B500" s="1">
        <v>40637</v>
      </c>
      <c r="C500" s="27" t="str">
        <f t="shared" si="21"/>
        <v>Apr</v>
      </c>
      <c r="D500" s="27">
        <f>VLOOKUP(C500,'Look-up tables'!$N$2:$O$13,2,FALSE)</f>
        <v>4</v>
      </c>
      <c r="E500" t="s">
        <v>55</v>
      </c>
      <c r="F500">
        <v>46</v>
      </c>
      <c r="G500" t="str">
        <f>VLOOKUP(F500,'Look-up tables'!$A$1:$B$7,2,TRUE)</f>
        <v>XL</v>
      </c>
      <c r="H500">
        <v>3533.97</v>
      </c>
      <c r="I500" s="2">
        <f t="shared" si="22"/>
        <v>76.825434782608696</v>
      </c>
      <c r="J500" t="s">
        <v>25</v>
      </c>
      <c r="K500">
        <v>35</v>
      </c>
      <c r="L500" s="8">
        <f t="shared" si="23"/>
        <v>3568.97</v>
      </c>
      <c r="M500" t="s">
        <v>15</v>
      </c>
      <c r="N500" t="str">
        <f>VLOOKUP(M500,'Look-up tables'!$H$1:$I$14,2,FALSE)</f>
        <v>BC</v>
      </c>
      <c r="O500" t="s">
        <v>29</v>
      </c>
      <c r="P500" s="7">
        <f>VLOOKUP(O500,'Look-up tables'!$D$1:$E$5,2,FALSE)</f>
        <v>3</v>
      </c>
      <c r="Q500" s="8" t="s">
        <v>27</v>
      </c>
      <c r="R500" t="s">
        <v>58</v>
      </c>
      <c r="S500" t="s">
        <v>76</v>
      </c>
      <c r="T500" s="1">
        <v>40698</v>
      </c>
    </row>
    <row r="501" spans="1:20" x14ac:dyDescent="0.35">
      <c r="A501">
        <v>38212</v>
      </c>
      <c r="B501" s="1">
        <v>40637</v>
      </c>
      <c r="C501" s="27" t="str">
        <f t="shared" si="21"/>
        <v>Apr</v>
      </c>
      <c r="D501" s="27">
        <f>VLOOKUP(C501,'Look-up tables'!$N$2:$O$13,2,FALSE)</f>
        <v>4</v>
      </c>
      <c r="E501" t="s">
        <v>55</v>
      </c>
      <c r="F501">
        <v>38</v>
      </c>
      <c r="G501" t="str">
        <f>VLOOKUP(F501,'Look-up tables'!$A$1:$B$7,2,TRUE)</f>
        <v>L</v>
      </c>
      <c r="H501">
        <v>3821.4045000000001</v>
      </c>
      <c r="I501" s="2">
        <f t="shared" si="22"/>
        <v>100.56327631578948</v>
      </c>
      <c r="J501" t="s">
        <v>25</v>
      </c>
      <c r="K501">
        <v>2.5</v>
      </c>
      <c r="L501" s="8">
        <f t="shared" si="23"/>
        <v>3823.9045000000001</v>
      </c>
      <c r="M501" t="s">
        <v>15</v>
      </c>
      <c r="N501" t="str">
        <f>VLOOKUP(M501,'Look-up tables'!$H$1:$I$14,2,FALSE)</f>
        <v>BC</v>
      </c>
      <c r="O501" t="s">
        <v>29</v>
      </c>
      <c r="P501" s="7">
        <f>VLOOKUP(O501,'Look-up tables'!$D$1:$E$5,2,FALSE)</f>
        <v>3</v>
      </c>
      <c r="Q501" s="8" t="s">
        <v>30</v>
      </c>
      <c r="R501" t="s">
        <v>47</v>
      </c>
      <c r="S501" t="s">
        <v>19</v>
      </c>
      <c r="T501" s="1">
        <v>40698</v>
      </c>
    </row>
    <row r="502" spans="1:20" x14ac:dyDescent="0.35">
      <c r="A502">
        <v>38212</v>
      </c>
      <c r="B502" s="1">
        <v>40637</v>
      </c>
      <c r="C502" s="27" t="str">
        <f t="shared" si="21"/>
        <v>Apr</v>
      </c>
      <c r="D502" s="27">
        <f>VLOOKUP(C502,'Look-up tables'!$N$2:$O$13,2,FALSE)</f>
        <v>4</v>
      </c>
      <c r="E502" t="s">
        <v>55</v>
      </c>
      <c r="F502">
        <v>24</v>
      </c>
      <c r="G502" t="str">
        <f>VLOOKUP(F502,'Look-up tables'!$A$1:$B$7,2,TRUE)</f>
        <v>M</v>
      </c>
      <c r="H502">
        <v>123.75</v>
      </c>
      <c r="I502" s="2">
        <f t="shared" si="22"/>
        <v>5.15625</v>
      </c>
      <c r="J502" t="s">
        <v>14</v>
      </c>
      <c r="K502">
        <v>0.49</v>
      </c>
      <c r="L502" s="8">
        <f t="shared" si="23"/>
        <v>124.24</v>
      </c>
      <c r="M502" t="s">
        <v>15</v>
      </c>
      <c r="N502" t="str">
        <f>VLOOKUP(M502,'Look-up tables'!$H$1:$I$14,2,FALSE)</f>
        <v>BC</v>
      </c>
      <c r="O502" t="s">
        <v>29</v>
      </c>
      <c r="P502" s="7">
        <f>VLOOKUP(O502,'Look-up tables'!$D$1:$E$5,2,FALSE)</f>
        <v>3</v>
      </c>
      <c r="Q502" s="8" t="s">
        <v>27</v>
      </c>
      <c r="R502" t="s">
        <v>71</v>
      </c>
      <c r="S502" t="s">
        <v>19</v>
      </c>
      <c r="T502" s="1">
        <v>40667</v>
      </c>
    </row>
    <row r="503" spans="1:20" x14ac:dyDescent="0.35">
      <c r="A503">
        <v>17287</v>
      </c>
      <c r="B503" s="1">
        <v>40638</v>
      </c>
      <c r="C503" s="27" t="str">
        <f t="shared" si="21"/>
        <v>Apr</v>
      </c>
      <c r="D503" s="27">
        <f>VLOOKUP(C503,'Look-up tables'!$N$2:$O$13,2,FALSE)</f>
        <v>4</v>
      </c>
      <c r="E503" t="s">
        <v>34</v>
      </c>
      <c r="F503">
        <v>38</v>
      </c>
      <c r="G503" t="str">
        <f>VLOOKUP(F503,'Look-up tables'!$A$1:$B$7,2,TRUE)</f>
        <v>L</v>
      </c>
      <c r="H503">
        <v>5793.46</v>
      </c>
      <c r="I503" s="2">
        <f t="shared" si="22"/>
        <v>152.45947368421054</v>
      </c>
      <c r="J503" t="s">
        <v>25</v>
      </c>
      <c r="K503">
        <v>13.99</v>
      </c>
      <c r="L503" s="8">
        <f t="shared" si="23"/>
        <v>5807.45</v>
      </c>
      <c r="M503" t="s">
        <v>54</v>
      </c>
      <c r="N503" t="str">
        <f>VLOOKUP(M503,'Look-up tables'!$H$1:$I$14,2,FALSE)</f>
        <v>AB</v>
      </c>
      <c r="O503" t="s">
        <v>29</v>
      </c>
      <c r="P503" s="7">
        <f>VLOOKUP(O503,'Look-up tables'!$D$1:$E$5,2,FALSE)</f>
        <v>3</v>
      </c>
      <c r="Q503" s="8" t="s">
        <v>30</v>
      </c>
      <c r="R503" t="s">
        <v>44</v>
      </c>
      <c r="S503" t="s">
        <v>45</v>
      </c>
      <c r="T503" s="1">
        <v>40698</v>
      </c>
    </row>
    <row r="504" spans="1:20" x14ac:dyDescent="0.35">
      <c r="A504">
        <v>22787</v>
      </c>
      <c r="B504" s="1">
        <v>40638</v>
      </c>
      <c r="C504" s="27" t="str">
        <f t="shared" si="21"/>
        <v>Apr</v>
      </c>
      <c r="D504" s="27">
        <f>VLOOKUP(C504,'Look-up tables'!$N$2:$O$13,2,FALSE)</f>
        <v>4</v>
      </c>
      <c r="E504" t="s">
        <v>55</v>
      </c>
      <c r="F504">
        <v>35</v>
      </c>
      <c r="G504" t="str">
        <f>VLOOKUP(F504,'Look-up tables'!$A$1:$B$7,2,TRUE)</f>
        <v>L</v>
      </c>
      <c r="H504">
        <v>46.44</v>
      </c>
      <c r="I504" s="2">
        <f t="shared" si="22"/>
        <v>1.3268571428571427</v>
      </c>
      <c r="J504" t="s">
        <v>14</v>
      </c>
      <c r="K504">
        <v>0.7</v>
      </c>
      <c r="L504" s="8">
        <f t="shared" si="23"/>
        <v>47.14</v>
      </c>
      <c r="M504" t="s">
        <v>54</v>
      </c>
      <c r="N504" t="str">
        <f>VLOOKUP(M504,'Look-up tables'!$H$1:$I$14,2,FALSE)</f>
        <v>AB</v>
      </c>
      <c r="O504" t="s">
        <v>22</v>
      </c>
      <c r="P504" s="7">
        <f>VLOOKUP(O504,'Look-up tables'!$D$1:$E$5,2,FALSE)</f>
        <v>1</v>
      </c>
      <c r="Q504" s="8" t="s">
        <v>27</v>
      </c>
      <c r="R504" t="s">
        <v>82</v>
      </c>
      <c r="S504" t="s">
        <v>37</v>
      </c>
      <c r="T504" s="1">
        <v>40667</v>
      </c>
    </row>
    <row r="505" spans="1:20" x14ac:dyDescent="0.35">
      <c r="A505">
        <v>17287</v>
      </c>
      <c r="B505" s="1">
        <v>40638</v>
      </c>
      <c r="C505" s="27" t="str">
        <f t="shared" si="21"/>
        <v>Apr</v>
      </c>
      <c r="D505" s="27">
        <f>VLOOKUP(C505,'Look-up tables'!$N$2:$O$13,2,FALSE)</f>
        <v>4</v>
      </c>
      <c r="E505" t="s">
        <v>34</v>
      </c>
      <c r="F505">
        <v>26</v>
      </c>
      <c r="G505" t="str">
        <f>VLOOKUP(F505,'Look-up tables'!$A$1:$B$7,2,TRUE)</f>
        <v>M</v>
      </c>
      <c r="H505">
        <v>4361.6985000000004</v>
      </c>
      <c r="I505" s="2">
        <f t="shared" si="22"/>
        <v>167.75763461538463</v>
      </c>
      <c r="J505" t="s">
        <v>25</v>
      </c>
      <c r="K505">
        <v>4.2</v>
      </c>
      <c r="L505" s="8">
        <f t="shared" si="23"/>
        <v>4365.8985000000002</v>
      </c>
      <c r="M505" t="s">
        <v>54</v>
      </c>
      <c r="N505" t="str">
        <f>VLOOKUP(M505,'Look-up tables'!$H$1:$I$14,2,FALSE)</f>
        <v>AB</v>
      </c>
      <c r="O505" t="s">
        <v>29</v>
      </c>
      <c r="P505" s="7">
        <f>VLOOKUP(O505,'Look-up tables'!$D$1:$E$5,2,FALSE)</f>
        <v>3</v>
      </c>
      <c r="Q505" s="8" t="s">
        <v>30</v>
      </c>
      <c r="R505" t="s">
        <v>47</v>
      </c>
      <c r="S505" t="s">
        <v>19</v>
      </c>
      <c r="T505" s="1">
        <v>40728</v>
      </c>
    </row>
    <row r="506" spans="1:20" x14ac:dyDescent="0.35">
      <c r="A506">
        <v>40643</v>
      </c>
      <c r="B506" s="1">
        <v>40638</v>
      </c>
      <c r="C506" s="27" t="str">
        <f t="shared" si="21"/>
        <v>Apr</v>
      </c>
      <c r="D506" s="27">
        <f>VLOOKUP(C506,'Look-up tables'!$N$2:$O$13,2,FALSE)</f>
        <v>4</v>
      </c>
      <c r="E506" t="s">
        <v>20</v>
      </c>
      <c r="F506">
        <v>23</v>
      </c>
      <c r="G506" t="str">
        <f>VLOOKUP(F506,'Look-up tables'!$A$1:$B$7,2,TRUE)</f>
        <v>M</v>
      </c>
      <c r="H506">
        <v>258.74</v>
      </c>
      <c r="I506" s="2">
        <f t="shared" si="22"/>
        <v>11.249565217391305</v>
      </c>
      <c r="J506" t="s">
        <v>25</v>
      </c>
      <c r="K506">
        <v>5.72</v>
      </c>
      <c r="L506" s="8">
        <f t="shared" si="23"/>
        <v>264.46000000000004</v>
      </c>
      <c r="M506" t="s">
        <v>35</v>
      </c>
      <c r="N506" t="str">
        <f>VLOOKUP(M506,'Look-up tables'!$H$1:$I$14,2,FALSE)</f>
        <v>QC</v>
      </c>
      <c r="O506" t="s">
        <v>29</v>
      </c>
      <c r="P506" s="7">
        <f>VLOOKUP(O506,'Look-up tables'!$D$1:$E$5,2,FALSE)</f>
        <v>3</v>
      </c>
      <c r="Q506" s="8" t="s">
        <v>27</v>
      </c>
      <c r="R506" t="s">
        <v>127</v>
      </c>
      <c r="S506" t="s">
        <v>19</v>
      </c>
      <c r="T506" s="1">
        <v>40728</v>
      </c>
    </row>
    <row r="507" spans="1:20" x14ac:dyDescent="0.35">
      <c r="A507">
        <v>37988</v>
      </c>
      <c r="B507" s="1">
        <v>40638</v>
      </c>
      <c r="C507" s="27" t="str">
        <f t="shared" si="21"/>
        <v>Apr</v>
      </c>
      <c r="D507" s="27">
        <f>VLOOKUP(C507,'Look-up tables'!$N$2:$O$13,2,FALSE)</f>
        <v>4</v>
      </c>
      <c r="E507" t="s">
        <v>49</v>
      </c>
      <c r="F507">
        <v>12</v>
      </c>
      <c r="G507" t="str">
        <f>VLOOKUP(F507,'Look-up tables'!$A$1:$B$7,2,TRUE)</f>
        <v>S</v>
      </c>
      <c r="H507">
        <v>189.19</v>
      </c>
      <c r="I507" s="2">
        <f t="shared" si="22"/>
        <v>15.765833333333333</v>
      </c>
      <c r="J507" t="s">
        <v>25</v>
      </c>
      <c r="K507">
        <v>8.34</v>
      </c>
      <c r="L507" s="8">
        <f t="shared" si="23"/>
        <v>197.53</v>
      </c>
      <c r="M507" t="s">
        <v>15</v>
      </c>
      <c r="N507" t="str">
        <f>VLOOKUP(M507,'Look-up tables'!$H$1:$I$14,2,FALSE)</f>
        <v>BC</v>
      </c>
      <c r="O507" t="s">
        <v>29</v>
      </c>
      <c r="P507" s="7">
        <f>VLOOKUP(O507,'Look-up tables'!$D$1:$E$5,2,FALSE)</f>
        <v>3</v>
      </c>
      <c r="Q507" s="8" t="s">
        <v>27</v>
      </c>
      <c r="R507" t="s">
        <v>58</v>
      </c>
      <c r="S507" t="s">
        <v>19</v>
      </c>
      <c r="T507" s="1">
        <v>40667</v>
      </c>
    </row>
    <row r="508" spans="1:20" x14ac:dyDescent="0.35">
      <c r="A508">
        <v>17287</v>
      </c>
      <c r="B508" s="1">
        <v>40638</v>
      </c>
      <c r="C508" s="27" t="str">
        <f t="shared" si="21"/>
        <v>Apr</v>
      </c>
      <c r="D508" s="27">
        <f>VLOOKUP(C508,'Look-up tables'!$N$2:$O$13,2,FALSE)</f>
        <v>4</v>
      </c>
      <c r="E508" t="s">
        <v>34</v>
      </c>
      <c r="F508">
        <v>11</v>
      </c>
      <c r="G508" t="str">
        <f>VLOOKUP(F508,'Look-up tables'!$A$1:$B$7,2,TRUE)</f>
        <v>S</v>
      </c>
      <c r="H508">
        <v>4558.21</v>
      </c>
      <c r="I508" s="2">
        <f t="shared" si="22"/>
        <v>414.38272727272727</v>
      </c>
      <c r="J508" t="s">
        <v>25</v>
      </c>
      <c r="K508">
        <v>11.37</v>
      </c>
      <c r="L508" s="8">
        <f t="shared" si="23"/>
        <v>4569.58</v>
      </c>
      <c r="M508" t="s">
        <v>54</v>
      </c>
      <c r="N508" t="str">
        <f>VLOOKUP(M508,'Look-up tables'!$H$1:$I$14,2,FALSE)</f>
        <v>AB</v>
      </c>
      <c r="O508" t="s">
        <v>29</v>
      </c>
      <c r="P508" s="7">
        <f>VLOOKUP(O508,'Look-up tables'!$D$1:$E$5,2,FALSE)</f>
        <v>3</v>
      </c>
      <c r="Q508" s="8" t="s">
        <v>27</v>
      </c>
      <c r="R508" t="s">
        <v>58</v>
      </c>
      <c r="S508" t="s">
        <v>19</v>
      </c>
      <c r="T508" s="1">
        <v>40728</v>
      </c>
    </row>
    <row r="509" spans="1:20" x14ac:dyDescent="0.35">
      <c r="A509">
        <v>197</v>
      </c>
      <c r="B509" s="1">
        <v>40639</v>
      </c>
      <c r="C509" s="27" t="str">
        <f t="shared" si="21"/>
        <v>Apr</v>
      </c>
      <c r="D509" s="27">
        <f>VLOOKUP(C509,'Look-up tables'!$N$2:$O$13,2,FALSE)</f>
        <v>4</v>
      </c>
      <c r="E509" t="s">
        <v>34</v>
      </c>
      <c r="F509">
        <v>23</v>
      </c>
      <c r="G509" t="str">
        <f>VLOOKUP(F509,'Look-up tables'!$A$1:$B$7,2,TRUE)</f>
        <v>M</v>
      </c>
      <c r="H509">
        <v>310.52</v>
      </c>
      <c r="I509" s="2">
        <f t="shared" si="22"/>
        <v>13.500869565217391</v>
      </c>
      <c r="J509" t="s">
        <v>25</v>
      </c>
      <c r="K509">
        <v>3.14</v>
      </c>
      <c r="L509" s="8">
        <f t="shared" si="23"/>
        <v>313.65999999999997</v>
      </c>
      <c r="M509" t="s">
        <v>39</v>
      </c>
      <c r="N509" t="str">
        <f>VLOOKUP(M509,'Look-up tables'!$H$1:$I$14,2,FALSE)</f>
        <v>MB</v>
      </c>
      <c r="O509" t="s">
        <v>29</v>
      </c>
      <c r="P509" s="7">
        <f>VLOOKUP(O509,'Look-up tables'!$D$1:$E$5,2,FALSE)</f>
        <v>3</v>
      </c>
      <c r="Q509" s="8" t="s">
        <v>27</v>
      </c>
      <c r="R509" t="s">
        <v>36</v>
      </c>
      <c r="S509" t="s">
        <v>32</v>
      </c>
      <c r="T509" s="1">
        <v>40759</v>
      </c>
    </row>
    <row r="510" spans="1:20" x14ac:dyDescent="0.35">
      <c r="A510">
        <v>21601</v>
      </c>
      <c r="B510" s="1">
        <v>40639</v>
      </c>
      <c r="C510" s="27" t="str">
        <f t="shared" si="21"/>
        <v>Apr</v>
      </c>
      <c r="D510" s="27">
        <f>VLOOKUP(C510,'Look-up tables'!$N$2:$O$13,2,FALSE)</f>
        <v>4</v>
      </c>
      <c r="E510" t="s">
        <v>13</v>
      </c>
      <c r="F510">
        <v>20</v>
      </c>
      <c r="G510" t="str">
        <f>VLOOKUP(F510,'Look-up tables'!$A$1:$B$7,2,TRUE)</f>
        <v>M</v>
      </c>
      <c r="H510">
        <v>2227.34</v>
      </c>
      <c r="I510" s="2">
        <f t="shared" si="22"/>
        <v>111.367</v>
      </c>
      <c r="J510" t="s">
        <v>25</v>
      </c>
      <c r="K510">
        <v>35</v>
      </c>
      <c r="L510" s="8">
        <f t="shared" si="23"/>
        <v>2262.34</v>
      </c>
      <c r="M510" t="s">
        <v>51</v>
      </c>
      <c r="N510" t="str">
        <f>VLOOKUP(M510,'Look-up tables'!$H$1:$I$14,2,FALSE)</f>
        <v>ON</v>
      </c>
      <c r="O510" t="s">
        <v>16</v>
      </c>
      <c r="P510" s="7">
        <f>VLOOKUP(O510,'Look-up tables'!$D$1:$E$5,2,FALSE)</f>
        <v>4</v>
      </c>
      <c r="Q510" s="8" t="s">
        <v>27</v>
      </c>
      <c r="R510" t="s">
        <v>58</v>
      </c>
      <c r="S510" t="s">
        <v>76</v>
      </c>
      <c r="T510" s="1">
        <v>40698</v>
      </c>
    </row>
    <row r="511" spans="1:20" x14ac:dyDescent="0.35">
      <c r="A511">
        <v>17860</v>
      </c>
      <c r="B511" s="1">
        <v>40639</v>
      </c>
      <c r="C511" s="27" t="str">
        <f t="shared" si="21"/>
        <v>Apr</v>
      </c>
      <c r="D511" s="27">
        <f>VLOOKUP(C511,'Look-up tables'!$N$2:$O$13,2,FALSE)</f>
        <v>4</v>
      </c>
      <c r="E511" t="s">
        <v>20</v>
      </c>
      <c r="F511">
        <v>16</v>
      </c>
      <c r="G511" t="str">
        <f>VLOOKUP(F511,'Look-up tables'!$A$1:$B$7,2,TRUE)</f>
        <v>S</v>
      </c>
      <c r="H511">
        <v>139</v>
      </c>
      <c r="I511" s="2">
        <f t="shared" si="22"/>
        <v>8.6875</v>
      </c>
      <c r="J511" t="s">
        <v>14</v>
      </c>
      <c r="K511">
        <v>9.23</v>
      </c>
      <c r="L511" s="8">
        <f t="shared" si="23"/>
        <v>148.22999999999999</v>
      </c>
      <c r="M511" t="s">
        <v>54</v>
      </c>
      <c r="N511" t="str">
        <f>VLOOKUP(M511,'Look-up tables'!$H$1:$I$14,2,FALSE)</f>
        <v>AB</v>
      </c>
      <c r="O511" t="s">
        <v>42</v>
      </c>
      <c r="P511" s="7">
        <f>VLOOKUP(O511,'Look-up tables'!$D$1:$E$5,2,FALSE)</f>
        <v>2</v>
      </c>
      <c r="Q511" s="8" t="s">
        <v>27</v>
      </c>
      <c r="R511" t="s">
        <v>66</v>
      </c>
      <c r="S511" t="s">
        <v>19</v>
      </c>
      <c r="T511" s="1">
        <v>40759</v>
      </c>
    </row>
    <row r="512" spans="1:20" x14ac:dyDescent="0.35">
      <c r="A512">
        <v>22375</v>
      </c>
      <c r="B512" s="1">
        <v>40640</v>
      </c>
      <c r="C512" s="27" t="str">
        <f t="shared" si="21"/>
        <v>Apr</v>
      </c>
      <c r="D512" s="27">
        <f>VLOOKUP(C512,'Look-up tables'!$N$2:$O$13,2,FALSE)</f>
        <v>4</v>
      </c>
      <c r="E512" t="s">
        <v>49</v>
      </c>
      <c r="F512">
        <v>43</v>
      </c>
      <c r="G512" t="str">
        <f>VLOOKUP(F512,'Look-up tables'!$A$1:$B$7,2,TRUE)</f>
        <v>XL</v>
      </c>
      <c r="H512">
        <v>816.11</v>
      </c>
      <c r="I512" s="2">
        <f t="shared" si="22"/>
        <v>18.979302325581397</v>
      </c>
      <c r="J512" t="s">
        <v>25</v>
      </c>
      <c r="K512">
        <v>9.5399999999999991</v>
      </c>
      <c r="L512" s="8">
        <f t="shared" si="23"/>
        <v>825.65</v>
      </c>
      <c r="M512" t="s">
        <v>54</v>
      </c>
      <c r="N512" t="str">
        <f>VLOOKUP(M512,'Look-up tables'!$H$1:$I$14,2,FALSE)</f>
        <v>AB</v>
      </c>
      <c r="O512" t="s">
        <v>22</v>
      </c>
      <c r="P512" s="7">
        <f>VLOOKUP(O512,'Look-up tables'!$D$1:$E$5,2,FALSE)</f>
        <v>1</v>
      </c>
      <c r="Q512" s="8" t="s">
        <v>27</v>
      </c>
      <c r="R512" t="s">
        <v>28</v>
      </c>
      <c r="S512" t="s">
        <v>19</v>
      </c>
      <c r="T512" s="1">
        <v>40759</v>
      </c>
    </row>
    <row r="513" spans="1:20" x14ac:dyDescent="0.35">
      <c r="A513">
        <v>33700</v>
      </c>
      <c r="B513" s="1">
        <v>40640</v>
      </c>
      <c r="C513" s="27" t="str">
        <f t="shared" si="21"/>
        <v>Apr</v>
      </c>
      <c r="D513" s="27">
        <f>VLOOKUP(C513,'Look-up tables'!$N$2:$O$13,2,FALSE)</f>
        <v>4</v>
      </c>
      <c r="E513" t="s">
        <v>13</v>
      </c>
      <c r="F513">
        <v>36</v>
      </c>
      <c r="G513" t="str">
        <f>VLOOKUP(F513,'Look-up tables'!$A$1:$B$7,2,TRUE)</f>
        <v>L</v>
      </c>
      <c r="H513">
        <v>260.13</v>
      </c>
      <c r="I513" s="2">
        <f t="shared" si="22"/>
        <v>7.2258333333333331</v>
      </c>
      <c r="J513" t="s">
        <v>25</v>
      </c>
      <c r="K513">
        <v>8.19</v>
      </c>
      <c r="L513" s="8">
        <f t="shared" si="23"/>
        <v>268.32</v>
      </c>
      <c r="M513" t="s">
        <v>54</v>
      </c>
      <c r="N513" t="str">
        <f>VLOOKUP(M513,'Look-up tables'!$H$1:$I$14,2,FALSE)</f>
        <v>AB</v>
      </c>
      <c r="O513" t="s">
        <v>22</v>
      </c>
      <c r="P513" s="7">
        <f>VLOOKUP(O513,'Look-up tables'!$D$1:$E$5,2,FALSE)</f>
        <v>1</v>
      </c>
      <c r="Q513" s="8" t="s">
        <v>27</v>
      </c>
      <c r="R513" t="s">
        <v>28</v>
      </c>
      <c r="S513" t="s">
        <v>19</v>
      </c>
      <c r="T513" s="1">
        <v>40851</v>
      </c>
    </row>
    <row r="514" spans="1:20" x14ac:dyDescent="0.35">
      <c r="A514">
        <v>52929</v>
      </c>
      <c r="B514" s="1">
        <v>40641</v>
      </c>
      <c r="C514" s="27" t="str">
        <f t="shared" si="21"/>
        <v>Apr</v>
      </c>
      <c r="D514" s="27">
        <f>VLOOKUP(C514,'Look-up tables'!$N$2:$O$13,2,FALSE)</f>
        <v>4</v>
      </c>
      <c r="E514" t="s">
        <v>34</v>
      </c>
      <c r="F514">
        <v>43</v>
      </c>
      <c r="G514" t="str">
        <f>VLOOKUP(F514,'Look-up tables'!$A$1:$B$7,2,TRUE)</f>
        <v>XL</v>
      </c>
      <c r="H514">
        <v>701.46</v>
      </c>
      <c r="I514" s="2">
        <f t="shared" si="22"/>
        <v>16.313023255813956</v>
      </c>
      <c r="J514" t="s">
        <v>14</v>
      </c>
      <c r="K514">
        <v>9.4</v>
      </c>
      <c r="L514" s="8">
        <f t="shared" si="23"/>
        <v>710.86</v>
      </c>
      <c r="M514" t="s">
        <v>26</v>
      </c>
      <c r="N514" t="str">
        <f>VLOOKUP(M514,'Look-up tables'!$H$1:$I$14,2,FALSE)</f>
        <v>NT</v>
      </c>
      <c r="O514" t="s">
        <v>42</v>
      </c>
      <c r="P514" s="7">
        <f>VLOOKUP(O514,'Look-up tables'!$D$1:$E$5,2,FALSE)</f>
        <v>2</v>
      </c>
      <c r="Q514" s="8" t="s">
        <v>30</v>
      </c>
      <c r="R514" t="s">
        <v>44</v>
      </c>
      <c r="S514" t="s">
        <v>19</v>
      </c>
      <c r="T514" s="1">
        <v>40790</v>
      </c>
    </row>
    <row r="515" spans="1:20" x14ac:dyDescent="0.35">
      <c r="A515">
        <v>56550</v>
      </c>
      <c r="B515" s="1">
        <v>40641</v>
      </c>
      <c r="C515" s="27" t="str">
        <f t="shared" ref="C515:C578" si="24">TEXT(B515, "mmm")</f>
        <v>Apr</v>
      </c>
      <c r="D515" s="27">
        <f>VLOOKUP(C515,'Look-up tables'!$N$2:$O$13,2,FALSE)</f>
        <v>4</v>
      </c>
      <c r="E515" t="s">
        <v>49</v>
      </c>
      <c r="F515">
        <v>37</v>
      </c>
      <c r="G515" t="str">
        <f>VLOOKUP(F515,'Look-up tables'!$A$1:$B$7,2,TRUE)</f>
        <v>L</v>
      </c>
      <c r="H515">
        <v>823.78</v>
      </c>
      <c r="I515" s="2">
        <f t="shared" ref="I515:I578" si="25">H515/F515</f>
        <v>22.264324324324324</v>
      </c>
      <c r="J515" t="s">
        <v>14</v>
      </c>
      <c r="K515">
        <v>5.08</v>
      </c>
      <c r="L515" s="8">
        <f t="shared" ref="L515:L578" si="26">H515+K515</f>
        <v>828.86</v>
      </c>
      <c r="M515" t="s">
        <v>54</v>
      </c>
      <c r="N515" t="str">
        <f>VLOOKUP(M515,'Look-up tables'!$H$1:$I$14,2,FALSE)</f>
        <v>AB</v>
      </c>
      <c r="O515" t="s">
        <v>29</v>
      </c>
      <c r="P515" s="7">
        <f>VLOOKUP(O515,'Look-up tables'!$D$1:$E$5,2,FALSE)</f>
        <v>3</v>
      </c>
      <c r="Q515" s="8" t="s">
        <v>17</v>
      </c>
      <c r="R515" t="s">
        <v>18</v>
      </c>
      <c r="S515" t="s">
        <v>32</v>
      </c>
      <c r="T515" s="1">
        <v>40820</v>
      </c>
    </row>
    <row r="516" spans="1:20" x14ac:dyDescent="0.35">
      <c r="A516">
        <v>56550</v>
      </c>
      <c r="B516" s="1">
        <v>40641</v>
      </c>
      <c r="C516" s="27" t="str">
        <f t="shared" si="24"/>
        <v>Apr</v>
      </c>
      <c r="D516" s="27">
        <f>VLOOKUP(C516,'Look-up tables'!$N$2:$O$13,2,FALSE)</f>
        <v>4</v>
      </c>
      <c r="E516" t="s">
        <v>49</v>
      </c>
      <c r="F516">
        <v>33</v>
      </c>
      <c r="G516" t="str">
        <f>VLOOKUP(F516,'Look-up tables'!$A$1:$B$7,2,TRUE)</f>
        <v>L</v>
      </c>
      <c r="H516">
        <v>647.77</v>
      </c>
      <c r="I516" s="2">
        <f t="shared" si="25"/>
        <v>19.629393939393939</v>
      </c>
      <c r="J516" t="s">
        <v>25</v>
      </c>
      <c r="K516">
        <v>5.77</v>
      </c>
      <c r="L516" s="8">
        <f t="shared" si="26"/>
        <v>653.54</v>
      </c>
      <c r="M516" t="s">
        <v>51</v>
      </c>
      <c r="N516" t="str">
        <f>VLOOKUP(M516,'Look-up tables'!$H$1:$I$14,2,FALSE)</f>
        <v>ON</v>
      </c>
      <c r="O516" t="s">
        <v>29</v>
      </c>
      <c r="P516" s="7">
        <f>VLOOKUP(O516,'Look-up tables'!$D$1:$E$5,2,FALSE)</f>
        <v>3</v>
      </c>
      <c r="Q516" s="8" t="s">
        <v>27</v>
      </c>
      <c r="R516" t="s">
        <v>28</v>
      </c>
      <c r="S516" t="s">
        <v>19</v>
      </c>
      <c r="T516" s="1">
        <v>40851</v>
      </c>
    </row>
    <row r="517" spans="1:20" x14ac:dyDescent="0.35">
      <c r="A517">
        <v>50083</v>
      </c>
      <c r="B517" s="1">
        <v>40641</v>
      </c>
      <c r="C517" s="27" t="str">
        <f t="shared" si="24"/>
        <v>Apr</v>
      </c>
      <c r="D517" s="27">
        <f>VLOOKUP(C517,'Look-up tables'!$N$2:$O$13,2,FALSE)</f>
        <v>4</v>
      </c>
      <c r="E517" t="s">
        <v>49</v>
      </c>
      <c r="F517">
        <v>33</v>
      </c>
      <c r="G517" t="str">
        <f>VLOOKUP(F517,'Look-up tables'!$A$1:$B$7,2,TRUE)</f>
        <v>L</v>
      </c>
      <c r="H517">
        <v>13671.94</v>
      </c>
      <c r="I517" s="2">
        <f t="shared" si="25"/>
        <v>414.30121212121213</v>
      </c>
      <c r="J517" t="s">
        <v>21</v>
      </c>
      <c r="K517">
        <v>48.26</v>
      </c>
      <c r="L517" s="8">
        <f t="shared" si="26"/>
        <v>13720.2</v>
      </c>
      <c r="M517" t="s">
        <v>51</v>
      </c>
      <c r="N517" t="str">
        <f>VLOOKUP(M517,'Look-up tables'!$H$1:$I$14,2,FALSE)</f>
        <v>ON</v>
      </c>
      <c r="O517" t="s">
        <v>42</v>
      </c>
      <c r="P517" s="7">
        <f>VLOOKUP(O517,'Look-up tables'!$D$1:$E$5,2,FALSE)</f>
        <v>2</v>
      </c>
      <c r="Q517" s="8" t="s">
        <v>30</v>
      </c>
      <c r="R517" t="s">
        <v>44</v>
      </c>
      <c r="S517" t="s">
        <v>56</v>
      </c>
      <c r="T517" s="1">
        <v>40820</v>
      </c>
    </row>
    <row r="518" spans="1:20" x14ac:dyDescent="0.35">
      <c r="A518">
        <v>7680</v>
      </c>
      <c r="B518" s="1">
        <v>40641</v>
      </c>
      <c r="C518" s="27" t="str">
        <f t="shared" si="24"/>
        <v>Apr</v>
      </c>
      <c r="D518" s="27">
        <f>VLOOKUP(C518,'Look-up tables'!$N$2:$O$13,2,FALSE)</f>
        <v>4</v>
      </c>
      <c r="E518" t="s">
        <v>49</v>
      </c>
      <c r="F518">
        <v>32</v>
      </c>
      <c r="G518" t="str">
        <f>VLOOKUP(F518,'Look-up tables'!$A$1:$B$7,2,TRUE)</f>
        <v>L</v>
      </c>
      <c r="H518">
        <v>1141.3699999999999</v>
      </c>
      <c r="I518" s="2">
        <f t="shared" si="25"/>
        <v>35.667812499999997</v>
      </c>
      <c r="J518" t="s">
        <v>25</v>
      </c>
      <c r="K518">
        <v>19.989999999999998</v>
      </c>
      <c r="L518" s="8">
        <f t="shared" si="26"/>
        <v>1161.3599999999999</v>
      </c>
      <c r="M518" t="s">
        <v>54</v>
      </c>
      <c r="N518" t="str">
        <f>VLOOKUP(M518,'Look-up tables'!$H$1:$I$14,2,FALSE)</f>
        <v>AB</v>
      </c>
      <c r="O518" t="s">
        <v>42</v>
      </c>
      <c r="P518" s="7">
        <f>VLOOKUP(O518,'Look-up tables'!$D$1:$E$5,2,FALSE)</f>
        <v>2</v>
      </c>
      <c r="Q518" s="8" t="s">
        <v>27</v>
      </c>
      <c r="R518" t="s">
        <v>28</v>
      </c>
      <c r="S518" t="s">
        <v>19</v>
      </c>
      <c r="T518" s="1">
        <v>40759</v>
      </c>
    </row>
    <row r="519" spans="1:20" x14ac:dyDescent="0.35">
      <c r="A519">
        <v>16291</v>
      </c>
      <c r="B519" s="1">
        <v>40641</v>
      </c>
      <c r="C519" s="27" t="str">
        <f t="shared" si="24"/>
        <v>Apr</v>
      </c>
      <c r="D519" s="27">
        <f>VLOOKUP(C519,'Look-up tables'!$N$2:$O$13,2,FALSE)</f>
        <v>4</v>
      </c>
      <c r="E519" t="s">
        <v>49</v>
      </c>
      <c r="F519">
        <v>31</v>
      </c>
      <c r="G519" t="str">
        <f>VLOOKUP(F519,'Look-up tables'!$A$1:$B$7,2,TRUE)</f>
        <v>L</v>
      </c>
      <c r="H519">
        <v>894.64</v>
      </c>
      <c r="I519" s="2">
        <f t="shared" si="25"/>
        <v>28.859354838709677</v>
      </c>
      <c r="J519" t="s">
        <v>25</v>
      </c>
      <c r="K519">
        <v>19.46</v>
      </c>
      <c r="L519" s="8">
        <f t="shared" si="26"/>
        <v>914.1</v>
      </c>
      <c r="M519" t="s">
        <v>51</v>
      </c>
      <c r="N519" t="str">
        <f>VLOOKUP(M519,'Look-up tables'!$H$1:$I$14,2,FALSE)</f>
        <v>ON</v>
      </c>
      <c r="O519" t="s">
        <v>16</v>
      </c>
      <c r="P519" s="7">
        <f>VLOOKUP(O519,'Look-up tables'!$D$1:$E$5,2,FALSE)</f>
        <v>4</v>
      </c>
      <c r="Q519" s="8" t="s">
        <v>17</v>
      </c>
      <c r="R519" t="s">
        <v>18</v>
      </c>
      <c r="S519" t="s">
        <v>19</v>
      </c>
      <c r="T519" s="1">
        <v>40790</v>
      </c>
    </row>
    <row r="520" spans="1:20" x14ac:dyDescent="0.35">
      <c r="A520">
        <v>52929</v>
      </c>
      <c r="B520" s="1">
        <v>40641</v>
      </c>
      <c r="C520" s="27" t="str">
        <f t="shared" si="24"/>
        <v>Apr</v>
      </c>
      <c r="D520" s="27">
        <f>VLOOKUP(C520,'Look-up tables'!$N$2:$O$13,2,FALSE)</f>
        <v>4</v>
      </c>
      <c r="E520" t="s">
        <v>34</v>
      </c>
      <c r="F520">
        <v>20</v>
      </c>
      <c r="G520" t="str">
        <f>VLOOKUP(F520,'Look-up tables'!$A$1:$B$7,2,TRUE)</f>
        <v>M</v>
      </c>
      <c r="H520">
        <v>77.989999999999995</v>
      </c>
      <c r="I520" s="2">
        <f t="shared" si="25"/>
        <v>3.8994999999999997</v>
      </c>
      <c r="J520" t="s">
        <v>25</v>
      </c>
      <c r="K520">
        <v>0.99</v>
      </c>
      <c r="L520" s="8">
        <f t="shared" si="26"/>
        <v>78.97999999999999</v>
      </c>
      <c r="M520" t="s">
        <v>26</v>
      </c>
      <c r="N520" t="str">
        <f>VLOOKUP(M520,'Look-up tables'!$H$1:$I$14,2,FALSE)</f>
        <v>NT</v>
      </c>
      <c r="O520" t="s">
        <v>42</v>
      </c>
      <c r="P520" s="7">
        <f>VLOOKUP(O520,'Look-up tables'!$D$1:$E$5,2,FALSE)</f>
        <v>2</v>
      </c>
      <c r="Q520" s="8" t="s">
        <v>27</v>
      </c>
      <c r="R520" t="s">
        <v>82</v>
      </c>
      <c r="S520" t="s">
        <v>37</v>
      </c>
      <c r="T520" s="1">
        <v>40790</v>
      </c>
    </row>
    <row r="521" spans="1:20" x14ac:dyDescent="0.35">
      <c r="A521">
        <v>23940</v>
      </c>
      <c r="B521" s="1">
        <v>40641</v>
      </c>
      <c r="C521" s="27" t="str">
        <f t="shared" si="24"/>
        <v>Apr</v>
      </c>
      <c r="D521" s="27">
        <f>VLOOKUP(C521,'Look-up tables'!$N$2:$O$13,2,FALSE)</f>
        <v>4</v>
      </c>
      <c r="E521" t="s">
        <v>55</v>
      </c>
      <c r="F521">
        <v>20</v>
      </c>
      <c r="G521" t="str">
        <f>VLOOKUP(F521,'Look-up tables'!$A$1:$B$7,2,TRUE)</f>
        <v>M</v>
      </c>
      <c r="H521">
        <v>138.52000000000001</v>
      </c>
      <c r="I521" s="2">
        <f t="shared" si="25"/>
        <v>6.9260000000000002</v>
      </c>
      <c r="J521" t="s">
        <v>25</v>
      </c>
      <c r="K521">
        <v>49</v>
      </c>
      <c r="L521" s="8">
        <f t="shared" si="26"/>
        <v>187.52</v>
      </c>
      <c r="M521" t="s">
        <v>15</v>
      </c>
      <c r="N521" t="str">
        <f>VLOOKUP(M521,'Look-up tables'!$H$1:$I$14,2,FALSE)</f>
        <v>BC</v>
      </c>
      <c r="O521" t="s">
        <v>29</v>
      </c>
      <c r="P521" s="7">
        <f>VLOOKUP(O521,'Look-up tables'!$D$1:$E$5,2,FALSE)</f>
        <v>3</v>
      </c>
      <c r="Q521" s="8" t="s">
        <v>27</v>
      </c>
      <c r="R521" t="s">
        <v>66</v>
      </c>
      <c r="S521" t="s">
        <v>76</v>
      </c>
      <c r="T521" s="1">
        <v>40790</v>
      </c>
    </row>
    <row r="522" spans="1:20" x14ac:dyDescent="0.35">
      <c r="A522">
        <v>52929</v>
      </c>
      <c r="B522" s="1">
        <v>40641</v>
      </c>
      <c r="C522" s="27" t="str">
        <f t="shared" si="24"/>
        <v>Apr</v>
      </c>
      <c r="D522" s="27">
        <f>VLOOKUP(C522,'Look-up tables'!$N$2:$O$13,2,FALSE)</f>
        <v>4</v>
      </c>
      <c r="E522" t="s">
        <v>34</v>
      </c>
      <c r="F522">
        <v>19</v>
      </c>
      <c r="G522" t="str">
        <f>VLOOKUP(F522,'Look-up tables'!$A$1:$B$7,2,TRUE)</f>
        <v>S</v>
      </c>
      <c r="H522">
        <v>53.94</v>
      </c>
      <c r="I522" s="2">
        <f t="shared" si="25"/>
        <v>2.8389473684210524</v>
      </c>
      <c r="J522" t="s">
        <v>25</v>
      </c>
      <c r="K522">
        <v>1.25</v>
      </c>
      <c r="L522" s="8">
        <f t="shared" si="26"/>
        <v>55.19</v>
      </c>
      <c r="M522" t="s">
        <v>26</v>
      </c>
      <c r="N522" t="str">
        <f>VLOOKUP(M522,'Look-up tables'!$H$1:$I$14,2,FALSE)</f>
        <v>NT</v>
      </c>
      <c r="O522" t="s">
        <v>42</v>
      </c>
      <c r="P522" s="7">
        <f>VLOOKUP(O522,'Look-up tables'!$D$1:$E$5,2,FALSE)</f>
        <v>2</v>
      </c>
      <c r="Q522" s="8" t="s">
        <v>27</v>
      </c>
      <c r="R522" t="s">
        <v>40</v>
      </c>
      <c r="S522" t="s">
        <v>37</v>
      </c>
      <c r="T522" s="1">
        <v>40790</v>
      </c>
    </row>
    <row r="523" spans="1:20" x14ac:dyDescent="0.35">
      <c r="A523">
        <v>23940</v>
      </c>
      <c r="B523" s="1">
        <v>40641</v>
      </c>
      <c r="C523" s="27" t="str">
        <f t="shared" si="24"/>
        <v>Apr</v>
      </c>
      <c r="D523" s="27">
        <f>VLOOKUP(C523,'Look-up tables'!$N$2:$O$13,2,FALSE)</f>
        <v>4</v>
      </c>
      <c r="E523" t="s">
        <v>55</v>
      </c>
      <c r="F523">
        <v>11</v>
      </c>
      <c r="G523" t="str">
        <f>VLOOKUP(F523,'Look-up tables'!$A$1:$B$7,2,TRUE)</f>
        <v>S</v>
      </c>
      <c r="H523">
        <v>1735.59</v>
      </c>
      <c r="I523" s="2">
        <f t="shared" si="25"/>
        <v>157.78090909090909</v>
      </c>
      <c r="J523" t="s">
        <v>21</v>
      </c>
      <c r="K523">
        <v>60.2</v>
      </c>
      <c r="L523" s="8">
        <f t="shared" si="26"/>
        <v>1795.79</v>
      </c>
      <c r="M523" t="s">
        <v>15</v>
      </c>
      <c r="N523" t="str">
        <f>VLOOKUP(M523,'Look-up tables'!$H$1:$I$14,2,FALSE)</f>
        <v>BC</v>
      </c>
      <c r="O523" t="s">
        <v>29</v>
      </c>
      <c r="P523" s="7">
        <f>VLOOKUP(O523,'Look-up tables'!$D$1:$E$5,2,FALSE)</f>
        <v>3</v>
      </c>
      <c r="Q523" s="8" t="s">
        <v>17</v>
      </c>
      <c r="R523" t="s">
        <v>23</v>
      </c>
      <c r="S523" t="s">
        <v>24</v>
      </c>
      <c r="T523" s="1">
        <v>40851</v>
      </c>
    </row>
    <row r="524" spans="1:20" x14ac:dyDescent="0.35">
      <c r="A524">
        <v>56550</v>
      </c>
      <c r="B524" s="1">
        <v>40641</v>
      </c>
      <c r="C524" s="27" t="str">
        <f t="shared" si="24"/>
        <v>Apr</v>
      </c>
      <c r="D524" s="27">
        <f>VLOOKUP(C524,'Look-up tables'!$N$2:$O$13,2,FALSE)</f>
        <v>4</v>
      </c>
      <c r="E524" t="s">
        <v>49</v>
      </c>
      <c r="F524">
        <v>8</v>
      </c>
      <c r="G524" t="str">
        <f>VLOOKUP(F524,'Look-up tables'!$A$1:$B$7,2,TRUE)</f>
        <v>XS</v>
      </c>
      <c r="H524">
        <v>469.83749999999998</v>
      </c>
      <c r="I524" s="2">
        <f t="shared" si="25"/>
        <v>58.729687499999997</v>
      </c>
      <c r="J524" t="s">
        <v>25</v>
      </c>
      <c r="K524">
        <v>8.99</v>
      </c>
      <c r="L524" s="8">
        <f t="shared" si="26"/>
        <v>478.82749999999999</v>
      </c>
      <c r="M524" t="s">
        <v>54</v>
      </c>
      <c r="N524" t="str">
        <f>VLOOKUP(M524,'Look-up tables'!$H$1:$I$14,2,FALSE)</f>
        <v>AB</v>
      </c>
      <c r="O524" t="s">
        <v>29</v>
      </c>
      <c r="P524" s="7">
        <f>VLOOKUP(O524,'Look-up tables'!$D$1:$E$5,2,FALSE)</f>
        <v>3</v>
      </c>
      <c r="Q524" s="8" t="s">
        <v>30</v>
      </c>
      <c r="R524" t="s">
        <v>47</v>
      </c>
      <c r="S524" t="s">
        <v>19</v>
      </c>
      <c r="T524" s="1">
        <v>40790</v>
      </c>
    </row>
    <row r="525" spans="1:20" x14ac:dyDescent="0.35">
      <c r="A525">
        <v>52929</v>
      </c>
      <c r="B525" s="1">
        <v>40641</v>
      </c>
      <c r="C525" s="27" t="str">
        <f t="shared" si="24"/>
        <v>Apr</v>
      </c>
      <c r="D525" s="27">
        <f>VLOOKUP(C525,'Look-up tables'!$N$2:$O$13,2,FALSE)</f>
        <v>4</v>
      </c>
      <c r="E525" t="s">
        <v>34</v>
      </c>
      <c r="F525">
        <v>7</v>
      </c>
      <c r="G525" t="str">
        <f>VLOOKUP(F525,'Look-up tables'!$A$1:$B$7,2,TRUE)</f>
        <v>XS</v>
      </c>
      <c r="H525">
        <v>46.94</v>
      </c>
      <c r="I525" s="2">
        <f t="shared" si="25"/>
        <v>6.7057142857142855</v>
      </c>
      <c r="J525" t="s">
        <v>25</v>
      </c>
      <c r="K525">
        <v>1.22</v>
      </c>
      <c r="L525" s="8">
        <f t="shared" si="26"/>
        <v>48.16</v>
      </c>
      <c r="M525" t="s">
        <v>26</v>
      </c>
      <c r="N525" t="str">
        <f>VLOOKUP(M525,'Look-up tables'!$H$1:$I$14,2,FALSE)</f>
        <v>NT</v>
      </c>
      <c r="O525" t="s">
        <v>42</v>
      </c>
      <c r="P525" s="7">
        <f>VLOOKUP(O525,'Look-up tables'!$D$1:$E$5,2,FALSE)</f>
        <v>2</v>
      </c>
      <c r="Q525" s="8" t="s">
        <v>27</v>
      </c>
      <c r="R525" t="s">
        <v>40</v>
      </c>
      <c r="S525" t="s">
        <v>37</v>
      </c>
      <c r="T525" s="1">
        <v>40790</v>
      </c>
    </row>
    <row r="526" spans="1:20" x14ac:dyDescent="0.35">
      <c r="A526">
        <v>51652</v>
      </c>
      <c r="B526" s="1">
        <v>40642</v>
      </c>
      <c r="C526" s="27" t="str">
        <f t="shared" si="24"/>
        <v>Apr</v>
      </c>
      <c r="D526" s="27">
        <f>VLOOKUP(C526,'Look-up tables'!$N$2:$O$13,2,FALSE)</f>
        <v>4</v>
      </c>
      <c r="E526" t="s">
        <v>49</v>
      </c>
      <c r="F526">
        <v>38</v>
      </c>
      <c r="G526" t="str">
        <f>VLOOKUP(F526,'Look-up tables'!$A$1:$B$7,2,TRUE)</f>
        <v>L</v>
      </c>
      <c r="H526">
        <v>4992.63</v>
      </c>
      <c r="I526" s="2">
        <f t="shared" si="25"/>
        <v>131.38499999999999</v>
      </c>
      <c r="J526" t="s">
        <v>14</v>
      </c>
      <c r="K526">
        <v>19.989999999999998</v>
      </c>
      <c r="L526" s="8">
        <f t="shared" si="26"/>
        <v>5012.62</v>
      </c>
      <c r="M526" t="s">
        <v>39</v>
      </c>
      <c r="N526" t="str">
        <f>VLOOKUP(M526,'Look-up tables'!$H$1:$I$14,2,FALSE)</f>
        <v>MB</v>
      </c>
      <c r="O526" t="s">
        <v>29</v>
      </c>
      <c r="P526" s="7">
        <f>VLOOKUP(O526,'Look-up tables'!$D$1:$E$5,2,FALSE)</f>
        <v>3</v>
      </c>
      <c r="Q526" s="8" t="s">
        <v>27</v>
      </c>
      <c r="R526" t="s">
        <v>58</v>
      </c>
      <c r="S526" t="s">
        <v>19</v>
      </c>
      <c r="T526" s="1">
        <v>40820</v>
      </c>
    </row>
    <row r="527" spans="1:20" x14ac:dyDescent="0.35">
      <c r="A527">
        <v>19424</v>
      </c>
      <c r="B527" s="1">
        <v>40642</v>
      </c>
      <c r="C527" s="27" t="str">
        <f t="shared" si="24"/>
        <v>Apr</v>
      </c>
      <c r="D527" s="27">
        <f>VLOOKUP(C527,'Look-up tables'!$N$2:$O$13,2,FALSE)</f>
        <v>4</v>
      </c>
      <c r="E527" t="s">
        <v>49</v>
      </c>
      <c r="F527">
        <v>37</v>
      </c>
      <c r="G527" t="str">
        <f>VLOOKUP(F527,'Look-up tables'!$A$1:$B$7,2,TRUE)</f>
        <v>L</v>
      </c>
      <c r="H527">
        <v>1129.0550000000001</v>
      </c>
      <c r="I527" s="2">
        <f t="shared" si="25"/>
        <v>30.515000000000001</v>
      </c>
      <c r="J527" t="s">
        <v>25</v>
      </c>
      <c r="K527">
        <v>1.1000000000000001</v>
      </c>
      <c r="L527" s="8">
        <f t="shared" si="26"/>
        <v>1130.155</v>
      </c>
      <c r="M527" t="s">
        <v>54</v>
      </c>
      <c r="N527" t="str">
        <f>VLOOKUP(M527,'Look-up tables'!$H$1:$I$14,2,FALSE)</f>
        <v>AB</v>
      </c>
      <c r="O527" t="s">
        <v>42</v>
      </c>
      <c r="P527" s="7">
        <f>VLOOKUP(O527,'Look-up tables'!$D$1:$E$5,2,FALSE)</f>
        <v>2</v>
      </c>
      <c r="Q527" s="8" t="s">
        <v>30</v>
      </c>
      <c r="R527" t="s">
        <v>47</v>
      </c>
      <c r="S527" t="s">
        <v>19</v>
      </c>
      <c r="T527" s="1">
        <v>40820</v>
      </c>
    </row>
    <row r="528" spans="1:20" x14ac:dyDescent="0.35">
      <c r="A528">
        <v>51652</v>
      </c>
      <c r="B528" s="1">
        <v>40642</v>
      </c>
      <c r="C528" s="27" t="str">
        <f t="shared" si="24"/>
        <v>Apr</v>
      </c>
      <c r="D528" s="27">
        <f>VLOOKUP(C528,'Look-up tables'!$N$2:$O$13,2,FALSE)</f>
        <v>4</v>
      </c>
      <c r="E528" t="s">
        <v>49</v>
      </c>
      <c r="F528">
        <v>37</v>
      </c>
      <c r="G528" t="str">
        <f>VLOOKUP(F528,'Look-up tables'!$A$1:$B$7,2,TRUE)</f>
        <v>L</v>
      </c>
      <c r="H528">
        <v>195.51</v>
      </c>
      <c r="I528" s="2">
        <f t="shared" si="25"/>
        <v>5.2840540540540539</v>
      </c>
      <c r="J528" t="s">
        <v>14</v>
      </c>
      <c r="K528">
        <v>0.49</v>
      </c>
      <c r="L528" s="8">
        <f t="shared" si="26"/>
        <v>196</v>
      </c>
      <c r="M528" t="s">
        <v>39</v>
      </c>
      <c r="N528" t="str">
        <f>VLOOKUP(M528,'Look-up tables'!$H$1:$I$14,2,FALSE)</f>
        <v>MB</v>
      </c>
      <c r="O528" t="s">
        <v>29</v>
      </c>
      <c r="P528" s="7">
        <f>VLOOKUP(O528,'Look-up tables'!$D$1:$E$5,2,FALSE)</f>
        <v>3</v>
      </c>
      <c r="Q528" s="8" t="s">
        <v>27</v>
      </c>
      <c r="R528" t="s">
        <v>71</v>
      </c>
      <c r="S528" t="s">
        <v>19</v>
      </c>
      <c r="T528" s="1">
        <v>40851</v>
      </c>
    </row>
    <row r="529" spans="1:20" x14ac:dyDescent="0.35">
      <c r="A529">
        <v>53825</v>
      </c>
      <c r="B529" s="1">
        <v>40642</v>
      </c>
      <c r="C529" s="27" t="str">
        <f t="shared" si="24"/>
        <v>Apr</v>
      </c>
      <c r="D529" s="27">
        <f>VLOOKUP(C529,'Look-up tables'!$N$2:$O$13,2,FALSE)</f>
        <v>4</v>
      </c>
      <c r="E529" t="s">
        <v>13</v>
      </c>
      <c r="F529">
        <v>36</v>
      </c>
      <c r="G529" t="str">
        <f>VLOOKUP(F529,'Look-up tables'!$A$1:$B$7,2,TRUE)</f>
        <v>L</v>
      </c>
      <c r="H529">
        <v>1646.05</v>
      </c>
      <c r="I529" s="2">
        <f t="shared" si="25"/>
        <v>45.723611111111111</v>
      </c>
      <c r="J529" t="s">
        <v>25</v>
      </c>
      <c r="K529">
        <v>7.23</v>
      </c>
      <c r="L529" s="8">
        <f t="shared" si="26"/>
        <v>1653.28</v>
      </c>
      <c r="M529" t="s">
        <v>15</v>
      </c>
      <c r="N529" t="str">
        <f>VLOOKUP(M529,'Look-up tables'!$H$1:$I$14,2,FALSE)</f>
        <v>BC</v>
      </c>
      <c r="O529" t="s">
        <v>16</v>
      </c>
      <c r="P529" s="7">
        <f>VLOOKUP(O529,'Look-up tables'!$D$1:$E$5,2,FALSE)</f>
        <v>4</v>
      </c>
      <c r="Q529" s="8" t="s">
        <v>27</v>
      </c>
      <c r="R529" t="s">
        <v>28</v>
      </c>
      <c r="S529" t="s">
        <v>19</v>
      </c>
      <c r="T529" s="1">
        <v>40851</v>
      </c>
    </row>
    <row r="530" spans="1:20" x14ac:dyDescent="0.35">
      <c r="A530">
        <v>11648</v>
      </c>
      <c r="B530" s="1">
        <v>40642</v>
      </c>
      <c r="C530" s="27" t="str">
        <f t="shared" si="24"/>
        <v>Apr</v>
      </c>
      <c r="D530" s="27">
        <f>VLOOKUP(C530,'Look-up tables'!$N$2:$O$13,2,FALSE)</f>
        <v>4</v>
      </c>
      <c r="E530" t="s">
        <v>13</v>
      </c>
      <c r="F530">
        <v>33</v>
      </c>
      <c r="G530" t="str">
        <f>VLOOKUP(F530,'Look-up tables'!$A$1:$B$7,2,TRUE)</f>
        <v>L</v>
      </c>
      <c r="H530">
        <v>570.51</v>
      </c>
      <c r="I530" s="2">
        <f t="shared" si="25"/>
        <v>17.288181818181819</v>
      </c>
      <c r="J530" t="s">
        <v>25</v>
      </c>
      <c r="K530">
        <v>7.04</v>
      </c>
      <c r="L530" s="8">
        <f t="shared" si="26"/>
        <v>577.54999999999995</v>
      </c>
      <c r="M530" t="s">
        <v>54</v>
      </c>
      <c r="N530" t="str">
        <f>VLOOKUP(M530,'Look-up tables'!$H$1:$I$14,2,FALSE)</f>
        <v>AB</v>
      </c>
      <c r="O530" t="s">
        <v>22</v>
      </c>
      <c r="P530" s="7">
        <f>VLOOKUP(O530,'Look-up tables'!$D$1:$E$5,2,FALSE)</f>
        <v>1</v>
      </c>
      <c r="Q530" s="8" t="s">
        <v>27</v>
      </c>
      <c r="R530" t="s">
        <v>58</v>
      </c>
      <c r="S530" t="s">
        <v>19</v>
      </c>
      <c r="T530" s="1">
        <v>40790</v>
      </c>
    </row>
    <row r="531" spans="1:20" x14ac:dyDescent="0.35">
      <c r="A531">
        <v>19424</v>
      </c>
      <c r="B531" s="1">
        <v>40642</v>
      </c>
      <c r="C531" s="27" t="str">
        <f t="shared" si="24"/>
        <v>Apr</v>
      </c>
      <c r="D531" s="27">
        <f>VLOOKUP(C531,'Look-up tables'!$N$2:$O$13,2,FALSE)</f>
        <v>4</v>
      </c>
      <c r="E531" t="s">
        <v>49</v>
      </c>
      <c r="F531">
        <v>29</v>
      </c>
      <c r="G531" t="str">
        <f>VLOOKUP(F531,'Look-up tables'!$A$1:$B$7,2,TRUE)</f>
        <v>M</v>
      </c>
      <c r="H531">
        <v>60.68</v>
      </c>
      <c r="I531" s="2">
        <f t="shared" si="25"/>
        <v>2.0924137931034483</v>
      </c>
      <c r="J531" t="s">
        <v>25</v>
      </c>
      <c r="K531">
        <v>4.7699999999999996</v>
      </c>
      <c r="L531" s="8">
        <f t="shared" si="26"/>
        <v>65.45</v>
      </c>
      <c r="M531" t="s">
        <v>54</v>
      </c>
      <c r="N531" t="str">
        <f>VLOOKUP(M531,'Look-up tables'!$H$1:$I$14,2,FALSE)</f>
        <v>AB</v>
      </c>
      <c r="O531" t="s">
        <v>42</v>
      </c>
      <c r="P531" s="7">
        <f>VLOOKUP(O531,'Look-up tables'!$D$1:$E$5,2,FALSE)</f>
        <v>2</v>
      </c>
      <c r="Q531" s="8" t="s">
        <v>27</v>
      </c>
      <c r="R531" t="s">
        <v>68</v>
      </c>
      <c r="S531" t="s">
        <v>19</v>
      </c>
      <c r="T531" s="1">
        <v>40790</v>
      </c>
    </row>
    <row r="532" spans="1:20" x14ac:dyDescent="0.35">
      <c r="A532">
        <v>23104</v>
      </c>
      <c r="B532" s="1">
        <v>40642</v>
      </c>
      <c r="C532" s="27" t="str">
        <f t="shared" si="24"/>
        <v>Apr</v>
      </c>
      <c r="D532" s="27">
        <f>VLOOKUP(C532,'Look-up tables'!$N$2:$O$13,2,FALSE)</f>
        <v>4</v>
      </c>
      <c r="E532" t="s">
        <v>55</v>
      </c>
      <c r="F532">
        <v>24</v>
      </c>
      <c r="G532" t="str">
        <f>VLOOKUP(F532,'Look-up tables'!$A$1:$B$7,2,TRUE)</f>
        <v>M</v>
      </c>
      <c r="H532">
        <v>142.80000000000001</v>
      </c>
      <c r="I532" s="2">
        <f t="shared" si="25"/>
        <v>5.95</v>
      </c>
      <c r="J532" t="s">
        <v>25</v>
      </c>
      <c r="K532">
        <v>3.37</v>
      </c>
      <c r="L532" s="8">
        <f t="shared" si="26"/>
        <v>146.17000000000002</v>
      </c>
      <c r="M532" t="s">
        <v>85</v>
      </c>
      <c r="N532" t="str">
        <f>VLOOKUP(M532,'Look-up tables'!$H$1:$I$14,2,FALSE)</f>
        <v>SK</v>
      </c>
      <c r="O532" t="s">
        <v>42</v>
      </c>
      <c r="P532" s="7">
        <f>VLOOKUP(O532,'Look-up tables'!$D$1:$E$5,2,FALSE)</f>
        <v>2</v>
      </c>
      <c r="Q532" s="8" t="s">
        <v>27</v>
      </c>
      <c r="R532" t="s">
        <v>82</v>
      </c>
      <c r="S532" t="s">
        <v>37</v>
      </c>
      <c r="T532" s="1">
        <v>40881</v>
      </c>
    </row>
    <row r="533" spans="1:20" x14ac:dyDescent="0.35">
      <c r="A533">
        <v>30820</v>
      </c>
      <c r="B533" s="1">
        <v>40642</v>
      </c>
      <c r="C533" s="27" t="str">
        <f t="shared" si="24"/>
        <v>Apr</v>
      </c>
      <c r="D533" s="27">
        <f>VLOOKUP(C533,'Look-up tables'!$N$2:$O$13,2,FALSE)</f>
        <v>4</v>
      </c>
      <c r="E533" t="s">
        <v>20</v>
      </c>
      <c r="F533">
        <v>21</v>
      </c>
      <c r="G533" t="str">
        <f>VLOOKUP(F533,'Look-up tables'!$A$1:$B$7,2,TRUE)</f>
        <v>M</v>
      </c>
      <c r="H533">
        <v>48.01</v>
      </c>
      <c r="I533" s="2">
        <f t="shared" si="25"/>
        <v>2.2861904761904759</v>
      </c>
      <c r="J533" t="s">
        <v>14</v>
      </c>
      <c r="K533">
        <v>1.1200000000000001</v>
      </c>
      <c r="L533" s="8">
        <f t="shared" si="26"/>
        <v>49.129999999999995</v>
      </c>
      <c r="M533" t="s">
        <v>51</v>
      </c>
      <c r="N533" t="str">
        <f>VLOOKUP(M533,'Look-up tables'!$H$1:$I$14,2,FALSE)</f>
        <v>ON</v>
      </c>
      <c r="O533" t="s">
        <v>42</v>
      </c>
      <c r="P533" s="7">
        <f>VLOOKUP(O533,'Look-up tables'!$D$1:$E$5,2,FALSE)</f>
        <v>2</v>
      </c>
      <c r="Q533" s="8" t="s">
        <v>27</v>
      </c>
      <c r="R533" t="s">
        <v>40</v>
      </c>
      <c r="S533" t="s">
        <v>37</v>
      </c>
      <c r="T533" s="1">
        <v>40820</v>
      </c>
    </row>
    <row r="534" spans="1:20" x14ac:dyDescent="0.35">
      <c r="A534">
        <v>23104</v>
      </c>
      <c r="B534" s="1">
        <v>40642</v>
      </c>
      <c r="C534" s="27" t="str">
        <f t="shared" si="24"/>
        <v>Apr</v>
      </c>
      <c r="D534" s="27">
        <f>VLOOKUP(C534,'Look-up tables'!$N$2:$O$13,2,FALSE)</f>
        <v>4</v>
      </c>
      <c r="E534" t="s">
        <v>55</v>
      </c>
      <c r="F534">
        <v>3</v>
      </c>
      <c r="G534" t="str">
        <f>VLOOKUP(F534,'Look-up tables'!$A$1:$B$7,2,TRUE)</f>
        <v>XS</v>
      </c>
      <c r="H534">
        <v>30.92</v>
      </c>
      <c r="I534" s="2">
        <f t="shared" si="25"/>
        <v>10.306666666666667</v>
      </c>
      <c r="J534" t="s">
        <v>14</v>
      </c>
      <c r="K534">
        <v>2.83</v>
      </c>
      <c r="L534" s="8">
        <f t="shared" si="26"/>
        <v>33.75</v>
      </c>
      <c r="M534" t="s">
        <v>85</v>
      </c>
      <c r="N534" t="str">
        <f>VLOOKUP(M534,'Look-up tables'!$H$1:$I$14,2,FALSE)</f>
        <v>SK</v>
      </c>
      <c r="O534" t="s">
        <v>42</v>
      </c>
      <c r="P534" s="7">
        <f>VLOOKUP(O534,'Look-up tables'!$D$1:$E$5,2,FALSE)</f>
        <v>2</v>
      </c>
      <c r="Q534" s="8" t="s">
        <v>17</v>
      </c>
      <c r="R534" t="s">
        <v>18</v>
      </c>
      <c r="S534" t="s">
        <v>32</v>
      </c>
      <c r="T534" s="1">
        <v>40820</v>
      </c>
    </row>
    <row r="535" spans="1:20" x14ac:dyDescent="0.35">
      <c r="A535">
        <v>11648</v>
      </c>
      <c r="B535" s="1">
        <v>40642</v>
      </c>
      <c r="C535" s="27" t="str">
        <f t="shared" si="24"/>
        <v>Apr</v>
      </c>
      <c r="D535" s="27">
        <f>VLOOKUP(C535,'Look-up tables'!$N$2:$O$13,2,FALSE)</f>
        <v>4</v>
      </c>
      <c r="E535" t="s">
        <v>13</v>
      </c>
      <c r="F535">
        <v>1</v>
      </c>
      <c r="G535" t="str">
        <f>VLOOKUP(F535,'Look-up tables'!$A$1:$B$7,2,TRUE)</f>
        <v>XS</v>
      </c>
      <c r="H535">
        <v>32.51</v>
      </c>
      <c r="I535" s="2">
        <f t="shared" si="25"/>
        <v>32.51</v>
      </c>
      <c r="J535" t="s">
        <v>25</v>
      </c>
      <c r="K535">
        <v>1.99</v>
      </c>
      <c r="L535" s="8">
        <f t="shared" si="26"/>
        <v>34.5</v>
      </c>
      <c r="M535" t="s">
        <v>54</v>
      </c>
      <c r="N535" t="str">
        <f>VLOOKUP(M535,'Look-up tables'!$H$1:$I$14,2,FALSE)</f>
        <v>AB</v>
      </c>
      <c r="O535" t="s">
        <v>22</v>
      </c>
      <c r="P535" s="7">
        <f>VLOOKUP(O535,'Look-up tables'!$D$1:$E$5,2,FALSE)</f>
        <v>1</v>
      </c>
      <c r="Q535" s="8" t="s">
        <v>30</v>
      </c>
      <c r="R535" t="s">
        <v>31</v>
      </c>
      <c r="S535" t="s">
        <v>32</v>
      </c>
      <c r="T535" t="s">
        <v>271</v>
      </c>
    </row>
    <row r="536" spans="1:20" x14ac:dyDescent="0.35">
      <c r="A536">
        <v>18182</v>
      </c>
      <c r="B536" s="1">
        <v>40643</v>
      </c>
      <c r="C536" s="27" t="str">
        <f t="shared" si="24"/>
        <v>Apr</v>
      </c>
      <c r="D536" s="27">
        <f>VLOOKUP(C536,'Look-up tables'!$N$2:$O$13,2,FALSE)</f>
        <v>4</v>
      </c>
      <c r="E536" t="s">
        <v>55</v>
      </c>
      <c r="F536">
        <v>45</v>
      </c>
      <c r="G536" t="str">
        <f>VLOOKUP(F536,'Look-up tables'!$A$1:$B$7,2,TRUE)</f>
        <v>XL</v>
      </c>
      <c r="H536">
        <v>4598.7299999999996</v>
      </c>
      <c r="I536" s="2">
        <f t="shared" si="25"/>
        <v>102.19399999999999</v>
      </c>
      <c r="J536" t="s">
        <v>25</v>
      </c>
      <c r="K536">
        <v>19.989999999999998</v>
      </c>
      <c r="L536" s="8">
        <f t="shared" si="26"/>
        <v>4618.7199999999993</v>
      </c>
      <c r="M536" t="s">
        <v>51</v>
      </c>
      <c r="N536" t="str">
        <f>VLOOKUP(M536,'Look-up tables'!$H$1:$I$14,2,FALSE)</f>
        <v>ON</v>
      </c>
      <c r="O536" t="s">
        <v>22</v>
      </c>
      <c r="P536" s="7">
        <f>VLOOKUP(O536,'Look-up tables'!$D$1:$E$5,2,FALSE)</f>
        <v>1</v>
      </c>
      <c r="Q536" s="8" t="s">
        <v>30</v>
      </c>
      <c r="R536" t="s">
        <v>31</v>
      </c>
      <c r="S536" t="s">
        <v>19</v>
      </c>
      <c r="T536" s="1">
        <v>40881</v>
      </c>
    </row>
    <row r="537" spans="1:20" x14ac:dyDescent="0.35">
      <c r="A537">
        <v>18182</v>
      </c>
      <c r="B537" s="1">
        <v>40643</v>
      </c>
      <c r="C537" s="27" t="str">
        <f t="shared" si="24"/>
        <v>Apr</v>
      </c>
      <c r="D537" s="27">
        <f>VLOOKUP(C537,'Look-up tables'!$N$2:$O$13,2,FALSE)</f>
        <v>4</v>
      </c>
      <c r="E537" t="s">
        <v>55</v>
      </c>
      <c r="F537">
        <v>45</v>
      </c>
      <c r="G537" t="str">
        <f>VLOOKUP(F537,'Look-up tables'!$A$1:$B$7,2,TRUE)</f>
        <v>XL</v>
      </c>
      <c r="H537">
        <v>2673.08</v>
      </c>
      <c r="I537" s="2">
        <f t="shared" si="25"/>
        <v>59.401777777777774</v>
      </c>
      <c r="J537" t="s">
        <v>25</v>
      </c>
      <c r="K537">
        <v>52.2</v>
      </c>
      <c r="L537" s="8">
        <f t="shared" si="26"/>
        <v>2725.2799999999997</v>
      </c>
      <c r="M537" t="s">
        <v>51</v>
      </c>
      <c r="N537" t="str">
        <f>VLOOKUP(M537,'Look-up tables'!$H$1:$I$14,2,FALSE)</f>
        <v>ON</v>
      </c>
      <c r="O537" t="s">
        <v>22</v>
      </c>
      <c r="P537" s="7">
        <f>VLOOKUP(O537,'Look-up tables'!$D$1:$E$5,2,FALSE)</f>
        <v>1</v>
      </c>
      <c r="Q537" s="8" t="s">
        <v>17</v>
      </c>
      <c r="R537" t="s">
        <v>18</v>
      </c>
      <c r="S537" t="s">
        <v>45</v>
      </c>
      <c r="T537" s="1">
        <v>40851</v>
      </c>
    </row>
    <row r="538" spans="1:20" x14ac:dyDescent="0.35">
      <c r="A538">
        <v>13795</v>
      </c>
      <c r="B538" s="1">
        <v>40643</v>
      </c>
      <c r="C538" s="27" t="str">
        <f t="shared" si="24"/>
        <v>Apr</v>
      </c>
      <c r="D538" s="27">
        <f>VLOOKUP(C538,'Look-up tables'!$N$2:$O$13,2,FALSE)</f>
        <v>4</v>
      </c>
      <c r="E538" t="s">
        <v>49</v>
      </c>
      <c r="F538">
        <v>37</v>
      </c>
      <c r="G538" t="str">
        <f>VLOOKUP(F538,'Look-up tables'!$A$1:$B$7,2,TRUE)</f>
        <v>L</v>
      </c>
      <c r="H538">
        <v>1302.99</v>
      </c>
      <c r="I538" s="2">
        <f t="shared" si="25"/>
        <v>35.215945945945947</v>
      </c>
      <c r="J538" t="s">
        <v>25</v>
      </c>
      <c r="K538">
        <v>5.09</v>
      </c>
      <c r="L538" s="8">
        <f t="shared" si="26"/>
        <v>1308.08</v>
      </c>
      <c r="M538" t="s">
        <v>26</v>
      </c>
      <c r="N538" t="str">
        <f>VLOOKUP(M538,'Look-up tables'!$H$1:$I$14,2,FALSE)</f>
        <v>NT</v>
      </c>
      <c r="O538" t="s">
        <v>42</v>
      </c>
      <c r="P538" s="7">
        <f>VLOOKUP(O538,'Look-up tables'!$D$1:$E$5,2,FALSE)</f>
        <v>2</v>
      </c>
      <c r="Q538" s="8" t="s">
        <v>27</v>
      </c>
      <c r="R538" t="s">
        <v>28</v>
      </c>
      <c r="S538" t="s">
        <v>19</v>
      </c>
      <c r="T538" s="1">
        <v>40851</v>
      </c>
    </row>
    <row r="539" spans="1:20" x14ac:dyDescent="0.35">
      <c r="A539">
        <v>13795</v>
      </c>
      <c r="B539" s="1">
        <v>40643</v>
      </c>
      <c r="C539" s="27" t="str">
        <f t="shared" si="24"/>
        <v>Apr</v>
      </c>
      <c r="D539" s="27">
        <f>VLOOKUP(C539,'Look-up tables'!$N$2:$O$13,2,FALSE)</f>
        <v>4</v>
      </c>
      <c r="E539" t="s">
        <v>49</v>
      </c>
      <c r="F539">
        <v>30</v>
      </c>
      <c r="G539" t="str">
        <f>VLOOKUP(F539,'Look-up tables'!$A$1:$B$7,2,TRUE)</f>
        <v>L</v>
      </c>
      <c r="H539">
        <v>501.32</v>
      </c>
      <c r="I539" s="2">
        <f t="shared" si="25"/>
        <v>16.710666666666665</v>
      </c>
      <c r="J539" t="s">
        <v>25</v>
      </c>
      <c r="K539">
        <v>13.18</v>
      </c>
      <c r="L539" s="8">
        <f t="shared" si="26"/>
        <v>514.5</v>
      </c>
      <c r="M539" t="s">
        <v>26</v>
      </c>
      <c r="N539" t="str">
        <f>VLOOKUP(M539,'Look-up tables'!$H$1:$I$14,2,FALSE)</f>
        <v>NT</v>
      </c>
      <c r="O539" t="s">
        <v>42</v>
      </c>
      <c r="P539" s="7">
        <f>VLOOKUP(O539,'Look-up tables'!$D$1:$E$5,2,FALSE)</f>
        <v>2</v>
      </c>
      <c r="Q539" s="8" t="s">
        <v>27</v>
      </c>
      <c r="R539" t="s">
        <v>68</v>
      </c>
      <c r="S539" t="s">
        <v>19</v>
      </c>
      <c r="T539" t="s">
        <v>267</v>
      </c>
    </row>
    <row r="540" spans="1:20" x14ac:dyDescent="0.35">
      <c r="A540">
        <v>13795</v>
      </c>
      <c r="B540" s="1">
        <v>40643</v>
      </c>
      <c r="C540" s="27" t="str">
        <f t="shared" si="24"/>
        <v>Apr</v>
      </c>
      <c r="D540" s="27">
        <f>VLOOKUP(C540,'Look-up tables'!$N$2:$O$13,2,FALSE)</f>
        <v>4</v>
      </c>
      <c r="E540" t="s">
        <v>49</v>
      </c>
      <c r="F540">
        <v>23</v>
      </c>
      <c r="G540" t="str">
        <f>VLOOKUP(F540,'Look-up tables'!$A$1:$B$7,2,TRUE)</f>
        <v>M</v>
      </c>
      <c r="H540">
        <v>275.16000000000003</v>
      </c>
      <c r="I540" s="2">
        <f t="shared" si="25"/>
        <v>11.963478260869566</v>
      </c>
      <c r="J540" t="s">
        <v>14</v>
      </c>
      <c r="K540">
        <v>5.01</v>
      </c>
      <c r="L540" s="8">
        <f t="shared" si="26"/>
        <v>280.17</v>
      </c>
      <c r="M540" t="s">
        <v>26</v>
      </c>
      <c r="N540" t="str">
        <f>VLOOKUP(M540,'Look-up tables'!$H$1:$I$14,2,FALSE)</f>
        <v>NT</v>
      </c>
      <c r="O540" t="s">
        <v>42</v>
      </c>
      <c r="P540" s="7">
        <f>VLOOKUP(O540,'Look-up tables'!$D$1:$E$5,2,FALSE)</f>
        <v>2</v>
      </c>
      <c r="Q540" s="8" t="s">
        <v>27</v>
      </c>
      <c r="R540" t="s">
        <v>28</v>
      </c>
      <c r="S540" t="s">
        <v>19</v>
      </c>
      <c r="T540" t="s">
        <v>267</v>
      </c>
    </row>
    <row r="541" spans="1:20" x14ac:dyDescent="0.35">
      <c r="A541">
        <v>13569</v>
      </c>
      <c r="B541" s="1">
        <v>40643</v>
      </c>
      <c r="C541" s="27" t="str">
        <f t="shared" si="24"/>
        <v>Apr</v>
      </c>
      <c r="D541" s="27">
        <f>VLOOKUP(C541,'Look-up tables'!$N$2:$O$13,2,FALSE)</f>
        <v>4</v>
      </c>
      <c r="E541" t="s">
        <v>20</v>
      </c>
      <c r="F541">
        <v>16</v>
      </c>
      <c r="G541" t="str">
        <f>VLOOKUP(F541,'Look-up tables'!$A$1:$B$7,2,TRUE)</f>
        <v>S</v>
      </c>
      <c r="H541">
        <v>47.45</v>
      </c>
      <c r="I541" s="2">
        <f t="shared" si="25"/>
        <v>2.9656250000000002</v>
      </c>
      <c r="J541" t="s">
        <v>25</v>
      </c>
      <c r="K541">
        <v>1.49</v>
      </c>
      <c r="L541" s="8">
        <f t="shared" si="26"/>
        <v>48.940000000000005</v>
      </c>
      <c r="M541" t="s">
        <v>46</v>
      </c>
      <c r="N541" t="str">
        <f>VLOOKUP(M541,'Look-up tables'!$H$1:$I$14,2,FALSE)</f>
        <v>YT</v>
      </c>
      <c r="O541" t="s">
        <v>22</v>
      </c>
      <c r="P541" s="7">
        <f>VLOOKUP(O541,'Look-up tables'!$D$1:$E$5,2,FALSE)</f>
        <v>1</v>
      </c>
      <c r="Q541" s="8" t="s">
        <v>27</v>
      </c>
      <c r="R541" t="s">
        <v>68</v>
      </c>
      <c r="S541" t="s">
        <v>19</v>
      </c>
      <c r="T541" s="1">
        <v>40851</v>
      </c>
    </row>
    <row r="542" spans="1:20" x14ac:dyDescent="0.35">
      <c r="A542">
        <v>13569</v>
      </c>
      <c r="B542" s="1">
        <v>40643</v>
      </c>
      <c r="C542" s="27" t="str">
        <f t="shared" si="24"/>
        <v>Apr</v>
      </c>
      <c r="D542" s="27">
        <f>VLOOKUP(C542,'Look-up tables'!$N$2:$O$13,2,FALSE)</f>
        <v>4</v>
      </c>
      <c r="E542" t="s">
        <v>20</v>
      </c>
      <c r="F542">
        <v>13</v>
      </c>
      <c r="G542" t="str">
        <f>VLOOKUP(F542,'Look-up tables'!$A$1:$B$7,2,TRUE)</f>
        <v>S</v>
      </c>
      <c r="H542">
        <v>563.17999999999995</v>
      </c>
      <c r="I542" s="2">
        <f t="shared" si="25"/>
        <v>43.321538461538459</v>
      </c>
      <c r="J542" t="s">
        <v>14</v>
      </c>
      <c r="K542">
        <v>7.2</v>
      </c>
      <c r="L542" s="8">
        <f t="shared" si="26"/>
        <v>570.38</v>
      </c>
      <c r="M542" t="s">
        <v>46</v>
      </c>
      <c r="N542" t="str">
        <f>VLOOKUP(M542,'Look-up tables'!$H$1:$I$14,2,FALSE)</f>
        <v>YT</v>
      </c>
      <c r="O542" t="s">
        <v>22</v>
      </c>
      <c r="P542" s="7">
        <f>VLOOKUP(O542,'Look-up tables'!$D$1:$E$5,2,FALSE)</f>
        <v>1</v>
      </c>
      <c r="Q542" s="8" t="s">
        <v>27</v>
      </c>
      <c r="R542" t="s">
        <v>66</v>
      </c>
      <c r="S542" t="s">
        <v>19</v>
      </c>
      <c r="T542" s="1">
        <v>40881</v>
      </c>
    </row>
    <row r="543" spans="1:20" x14ac:dyDescent="0.35">
      <c r="A543">
        <v>18182</v>
      </c>
      <c r="B543" s="1">
        <v>40643</v>
      </c>
      <c r="C543" s="27" t="str">
        <f t="shared" si="24"/>
        <v>Apr</v>
      </c>
      <c r="D543" s="27">
        <f>VLOOKUP(C543,'Look-up tables'!$N$2:$O$13,2,FALSE)</f>
        <v>4</v>
      </c>
      <c r="E543" t="s">
        <v>55</v>
      </c>
      <c r="F543">
        <v>12</v>
      </c>
      <c r="G543" t="str">
        <f>VLOOKUP(F543,'Look-up tables'!$A$1:$B$7,2,TRUE)</f>
        <v>S</v>
      </c>
      <c r="H543">
        <v>396.69</v>
      </c>
      <c r="I543" s="2">
        <f t="shared" si="25"/>
        <v>33.057499999999997</v>
      </c>
      <c r="J543" t="s">
        <v>14</v>
      </c>
      <c r="K543">
        <v>8.74</v>
      </c>
      <c r="L543" s="8">
        <f t="shared" si="26"/>
        <v>405.43</v>
      </c>
      <c r="M543" t="s">
        <v>51</v>
      </c>
      <c r="N543" t="str">
        <f>VLOOKUP(M543,'Look-up tables'!$H$1:$I$14,2,FALSE)</f>
        <v>ON</v>
      </c>
      <c r="O543" t="s">
        <v>22</v>
      </c>
      <c r="P543" s="7">
        <f>VLOOKUP(O543,'Look-up tables'!$D$1:$E$5,2,FALSE)</f>
        <v>1</v>
      </c>
      <c r="Q543" s="8" t="s">
        <v>27</v>
      </c>
      <c r="R543" t="s">
        <v>58</v>
      </c>
      <c r="S543" t="s">
        <v>19</v>
      </c>
      <c r="T543" s="1">
        <v>40881</v>
      </c>
    </row>
    <row r="544" spans="1:20" x14ac:dyDescent="0.35">
      <c r="A544">
        <v>52423</v>
      </c>
      <c r="B544" s="1">
        <v>40644</v>
      </c>
      <c r="C544" s="27" t="str">
        <f t="shared" si="24"/>
        <v>Apr</v>
      </c>
      <c r="D544" s="27">
        <f>VLOOKUP(C544,'Look-up tables'!$N$2:$O$13,2,FALSE)</f>
        <v>4</v>
      </c>
      <c r="E544" t="s">
        <v>20</v>
      </c>
      <c r="F544">
        <v>49</v>
      </c>
      <c r="G544" t="str">
        <f>VLOOKUP(F544,'Look-up tables'!$A$1:$B$7,2,TRUE)</f>
        <v>XL</v>
      </c>
      <c r="H544">
        <v>1734.4</v>
      </c>
      <c r="I544" s="2">
        <f t="shared" si="25"/>
        <v>35.395918367346944</v>
      </c>
      <c r="J544" t="s">
        <v>25</v>
      </c>
      <c r="K544">
        <v>1.99</v>
      </c>
      <c r="L544" s="8">
        <f t="shared" si="26"/>
        <v>1736.39</v>
      </c>
      <c r="M544" t="s">
        <v>15</v>
      </c>
      <c r="N544" t="str">
        <f>VLOOKUP(M544,'Look-up tables'!$H$1:$I$14,2,FALSE)</f>
        <v>BC</v>
      </c>
      <c r="O544" t="s">
        <v>29</v>
      </c>
      <c r="P544" s="7">
        <f>VLOOKUP(O544,'Look-up tables'!$D$1:$E$5,2,FALSE)</f>
        <v>3</v>
      </c>
      <c r="Q544" s="8" t="s">
        <v>30</v>
      </c>
      <c r="R544" t="s">
        <v>31</v>
      </c>
      <c r="S544" t="s">
        <v>32</v>
      </c>
      <c r="T544" t="s">
        <v>267</v>
      </c>
    </row>
    <row r="545" spans="1:20" x14ac:dyDescent="0.35">
      <c r="A545">
        <v>6180</v>
      </c>
      <c r="B545" s="1">
        <v>40644</v>
      </c>
      <c r="C545" s="27" t="str">
        <f t="shared" si="24"/>
        <v>Apr</v>
      </c>
      <c r="D545" s="27">
        <f>VLOOKUP(C545,'Look-up tables'!$N$2:$O$13,2,FALSE)</f>
        <v>4</v>
      </c>
      <c r="E545" t="s">
        <v>55</v>
      </c>
      <c r="F545">
        <v>44</v>
      </c>
      <c r="G545" t="str">
        <f>VLOOKUP(F545,'Look-up tables'!$A$1:$B$7,2,TRUE)</f>
        <v>XL</v>
      </c>
      <c r="H545">
        <v>2443.3420000000001</v>
      </c>
      <c r="I545" s="2">
        <f t="shared" si="25"/>
        <v>55.530500000000004</v>
      </c>
      <c r="J545" t="s">
        <v>25</v>
      </c>
      <c r="K545">
        <v>3.99</v>
      </c>
      <c r="L545" s="8">
        <f t="shared" si="26"/>
        <v>2447.3319999999999</v>
      </c>
      <c r="M545" t="s">
        <v>54</v>
      </c>
      <c r="N545" t="str">
        <f>VLOOKUP(M545,'Look-up tables'!$H$1:$I$14,2,FALSE)</f>
        <v>AB</v>
      </c>
      <c r="O545" t="s">
        <v>29</v>
      </c>
      <c r="P545" s="7">
        <f>VLOOKUP(O545,'Look-up tables'!$D$1:$E$5,2,FALSE)</f>
        <v>3</v>
      </c>
      <c r="Q545" s="8" t="s">
        <v>30</v>
      </c>
      <c r="R545" t="s">
        <v>47</v>
      </c>
      <c r="S545" t="s">
        <v>19</v>
      </c>
      <c r="T545" t="s">
        <v>267</v>
      </c>
    </row>
    <row r="546" spans="1:20" x14ac:dyDescent="0.35">
      <c r="A546">
        <v>49027</v>
      </c>
      <c r="B546" s="1">
        <v>40644</v>
      </c>
      <c r="C546" s="27" t="str">
        <f t="shared" si="24"/>
        <v>Apr</v>
      </c>
      <c r="D546" s="27">
        <f>VLOOKUP(C546,'Look-up tables'!$N$2:$O$13,2,FALSE)</f>
        <v>4</v>
      </c>
      <c r="E546" t="s">
        <v>34</v>
      </c>
      <c r="F546">
        <v>41</v>
      </c>
      <c r="G546" t="str">
        <f>VLOOKUP(F546,'Look-up tables'!$A$1:$B$7,2,TRUE)</f>
        <v>XL</v>
      </c>
      <c r="H546">
        <v>708.83</v>
      </c>
      <c r="I546" s="2">
        <f t="shared" si="25"/>
        <v>17.288536585365854</v>
      </c>
      <c r="J546" t="s">
        <v>25</v>
      </c>
      <c r="K546">
        <v>8.99</v>
      </c>
      <c r="L546" s="8">
        <f t="shared" si="26"/>
        <v>717.82</v>
      </c>
      <c r="M546" t="s">
        <v>15</v>
      </c>
      <c r="N546" t="str">
        <f>VLOOKUP(M546,'Look-up tables'!$H$1:$I$14,2,FALSE)</f>
        <v>BC</v>
      </c>
      <c r="O546" t="s">
        <v>29</v>
      </c>
      <c r="P546" s="7">
        <f>VLOOKUP(O546,'Look-up tables'!$D$1:$E$5,2,FALSE)</f>
        <v>3</v>
      </c>
      <c r="Q546" s="8" t="s">
        <v>17</v>
      </c>
      <c r="R546" t="s">
        <v>18</v>
      </c>
      <c r="S546" t="s">
        <v>32</v>
      </c>
      <c r="T546" s="1">
        <v>40881</v>
      </c>
    </row>
    <row r="547" spans="1:20" x14ac:dyDescent="0.35">
      <c r="A547">
        <v>5251</v>
      </c>
      <c r="B547" s="1">
        <v>40644</v>
      </c>
      <c r="C547" s="27" t="str">
        <f t="shared" si="24"/>
        <v>Apr</v>
      </c>
      <c r="D547" s="27">
        <f>VLOOKUP(C547,'Look-up tables'!$N$2:$O$13,2,FALSE)</f>
        <v>4</v>
      </c>
      <c r="E547" t="s">
        <v>55</v>
      </c>
      <c r="F547">
        <v>38</v>
      </c>
      <c r="G547" t="str">
        <f>VLOOKUP(F547,'Look-up tables'!$A$1:$B$7,2,TRUE)</f>
        <v>L</v>
      </c>
      <c r="H547">
        <v>3821.0390000000002</v>
      </c>
      <c r="I547" s="2">
        <f t="shared" si="25"/>
        <v>100.55365789473684</v>
      </c>
      <c r="J547" t="s">
        <v>14</v>
      </c>
      <c r="K547">
        <v>5.99</v>
      </c>
      <c r="L547" s="8">
        <f t="shared" si="26"/>
        <v>3827.029</v>
      </c>
      <c r="M547" t="s">
        <v>51</v>
      </c>
      <c r="N547" t="str">
        <f>VLOOKUP(M547,'Look-up tables'!$H$1:$I$14,2,FALSE)</f>
        <v>ON</v>
      </c>
      <c r="O547" t="s">
        <v>22</v>
      </c>
      <c r="P547" s="7">
        <f>VLOOKUP(O547,'Look-up tables'!$D$1:$E$5,2,FALSE)</f>
        <v>1</v>
      </c>
      <c r="Q547" s="8" t="s">
        <v>30</v>
      </c>
      <c r="R547" t="s">
        <v>47</v>
      </c>
      <c r="S547" t="s">
        <v>19</v>
      </c>
      <c r="T547" t="s">
        <v>267</v>
      </c>
    </row>
    <row r="548" spans="1:20" x14ac:dyDescent="0.35">
      <c r="A548">
        <v>23522</v>
      </c>
      <c r="B548" s="1">
        <v>40644</v>
      </c>
      <c r="C548" s="27" t="str">
        <f t="shared" si="24"/>
        <v>Apr</v>
      </c>
      <c r="D548" s="27">
        <f>VLOOKUP(C548,'Look-up tables'!$N$2:$O$13,2,FALSE)</f>
        <v>4</v>
      </c>
      <c r="E548" t="s">
        <v>20</v>
      </c>
      <c r="F548">
        <v>36</v>
      </c>
      <c r="G548" t="str">
        <f>VLOOKUP(F548,'Look-up tables'!$A$1:$B$7,2,TRUE)</f>
        <v>L</v>
      </c>
      <c r="H548">
        <v>233.38</v>
      </c>
      <c r="I548" s="2">
        <f t="shared" si="25"/>
        <v>6.4827777777777778</v>
      </c>
      <c r="J548" t="s">
        <v>25</v>
      </c>
      <c r="K548">
        <v>8.73</v>
      </c>
      <c r="L548" s="8">
        <f t="shared" si="26"/>
        <v>242.10999999999999</v>
      </c>
      <c r="M548" t="s">
        <v>35</v>
      </c>
      <c r="N548" t="str">
        <f>VLOOKUP(M548,'Look-up tables'!$H$1:$I$14,2,FALSE)</f>
        <v>QC</v>
      </c>
      <c r="O548" t="s">
        <v>42</v>
      </c>
      <c r="P548" s="7">
        <f>VLOOKUP(O548,'Look-up tables'!$D$1:$E$5,2,FALSE)</f>
        <v>2</v>
      </c>
      <c r="Q548" s="8" t="s">
        <v>27</v>
      </c>
      <c r="R548" t="s">
        <v>28</v>
      </c>
      <c r="S548" t="s">
        <v>19</v>
      </c>
      <c r="T548" t="s">
        <v>267</v>
      </c>
    </row>
    <row r="549" spans="1:20" x14ac:dyDescent="0.35">
      <c r="A549">
        <v>15907</v>
      </c>
      <c r="B549" s="1">
        <v>40644</v>
      </c>
      <c r="C549" s="27" t="str">
        <f t="shared" si="24"/>
        <v>Apr</v>
      </c>
      <c r="D549" s="27">
        <f>VLOOKUP(C549,'Look-up tables'!$N$2:$O$13,2,FALSE)</f>
        <v>4</v>
      </c>
      <c r="E549" t="s">
        <v>34</v>
      </c>
      <c r="F549">
        <v>36</v>
      </c>
      <c r="G549" t="str">
        <f>VLOOKUP(F549,'Look-up tables'!$A$1:$B$7,2,TRUE)</f>
        <v>L</v>
      </c>
      <c r="H549">
        <v>1837.44</v>
      </c>
      <c r="I549" s="2">
        <f t="shared" si="25"/>
        <v>51.04</v>
      </c>
      <c r="J549" t="s">
        <v>21</v>
      </c>
      <c r="K549">
        <v>54.11</v>
      </c>
      <c r="L549" s="8">
        <f t="shared" si="26"/>
        <v>1891.55</v>
      </c>
      <c r="M549" t="s">
        <v>26</v>
      </c>
      <c r="N549" t="str">
        <f>VLOOKUP(M549,'Look-up tables'!$H$1:$I$14,2,FALSE)</f>
        <v>NT</v>
      </c>
      <c r="O549" t="s">
        <v>29</v>
      </c>
      <c r="P549" s="7">
        <f>VLOOKUP(O549,'Look-up tables'!$D$1:$E$5,2,FALSE)</f>
        <v>3</v>
      </c>
      <c r="Q549" s="8" t="s">
        <v>17</v>
      </c>
      <c r="R549" t="s">
        <v>115</v>
      </c>
      <c r="S549" t="s">
        <v>56</v>
      </c>
      <c r="T549" t="s">
        <v>267</v>
      </c>
    </row>
    <row r="550" spans="1:20" x14ac:dyDescent="0.35">
      <c r="A550">
        <v>15907</v>
      </c>
      <c r="B550" s="1">
        <v>40644</v>
      </c>
      <c r="C550" s="27" t="str">
        <f t="shared" si="24"/>
        <v>Apr</v>
      </c>
      <c r="D550" s="27">
        <f>VLOOKUP(C550,'Look-up tables'!$N$2:$O$13,2,FALSE)</f>
        <v>4</v>
      </c>
      <c r="E550" t="s">
        <v>34</v>
      </c>
      <c r="F550">
        <v>36</v>
      </c>
      <c r="G550" t="str">
        <f>VLOOKUP(F550,'Look-up tables'!$A$1:$B$7,2,TRUE)</f>
        <v>L</v>
      </c>
      <c r="H550">
        <v>3722.29</v>
      </c>
      <c r="I550" s="2">
        <f t="shared" si="25"/>
        <v>103.39694444444444</v>
      </c>
      <c r="J550" t="s">
        <v>14</v>
      </c>
      <c r="K550">
        <v>13.99</v>
      </c>
      <c r="L550" s="8">
        <f t="shared" si="26"/>
        <v>3736.2799999999997</v>
      </c>
      <c r="M550" t="s">
        <v>26</v>
      </c>
      <c r="N550" t="str">
        <f>VLOOKUP(M550,'Look-up tables'!$H$1:$I$14,2,FALSE)</f>
        <v>NT</v>
      </c>
      <c r="O550" t="s">
        <v>29</v>
      </c>
      <c r="P550" s="7">
        <f>VLOOKUP(O550,'Look-up tables'!$D$1:$E$5,2,FALSE)</f>
        <v>3</v>
      </c>
      <c r="Q550" s="8" t="s">
        <v>17</v>
      </c>
      <c r="R550" t="s">
        <v>18</v>
      </c>
      <c r="S550" t="s">
        <v>45</v>
      </c>
      <c r="T550" t="s">
        <v>139</v>
      </c>
    </row>
    <row r="551" spans="1:20" x14ac:dyDescent="0.35">
      <c r="A551">
        <v>45025</v>
      </c>
      <c r="B551" s="1">
        <v>40644</v>
      </c>
      <c r="C551" s="27" t="str">
        <f t="shared" si="24"/>
        <v>Apr</v>
      </c>
      <c r="D551" s="27">
        <f>VLOOKUP(C551,'Look-up tables'!$N$2:$O$13,2,FALSE)</f>
        <v>4</v>
      </c>
      <c r="E551" t="s">
        <v>34</v>
      </c>
      <c r="F551">
        <v>26</v>
      </c>
      <c r="G551" t="str">
        <f>VLOOKUP(F551,'Look-up tables'!$A$1:$B$7,2,TRUE)</f>
        <v>M</v>
      </c>
      <c r="H551">
        <v>73.819999999999993</v>
      </c>
      <c r="I551" s="2">
        <f t="shared" si="25"/>
        <v>2.839230769230769</v>
      </c>
      <c r="J551" t="s">
        <v>25</v>
      </c>
      <c r="K551">
        <v>1.49</v>
      </c>
      <c r="L551" s="8">
        <f t="shared" si="26"/>
        <v>75.309999999999988</v>
      </c>
      <c r="M551" t="s">
        <v>39</v>
      </c>
      <c r="N551" t="str">
        <f>VLOOKUP(M551,'Look-up tables'!$H$1:$I$14,2,FALSE)</f>
        <v>MB</v>
      </c>
      <c r="O551" t="s">
        <v>22</v>
      </c>
      <c r="P551" s="7">
        <f>VLOOKUP(O551,'Look-up tables'!$D$1:$E$5,2,FALSE)</f>
        <v>1</v>
      </c>
      <c r="Q551" s="8" t="s">
        <v>27</v>
      </c>
      <c r="R551" t="s">
        <v>68</v>
      </c>
      <c r="S551" t="s">
        <v>19</v>
      </c>
      <c r="T551" t="s">
        <v>139</v>
      </c>
    </row>
    <row r="552" spans="1:20" x14ac:dyDescent="0.35">
      <c r="A552">
        <v>52423</v>
      </c>
      <c r="B552" s="1">
        <v>40644</v>
      </c>
      <c r="C552" s="27" t="str">
        <f t="shared" si="24"/>
        <v>Apr</v>
      </c>
      <c r="D552" s="27">
        <f>VLOOKUP(C552,'Look-up tables'!$N$2:$O$13,2,FALSE)</f>
        <v>4</v>
      </c>
      <c r="E552" t="s">
        <v>20</v>
      </c>
      <c r="F552">
        <v>25</v>
      </c>
      <c r="G552" t="str">
        <f>VLOOKUP(F552,'Look-up tables'!$A$1:$B$7,2,TRUE)</f>
        <v>M</v>
      </c>
      <c r="H552">
        <v>1128.03</v>
      </c>
      <c r="I552" s="2">
        <f t="shared" si="25"/>
        <v>45.121200000000002</v>
      </c>
      <c r="J552" t="s">
        <v>25</v>
      </c>
      <c r="K552">
        <v>6.22</v>
      </c>
      <c r="L552" s="8">
        <f t="shared" si="26"/>
        <v>1134.25</v>
      </c>
      <c r="M552" t="s">
        <v>15</v>
      </c>
      <c r="N552" t="str">
        <f>VLOOKUP(M552,'Look-up tables'!$H$1:$I$14,2,FALSE)</f>
        <v>BC</v>
      </c>
      <c r="O552" t="s">
        <v>29</v>
      </c>
      <c r="P552" s="7">
        <f>VLOOKUP(O552,'Look-up tables'!$D$1:$E$5,2,FALSE)</f>
        <v>3</v>
      </c>
      <c r="Q552" s="8" t="s">
        <v>27</v>
      </c>
      <c r="R552" t="s">
        <v>58</v>
      </c>
      <c r="S552" t="s">
        <v>19</v>
      </c>
      <c r="T552" s="1">
        <v>40881</v>
      </c>
    </row>
    <row r="553" spans="1:20" x14ac:dyDescent="0.35">
      <c r="A553">
        <v>23522</v>
      </c>
      <c r="B553" s="1">
        <v>40644</v>
      </c>
      <c r="C553" s="27" t="str">
        <f t="shared" si="24"/>
        <v>Apr</v>
      </c>
      <c r="D553" s="27">
        <f>VLOOKUP(C553,'Look-up tables'!$N$2:$O$13,2,FALSE)</f>
        <v>4</v>
      </c>
      <c r="E553" t="s">
        <v>20</v>
      </c>
      <c r="F553">
        <v>20</v>
      </c>
      <c r="G553" t="str">
        <f>VLOOKUP(F553,'Look-up tables'!$A$1:$B$7,2,TRUE)</f>
        <v>M</v>
      </c>
      <c r="H553">
        <v>1077.8085000000001</v>
      </c>
      <c r="I553" s="2">
        <f t="shared" si="25"/>
        <v>53.890425000000008</v>
      </c>
      <c r="J553" t="s">
        <v>14</v>
      </c>
      <c r="K553">
        <v>8.99</v>
      </c>
      <c r="L553" s="8">
        <f t="shared" si="26"/>
        <v>1086.7985000000001</v>
      </c>
      <c r="M553" t="s">
        <v>35</v>
      </c>
      <c r="N553" t="str">
        <f>VLOOKUP(M553,'Look-up tables'!$H$1:$I$14,2,FALSE)</f>
        <v>QC</v>
      </c>
      <c r="O553" t="s">
        <v>42</v>
      </c>
      <c r="P553" s="7">
        <f>VLOOKUP(O553,'Look-up tables'!$D$1:$E$5,2,FALSE)</f>
        <v>2</v>
      </c>
      <c r="Q553" s="8" t="s">
        <v>30</v>
      </c>
      <c r="R553" t="s">
        <v>47</v>
      </c>
      <c r="S553" t="s">
        <v>19</v>
      </c>
      <c r="T553" t="s">
        <v>267</v>
      </c>
    </row>
    <row r="554" spans="1:20" x14ac:dyDescent="0.35">
      <c r="A554">
        <v>23522</v>
      </c>
      <c r="B554" s="1">
        <v>40644</v>
      </c>
      <c r="C554" s="27" t="str">
        <f t="shared" si="24"/>
        <v>Apr</v>
      </c>
      <c r="D554" s="27">
        <f>VLOOKUP(C554,'Look-up tables'!$N$2:$O$13,2,FALSE)</f>
        <v>4</v>
      </c>
      <c r="E554" t="s">
        <v>20</v>
      </c>
      <c r="F554">
        <v>19</v>
      </c>
      <c r="G554" t="str">
        <f>VLOOKUP(F554,'Look-up tables'!$A$1:$B$7,2,TRUE)</f>
        <v>S</v>
      </c>
      <c r="H554">
        <v>2899.98</v>
      </c>
      <c r="I554" s="2">
        <f t="shared" si="25"/>
        <v>152.63052631578947</v>
      </c>
      <c r="J554" t="s">
        <v>25</v>
      </c>
      <c r="K554">
        <v>5.5</v>
      </c>
      <c r="L554" s="8">
        <f t="shared" si="26"/>
        <v>2905.48</v>
      </c>
      <c r="M554" t="s">
        <v>35</v>
      </c>
      <c r="N554" t="str">
        <f>VLOOKUP(M554,'Look-up tables'!$H$1:$I$14,2,FALSE)</f>
        <v>QC</v>
      </c>
      <c r="O554" t="s">
        <v>42</v>
      </c>
      <c r="P554" s="7">
        <f>VLOOKUP(O554,'Look-up tables'!$D$1:$E$5,2,FALSE)</f>
        <v>2</v>
      </c>
      <c r="Q554" s="8" t="s">
        <v>30</v>
      </c>
      <c r="R554" t="s">
        <v>31</v>
      </c>
      <c r="S554" t="s">
        <v>19</v>
      </c>
      <c r="T554" s="1">
        <v>40881</v>
      </c>
    </row>
    <row r="555" spans="1:20" x14ac:dyDescent="0.35">
      <c r="A555">
        <v>23522</v>
      </c>
      <c r="B555" s="1">
        <v>40644</v>
      </c>
      <c r="C555" s="27" t="str">
        <f t="shared" si="24"/>
        <v>Apr</v>
      </c>
      <c r="D555" s="27">
        <f>VLOOKUP(C555,'Look-up tables'!$N$2:$O$13,2,FALSE)</f>
        <v>4</v>
      </c>
      <c r="E555" t="s">
        <v>20</v>
      </c>
      <c r="F555">
        <v>8</v>
      </c>
      <c r="G555" t="str">
        <f>VLOOKUP(F555,'Look-up tables'!$A$1:$B$7,2,TRUE)</f>
        <v>XS</v>
      </c>
      <c r="H555">
        <v>180.43</v>
      </c>
      <c r="I555" s="2">
        <f t="shared" si="25"/>
        <v>22.553750000000001</v>
      </c>
      <c r="J555" t="s">
        <v>25</v>
      </c>
      <c r="K555">
        <v>11.17</v>
      </c>
      <c r="L555" s="8">
        <f t="shared" si="26"/>
        <v>191.6</v>
      </c>
      <c r="M555" t="s">
        <v>51</v>
      </c>
      <c r="N555" t="str">
        <f>VLOOKUP(M555,'Look-up tables'!$H$1:$I$14,2,FALSE)</f>
        <v>ON</v>
      </c>
      <c r="O555" t="s">
        <v>42</v>
      </c>
      <c r="P555" s="7">
        <f>VLOOKUP(O555,'Look-up tables'!$D$1:$E$5,2,FALSE)</f>
        <v>2</v>
      </c>
      <c r="Q555" s="8" t="s">
        <v>17</v>
      </c>
      <c r="R555" t="s">
        <v>18</v>
      </c>
      <c r="S555" t="s">
        <v>76</v>
      </c>
      <c r="T555" s="1">
        <v>40881</v>
      </c>
    </row>
    <row r="556" spans="1:20" x14ac:dyDescent="0.35">
      <c r="A556">
        <v>15907</v>
      </c>
      <c r="B556" s="1">
        <v>40644</v>
      </c>
      <c r="C556" s="27" t="str">
        <f t="shared" si="24"/>
        <v>Apr</v>
      </c>
      <c r="D556" s="27">
        <f>VLOOKUP(C556,'Look-up tables'!$N$2:$O$13,2,FALSE)</f>
        <v>4</v>
      </c>
      <c r="E556" t="s">
        <v>34</v>
      </c>
      <c r="F556">
        <v>4</v>
      </c>
      <c r="G556" t="str">
        <f>VLOOKUP(F556,'Look-up tables'!$A$1:$B$7,2,TRUE)</f>
        <v>XS</v>
      </c>
      <c r="H556">
        <v>28.05</v>
      </c>
      <c r="I556" s="2">
        <f t="shared" si="25"/>
        <v>7.0125000000000002</v>
      </c>
      <c r="J556" t="s">
        <v>25</v>
      </c>
      <c r="K556">
        <v>2.17</v>
      </c>
      <c r="L556" s="8">
        <f t="shared" si="26"/>
        <v>30.22</v>
      </c>
      <c r="M556" t="s">
        <v>26</v>
      </c>
      <c r="N556" t="str">
        <f>VLOOKUP(M556,'Look-up tables'!$H$1:$I$14,2,FALSE)</f>
        <v>NT</v>
      </c>
      <c r="O556" t="s">
        <v>29</v>
      </c>
      <c r="P556" s="7">
        <f>VLOOKUP(O556,'Look-up tables'!$D$1:$E$5,2,FALSE)</f>
        <v>3</v>
      </c>
      <c r="Q556" s="8" t="s">
        <v>27</v>
      </c>
      <c r="R556" t="s">
        <v>28</v>
      </c>
      <c r="S556" t="s">
        <v>37</v>
      </c>
      <c r="T556" s="1">
        <v>40881</v>
      </c>
    </row>
    <row r="557" spans="1:20" x14ac:dyDescent="0.35">
      <c r="A557">
        <v>17985</v>
      </c>
      <c r="B557" s="1">
        <v>40645</v>
      </c>
      <c r="C557" s="27" t="str">
        <f t="shared" si="24"/>
        <v>Apr</v>
      </c>
      <c r="D557" s="27">
        <f>VLOOKUP(C557,'Look-up tables'!$N$2:$O$13,2,FALSE)</f>
        <v>4</v>
      </c>
      <c r="E557" t="s">
        <v>55</v>
      </c>
      <c r="F557">
        <v>50</v>
      </c>
      <c r="G557" t="str">
        <f>VLOOKUP(F557,'Look-up tables'!$A$1:$B$7,2,TRUE)</f>
        <v>XXL</v>
      </c>
      <c r="H557">
        <v>849.03099999999995</v>
      </c>
      <c r="I557" s="2">
        <f t="shared" si="25"/>
        <v>16.980619999999998</v>
      </c>
      <c r="J557" t="s">
        <v>25</v>
      </c>
      <c r="K557">
        <v>3.3</v>
      </c>
      <c r="L557" s="8">
        <f t="shared" si="26"/>
        <v>852.3309999999999</v>
      </c>
      <c r="M557" t="s">
        <v>51</v>
      </c>
      <c r="N557" t="str">
        <f>VLOOKUP(M557,'Look-up tables'!$H$1:$I$14,2,FALSE)</f>
        <v>ON</v>
      </c>
      <c r="O557" t="s">
        <v>29</v>
      </c>
      <c r="P557" s="7">
        <f>VLOOKUP(O557,'Look-up tables'!$D$1:$E$5,2,FALSE)</f>
        <v>3</v>
      </c>
      <c r="Q557" s="8" t="s">
        <v>30</v>
      </c>
      <c r="R557" t="s">
        <v>47</v>
      </c>
      <c r="S557" t="s">
        <v>32</v>
      </c>
      <c r="T557" t="s">
        <v>139</v>
      </c>
    </row>
    <row r="558" spans="1:20" x14ac:dyDescent="0.35">
      <c r="A558">
        <v>26406</v>
      </c>
      <c r="B558" s="1">
        <v>40645</v>
      </c>
      <c r="C558" s="27" t="str">
        <f t="shared" si="24"/>
        <v>Apr</v>
      </c>
      <c r="D558" s="27">
        <f>VLOOKUP(C558,'Look-up tables'!$N$2:$O$13,2,FALSE)</f>
        <v>4</v>
      </c>
      <c r="E558" t="s">
        <v>49</v>
      </c>
      <c r="F558">
        <v>40</v>
      </c>
      <c r="G558" t="str">
        <f>VLOOKUP(F558,'Look-up tables'!$A$1:$B$7,2,TRUE)</f>
        <v>XL</v>
      </c>
      <c r="H558">
        <v>167.46</v>
      </c>
      <c r="I558" s="2">
        <f t="shared" si="25"/>
        <v>4.1865000000000006</v>
      </c>
      <c r="J558" t="s">
        <v>25</v>
      </c>
      <c r="K558">
        <v>5.41</v>
      </c>
      <c r="L558" s="8">
        <f t="shared" si="26"/>
        <v>172.87</v>
      </c>
      <c r="M558" t="s">
        <v>51</v>
      </c>
      <c r="N558" t="str">
        <f>VLOOKUP(M558,'Look-up tables'!$H$1:$I$14,2,FALSE)</f>
        <v>ON</v>
      </c>
      <c r="O558" t="s">
        <v>29</v>
      </c>
      <c r="P558" s="7">
        <f>VLOOKUP(O558,'Look-up tables'!$D$1:$E$5,2,FALSE)</f>
        <v>3</v>
      </c>
      <c r="Q558" s="8" t="s">
        <v>27</v>
      </c>
      <c r="R558" t="s">
        <v>68</v>
      </c>
      <c r="S558" t="s">
        <v>19</v>
      </c>
      <c r="T558" t="s">
        <v>130</v>
      </c>
    </row>
    <row r="559" spans="1:20" x14ac:dyDescent="0.35">
      <c r="A559">
        <v>17985</v>
      </c>
      <c r="B559" s="1">
        <v>40645</v>
      </c>
      <c r="C559" s="27" t="str">
        <f t="shared" si="24"/>
        <v>Apr</v>
      </c>
      <c r="D559" s="27">
        <f>VLOOKUP(C559,'Look-up tables'!$N$2:$O$13,2,FALSE)</f>
        <v>4</v>
      </c>
      <c r="E559" t="s">
        <v>55</v>
      </c>
      <c r="F559">
        <v>4</v>
      </c>
      <c r="G559" t="str">
        <f>VLOOKUP(F559,'Look-up tables'!$A$1:$B$7,2,TRUE)</f>
        <v>XS</v>
      </c>
      <c r="H559">
        <v>473.88</v>
      </c>
      <c r="I559" s="2">
        <f t="shared" si="25"/>
        <v>118.47</v>
      </c>
      <c r="J559" t="s">
        <v>21</v>
      </c>
      <c r="K559">
        <v>30</v>
      </c>
      <c r="L559" s="8">
        <f t="shared" si="26"/>
        <v>503.88</v>
      </c>
      <c r="M559" t="s">
        <v>51</v>
      </c>
      <c r="N559" t="str">
        <f>VLOOKUP(M559,'Look-up tables'!$H$1:$I$14,2,FALSE)</f>
        <v>ON</v>
      </c>
      <c r="O559" t="s">
        <v>29</v>
      </c>
      <c r="P559" s="7">
        <f>VLOOKUP(O559,'Look-up tables'!$D$1:$E$5,2,FALSE)</f>
        <v>3</v>
      </c>
      <c r="Q559" s="8" t="s">
        <v>17</v>
      </c>
      <c r="R559" t="s">
        <v>23</v>
      </c>
      <c r="S559" t="s">
        <v>24</v>
      </c>
      <c r="T559" t="s">
        <v>267</v>
      </c>
    </row>
    <row r="560" spans="1:20" x14ac:dyDescent="0.35">
      <c r="A560">
        <v>11975</v>
      </c>
      <c r="B560" s="1">
        <v>40646</v>
      </c>
      <c r="C560" s="27" t="str">
        <f t="shared" si="24"/>
        <v>Apr</v>
      </c>
      <c r="D560" s="27">
        <f>VLOOKUP(C560,'Look-up tables'!$N$2:$O$13,2,FALSE)</f>
        <v>4</v>
      </c>
      <c r="E560" t="s">
        <v>20</v>
      </c>
      <c r="F560">
        <v>43</v>
      </c>
      <c r="G560" t="str">
        <f>VLOOKUP(F560,'Look-up tables'!$A$1:$B$7,2,TRUE)</f>
        <v>XL</v>
      </c>
      <c r="H560">
        <v>210.66</v>
      </c>
      <c r="I560" s="2">
        <f t="shared" si="25"/>
        <v>4.8990697674418602</v>
      </c>
      <c r="J560" t="s">
        <v>25</v>
      </c>
      <c r="K560">
        <v>5.74</v>
      </c>
      <c r="L560" s="8">
        <f t="shared" si="26"/>
        <v>216.4</v>
      </c>
      <c r="M560" t="s">
        <v>51</v>
      </c>
      <c r="N560" t="str">
        <f>VLOOKUP(M560,'Look-up tables'!$H$1:$I$14,2,FALSE)</f>
        <v>ON</v>
      </c>
      <c r="O560" t="s">
        <v>29</v>
      </c>
      <c r="P560" s="7">
        <f>VLOOKUP(O560,'Look-up tables'!$D$1:$E$5,2,FALSE)</f>
        <v>3</v>
      </c>
      <c r="Q560" s="8" t="s">
        <v>27</v>
      </c>
      <c r="R560" t="s">
        <v>68</v>
      </c>
      <c r="S560" t="s">
        <v>19</v>
      </c>
      <c r="T560" t="s">
        <v>130</v>
      </c>
    </row>
    <row r="561" spans="1:20" x14ac:dyDescent="0.35">
      <c r="A561">
        <v>4769</v>
      </c>
      <c r="B561" s="1">
        <v>40646</v>
      </c>
      <c r="C561" s="27" t="str">
        <f t="shared" si="24"/>
        <v>Apr</v>
      </c>
      <c r="D561" s="27">
        <f>VLOOKUP(C561,'Look-up tables'!$N$2:$O$13,2,FALSE)</f>
        <v>4</v>
      </c>
      <c r="E561" t="s">
        <v>49</v>
      </c>
      <c r="F561">
        <v>41</v>
      </c>
      <c r="G561" t="str">
        <f>VLOOKUP(F561,'Look-up tables'!$A$1:$B$7,2,TRUE)</f>
        <v>XL</v>
      </c>
      <c r="H561">
        <v>117.4</v>
      </c>
      <c r="I561" s="2">
        <f t="shared" si="25"/>
        <v>2.8634146341463418</v>
      </c>
      <c r="J561" t="s">
        <v>25</v>
      </c>
      <c r="K561">
        <v>0.5</v>
      </c>
      <c r="L561" s="8">
        <f t="shared" si="26"/>
        <v>117.9</v>
      </c>
      <c r="M561" t="s">
        <v>35</v>
      </c>
      <c r="N561" t="str">
        <f>VLOOKUP(M561,'Look-up tables'!$H$1:$I$14,2,FALSE)</f>
        <v>QC</v>
      </c>
      <c r="O561" t="s">
        <v>29</v>
      </c>
      <c r="P561" s="7">
        <f>VLOOKUP(O561,'Look-up tables'!$D$1:$E$5,2,FALSE)</f>
        <v>3</v>
      </c>
      <c r="Q561" s="8" t="s">
        <v>27</v>
      </c>
      <c r="R561" t="s">
        <v>71</v>
      </c>
      <c r="S561" t="s">
        <v>19</v>
      </c>
      <c r="T561" t="s">
        <v>139</v>
      </c>
    </row>
    <row r="562" spans="1:20" x14ac:dyDescent="0.35">
      <c r="A562">
        <v>40803</v>
      </c>
      <c r="B562" s="1">
        <v>40646</v>
      </c>
      <c r="C562" s="27" t="str">
        <f t="shared" si="24"/>
        <v>Apr</v>
      </c>
      <c r="D562" s="27">
        <f>VLOOKUP(C562,'Look-up tables'!$N$2:$O$13,2,FALSE)</f>
        <v>4</v>
      </c>
      <c r="E562" t="s">
        <v>13</v>
      </c>
      <c r="F562">
        <v>35</v>
      </c>
      <c r="G562" t="str">
        <f>VLOOKUP(F562,'Look-up tables'!$A$1:$B$7,2,TRUE)</f>
        <v>L</v>
      </c>
      <c r="H562">
        <v>10278.790000000001</v>
      </c>
      <c r="I562" s="2">
        <f t="shared" si="25"/>
        <v>293.67971428571428</v>
      </c>
      <c r="J562" t="s">
        <v>21</v>
      </c>
      <c r="K562">
        <v>64.73</v>
      </c>
      <c r="L562" s="8">
        <f t="shared" si="26"/>
        <v>10343.52</v>
      </c>
      <c r="M562" t="s">
        <v>15</v>
      </c>
      <c r="N562" t="str">
        <f>VLOOKUP(M562,'Look-up tables'!$H$1:$I$14,2,FALSE)</f>
        <v>BC</v>
      </c>
      <c r="O562" t="s">
        <v>42</v>
      </c>
      <c r="P562" s="7">
        <f>VLOOKUP(O562,'Look-up tables'!$D$1:$E$5,2,FALSE)</f>
        <v>2</v>
      </c>
      <c r="Q562" s="8" t="s">
        <v>17</v>
      </c>
      <c r="R562" t="s">
        <v>23</v>
      </c>
      <c r="S562" t="s">
        <v>24</v>
      </c>
      <c r="T562" t="s">
        <v>130</v>
      </c>
    </row>
    <row r="563" spans="1:20" x14ac:dyDescent="0.35">
      <c r="A563">
        <v>40803</v>
      </c>
      <c r="B563" s="1">
        <v>40646</v>
      </c>
      <c r="C563" s="27" t="str">
        <f t="shared" si="24"/>
        <v>Apr</v>
      </c>
      <c r="D563" s="27">
        <f>VLOOKUP(C563,'Look-up tables'!$N$2:$O$13,2,FALSE)</f>
        <v>4</v>
      </c>
      <c r="E563" t="s">
        <v>13</v>
      </c>
      <c r="F563">
        <v>22</v>
      </c>
      <c r="G563" t="str">
        <f>VLOOKUP(F563,'Look-up tables'!$A$1:$B$7,2,TRUE)</f>
        <v>M</v>
      </c>
      <c r="H563">
        <v>83.02</v>
      </c>
      <c r="I563" s="2">
        <f t="shared" si="25"/>
        <v>3.7736363636363635</v>
      </c>
      <c r="J563" t="s">
        <v>25</v>
      </c>
      <c r="K563">
        <v>1.49</v>
      </c>
      <c r="L563" s="8">
        <f t="shared" si="26"/>
        <v>84.509999999999991</v>
      </c>
      <c r="M563" t="s">
        <v>15</v>
      </c>
      <c r="N563" t="str">
        <f>VLOOKUP(M563,'Look-up tables'!$H$1:$I$14,2,FALSE)</f>
        <v>BC</v>
      </c>
      <c r="O563" t="s">
        <v>42</v>
      </c>
      <c r="P563" s="7">
        <f>VLOOKUP(O563,'Look-up tables'!$D$1:$E$5,2,FALSE)</f>
        <v>2</v>
      </c>
      <c r="Q563" s="8" t="s">
        <v>27</v>
      </c>
      <c r="R563" t="s">
        <v>68</v>
      </c>
      <c r="S563" t="s">
        <v>19</v>
      </c>
      <c r="T563" t="s">
        <v>67</v>
      </c>
    </row>
    <row r="564" spans="1:20" x14ac:dyDescent="0.35">
      <c r="A564">
        <v>15780</v>
      </c>
      <c r="B564" s="1">
        <v>40646</v>
      </c>
      <c r="C564" s="27" t="str">
        <f t="shared" si="24"/>
        <v>Apr</v>
      </c>
      <c r="D564" s="27">
        <f>VLOOKUP(C564,'Look-up tables'!$N$2:$O$13,2,FALSE)</f>
        <v>4</v>
      </c>
      <c r="E564" t="s">
        <v>20</v>
      </c>
      <c r="F564">
        <v>19</v>
      </c>
      <c r="G564" t="str">
        <f>VLOOKUP(F564,'Look-up tables'!$A$1:$B$7,2,TRUE)</f>
        <v>S</v>
      </c>
      <c r="H564">
        <v>71.77</v>
      </c>
      <c r="I564" s="2">
        <f t="shared" si="25"/>
        <v>3.7773684210526315</v>
      </c>
      <c r="J564" t="s">
        <v>25</v>
      </c>
      <c r="K564">
        <v>0.71</v>
      </c>
      <c r="L564" s="8">
        <f t="shared" si="26"/>
        <v>72.47999999999999</v>
      </c>
      <c r="M564" t="s">
        <v>51</v>
      </c>
      <c r="N564" t="str">
        <f>VLOOKUP(M564,'Look-up tables'!$H$1:$I$14,2,FALSE)</f>
        <v>ON</v>
      </c>
      <c r="O564" t="s">
        <v>22</v>
      </c>
      <c r="P564" s="7">
        <f>VLOOKUP(O564,'Look-up tables'!$D$1:$E$5,2,FALSE)</f>
        <v>1</v>
      </c>
      <c r="Q564" s="8" t="s">
        <v>27</v>
      </c>
      <c r="R564" t="s">
        <v>82</v>
      </c>
      <c r="S564" t="s">
        <v>37</v>
      </c>
      <c r="T564" t="s">
        <v>130</v>
      </c>
    </row>
    <row r="565" spans="1:20" x14ac:dyDescent="0.35">
      <c r="A565">
        <v>9216</v>
      </c>
      <c r="B565" s="1">
        <v>40647</v>
      </c>
      <c r="C565" s="27" t="str">
        <f t="shared" si="24"/>
        <v>Apr</v>
      </c>
      <c r="D565" s="27">
        <f>VLOOKUP(C565,'Look-up tables'!$N$2:$O$13,2,FALSE)</f>
        <v>4</v>
      </c>
      <c r="E565" t="s">
        <v>55</v>
      </c>
      <c r="F565">
        <v>36</v>
      </c>
      <c r="G565" t="str">
        <f>VLOOKUP(F565,'Look-up tables'!$A$1:$B$7,2,TRUE)</f>
        <v>L</v>
      </c>
      <c r="H565">
        <v>5977.63</v>
      </c>
      <c r="I565" s="2">
        <f t="shared" si="25"/>
        <v>166.04527777777778</v>
      </c>
      <c r="J565" t="s">
        <v>21</v>
      </c>
      <c r="K565">
        <v>55.24</v>
      </c>
      <c r="L565" s="8">
        <f t="shared" si="26"/>
        <v>6032.87</v>
      </c>
      <c r="M565" t="s">
        <v>96</v>
      </c>
      <c r="N565" t="str">
        <f>VLOOKUP(M565,'Look-up tables'!$H$1:$I$14,2,FALSE)</f>
        <v>PE</v>
      </c>
      <c r="O565" t="s">
        <v>16</v>
      </c>
      <c r="P565" s="7">
        <f>VLOOKUP(O565,'Look-up tables'!$D$1:$E$5,2,FALSE)</f>
        <v>4</v>
      </c>
      <c r="Q565" s="8" t="s">
        <v>27</v>
      </c>
      <c r="R565" t="s">
        <v>66</v>
      </c>
      <c r="S565" t="s">
        <v>24</v>
      </c>
      <c r="T565" t="s">
        <v>271</v>
      </c>
    </row>
    <row r="566" spans="1:20" x14ac:dyDescent="0.35">
      <c r="A566">
        <v>21063</v>
      </c>
      <c r="B566" s="1">
        <v>40648</v>
      </c>
      <c r="C566" s="27" t="str">
        <f t="shared" si="24"/>
        <v>Apr</v>
      </c>
      <c r="D566" s="27">
        <f>VLOOKUP(C566,'Look-up tables'!$N$2:$O$13,2,FALSE)</f>
        <v>4</v>
      </c>
      <c r="E566" t="s">
        <v>13</v>
      </c>
      <c r="F566">
        <v>49</v>
      </c>
      <c r="G566" t="str">
        <f>VLOOKUP(F566,'Look-up tables'!$A$1:$B$7,2,TRUE)</f>
        <v>XL</v>
      </c>
      <c r="H566">
        <v>377.02</v>
      </c>
      <c r="I566" s="2">
        <f t="shared" si="25"/>
        <v>7.694285714285714</v>
      </c>
      <c r="J566" t="s">
        <v>25</v>
      </c>
      <c r="K566">
        <v>2.35</v>
      </c>
      <c r="L566" s="8">
        <f t="shared" si="26"/>
        <v>379.37</v>
      </c>
      <c r="M566" t="s">
        <v>39</v>
      </c>
      <c r="N566" t="str">
        <f>VLOOKUP(M566,'Look-up tables'!$H$1:$I$14,2,FALSE)</f>
        <v>MB</v>
      </c>
      <c r="O566" t="s">
        <v>16</v>
      </c>
      <c r="P566" s="7">
        <f>VLOOKUP(O566,'Look-up tables'!$D$1:$E$5,2,FALSE)</f>
        <v>4</v>
      </c>
      <c r="Q566" s="8" t="s">
        <v>27</v>
      </c>
      <c r="R566" t="s">
        <v>40</v>
      </c>
      <c r="S566" t="s">
        <v>37</v>
      </c>
      <c r="T566" t="s">
        <v>230</v>
      </c>
    </row>
    <row r="567" spans="1:20" x14ac:dyDescent="0.35">
      <c r="A567">
        <v>21063</v>
      </c>
      <c r="B567" s="1">
        <v>40648</v>
      </c>
      <c r="C567" s="27" t="str">
        <f t="shared" si="24"/>
        <v>Apr</v>
      </c>
      <c r="D567" s="27">
        <f>VLOOKUP(C567,'Look-up tables'!$N$2:$O$13,2,FALSE)</f>
        <v>4</v>
      </c>
      <c r="E567" t="s">
        <v>13</v>
      </c>
      <c r="F567">
        <v>48</v>
      </c>
      <c r="G567" t="str">
        <f>VLOOKUP(F567,'Look-up tables'!$A$1:$B$7,2,TRUE)</f>
        <v>XL</v>
      </c>
      <c r="H567">
        <v>7339.24</v>
      </c>
      <c r="I567" s="2">
        <f t="shared" si="25"/>
        <v>152.90083333333334</v>
      </c>
      <c r="J567" t="s">
        <v>21</v>
      </c>
      <c r="K567">
        <v>51.92</v>
      </c>
      <c r="L567" s="8">
        <f t="shared" si="26"/>
        <v>7391.16</v>
      </c>
      <c r="M567" t="s">
        <v>39</v>
      </c>
      <c r="N567" t="str">
        <f>VLOOKUP(M567,'Look-up tables'!$H$1:$I$14,2,FALSE)</f>
        <v>MB</v>
      </c>
      <c r="O567" t="s">
        <v>16</v>
      </c>
      <c r="P567" s="7">
        <f>VLOOKUP(O567,'Look-up tables'!$D$1:$E$5,2,FALSE)</f>
        <v>4</v>
      </c>
      <c r="Q567" s="8" t="s">
        <v>17</v>
      </c>
      <c r="R567" t="s">
        <v>52</v>
      </c>
      <c r="S567" t="s">
        <v>56</v>
      </c>
      <c r="T567" t="s">
        <v>130</v>
      </c>
    </row>
    <row r="568" spans="1:20" x14ac:dyDescent="0.35">
      <c r="A568">
        <v>24646</v>
      </c>
      <c r="B568" s="1">
        <v>40648</v>
      </c>
      <c r="C568" s="27" t="str">
        <f t="shared" si="24"/>
        <v>Apr</v>
      </c>
      <c r="D568" s="27">
        <f>VLOOKUP(C568,'Look-up tables'!$N$2:$O$13,2,FALSE)</f>
        <v>4</v>
      </c>
      <c r="E568" t="s">
        <v>49</v>
      </c>
      <c r="F568">
        <v>46</v>
      </c>
      <c r="G568" t="str">
        <f>VLOOKUP(F568,'Look-up tables'!$A$1:$B$7,2,TRUE)</f>
        <v>XL</v>
      </c>
      <c r="H568">
        <v>662.51</v>
      </c>
      <c r="I568" s="2">
        <f t="shared" si="25"/>
        <v>14.402391304347827</v>
      </c>
      <c r="J568" t="s">
        <v>25</v>
      </c>
      <c r="K568">
        <v>1.39</v>
      </c>
      <c r="L568" s="8">
        <f t="shared" si="26"/>
        <v>663.9</v>
      </c>
      <c r="M568" t="s">
        <v>85</v>
      </c>
      <c r="N568" t="str">
        <f>VLOOKUP(M568,'Look-up tables'!$H$1:$I$14,2,FALSE)</f>
        <v>SK</v>
      </c>
      <c r="O568" t="s">
        <v>42</v>
      </c>
      <c r="P568" s="7">
        <f>VLOOKUP(O568,'Look-up tables'!$D$1:$E$5,2,FALSE)</f>
        <v>2</v>
      </c>
      <c r="Q568" s="8" t="s">
        <v>27</v>
      </c>
      <c r="R568" t="s">
        <v>127</v>
      </c>
      <c r="S568" t="s">
        <v>19</v>
      </c>
      <c r="T568" t="s">
        <v>271</v>
      </c>
    </row>
    <row r="569" spans="1:20" x14ac:dyDescent="0.35">
      <c r="A569">
        <v>29510</v>
      </c>
      <c r="B569" s="1">
        <v>40648</v>
      </c>
      <c r="C569" s="27" t="str">
        <f t="shared" si="24"/>
        <v>Apr</v>
      </c>
      <c r="D569" s="27">
        <f>VLOOKUP(C569,'Look-up tables'!$N$2:$O$13,2,FALSE)</f>
        <v>4</v>
      </c>
      <c r="E569" t="s">
        <v>20</v>
      </c>
      <c r="F569">
        <v>22</v>
      </c>
      <c r="G569" t="str">
        <f>VLOOKUP(F569,'Look-up tables'!$A$1:$B$7,2,TRUE)</f>
        <v>M</v>
      </c>
      <c r="H569">
        <v>6123.94</v>
      </c>
      <c r="I569" s="2">
        <f t="shared" si="25"/>
        <v>278.36090909090905</v>
      </c>
      <c r="J569" t="s">
        <v>21</v>
      </c>
      <c r="K569">
        <v>41.91</v>
      </c>
      <c r="L569" s="8">
        <f t="shared" si="26"/>
        <v>6165.8499999999995</v>
      </c>
      <c r="M569" t="s">
        <v>26</v>
      </c>
      <c r="N569" t="str">
        <f>VLOOKUP(M569,'Look-up tables'!$H$1:$I$14,2,FALSE)</f>
        <v>NT</v>
      </c>
      <c r="O569" t="s">
        <v>29</v>
      </c>
      <c r="P569" s="7">
        <f>VLOOKUP(O569,'Look-up tables'!$D$1:$E$5,2,FALSE)</f>
        <v>3</v>
      </c>
      <c r="Q569" s="8" t="s">
        <v>17</v>
      </c>
      <c r="R569" t="s">
        <v>115</v>
      </c>
      <c r="S569" t="s">
        <v>56</v>
      </c>
      <c r="T569" t="s">
        <v>228</v>
      </c>
    </row>
    <row r="570" spans="1:20" x14ac:dyDescent="0.35">
      <c r="A570">
        <v>24646</v>
      </c>
      <c r="B570" s="1">
        <v>40648</v>
      </c>
      <c r="C570" s="27" t="str">
        <f t="shared" si="24"/>
        <v>Apr</v>
      </c>
      <c r="D570" s="27">
        <f>VLOOKUP(C570,'Look-up tables'!$N$2:$O$13,2,FALSE)</f>
        <v>4</v>
      </c>
      <c r="E570" t="s">
        <v>49</v>
      </c>
      <c r="F570">
        <v>21</v>
      </c>
      <c r="G570" t="str">
        <f>VLOOKUP(F570,'Look-up tables'!$A$1:$B$7,2,TRUE)</f>
        <v>M</v>
      </c>
      <c r="H570">
        <v>61.18</v>
      </c>
      <c r="I570" s="2">
        <f t="shared" si="25"/>
        <v>2.9133333333333331</v>
      </c>
      <c r="J570" t="s">
        <v>25</v>
      </c>
      <c r="K570">
        <v>0.7</v>
      </c>
      <c r="L570" s="8">
        <f t="shared" si="26"/>
        <v>61.88</v>
      </c>
      <c r="M570" t="s">
        <v>85</v>
      </c>
      <c r="N570" t="str">
        <f>VLOOKUP(M570,'Look-up tables'!$H$1:$I$14,2,FALSE)</f>
        <v>SK</v>
      </c>
      <c r="O570" t="s">
        <v>42</v>
      </c>
      <c r="P570" s="7">
        <f>VLOOKUP(O570,'Look-up tables'!$D$1:$E$5,2,FALSE)</f>
        <v>2</v>
      </c>
      <c r="Q570" s="8" t="s">
        <v>27</v>
      </c>
      <c r="R570" t="s">
        <v>40</v>
      </c>
      <c r="S570" t="s">
        <v>37</v>
      </c>
      <c r="T570" t="s">
        <v>228</v>
      </c>
    </row>
    <row r="571" spans="1:20" x14ac:dyDescent="0.35">
      <c r="A571">
        <v>21444</v>
      </c>
      <c r="B571" s="1">
        <v>40648</v>
      </c>
      <c r="C571" s="27" t="str">
        <f t="shared" si="24"/>
        <v>Apr</v>
      </c>
      <c r="D571" s="27">
        <f>VLOOKUP(C571,'Look-up tables'!$N$2:$O$13,2,FALSE)</f>
        <v>4</v>
      </c>
      <c r="E571" t="s">
        <v>55</v>
      </c>
      <c r="F571">
        <v>17</v>
      </c>
      <c r="G571" t="str">
        <f>VLOOKUP(F571,'Look-up tables'!$A$1:$B$7,2,TRUE)</f>
        <v>S</v>
      </c>
      <c r="H571">
        <v>34.159999999999997</v>
      </c>
      <c r="I571" s="2">
        <f t="shared" si="25"/>
        <v>2.0094117647058822</v>
      </c>
      <c r="J571" t="s">
        <v>25</v>
      </c>
      <c r="K571">
        <v>0.7</v>
      </c>
      <c r="L571" s="8">
        <f t="shared" si="26"/>
        <v>34.86</v>
      </c>
      <c r="M571" t="s">
        <v>39</v>
      </c>
      <c r="N571" t="str">
        <f>VLOOKUP(M571,'Look-up tables'!$H$1:$I$14,2,FALSE)</f>
        <v>MB</v>
      </c>
      <c r="O571" t="s">
        <v>22</v>
      </c>
      <c r="P571" s="7">
        <f>VLOOKUP(O571,'Look-up tables'!$D$1:$E$5,2,FALSE)</f>
        <v>1</v>
      </c>
      <c r="Q571" s="8" t="s">
        <v>27</v>
      </c>
      <c r="R571" t="s">
        <v>40</v>
      </c>
      <c r="S571" t="s">
        <v>37</v>
      </c>
      <c r="T571" t="s">
        <v>271</v>
      </c>
    </row>
    <row r="572" spans="1:20" x14ac:dyDescent="0.35">
      <c r="A572">
        <v>52293</v>
      </c>
      <c r="B572" s="1">
        <v>40648</v>
      </c>
      <c r="C572" s="27" t="str">
        <f t="shared" si="24"/>
        <v>Apr</v>
      </c>
      <c r="D572" s="27">
        <f>VLOOKUP(C572,'Look-up tables'!$N$2:$O$13,2,FALSE)</f>
        <v>4</v>
      </c>
      <c r="E572" t="s">
        <v>34</v>
      </c>
      <c r="F572">
        <v>4</v>
      </c>
      <c r="G572" t="str">
        <f>VLOOKUP(F572,'Look-up tables'!$A$1:$B$7,2,TRUE)</f>
        <v>XS</v>
      </c>
      <c r="H572">
        <v>31.14</v>
      </c>
      <c r="I572" s="2">
        <f t="shared" si="25"/>
        <v>7.7850000000000001</v>
      </c>
      <c r="J572" t="s">
        <v>25</v>
      </c>
      <c r="K572">
        <v>5.86</v>
      </c>
      <c r="L572" s="8">
        <f t="shared" si="26"/>
        <v>37</v>
      </c>
      <c r="M572" t="s">
        <v>54</v>
      </c>
      <c r="N572" t="str">
        <f>VLOOKUP(M572,'Look-up tables'!$H$1:$I$14,2,FALSE)</f>
        <v>AB</v>
      </c>
      <c r="O572" t="s">
        <v>16</v>
      </c>
      <c r="P572" s="7">
        <f>VLOOKUP(O572,'Look-up tables'!$D$1:$E$5,2,FALSE)</f>
        <v>4</v>
      </c>
      <c r="Q572" s="8" t="s">
        <v>27</v>
      </c>
      <c r="R572" t="s">
        <v>28</v>
      </c>
      <c r="S572" t="s">
        <v>19</v>
      </c>
      <c r="T572" t="s">
        <v>271</v>
      </c>
    </row>
    <row r="573" spans="1:20" x14ac:dyDescent="0.35">
      <c r="A573">
        <v>41157</v>
      </c>
      <c r="B573" s="1">
        <v>40649</v>
      </c>
      <c r="C573" s="27" t="str">
        <f t="shared" si="24"/>
        <v>Apr</v>
      </c>
      <c r="D573" s="27">
        <f>VLOOKUP(C573,'Look-up tables'!$N$2:$O$13,2,FALSE)</f>
        <v>4</v>
      </c>
      <c r="E573" t="s">
        <v>55</v>
      </c>
      <c r="F573">
        <v>39</v>
      </c>
      <c r="G573" t="str">
        <f>VLOOKUP(F573,'Look-up tables'!$A$1:$B$7,2,TRUE)</f>
        <v>L</v>
      </c>
      <c r="H573">
        <v>3854.4</v>
      </c>
      <c r="I573" s="2">
        <f t="shared" si="25"/>
        <v>98.830769230769235</v>
      </c>
      <c r="J573" t="s">
        <v>25</v>
      </c>
      <c r="K573">
        <v>5.81</v>
      </c>
      <c r="L573" s="8">
        <f t="shared" si="26"/>
        <v>3860.21</v>
      </c>
      <c r="M573" t="s">
        <v>15</v>
      </c>
      <c r="N573" t="str">
        <f>VLOOKUP(M573,'Look-up tables'!$H$1:$I$14,2,FALSE)</f>
        <v>BC</v>
      </c>
      <c r="O573" t="s">
        <v>29</v>
      </c>
      <c r="P573" s="7">
        <f>VLOOKUP(O573,'Look-up tables'!$D$1:$E$5,2,FALSE)</f>
        <v>3</v>
      </c>
      <c r="Q573" s="8" t="s">
        <v>17</v>
      </c>
      <c r="R573" t="s">
        <v>18</v>
      </c>
      <c r="S573" t="s">
        <v>45</v>
      </c>
      <c r="T573" t="s">
        <v>67</v>
      </c>
    </row>
    <row r="574" spans="1:20" x14ac:dyDescent="0.35">
      <c r="A574">
        <v>45248</v>
      </c>
      <c r="B574" s="1">
        <v>40649</v>
      </c>
      <c r="C574" s="27" t="str">
        <f t="shared" si="24"/>
        <v>Apr</v>
      </c>
      <c r="D574" s="27">
        <f>VLOOKUP(C574,'Look-up tables'!$N$2:$O$13,2,FALSE)</f>
        <v>4</v>
      </c>
      <c r="E574" t="s">
        <v>55</v>
      </c>
      <c r="F574">
        <v>38</v>
      </c>
      <c r="G574" t="str">
        <f>VLOOKUP(F574,'Look-up tables'!$A$1:$B$7,2,TRUE)</f>
        <v>L</v>
      </c>
      <c r="H574">
        <v>154.85</v>
      </c>
      <c r="I574" s="2">
        <f t="shared" si="25"/>
        <v>4.0750000000000002</v>
      </c>
      <c r="J574" t="s">
        <v>25</v>
      </c>
      <c r="K574">
        <v>5.13</v>
      </c>
      <c r="L574" s="8">
        <f t="shared" si="26"/>
        <v>159.97999999999999</v>
      </c>
      <c r="M574" t="s">
        <v>39</v>
      </c>
      <c r="N574" t="str">
        <f>VLOOKUP(M574,'Look-up tables'!$H$1:$I$14,2,FALSE)</f>
        <v>MB</v>
      </c>
      <c r="O574" t="s">
        <v>22</v>
      </c>
      <c r="P574" s="7">
        <f>VLOOKUP(O574,'Look-up tables'!$D$1:$E$5,2,FALSE)</f>
        <v>1</v>
      </c>
      <c r="Q574" s="8" t="s">
        <v>27</v>
      </c>
      <c r="R574" t="s">
        <v>66</v>
      </c>
      <c r="S574" t="s">
        <v>19</v>
      </c>
      <c r="T574" t="s">
        <v>67</v>
      </c>
    </row>
    <row r="575" spans="1:20" x14ac:dyDescent="0.35">
      <c r="A575">
        <v>45248</v>
      </c>
      <c r="B575" s="1">
        <v>40649</v>
      </c>
      <c r="C575" s="27" t="str">
        <f t="shared" si="24"/>
        <v>Apr</v>
      </c>
      <c r="D575" s="27">
        <f>VLOOKUP(C575,'Look-up tables'!$N$2:$O$13,2,FALSE)</f>
        <v>4</v>
      </c>
      <c r="E575" t="s">
        <v>55</v>
      </c>
      <c r="F575">
        <v>32</v>
      </c>
      <c r="G575" t="str">
        <f>VLOOKUP(F575,'Look-up tables'!$A$1:$B$7,2,TRUE)</f>
        <v>L</v>
      </c>
      <c r="H575">
        <v>4941.7725</v>
      </c>
      <c r="I575" s="2">
        <f t="shared" si="25"/>
        <v>154.430390625</v>
      </c>
      <c r="J575" t="s">
        <v>25</v>
      </c>
      <c r="K575">
        <v>8.99</v>
      </c>
      <c r="L575" s="8">
        <f t="shared" si="26"/>
        <v>4950.7624999999998</v>
      </c>
      <c r="M575" t="s">
        <v>39</v>
      </c>
      <c r="N575" t="str">
        <f>VLOOKUP(M575,'Look-up tables'!$H$1:$I$14,2,FALSE)</f>
        <v>MB</v>
      </c>
      <c r="O575" t="s">
        <v>22</v>
      </c>
      <c r="P575" s="7">
        <f>VLOOKUP(O575,'Look-up tables'!$D$1:$E$5,2,FALSE)</f>
        <v>1</v>
      </c>
      <c r="Q575" s="8" t="s">
        <v>30</v>
      </c>
      <c r="R575" t="s">
        <v>47</v>
      </c>
      <c r="S575" t="s">
        <v>19</v>
      </c>
      <c r="T575" t="s">
        <v>67</v>
      </c>
    </row>
    <row r="576" spans="1:20" x14ac:dyDescent="0.35">
      <c r="A576">
        <v>40770</v>
      </c>
      <c r="B576" s="1">
        <v>40649</v>
      </c>
      <c r="C576" s="27" t="str">
        <f t="shared" si="24"/>
        <v>Apr</v>
      </c>
      <c r="D576" s="27">
        <f>VLOOKUP(C576,'Look-up tables'!$N$2:$O$13,2,FALSE)</f>
        <v>4</v>
      </c>
      <c r="E576" t="s">
        <v>13</v>
      </c>
      <c r="F576">
        <v>19</v>
      </c>
      <c r="G576" t="str">
        <f>VLOOKUP(F576,'Look-up tables'!$A$1:$B$7,2,TRUE)</f>
        <v>S</v>
      </c>
      <c r="H576">
        <v>217.69</v>
      </c>
      <c r="I576" s="2">
        <f t="shared" si="25"/>
        <v>11.457368421052632</v>
      </c>
      <c r="J576" t="s">
        <v>25</v>
      </c>
      <c r="K576">
        <v>6.12</v>
      </c>
      <c r="L576" s="8">
        <f t="shared" si="26"/>
        <v>223.81</v>
      </c>
      <c r="M576" t="s">
        <v>54</v>
      </c>
      <c r="N576" t="str">
        <f>VLOOKUP(M576,'Look-up tables'!$H$1:$I$14,2,FALSE)</f>
        <v>AB</v>
      </c>
      <c r="O576" t="s">
        <v>29</v>
      </c>
      <c r="P576" s="7">
        <f>VLOOKUP(O576,'Look-up tables'!$D$1:$E$5,2,FALSE)</f>
        <v>3</v>
      </c>
      <c r="Q576" s="8" t="s">
        <v>27</v>
      </c>
      <c r="R576" t="s">
        <v>66</v>
      </c>
      <c r="S576" t="s">
        <v>45</v>
      </c>
      <c r="T576" t="s">
        <v>64</v>
      </c>
    </row>
    <row r="577" spans="1:20" x14ac:dyDescent="0.35">
      <c r="A577">
        <v>47367</v>
      </c>
      <c r="B577" s="1">
        <v>40649</v>
      </c>
      <c r="C577" s="27" t="str">
        <f t="shared" si="24"/>
        <v>Apr</v>
      </c>
      <c r="D577" s="27">
        <f>VLOOKUP(C577,'Look-up tables'!$N$2:$O$13,2,FALSE)</f>
        <v>4</v>
      </c>
      <c r="E577" t="s">
        <v>55</v>
      </c>
      <c r="F577">
        <v>7</v>
      </c>
      <c r="G577" t="str">
        <f>VLOOKUP(F577,'Look-up tables'!$A$1:$B$7,2,TRUE)</f>
        <v>XS</v>
      </c>
      <c r="H577">
        <v>27.99</v>
      </c>
      <c r="I577" s="2">
        <f t="shared" si="25"/>
        <v>3.9985714285714282</v>
      </c>
      <c r="J577" t="s">
        <v>25</v>
      </c>
      <c r="K577">
        <v>1.49</v>
      </c>
      <c r="L577" s="8">
        <f t="shared" si="26"/>
        <v>29.479999999999997</v>
      </c>
      <c r="M577" t="s">
        <v>15</v>
      </c>
      <c r="N577" t="str">
        <f>VLOOKUP(M577,'Look-up tables'!$H$1:$I$14,2,FALSE)</f>
        <v>BC</v>
      </c>
      <c r="O577" t="s">
        <v>22</v>
      </c>
      <c r="P577" s="7">
        <f>VLOOKUP(O577,'Look-up tables'!$D$1:$E$5,2,FALSE)</f>
        <v>1</v>
      </c>
      <c r="Q577" s="8" t="s">
        <v>27</v>
      </c>
      <c r="R577" t="s">
        <v>68</v>
      </c>
      <c r="S577" t="s">
        <v>19</v>
      </c>
      <c r="T577" t="s">
        <v>271</v>
      </c>
    </row>
    <row r="578" spans="1:20" x14ac:dyDescent="0.35">
      <c r="A578">
        <v>47367</v>
      </c>
      <c r="B578" s="1">
        <v>40649</v>
      </c>
      <c r="C578" s="27" t="str">
        <f t="shared" si="24"/>
        <v>Apr</v>
      </c>
      <c r="D578" s="27">
        <f>VLOOKUP(C578,'Look-up tables'!$N$2:$O$13,2,FALSE)</f>
        <v>4</v>
      </c>
      <c r="E578" t="s">
        <v>55</v>
      </c>
      <c r="F578">
        <v>6</v>
      </c>
      <c r="G578" t="str">
        <f>VLOOKUP(F578,'Look-up tables'!$A$1:$B$7,2,TRUE)</f>
        <v>XS</v>
      </c>
      <c r="H578">
        <v>21.07</v>
      </c>
      <c r="I578" s="2">
        <f t="shared" si="25"/>
        <v>3.5116666666666667</v>
      </c>
      <c r="J578" t="s">
        <v>25</v>
      </c>
      <c r="K578">
        <v>0.5</v>
      </c>
      <c r="L578" s="8">
        <f t="shared" si="26"/>
        <v>21.57</v>
      </c>
      <c r="M578" t="s">
        <v>15</v>
      </c>
      <c r="N578" t="str">
        <f>VLOOKUP(M578,'Look-up tables'!$H$1:$I$14,2,FALSE)</f>
        <v>BC</v>
      </c>
      <c r="O578" t="s">
        <v>22</v>
      </c>
      <c r="P578" s="7">
        <f>VLOOKUP(O578,'Look-up tables'!$D$1:$E$5,2,FALSE)</f>
        <v>1</v>
      </c>
      <c r="Q578" s="8" t="s">
        <v>27</v>
      </c>
      <c r="R578" t="s">
        <v>71</v>
      </c>
      <c r="S578" t="s">
        <v>19</v>
      </c>
      <c r="T578" t="s">
        <v>228</v>
      </c>
    </row>
    <row r="579" spans="1:20" x14ac:dyDescent="0.35">
      <c r="A579">
        <v>38530</v>
      </c>
      <c r="B579" s="1">
        <v>40650</v>
      </c>
      <c r="C579" s="27" t="str">
        <f t="shared" ref="C579:C642" si="27">TEXT(B579, "mmm")</f>
        <v>Apr</v>
      </c>
      <c r="D579" s="27">
        <f>VLOOKUP(C579,'Look-up tables'!$N$2:$O$13,2,FALSE)</f>
        <v>4</v>
      </c>
      <c r="E579" t="s">
        <v>20</v>
      </c>
      <c r="F579">
        <v>47</v>
      </c>
      <c r="G579" t="str">
        <f>VLOOKUP(F579,'Look-up tables'!$A$1:$B$7,2,TRUE)</f>
        <v>XL</v>
      </c>
      <c r="H579">
        <v>1980.37</v>
      </c>
      <c r="I579" s="2">
        <f t="shared" ref="I579:I642" si="28">H579/F579</f>
        <v>42.135531914893612</v>
      </c>
      <c r="J579" t="s">
        <v>25</v>
      </c>
      <c r="K579">
        <v>2.99</v>
      </c>
      <c r="L579" s="8">
        <f t="shared" ref="L579:L642" si="29">H579+K579</f>
        <v>1983.36</v>
      </c>
      <c r="M579" t="s">
        <v>51</v>
      </c>
      <c r="N579" t="str">
        <f>VLOOKUP(M579,'Look-up tables'!$H$1:$I$14,2,FALSE)</f>
        <v>ON</v>
      </c>
      <c r="O579" t="s">
        <v>29</v>
      </c>
      <c r="P579" s="7">
        <f>VLOOKUP(O579,'Look-up tables'!$D$1:$E$5,2,FALSE)</f>
        <v>3</v>
      </c>
      <c r="Q579" s="8" t="s">
        <v>27</v>
      </c>
      <c r="R579" t="s">
        <v>68</v>
      </c>
      <c r="S579" t="s">
        <v>19</v>
      </c>
      <c r="T579" t="s">
        <v>228</v>
      </c>
    </row>
    <row r="580" spans="1:20" x14ac:dyDescent="0.35">
      <c r="A580">
        <v>39492</v>
      </c>
      <c r="B580" s="1">
        <v>40650</v>
      </c>
      <c r="C580" s="27" t="str">
        <f t="shared" si="27"/>
        <v>Apr</v>
      </c>
      <c r="D580" s="27">
        <f>VLOOKUP(C580,'Look-up tables'!$N$2:$O$13,2,FALSE)</f>
        <v>4</v>
      </c>
      <c r="E580" t="s">
        <v>49</v>
      </c>
      <c r="F580">
        <v>40</v>
      </c>
      <c r="G580" t="str">
        <f>VLOOKUP(F580,'Look-up tables'!$A$1:$B$7,2,TRUE)</f>
        <v>XL</v>
      </c>
      <c r="H580">
        <v>169.48</v>
      </c>
      <c r="I580" s="2">
        <f t="shared" si="28"/>
        <v>4.2370000000000001</v>
      </c>
      <c r="J580" t="s">
        <v>25</v>
      </c>
      <c r="K580">
        <v>5.68</v>
      </c>
      <c r="L580" s="8">
        <f t="shared" si="29"/>
        <v>175.16</v>
      </c>
      <c r="M580" t="s">
        <v>51</v>
      </c>
      <c r="N580" t="str">
        <f>VLOOKUP(M580,'Look-up tables'!$H$1:$I$14,2,FALSE)</f>
        <v>ON</v>
      </c>
      <c r="O580" t="s">
        <v>22</v>
      </c>
      <c r="P580" s="7">
        <f>VLOOKUP(O580,'Look-up tables'!$D$1:$E$5,2,FALSE)</f>
        <v>1</v>
      </c>
      <c r="Q580" s="8" t="s">
        <v>27</v>
      </c>
      <c r="R580" t="s">
        <v>28</v>
      </c>
      <c r="S580" t="s">
        <v>19</v>
      </c>
      <c r="T580" t="s">
        <v>230</v>
      </c>
    </row>
    <row r="581" spans="1:20" x14ac:dyDescent="0.35">
      <c r="A581">
        <v>39492</v>
      </c>
      <c r="B581" s="1">
        <v>40650</v>
      </c>
      <c r="C581" s="27" t="str">
        <f t="shared" si="27"/>
        <v>Apr</v>
      </c>
      <c r="D581" s="27">
        <f>VLOOKUP(C581,'Look-up tables'!$N$2:$O$13,2,FALSE)</f>
        <v>4</v>
      </c>
      <c r="E581" t="s">
        <v>49</v>
      </c>
      <c r="F581">
        <v>38</v>
      </c>
      <c r="G581" t="str">
        <f>VLOOKUP(F581,'Look-up tables'!$A$1:$B$7,2,TRUE)</f>
        <v>L</v>
      </c>
      <c r="H581">
        <v>1541.92</v>
      </c>
      <c r="I581" s="2">
        <f t="shared" si="28"/>
        <v>40.576842105263161</v>
      </c>
      <c r="J581" t="s">
        <v>25</v>
      </c>
      <c r="K581">
        <v>19.989999999999998</v>
      </c>
      <c r="L581" s="8">
        <f t="shared" si="29"/>
        <v>1561.91</v>
      </c>
      <c r="M581" t="s">
        <v>51</v>
      </c>
      <c r="N581" t="str">
        <f>VLOOKUP(M581,'Look-up tables'!$H$1:$I$14,2,FALSE)</f>
        <v>ON</v>
      </c>
      <c r="O581" t="s">
        <v>22</v>
      </c>
      <c r="P581" s="7">
        <f>VLOOKUP(O581,'Look-up tables'!$D$1:$E$5,2,FALSE)</f>
        <v>1</v>
      </c>
      <c r="Q581" s="8" t="s">
        <v>30</v>
      </c>
      <c r="R581" t="s">
        <v>31</v>
      </c>
      <c r="S581" t="s">
        <v>19</v>
      </c>
      <c r="T581" t="s">
        <v>230</v>
      </c>
    </row>
    <row r="582" spans="1:20" x14ac:dyDescent="0.35">
      <c r="A582">
        <v>39492</v>
      </c>
      <c r="B582" s="1">
        <v>40650</v>
      </c>
      <c r="C582" s="27" t="str">
        <f t="shared" si="27"/>
        <v>Apr</v>
      </c>
      <c r="D582" s="27">
        <f>VLOOKUP(C582,'Look-up tables'!$N$2:$O$13,2,FALSE)</f>
        <v>4</v>
      </c>
      <c r="E582" t="s">
        <v>49</v>
      </c>
      <c r="F582">
        <v>31</v>
      </c>
      <c r="G582" t="str">
        <f>VLOOKUP(F582,'Look-up tables'!$A$1:$B$7,2,TRUE)</f>
        <v>L</v>
      </c>
      <c r="H582">
        <v>5347.9875000000002</v>
      </c>
      <c r="I582" s="2">
        <f t="shared" si="28"/>
        <v>172.51572580645163</v>
      </c>
      <c r="J582" t="s">
        <v>25</v>
      </c>
      <c r="K582">
        <v>4.2</v>
      </c>
      <c r="L582" s="8">
        <f t="shared" si="29"/>
        <v>5352.1875</v>
      </c>
      <c r="M582" t="s">
        <v>54</v>
      </c>
      <c r="N582" t="str">
        <f>VLOOKUP(M582,'Look-up tables'!$H$1:$I$14,2,FALSE)</f>
        <v>AB</v>
      </c>
      <c r="O582" t="s">
        <v>22</v>
      </c>
      <c r="P582" s="7">
        <f>VLOOKUP(O582,'Look-up tables'!$D$1:$E$5,2,FALSE)</f>
        <v>1</v>
      </c>
      <c r="Q582" s="8" t="s">
        <v>30</v>
      </c>
      <c r="R582" t="s">
        <v>47</v>
      </c>
      <c r="S582" t="s">
        <v>19</v>
      </c>
      <c r="T582" t="s">
        <v>65</v>
      </c>
    </row>
    <row r="583" spans="1:20" x14ac:dyDescent="0.35">
      <c r="A583">
        <v>39527</v>
      </c>
      <c r="B583" s="1">
        <v>40650</v>
      </c>
      <c r="C583" s="27" t="str">
        <f t="shared" si="27"/>
        <v>Apr</v>
      </c>
      <c r="D583" s="27">
        <f>VLOOKUP(C583,'Look-up tables'!$N$2:$O$13,2,FALSE)</f>
        <v>4</v>
      </c>
      <c r="E583" t="s">
        <v>13</v>
      </c>
      <c r="F583">
        <v>29</v>
      </c>
      <c r="G583" t="str">
        <f>VLOOKUP(F583,'Look-up tables'!$A$1:$B$7,2,TRUE)</f>
        <v>M</v>
      </c>
      <c r="H583">
        <v>213.35</v>
      </c>
      <c r="I583" s="2">
        <f t="shared" si="28"/>
        <v>7.3568965517241374</v>
      </c>
      <c r="J583" t="s">
        <v>25</v>
      </c>
      <c r="K583">
        <v>2</v>
      </c>
      <c r="L583" s="8">
        <f t="shared" si="29"/>
        <v>215.35</v>
      </c>
      <c r="M583" t="s">
        <v>15</v>
      </c>
      <c r="N583" t="str">
        <f>VLOOKUP(M583,'Look-up tables'!$H$1:$I$14,2,FALSE)</f>
        <v>BC</v>
      </c>
      <c r="O583" t="s">
        <v>22</v>
      </c>
      <c r="P583" s="7">
        <f>VLOOKUP(O583,'Look-up tables'!$D$1:$E$5,2,FALSE)</f>
        <v>1</v>
      </c>
      <c r="Q583" s="8" t="s">
        <v>27</v>
      </c>
      <c r="R583" t="s">
        <v>28</v>
      </c>
      <c r="S583" t="s">
        <v>37</v>
      </c>
      <c r="T583" t="s">
        <v>94</v>
      </c>
    </row>
    <row r="584" spans="1:20" x14ac:dyDescent="0.35">
      <c r="A584">
        <v>38530</v>
      </c>
      <c r="B584" s="1">
        <v>40650</v>
      </c>
      <c r="C584" s="27" t="str">
        <f t="shared" si="27"/>
        <v>Apr</v>
      </c>
      <c r="D584" s="27">
        <f>VLOOKUP(C584,'Look-up tables'!$N$2:$O$13,2,FALSE)</f>
        <v>4</v>
      </c>
      <c r="E584" t="s">
        <v>20</v>
      </c>
      <c r="F584">
        <v>13</v>
      </c>
      <c r="G584" t="str">
        <f>VLOOKUP(F584,'Look-up tables'!$A$1:$B$7,2,TRUE)</f>
        <v>S</v>
      </c>
      <c r="H584">
        <v>642.66</v>
      </c>
      <c r="I584" s="2">
        <f t="shared" si="28"/>
        <v>49.435384615384613</v>
      </c>
      <c r="J584" t="s">
        <v>25</v>
      </c>
      <c r="K584">
        <v>19.989999999999998</v>
      </c>
      <c r="L584" s="8">
        <f t="shared" si="29"/>
        <v>662.65</v>
      </c>
      <c r="M584" t="s">
        <v>51</v>
      </c>
      <c r="N584" t="str">
        <f>VLOOKUP(M584,'Look-up tables'!$H$1:$I$14,2,FALSE)</f>
        <v>ON</v>
      </c>
      <c r="O584" t="s">
        <v>29</v>
      </c>
      <c r="P584" s="7">
        <f>VLOOKUP(O584,'Look-up tables'!$D$1:$E$5,2,FALSE)</f>
        <v>3</v>
      </c>
      <c r="Q584" s="8" t="s">
        <v>27</v>
      </c>
      <c r="R584" t="s">
        <v>66</v>
      </c>
      <c r="S584" t="s">
        <v>19</v>
      </c>
      <c r="T584" t="s">
        <v>228</v>
      </c>
    </row>
    <row r="585" spans="1:20" x14ac:dyDescent="0.35">
      <c r="A585">
        <v>29639</v>
      </c>
      <c r="B585" s="1">
        <v>40650</v>
      </c>
      <c r="C585" s="27" t="str">
        <f t="shared" si="27"/>
        <v>Apr</v>
      </c>
      <c r="D585" s="27">
        <f>VLOOKUP(C585,'Look-up tables'!$N$2:$O$13,2,FALSE)</f>
        <v>4</v>
      </c>
      <c r="E585" t="s">
        <v>20</v>
      </c>
      <c r="F585">
        <v>8</v>
      </c>
      <c r="G585" t="str">
        <f>VLOOKUP(F585,'Look-up tables'!$A$1:$B$7,2,TRUE)</f>
        <v>XS</v>
      </c>
      <c r="H585">
        <v>22.37</v>
      </c>
      <c r="I585" s="2">
        <f t="shared" si="28"/>
        <v>2.7962500000000001</v>
      </c>
      <c r="J585" t="s">
        <v>25</v>
      </c>
      <c r="K585">
        <v>2.4</v>
      </c>
      <c r="L585" s="8">
        <f t="shared" si="29"/>
        <v>24.77</v>
      </c>
      <c r="M585" t="s">
        <v>85</v>
      </c>
      <c r="N585" t="str">
        <f>VLOOKUP(M585,'Look-up tables'!$H$1:$I$14,2,FALSE)</f>
        <v>SK</v>
      </c>
      <c r="O585" t="s">
        <v>22</v>
      </c>
      <c r="P585" s="7">
        <f>VLOOKUP(O585,'Look-up tables'!$D$1:$E$5,2,FALSE)</f>
        <v>1</v>
      </c>
      <c r="Q585" s="8" t="s">
        <v>27</v>
      </c>
      <c r="R585" t="s">
        <v>40</v>
      </c>
      <c r="S585" t="s">
        <v>37</v>
      </c>
      <c r="T585" t="s">
        <v>230</v>
      </c>
    </row>
    <row r="586" spans="1:20" x14ac:dyDescent="0.35">
      <c r="A586">
        <v>13634</v>
      </c>
      <c r="B586" s="1">
        <v>40651</v>
      </c>
      <c r="C586" s="27" t="str">
        <f t="shared" si="27"/>
        <v>Apr</v>
      </c>
      <c r="D586" s="27">
        <f>VLOOKUP(C586,'Look-up tables'!$N$2:$O$13,2,FALSE)</f>
        <v>4</v>
      </c>
      <c r="E586" t="s">
        <v>34</v>
      </c>
      <c r="F586">
        <v>46</v>
      </c>
      <c r="G586" t="str">
        <f>VLOOKUP(F586,'Look-up tables'!$A$1:$B$7,2,TRUE)</f>
        <v>XL</v>
      </c>
      <c r="H586">
        <v>1824.13</v>
      </c>
      <c r="I586" s="2">
        <f t="shared" si="28"/>
        <v>39.655000000000001</v>
      </c>
      <c r="J586" t="s">
        <v>25</v>
      </c>
      <c r="K586">
        <v>7.12</v>
      </c>
      <c r="L586" s="8">
        <f t="shared" si="29"/>
        <v>1831.25</v>
      </c>
      <c r="M586" t="s">
        <v>35</v>
      </c>
      <c r="N586" t="str">
        <f>VLOOKUP(M586,'Look-up tables'!$H$1:$I$14,2,FALSE)</f>
        <v>QC</v>
      </c>
      <c r="O586" t="s">
        <v>16</v>
      </c>
      <c r="P586" s="7">
        <f>VLOOKUP(O586,'Look-up tables'!$D$1:$E$5,2,FALSE)</f>
        <v>4</v>
      </c>
      <c r="Q586" s="8" t="s">
        <v>30</v>
      </c>
      <c r="R586" t="s">
        <v>31</v>
      </c>
      <c r="S586" t="s">
        <v>19</v>
      </c>
      <c r="T586" t="s">
        <v>67</v>
      </c>
    </row>
    <row r="587" spans="1:20" x14ac:dyDescent="0.35">
      <c r="A587">
        <v>13634</v>
      </c>
      <c r="B587" s="1">
        <v>40651</v>
      </c>
      <c r="C587" s="27" t="str">
        <f t="shared" si="27"/>
        <v>Apr</v>
      </c>
      <c r="D587" s="27">
        <f>VLOOKUP(C587,'Look-up tables'!$N$2:$O$13,2,FALSE)</f>
        <v>4</v>
      </c>
      <c r="E587" t="s">
        <v>34</v>
      </c>
      <c r="F587">
        <v>27</v>
      </c>
      <c r="G587" t="str">
        <f>VLOOKUP(F587,'Look-up tables'!$A$1:$B$7,2,TRUE)</f>
        <v>M</v>
      </c>
      <c r="H587">
        <v>151.38</v>
      </c>
      <c r="I587" s="2">
        <f t="shared" si="28"/>
        <v>5.6066666666666665</v>
      </c>
      <c r="J587" t="s">
        <v>25</v>
      </c>
      <c r="K587">
        <v>5.3</v>
      </c>
      <c r="L587" s="8">
        <f t="shared" si="29"/>
        <v>156.68</v>
      </c>
      <c r="M587" t="s">
        <v>35</v>
      </c>
      <c r="N587" t="str">
        <f>VLOOKUP(M587,'Look-up tables'!$H$1:$I$14,2,FALSE)</f>
        <v>QC</v>
      </c>
      <c r="O587" t="s">
        <v>16</v>
      </c>
      <c r="P587" s="7">
        <f>VLOOKUP(O587,'Look-up tables'!$D$1:$E$5,2,FALSE)</f>
        <v>4</v>
      </c>
      <c r="Q587" s="8" t="s">
        <v>27</v>
      </c>
      <c r="R587" t="s">
        <v>127</v>
      </c>
      <c r="S587" t="s">
        <v>19</v>
      </c>
      <c r="T587" t="s">
        <v>230</v>
      </c>
    </row>
    <row r="588" spans="1:20" x14ac:dyDescent="0.35">
      <c r="A588">
        <v>38118</v>
      </c>
      <c r="B588" s="1">
        <v>40651</v>
      </c>
      <c r="C588" s="27" t="str">
        <f t="shared" si="27"/>
        <v>Apr</v>
      </c>
      <c r="D588" s="27">
        <f>VLOOKUP(C588,'Look-up tables'!$N$2:$O$13,2,FALSE)</f>
        <v>4</v>
      </c>
      <c r="E588" t="s">
        <v>49</v>
      </c>
      <c r="F588">
        <v>7</v>
      </c>
      <c r="G588" t="str">
        <f>VLOOKUP(F588,'Look-up tables'!$A$1:$B$7,2,TRUE)</f>
        <v>XS</v>
      </c>
      <c r="H588">
        <v>138.91</v>
      </c>
      <c r="I588" s="2">
        <f t="shared" si="28"/>
        <v>19.844285714285714</v>
      </c>
      <c r="J588" t="s">
        <v>25</v>
      </c>
      <c r="K588">
        <v>4</v>
      </c>
      <c r="L588" s="8">
        <f t="shared" si="29"/>
        <v>142.91</v>
      </c>
      <c r="M588" t="s">
        <v>85</v>
      </c>
      <c r="N588" t="str">
        <f>VLOOKUP(M588,'Look-up tables'!$H$1:$I$14,2,FALSE)</f>
        <v>SK</v>
      </c>
      <c r="O588" t="s">
        <v>42</v>
      </c>
      <c r="P588" s="7">
        <f>VLOOKUP(O588,'Look-up tables'!$D$1:$E$5,2,FALSE)</f>
        <v>2</v>
      </c>
      <c r="Q588" s="8" t="s">
        <v>30</v>
      </c>
      <c r="R588" t="s">
        <v>31</v>
      </c>
      <c r="S588" t="s">
        <v>19</v>
      </c>
      <c r="T588" t="s">
        <v>65</v>
      </c>
    </row>
    <row r="589" spans="1:20" x14ac:dyDescent="0.35">
      <c r="A589">
        <v>35360</v>
      </c>
      <c r="B589" s="1">
        <v>40651</v>
      </c>
      <c r="C589" s="27" t="str">
        <f t="shared" si="27"/>
        <v>Apr</v>
      </c>
      <c r="D589" s="27">
        <f>VLOOKUP(C589,'Look-up tables'!$N$2:$O$13,2,FALSE)</f>
        <v>4</v>
      </c>
      <c r="E589" t="s">
        <v>20</v>
      </c>
      <c r="F589">
        <v>4</v>
      </c>
      <c r="G589" t="str">
        <f>VLOOKUP(F589,'Look-up tables'!$A$1:$B$7,2,TRUE)</f>
        <v>XS</v>
      </c>
      <c r="H589">
        <v>41.06</v>
      </c>
      <c r="I589" s="2">
        <f t="shared" si="28"/>
        <v>10.265000000000001</v>
      </c>
      <c r="J589" t="s">
        <v>25</v>
      </c>
      <c r="K589">
        <v>6.28</v>
      </c>
      <c r="L589" s="8">
        <f t="shared" si="29"/>
        <v>47.34</v>
      </c>
      <c r="M589" t="s">
        <v>35</v>
      </c>
      <c r="N589" t="str">
        <f>VLOOKUP(M589,'Look-up tables'!$H$1:$I$14,2,FALSE)</f>
        <v>QC</v>
      </c>
      <c r="O589" t="s">
        <v>22</v>
      </c>
      <c r="P589" s="7">
        <f>VLOOKUP(O589,'Look-up tables'!$D$1:$E$5,2,FALSE)</f>
        <v>1</v>
      </c>
      <c r="Q589" s="8" t="s">
        <v>27</v>
      </c>
      <c r="R589" t="s">
        <v>68</v>
      </c>
      <c r="S589" t="s">
        <v>19</v>
      </c>
      <c r="T589" t="s">
        <v>65</v>
      </c>
    </row>
    <row r="590" spans="1:20" x14ac:dyDescent="0.35">
      <c r="A590">
        <v>23301</v>
      </c>
      <c r="B590" s="1">
        <v>40651</v>
      </c>
      <c r="C590" s="27" t="str">
        <f t="shared" si="27"/>
        <v>Apr</v>
      </c>
      <c r="D590" s="27">
        <f>VLOOKUP(C590,'Look-up tables'!$N$2:$O$13,2,FALSE)</f>
        <v>4</v>
      </c>
      <c r="E590" t="s">
        <v>34</v>
      </c>
      <c r="F590">
        <v>4</v>
      </c>
      <c r="G590" t="str">
        <f>VLOOKUP(F590,'Look-up tables'!$A$1:$B$7,2,TRUE)</f>
        <v>XS</v>
      </c>
      <c r="H590">
        <v>28.46</v>
      </c>
      <c r="I590" s="2">
        <f t="shared" si="28"/>
        <v>7.1150000000000002</v>
      </c>
      <c r="J590" t="s">
        <v>25</v>
      </c>
      <c r="K590">
        <v>3.85</v>
      </c>
      <c r="L590" s="8">
        <f t="shared" si="29"/>
        <v>32.31</v>
      </c>
      <c r="M590" t="s">
        <v>46</v>
      </c>
      <c r="N590" t="str">
        <f>VLOOKUP(M590,'Look-up tables'!$H$1:$I$14,2,FALSE)</f>
        <v>YT</v>
      </c>
      <c r="O590" t="s">
        <v>22</v>
      </c>
      <c r="P590" s="7">
        <f>VLOOKUP(O590,'Look-up tables'!$D$1:$E$5,2,FALSE)</f>
        <v>1</v>
      </c>
      <c r="Q590" s="8" t="s">
        <v>30</v>
      </c>
      <c r="R590" t="s">
        <v>31</v>
      </c>
      <c r="S590" t="s">
        <v>32</v>
      </c>
      <c r="T590" t="s">
        <v>65</v>
      </c>
    </row>
    <row r="591" spans="1:20" x14ac:dyDescent="0.35">
      <c r="A591">
        <v>23301</v>
      </c>
      <c r="B591" s="1">
        <v>40651</v>
      </c>
      <c r="C591" s="27" t="str">
        <f t="shared" si="27"/>
        <v>Apr</v>
      </c>
      <c r="D591" s="27">
        <f>VLOOKUP(C591,'Look-up tables'!$N$2:$O$13,2,FALSE)</f>
        <v>4</v>
      </c>
      <c r="E591" t="s">
        <v>34</v>
      </c>
      <c r="F591">
        <v>3</v>
      </c>
      <c r="G591" t="str">
        <f>VLOOKUP(F591,'Look-up tables'!$A$1:$B$7,2,TRUE)</f>
        <v>XS</v>
      </c>
      <c r="H591">
        <v>23.44</v>
      </c>
      <c r="I591" s="2">
        <f t="shared" si="28"/>
        <v>7.8133333333333335</v>
      </c>
      <c r="J591" t="s">
        <v>25</v>
      </c>
      <c r="K591">
        <v>5.2</v>
      </c>
      <c r="L591" s="8">
        <f t="shared" si="29"/>
        <v>28.64</v>
      </c>
      <c r="M591" t="s">
        <v>46</v>
      </c>
      <c r="N591" t="str">
        <f>VLOOKUP(M591,'Look-up tables'!$H$1:$I$14,2,FALSE)</f>
        <v>YT</v>
      </c>
      <c r="O591" t="s">
        <v>22</v>
      </c>
      <c r="P591" s="7">
        <f>VLOOKUP(O591,'Look-up tables'!$D$1:$E$5,2,FALSE)</f>
        <v>1</v>
      </c>
      <c r="Q591" s="8" t="s">
        <v>27</v>
      </c>
      <c r="R591" t="s">
        <v>28</v>
      </c>
      <c r="S591" t="s">
        <v>19</v>
      </c>
      <c r="T591" t="s">
        <v>65</v>
      </c>
    </row>
    <row r="592" spans="1:20" x14ac:dyDescent="0.35">
      <c r="A592">
        <v>21799</v>
      </c>
      <c r="B592" s="1">
        <v>40652</v>
      </c>
      <c r="C592" s="27" t="str">
        <f t="shared" si="27"/>
        <v>Apr</v>
      </c>
      <c r="D592" s="27">
        <f>VLOOKUP(C592,'Look-up tables'!$N$2:$O$13,2,FALSE)</f>
        <v>4</v>
      </c>
      <c r="E592" t="s">
        <v>49</v>
      </c>
      <c r="F592">
        <v>42</v>
      </c>
      <c r="G592" t="str">
        <f>VLOOKUP(F592,'Look-up tables'!$A$1:$B$7,2,TRUE)</f>
        <v>XL</v>
      </c>
      <c r="H592">
        <v>115.99</v>
      </c>
      <c r="I592" s="2">
        <f t="shared" si="28"/>
        <v>2.7616666666666667</v>
      </c>
      <c r="J592" t="s">
        <v>14</v>
      </c>
      <c r="K592">
        <v>2.4</v>
      </c>
      <c r="L592" s="8">
        <f t="shared" si="29"/>
        <v>118.39</v>
      </c>
      <c r="M592" t="s">
        <v>63</v>
      </c>
      <c r="N592" t="str">
        <f>VLOOKUP(M592,'Look-up tables'!$H$1:$I$14,2,FALSE)</f>
        <v>NB</v>
      </c>
      <c r="O592" t="s">
        <v>22</v>
      </c>
      <c r="P592" s="7">
        <f>VLOOKUP(O592,'Look-up tables'!$D$1:$E$5,2,FALSE)</f>
        <v>1</v>
      </c>
      <c r="Q592" s="8" t="s">
        <v>27</v>
      </c>
      <c r="R592" t="s">
        <v>40</v>
      </c>
      <c r="S592" t="s">
        <v>37</v>
      </c>
      <c r="T592" t="s">
        <v>65</v>
      </c>
    </row>
    <row r="593" spans="1:20" x14ac:dyDescent="0.35">
      <c r="A593">
        <v>41026</v>
      </c>
      <c r="B593" s="1">
        <v>40652</v>
      </c>
      <c r="C593" s="27" t="str">
        <f t="shared" si="27"/>
        <v>Apr</v>
      </c>
      <c r="D593" s="27">
        <f>VLOOKUP(C593,'Look-up tables'!$N$2:$O$13,2,FALSE)</f>
        <v>4</v>
      </c>
      <c r="E593" t="s">
        <v>55</v>
      </c>
      <c r="F593">
        <v>19</v>
      </c>
      <c r="G593" t="str">
        <f>VLOOKUP(F593,'Look-up tables'!$A$1:$B$7,2,TRUE)</f>
        <v>S</v>
      </c>
      <c r="H593">
        <v>59.76</v>
      </c>
      <c r="I593" s="2">
        <f t="shared" si="28"/>
        <v>3.1452631578947368</v>
      </c>
      <c r="J593" t="s">
        <v>14</v>
      </c>
      <c r="K593">
        <v>1.92</v>
      </c>
      <c r="L593" s="8">
        <f t="shared" si="29"/>
        <v>61.68</v>
      </c>
      <c r="M593" t="s">
        <v>51</v>
      </c>
      <c r="N593" t="str">
        <f>VLOOKUP(M593,'Look-up tables'!$H$1:$I$14,2,FALSE)</f>
        <v>ON</v>
      </c>
      <c r="O593" t="s">
        <v>29</v>
      </c>
      <c r="P593" s="7">
        <f>VLOOKUP(O593,'Look-up tables'!$D$1:$E$5,2,FALSE)</f>
        <v>3</v>
      </c>
      <c r="Q593" s="8" t="s">
        <v>27</v>
      </c>
      <c r="R593" t="s">
        <v>36</v>
      </c>
      <c r="S593" t="s">
        <v>37</v>
      </c>
      <c r="T593" t="s">
        <v>230</v>
      </c>
    </row>
    <row r="594" spans="1:20" x14ac:dyDescent="0.35">
      <c r="A594">
        <v>41026</v>
      </c>
      <c r="B594" s="1">
        <v>40652</v>
      </c>
      <c r="C594" s="27" t="str">
        <f t="shared" si="27"/>
        <v>Apr</v>
      </c>
      <c r="D594" s="27">
        <f>VLOOKUP(C594,'Look-up tables'!$N$2:$O$13,2,FALSE)</f>
        <v>4</v>
      </c>
      <c r="E594" t="s">
        <v>55</v>
      </c>
      <c r="F594">
        <v>8</v>
      </c>
      <c r="G594" t="str">
        <f>VLOOKUP(F594,'Look-up tables'!$A$1:$B$7,2,TRUE)</f>
        <v>XS</v>
      </c>
      <c r="H594">
        <v>709.37</v>
      </c>
      <c r="I594" s="2">
        <f t="shared" si="28"/>
        <v>88.671250000000001</v>
      </c>
      <c r="J594" t="s">
        <v>21</v>
      </c>
      <c r="K594">
        <v>42</v>
      </c>
      <c r="L594" s="8">
        <f t="shared" si="29"/>
        <v>751.37</v>
      </c>
      <c r="M594" t="s">
        <v>51</v>
      </c>
      <c r="N594" t="str">
        <f>VLOOKUP(M594,'Look-up tables'!$H$1:$I$14,2,FALSE)</f>
        <v>ON</v>
      </c>
      <c r="O594" t="s">
        <v>29</v>
      </c>
      <c r="P594" s="7">
        <f>VLOOKUP(O594,'Look-up tables'!$D$1:$E$5,2,FALSE)</f>
        <v>3</v>
      </c>
      <c r="Q594" s="8" t="s">
        <v>17</v>
      </c>
      <c r="R594" t="s">
        <v>23</v>
      </c>
      <c r="S594" t="s">
        <v>24</v>
      </c>
      <c r="T594" t="s">
        <v>65</v>
      </c>
    </row>
    <row r="595" spans="1:20" x14ac:dyDescent="0.35">
      <c r="A595">
        <v>16802</v>
      </c>
      <c r="B595" s="1">
        <v>40653</v>
      </c>
      <c r="C595" s="27" t="str">
        <f t="shared" si="27"/>
        <v>Apr</v>
      </c>
      <c r="D595" s="27">
        <f>VLOOKUP(C595,'Look-up tables'!$N$2:$O$13,2,FALSE)</f>
        <v>4</v>
      </c>
      <c r="E595" t="s">
        <v>55</v>
      </c>
      <c r="F595">
        <v>44</v>
      </c>
      <c r="G595" t="str">
        <f>VLOOKUP(F595,'Look-up tables'!$A$1:$B$7,2,TRUE)</f>
        <v>XL</v>
      </c>
      <c r="H595">
        <v>302.58999999999997</v>
      </c>
      <c r="I595" s="2">
        <f t="shared" si="28"/>
        <v>6.8770454545454536</v>
      </c>
      <c r="J595" t="s">
        <v>14</v>
      </c>
      <c r="K595">
        <v>6.93</v>
      </c>
      <c r="L595" s="8">
        <f t="shared" si="29"/>
        <v>309.52</v>
      </c>
      <c r="M595" t="s">
        <v>63</v>
      </c>
      <c r="N595" t="str">
        <f>VLOOKUP(M595,'Look-up tables'!$H$1:$I$14,2,FALSE)</f>
        <v>NB</v>
      </c>
      <c r="O595" t="s">
        <v>29</v>
      </c>
      <c r="P595" s="7">
        <f>VLOOKUP(O595,'Look-up tables'!$D$1:$E$5,2,FALSE)</f>
        <v>3</v>
      </c>
      <c r="Q595" s="8" t="s">
        <v>27</v>
      </c>
      <c r="R595" t="s">
        <v>28</v>
      </c>
      <c r="S595" t="s">
        <v>19</v>
      </c>
      <c r="T595" t="s">
        <v>64</v>
      </c>
    </row>
    <row r="596" spans="1:20" x14ac:dyDescent="0.35">
      <c r="A596">
        <v>37828</v>
      </c>
      <c r="B596" s="1">
        <v>40653</v>
      </c>
      <c r="C596" s="27" t="str">
        <f t="shared" si="27"/>
        <v>Apr</v>
      </c>
      <c r="D596" s="27">
        <f>VLOOKUP(C596,'Look-up tables'!$N$2:$O$13,2,FALSE)</f>
        <v>4</v>
      </c>
      <c r="E596" t="s">
        <v>13</v>
      </c>
      <c r="F596">
        <v>42</v>
      </c>
      <c r="G596" t="str">
        <f>VLOOKUP(F596,'Look-up tables'!$A$1:$B$7,2,TRUE)</f>
        <v>XL</v>
      </c>
      <c r="H596">
        <v>206.2</v>
      </c>
      <c r="I596" s="2">
        <f t="shared" si="28"/>
        <v>4.909523809523809</v>
      </c>
      <c r="J596" t="s">
        <v>25</v>
      </c>
      <c r="K596">
        <v>0.5</v>
      </c>
      <c r="L596" s="8">
        <f t="shared" si="29"/>
        <v>206.7</v>
      </c>
      <c r="M596" t="s">
        <v>51</v>
      </c>
      <c r="N596" t="str">
        <f>VLOOKUP(M596,'Look-up tables'!$H$1:$I$14,2,FALSE)</f>
        <v>ON</v>
      </c>
      <c r="O596" t="s">
        <v>22</v>
      </c>
      <c r="P596" s="7">
        <f>VLOOKUP(O596,'Look-up tables'!$D$1:$E$5,2,FALSE)</f>
        <v>1</v>
      </c>
      <c r="Q596" s="8" t="s">
        <v>27</v>
      </c>
      <c r="R596" t="s">
        <v>71</v>
      </c>
      <c r="S596" t="s">
        <v>19</v>
      </c>
      <c r="T596" t="s">
        <v>111</v>
      </c>
    </row>
    <row r="597" spans="1:20" x14ac:dyDescent="0.35">
      <c r="A597">
        <v>10308</v>
      </c>
      <c r="B597" s="1">
        <v>40653</v>
      </c>
      <c r="C597" s="27" t="str">
        <f t="shared" si="27"/>
        <v>Apr</v>
      </c>
      <c r="D597" s="27">
        <f>VLOOKUP(C597,'Look-up tables'!$N$2:$O$13,2,FALSE)</f>
        <v>4</v>
      </c>
      <c r="E597" t="s">
        <v>34</v>
      </c>
      <c r="F597">
        <v>40</v>
      </c>
      <c r="G597" t="str">
        <f>VLOOKUP(F597,'Look-up tables'!$A$1:$B$7,2,TRUE)</f>
        <v>XL</v>
      </c>
      <c r="H597">
        <v>5554.0360000000001</v>
      </c>
      <c r="I597" s="2">
        <f t="shared" si="28"/>
        <v>138.8509</v>
      </c>
      <c r="J597" t="s">
        <v>25</v>
      </c>
      <c r="K597">
        <v>8.99</v>
      </c>
      <c r="L597" s="8">
        <f t="shared" si="29"/>
        <v>5563.0259999999998</v>
      </c>
      <c r="M597" t="s">
        <v>85</v>
      </c>
      <c r="N597" t="str">
        <f>VLOOKUP(M597,'Look-up tables'!$H$1:$I$14,2,FALSE)</f>
        <v>SK</v>
      </c>
      <c r="O597" t="s">
        <v>42</v>
      </c>
      <c r="P597" s="7">
        <f>VLOOKUP(O597,'Look-up tables'!$D$1:$E$5,2,FALSE)</f>
        <v>2</v>
      </c>
      <c r="Q597" s="8" t="s">
        <v>30</v>
      </c>
      <c r="R597" t="s">
        <v>47</v>
      </c>
      <c r="S597" t="s">
        <v>19</v>
      </c>
      <c r="T597" t="s">
        <v>111</v>
      </c>
    </row>
    <row r="598" spans="1:20" x14ac:dyDescent="0.35">
      <c r="A598">
        <v>16802</v>
      </c>
      <c r="B598" s="1">
        <v>40653</v>
      </c>
      <c r="C598" s="27" t="str">
        <f t="shared" si="27"/>
        <v>Apr</v>
      </c>
      <c r="D598" s="27">
        <f>VLOOKUP(C598,'Look-up tables'!$N$2:$O$13,2,FALSE)</f>
        <v>4</v>
      </c>
      <c r="E598" t="s">
        <v>55</v>
      </c>
      <c r="F598">
        <v>26</v>
      </c>
      <c r="G598" t="str">
        <f>VLOOKUP(F598,'Look-up tables'!$A$1:$B$7,2,TRUE)</f>
        <v>M</v>
      </c>
      <c r="H598">
        <v>2703.45</v>
      </c>
      <c r="I598" s="2">
        <f t="shared" si="28"/>
        <v>103.97884615384615</v>
      </c>
      <c r="J598" t="s">
        <v>25</v>
      </c>
      <c r="K598">
        <v>35</v>
      </c>
      <c r="L598" s="8">
        <f t="shared" si="29"/>
        <v>2738.45</v>
      </c>
      <c r="M598" t="s">
        <v>63</v>
      </c>
      <c r="N598" t="str">
        <f>VLOOKUP(M598,'Look-up tables'!$H$1:$I$14,2,FALSE)</f>
        <v>NB</v>
      </c>
      <c r="O598" t="s">
        <v>29</v>
      </c>
      <c r="P598" s="7">
        <f>VLOOKUP(O598,'Look-up tables'!$D$1:$E$5,2,FALSE)</f>
        <v>3</v>
      </c>
      <c r="Q598" s="8" t="s">
        <v>27</v>
      </c>
      <c r="R598" t="s">
        <v>58</v>
      </c>
      <c r="S598" t="s">
        <v>76</v>
      </c>
      <c r="T598" t="s">
        <v>111</v>
      </c>
    </row>
    <row r="599" spans="1:20" x14ac:dyDescent="0.35">
      <c r="A599">
        <v>48354</v>
      </c>
      <c r="B599" s="1">
        <v>40653</v>
      </c>
      <c r="C599" s="27" t="str">
        <f t="shared" si="27"/>
        <v>Apr</v>
      </c>
      <c r="D599" s="27">
        <f>VLOOKUP(C599,'Look-up tables'!$N$2:$O$13,2,FALSE)</f>
        <v>4</v>
      </c>
      <c r="E599" t="s">
        <v>55</v>
      </c>
      <c r="F599">
        <v>25</v>
      </c>
      <c r="G599" t="str">
        <f>VLOOKUP(F599,'Look-up tables'!$A$1:$B$7,2,TRUE)</f>
        <v>M</v>
      </c>
      <c r="H599">
        <v>1387.29</v>
      </c>
      <c r="I599" s="2">
        <f t="shared" si="28"/>
        <v>55.491599999999998</v>
      </c>
      <c r="J599" t="s">
        <v>14</v>
      </c>
      <c r="K599">
        <v>14.3</v>
      </c>
      <c r="L599" s="8">
        <f t="shared" si="29"/>
        <v>1401.59</v>
      </c>
      <c r="M599" t="s">
        <v>54</v>
      </c>
      <c r="N599" t="str">
        <f>VLOOKUP(M599,'Look-up tables'!$H$1:$I$14,2,FALSE)</f>
        <v>AB</v>
      </c>
      <c r="O599" t="s">
        <v>29</v>
      </c>
      <c r="P599" s="7">
        <f>VLOOKUP(O599,'Look-up tables'!$D$1:$E$5,2,FALSE)</f>
        <v>3</v>
      </c>
      <c r="Q599" s="8" t="s">
        <v>27</v>
      </c>
      <c r="R599" t="s">
        <v>28</v>
      </c>
      <c r="S599" t="s">
        <v>19</v>
      </c>
      <c r="T599" t="s">
        <v>64</v>
      </c>
    </row>
    <row r="600" spans="1:20" x14ac:dyDescent="0.35">
      <c r="A600">
        <v>55362</v>
      </c>
      <c r="B600" s="1">
        <v>40653</v>
      </c>
      <c r="C600" s="27" t="str">
        <f t="shared" si="27"/>
        <v>Apr</v>
      </c>
      <c r="D600" s="27">
        <f>VLOOKUP(C600,'Look-up tables'!$N$2:$O$13,2,FALSE)</f>
        <v>4</v>
      </c>
      <c r="E600" t="s">
        <v>34</v>
      </c>
      <c r="F600">
        <v>24</v>
      </c>
      <c r="G600" t="str">
        <f>VLOOKUP(F600,'Look-up tables'!$A$1:$B$7,2,TRUE)</f>
        <v>M</v>
      </c>
      <c r="H600">
        <v>67.84</v>
      </c>
      <c r="I600" s="2">
        <f t="shared" si="28"/>
        <v>2.8266666666666667</v>
      </c>
      <c r="J600" t="s">
        <v>25</v>
      </c>
      <c r="K600">
        <v>0.99</v>
      </c>
      <c r="L600" s="8">
        <f t="shared" si="29"/>
        <v>68.83</v>
      </c>
      <c r="M600" t="s">
        <v>85</v>
      </c>
      <c r="N600" t="str">
        <f>VLOOKUP(M600,'Look-up tables'!$H$1:$I$14,2,FALSE)</f>
        <v>SK</v>
      </c>
      <c r="O600" t="s">
        <v>22</v>
      </c>
      <c r="P600" s="7">
        <f>VLOOKUP(O600,'Look-up tables'!$D$1:$E$5,2,FALSE)</f>
        <v>1</v>
      </c>
      <c r="Q600" s="8" t="s">
        <v>27</v>
      </c>
      <c r="R600" t="s">
        <v>71</v>
      </c>
      <c r="S600" t="s">
        <v>19</v>
      </c>
      <c r="T600" t="s">
        <v>111</v>
      </c>
    </row>
    <row r="601" spans="1:20" x14ac:dyDescent="0.35">
      <c r="A601">
        <v>37828</v>
      </c>
      <c r="B601" s="1">
        <v>40653</v>
      </c>
      <c r="C601" s="27" t="str">
        <f t="shared" si="27"/>
        <v>Apr</v>
      </c>
      <c r="D601" s="27">
        <f>VLOOKUP(C601,'Look-up tables'!$N$2:$O$13,2,FALSE)</f>
        <v>4</v>
      </c>
      <c r="E601" t="s">
        <v>13</v>
      </c>
      <c r="F601">
        <v>23</v>
      </c>
      <c r="G601" t="str">
        <f>VLOOKUP(F601,'Look-up tables'!$A$1:$B$7,2,TRUE)</f>
        <v>M</v>
      </c>
      <c r="H601">
        <v>490.17</v>
      </c>
      <c r="I601" s="2">
        <f t="shared" si="28"/>
        <v>21.311739130434784</v>
      </c>
      <c r="J601" t="s">
        <v>25</v>
      </c>
      <c r="K601">
        <v>4</v>
      </c>
      <c r="L601" s="8">
        <f t="shared" si="29"/>
        <v>494.17</v>
      </c>
      <c r="M601" t="s">
        <v>51</v>
      </c>
      <c r="N601" t="str">
        <f>VLOOKUP(M601,'Look-up tables'!$H$1:$I$14,2,FALSE)</f>
        <v>ON</v>
      </c>
      <c r="O601" t="s">
        <v>22</v>
      </c>
      <c r="P601" s="7">
        <f>VLOOKUP(O601,'Look-up tables'!$D$1:$E$5,2,FALSE)</f>
        <v>1</v>
      </c>
      <c r="Q601" s="8" t="s">
        <v>30</v>
      </c>
      <c r="R601" t="s">
        <v>31</v>
      </c>
      <c r="S601" t="s">
        <v>19</v>
      </c>
      <c r="T601" t="s">
        <v>169</v>
      </c>
    </row>
    <row r="602" spans="1:20" x14ac:dyDescent="0.35">
      <c r="A602">
        <v>7812</v>
      </c>
      <c r="B602" s="1">
        <v>40653</v>
      </c>
      <c r="C602" s="27" t="str">
        <f t="shared" si="27"/>
        <v>Apr</v>
      </c>
      <c r="D602" s="27">
        <f>VLOOKUP(C602,'Look-up tables'!$N$2:$O$13,2,FALSE)</f>
        <v>4</v>
      </c>
      <c r="E602" t="s">
        <v>13</v>
      </c>
      <c r="F602">
        <v>17</v>
      </c>
      <c r="G602" t="str">
        <f>VLOOKUP(F602,'Look-up tables'!$A$1:$B$7,2,TRUE)</f>
        <v>S</v>
      </c>
      <c r="H602">
        <v>475.9</v>
      </c>
      <c r="I602" s="2">
        <f t="shared" si="28"/>
        <v>27.994117647058822</v>
      </c>
      <c r="J602" t="s">
        <v>25</v>
      </c>
      <c r="K602">
        <v>19.46</v>
      </c>
      <c r="L602" s="8">
        <f t="shared" si="29"/>
        <v>495.35999999999996</v>
      </c>
      <c r="M602" t="s">
        <v>46</v>
      </c>
      <c r="N602" t="str">
        <f>VLOOKUP(M602,'Look-up tables'!$H$1:$I$14,2,FALSE)</f>
        <v>YT</v>
      </c>
      <c r="O602" t="s">
        <v>22</v>
      </c>
      <c r="P602" s="7">
        <f>VLOOKUP(O602,'Look-up tables'!$D$1:$E$5,2,FALSE)</f>
        <v>1</v>
      </c>
      <c r="Q602" s="8" t="s">
        <v>17</v>
      </c>
      <c r="R602" t="s">
        <v>18</v>
      </c>
      <c r="S602" t="s">
        <v>19</v>
      </c>
      <c r="T602" t="s">
        <v>209</v>
      </c>
    </row>
    <row r="603" spans="1:20" x14ac:dyDescent="0.35">
      <c r="A603">
        <v>7812</v>
      </c>
      <c r="B603" s="1">
        <v>40653</v>
      </c>
      <c r="C603" s="27" t="str">
        <f t="shared" si="27"/>
        <v>Apr</v>
      </c>
      <c r="D603" s="27">
        <f>VLOOKUP(C603,'Look-up tables'!$N$2:$O$13,2,FALSE)</f>
        <v>4</v>
      </c>
      <c r="E603" t="s">
        <v>13</v>
      </c>
      <c r="F603">
        <v>12</v>
      </c>
      <c r="G603" t="str">
        <f>VLOOKUP(F603,'Look-up tables'!$A$1:$B$7,2,TRUE)</f>
        <v>S</v>
      </c>
      <c r="H603">
        <v>3635.63</v>
      </c>
      <c r="I603" s="2">
        <f t="shared" si="28"/>
        <v>302.96916666666669</v>
      </c>
      <c r="J603" t="s">
        <v>21</v>
      </c>
      <c r="K603">
        <v>29.2</v>
      </c>
      <c r="L603" s="8">
        <f t="shared" si="29"/>
        <v>3664.83</v>
      </c>
      <c r="M603" t="s">
        <v>46</v>
      </c>
      <c r="N603" t="str">
        <f>VLOOKUP(M603,'Look-up tables'!$H$1:$I$14,2,FALSE)</f>
        <v>YT</v>
      </c>
      <c r="O603" t="s">
        <v>22</v>
      </c>
      <c r="P603" s="7">
        <f>VLOOKUP(O603,'Look-up tables'!$D$1:$E$5,2,FALSE)</f>
        <v>1</v>
      </c>
      <c r="Q603" s="8" t="s">
        <v>17</v>
      </c>
      <c r="R603" t="s">
        <v>52</v>
      </c>
      <c r="S603" t="s">
        <v>56</v>
      </c>
      <c r="T603" t="s">
        <v>111</v>
      </c>
    </row>
    <row r="604" spans="1:20" x14ac:dyDescent="0.35">
      <c r="A604">
        <v>31271</v>
      </c>
      <c r="B604" s="1">
        <v>40653</v>
      </c>
      <c r="C604" s="27" t="str">
        <f t="shared" si="27"/>
        <v>Apr</v>
      </c>
      <c r="D604" s="27">
        <f>VLOOKUP(C604,'Look-up tables'!$N$2:$O$13,2,FALSE)</f>
        <v>4</v>
      </c>
      <c r="E604" t="s">
        <v>13</v>
      </c>
      <c r="F604">
        <v>4</v>
      </c>
      <c r="G604" t="str">
        <f>VLOOKUP(F604,'Look-up tables'!$A$1:$B$7,2,TRUE)</f>
        <v>XS</v>
      </c>
      <c r="H604">
        <v>43.29</v>
      </c>
      <c r="I604" s="2">
        <f t="shared" si="28"/>
        <v>10.8225</v>
      </c>
      <c r="J604" t="s">
        <v>25</v>
      </c>
      <c r="K604">
        <v>10.16</v>
      </c>
      <c r="L604" s="8">
        <f t="shared" si="29"/>
        <v>53.45</v>
      </c>
      <c r="M604" t="s">
        <v>54</v>
      </c>
      <c r="N604" t="str">
        <f>VLOOKUP(M604,'Look-up tables'!$H$1:$I$14,2,FALSE)</f>
        <v>AB</v>
      </c>
      <c r="O604" t="s">
        <v>42</v>
      </c>
      <c r="P604" s="7">
        <f>VLOOKUP(O604,'Look-up tables'!$D$1:$E$5,2,FALSE)</f>
        <v>2</v>
      </c>
      <c r="Q604" s="8" t="s">
        <v>17</v>
      </c>
      <c r="R604" t="s">
        <v>18</v>
      </c>
      <c r="S604" t="s">
        <v>76</v>
      </c>
      <c r="T604" t="s">
        <v>209</v>
      </c>
    </row>
    <row r="605" spans="1:20" x14ac:dyDescent="0.35">
      <c r="A605">
        <v>52261</v>
      </c>
      <c r="B605" s="1">
        <v>40654</v>
      </c>
      <c r="C605" s="27" t="str">
        <f t="shared" si="27"/>
        <v>Apr</v>
      </c>
      <c r="D605" s="27">
        <f>VLOOKUP(C605,'Look-up tables'!$N$2:$O$13,2,FALSE)</f>
        <v>4</v>
      </c>
      <c r="E605" t="s">
        <v>49</v>
      </c>
      <c r="F605">
        <v>49</v>
      </c>
      <c r="G605" t="str">
        <f>VLOOKUP(F605,'Look-up tables'!$A$1:$B$7,2,TRUE)</f>
        <v>XL</v>
      </c>
      <c r="H605">
        <v>10261.25</v>
      </c>
      <c r="I605" s="2">
        <f t="shared" si="28"/>
        <v>209.41326530612244</v>
      </c>
      <c r="J605" t="s">
        <v>21</v>
      </c>
      <c r="K605">
        <v>52.2</v>
      </c>
      <c r="L605" s="8">
        <f t="shared" si="29"/>
        <v>10313.450000000001</v>
      </c>
      <c r="M605" t="s">
        <v>46</v>
      </c>
      <c r="N605" t="str">
        <f>VLOOKUP(M605,'Look-up tables'!$H$1:$I$14,2,FALSE)</f>
        <v>YT</v>
      </c>
      <c r="O605" t="s">
        <v>29</v>
      </c>
      <c r="P605" s="7">
        <f>VLOOKUP(O605,'Look-up tables'!$D$1:$E$5,2,FALSE)</f>
        <v>3</v>
      </c>
      <c r="Q605" s="8" t="s">
        <v>17</v>
      </c>
      <c r="R605" t="s">
        <v>52</v>
      </c>
      <c r="S605" t="s">
        <v>56</v>
      </c>
      <c r="T605" t="s">
        <v>111</v>
      </c>
    </row>
    <row r="606" spans="1:20" x14ac:dyDescent="0.35">
      <c r="A606">
        <v>26503</v>
      </c>
      <c r="B606" s="1">
        <v>40654</v>
      </c>
      <c r="C606" s="27" t="str">
        <f t="shared" si="27"/>
        <v>Apr</v>
      </c>
      <c r="D606" s="27">
        <f>VLOOKUP(C606,'Look-up tables'!$N$2:$O$13,2,FALSE)</f>
        <v>4</v>
      </c>
      <c r="E606" t="s">
        <v>55</v>
      </c>
      <c r="F606">
        <v>47</v>
      </c>
      <c r="G606" t="str">
        <f>VLOOKUP(F606,'Look-up tables'!$A$1:$B$7,2,TRUE)</f>
        <v>XL</v>
      </c>
      <c r="H606">
        <v>671.78</v>
      </c>
      <c r="I606" s="2">
        <f t="shared" si="28"/>
        <v>14.293191489361702</v>
      </c>
      <c r="J606" t="s">
        <v>25</v>
      </c>
      <c r="K606">
        <v>1.39</v>
      </c>
      <c r="L606" s="8">
        <f t="shared" si="29"/>
        <v>673.17</v>
      </c>
      <c r="M606" t="s">
        <v>39</v>
      </c>
      <c r="N606" t="str">
        <f>VLOOKUP(M606,'Look-up tables'!$H$1:$I$14,2,FALSE)</f>
        <v>MB</v>
      </c>
      <c r="O606" t="s">
        <v>42</v>
      </c>
      <c r="P606" s="7">
        <f>VLOOKUP(O606,'Look-up tables'!$D$1:$E$5,2,FALSE)</f>
        <v>2</v>
      </c>
      <c r="Q606" s="8" t="s">
        <v>27</v>
      </c>
      <c r="R606" t="s">
        <v>127</v>
      </c>
      <c r="S606" t="s">
        <v>19</v>
      </c>
      <c r="T606" t="s">
        <v>268</v>
      </c>
    </row>
    <row r="607" spans="1:20" x14ac:dyDescent="0.35">
      <c r="A607">
        <v>40454</v>
      </c>
      <c r="B607" s="1">
        <v>40654</v>
      </c>
      <c r="C607" s="27" t="str">
        <f t="shared" si="27"/>
        <v>Apr</v>
      </c>
      <c r="D607" s="27">
        <f>VLOOKUP(C607,'Look-up tables'!$N$2:$O$13,2,FALSE)</f>
        <v>4</v>
      </c>
      <c r="E607" t="s">
        <v>49</v>
      </c>
      <c r="F607">
        <v>43</v>
      </c>
      <c r="G607" t="str">
        <f>VLOOKUP(F607,'Look-up tables'!$A$1:$B$7,2,TRUE)</f>
        <v>XL</v>
      </c>
      <c r="H607">
        <v>1243.8800000000001</v>
      </c>
      <c r="I607" s="2">
        <f t="shared" si="28"/>
        <v>28.92744186046512</v>
      </c>
      <c r="J607" t="s">
        <v>25</v>
      </c>
      <c r="K607">
        <v>8.99</v>
      </c>
      <c r="L607" s="8">
        <f t="shared" si="29"/>
        <v>1252.8700000000001</v>
      </c>
      <c r="M607" t="s">
        <v>35</v>
      </c>
      <c r="N607" t="str">
        <f>VLOOKUP(M607,'Look-up tables'!$H$1:$I$14,2,FALSE)</f>
        <v>QC</v>
      </c>
      <c r="O607" t="s">
        <v>22</v>
      </c>
      <c r="P607" s="7">
        <f>VLOOKUP(O607,'Look-up tables'!$D$1:$E$5,2,FALSE)</f>
        <v>1</v>
      </c>
      <c r="Q607" s="8" t="s">
        <v>27</v>
      </c>
      <c r="R607" t="s">
        <v>40</v>
      </c>
      <c r="S607" t="s">
        <v>32</v>
      </c>
      <c r="T607" t="s">
        <v>132</v>
      </c>
    </row>
    <row r="608" spans="1:20" x14ac:dyDescent="0.35">
      <c r="A608">
        <v>26503</v>
      </c>
      <c r="B608" s="1">
        <v>40654</v>
      </c>
      <c r="C608" s="27" t="str">
        <f t="shared" si="27"/>
        <v>Apr</v>
      </c>
      <c r="D608" s="27">
        <f>VLOOKUP(C608,'Look-up tables'!$N$2:$O$13,2,FALSE)</f>
        <v>4</v>
      </c>
      <c r="E608" t="s">
        <v>55</v>
      </c>
      <c r="F608">
        <v>12</v>
      </c>
      <c r="G608" t="str">
        <f>VLOOKUP(F608,'Look-up tables'!$A$1:$B$7,2,TRUE)</f>
        <v>S</v>
      </c>
      <c r="H608">
        <v>262.08999999999997</v>
      </c>
      <c r="I608" s="2">
        <f t="shared" si="28"/>
        <v>21.840833333333332</v>
      </c>
      <c r="J608" t="s">
        <v>25</v>
      </c>
      <c r="K608">
        <v>10.49</v>
      </c>
      <c r="L608" s="8">
        <f t="shared" si="29"/>
        <v>272.58</v>
      </c>
      <c r="M608" t="s">
        <v>39</v>
      </c>
      <c r="N608" t="str">
        <f>VLOOKUP(M608,'Look-up tables'!$H$1:$I$14,2,FALSE)</f>
        <v>MB</v>
      </c>
      <c r="O608" t="s">
        <v>42</v>
      </c>
      <c r="P608" s="7">
        <f>VLOOKUP(O608,'Look-up tables'!$D$1:$E$5,2,FALSE)</f>
        <v>2</v>
      </c>
      <c r="Q608" s="8" t="s">
        <v>17</v>
      </c>
      <c r="R608" t="s">
        <v>18</v>
      </c>
      <c r="S608" t="s">
        <v>19</v>
      </c>
      <c r="T608" t="s">
        <v>111</v>
      </c>
    </row>
    <row r="609" spans="1:20" x14ac:dyDescent="0.35">
      <c r="A609">
        <v>43013</v>
      </c>
      <c r="B609" s="1">
        <v>40655</v>
      </c>
      <c r="C609" s="27" t="str">
        <f t="shared" si="27"/>
        <v>Apr</v>
      </c>
      <c r="D609" s="27">
        <f>VLOOKUP(C609,'Look-up tables'!$N$2:$O$13,2,FALSE)</f>
        <v>4</v>
      </c>
      <c r="E609" t="s">
        <v>13</v>
      </c>
      <c r="F609">
        <v>50</v>
      </c>
      <c r="G609" t="str">
        <f>VLOOKUP(F609,'Look-up tables'!$A$1:$B$7,2,TRUE)</f>
        <v>XXL</v>
      </c>
      <c r="H609">
        <v>2437.67</v>
      </c>
      <c r="I609" s="2">
        <f t="shared" si="28"/>
        <v>48.753399999999999</v>
      </c>
      <c r="J609" t="s">
        <v>25</v>
      </c>
      <c r="K609">
        <v>22.24</v>
      </c>
      <c r="L609" s="8">
        <f t="shared" si="29"/>
        <v>2459.91</v>
      </c>
      <c r="M609" t="s">
        <v>54</v>
      </c>
      <c r="N609" t="str">
        <f>VLOOKUP(M609,'Look-up tables'!$H$1:$I$14,2,FALSE)</f>
        <v>AB</v>
      </c>
      <c r="O609" t="s">
        <v>29</v>
      </c>
      <c r="P609" s="7">
        <f>VLOOKUP(O609,'Look-up tables'!$D$1:$E$5,2,FALSE)</f>
        <v>3</v>
      </c>
      <c r="Q609" s="8" t="s">
        <v>17</v>
      </c>
      <c r="R609" t="s">
        <v>18</v>
      </c>
      <c r="S609" t="s">
        <v>76</v>
      </c>
      <c r="T609" t="s">
        <v>94</v>
      </c>
    </row>
    <row r="610" spans="1:20" x14ac:dyDescent="0.35">
      <c r="A610">
        <v>39268</v>
      </c>
      <c r="B610" s="1">
        <v>40655</v>
      </c>
      <c r="C610" s="27" t="str">
        <f t="shared" si="27"/>
        <v>Apr</v>
      </c>
      <c r="D610" s="27">
        <f>VLOOKUP(C610,'Look-up tables'!$N$2:$O$13,2,FALSE)</f>
        <v>4</v>
      </c>
      <c r="E610" t="s">
        <v>49</v>
      </c>
      <c r="F610">
        <v>45</v>
      </c>
      <c r="G610" t="str">
        <f>VLOOKUP(F610,'Look-up tables'!$A$1:$B$7,2,TRUE)</f>
        <v>XL</v>
      </c>
      <c r="H610">
        <v>156.94999999999999</v>
      </c>
      <c r="I610" s="2">
        <f t="shared" si="28"/>
        <v>3.4877777777777776</v>
      </c>
      <c r="J610" t="s">
        <v>25</v>
      </c>
      <c r="K610">
        <v>0.94</v>
      </c>
      <c r="L610" s="8">
        <f t="shared" si="29"/>
        <v>157.88999999999999</v>
      </c>
      <c r="M610" t="s">
        <v>51</v>
      </c>
      <c r="N610" t="str">
        <f>VLOOKUP(M610,'Look-up tables'!$H$1:$I$14,2,FALSE)</f>
        <v>ON</v>
      </c>
      <c r="O610" t="s">
        <v>22</v>
      </c>
      <c r="P610" s="7">
        <f>VLOOKUP(O610,'Look-up tables'!$D$1:$E$5,2,FALSE)</f>
        <v>1</v>
      </c>
      <c r="Q610" s="8" t="s">
        <v>27</v>
      </c>
      <c r="R610" t="s">
        <v>82</v>
      </c>
      <c r="S610" t="s">
        <v>37</v>
      </c>
      <c r="T610" t="s">
        <v>169</v>
      </c>
    </row>
    <row r="611" spans="1:20" x14ac:dyDescent="0.35">
      <c r="A611">
        <v>39268</v>
      </c>
      <c r="B611" s="1">
        <v>40655</v>
      </c>
      <c r="C611" s="27" t="str">
        <f t="shared" si="27"/>
        <v>Apr</v>
      </c>
      <c r="D611" s="27">
        <f>VLOOKUP(C611,'Look-up tables'!$N$2:$O$13,2,FALSE)</f>
        <v>4</v>
      </c>
      <c r="E611" t="s">
        <v>49</v>
      </c>
      <c r="F611">
        <v>44</v>
      </c>
      <c r="G611" t="str">
        <f>VLOOKUP(F611,'Look-up tables'!$A$1:$B$7,2,TRUE)</f>
        <v>XL</v>
      </c>
      <c r="H611">
        <v>324.2</v>
      </c>
      <c r="I611" s="2">
        <f t="shared" si="28"/>
        <v>7.3681818181818182</v>
      </c>
      <c r="J611" t="s">
        <v>14</v>
      </c>
      <c r="K611">
        <v>6.05</v>
      </c>
      <c r="L611" s="8">
        <f t="shared" si="29"/>
        <v>330.25</v>
      </c>
      <c r="M611" t="s">
        <v>51</v>
      </c>
      <c r="N611" t="str">
        <f>VLOOKUP(M611,'Look-up tables'!$H$1:$I$14,2,FALSE)</f>
        <v>ON</v>
      </c>
      <c r="O611" t="s">
        <v>22</v>
      </c>
      <c r="P611" s="7">
        <f>VLOOKUP(O611,'Look-up tables'!$D$1:$E$5,2,FALSE)</f>
        <v>1</v>
      </c>
      <c r="Q611" s="8" t="s">
        <v>27</v>
      </c>
      <c r="R611" t="s">
        <v>68</v>
      </c>
      <c r="S611" t="s">
        <v>19</v>
      </c>
      <c r="T611" t="s">
        <v>132</v>
      </c>
    </row>
    <row r="612" spans="1:20" x14ac:dyDescent="0.35">
      <c r="A612">
        <v>33287</v>
      </c>
      <c r="B612" s="1">
        <v>40655</v>
      </c>
      <c r="C612" s="27" t="str">
        <f t="shared" si="27"/>
        <v>Apr</v>
      </c>
      <c r="D612" s="27">
        <f>VLOOKUP(C612,'Look-up tables'!$N$2:$O$13,2,FALSE)</f>
        <v>4</v>
      </c>
      <c r="E612" t="s">
        <v>20</v>
      </c>
      <c r="F612">
        <v>44</v>
      </c>
      <c r="G612" t="str">
        <f>VLOOKUP(F612,'Look-up tables'!$A$1:$B$7,2,TRUE)</f>
        <v>XL</v>
      </c>
      <c r="H612">
        <v>11904.55</v>
      </c>
      <c r="I612" s="2">
        <f t="shared" si="28"/>
        <v>270.55795454545455</v>
      </c>
      <c r="J612" t="s">
        <v>21</v>
      </c>
      <c r="K612">
        <v>28.06</v>
      </c>
      <c r="L612" s="8">
        <f t="shared" si="29"/>
        <v>11932.609999999999</v>
      </c>
      <c r="M612" t="s">
        <v>15</v>
      </c>
      <c r="N612" t="str">
        <f>VLOOKUP(M612,'Look-up tables'!$H$1:$I$14,2,FALSE)</f>
        <v>BC</v>
      </c>
      <c r="O612" t="s">
        <v>42</v>
      </c>
      <c r="P612" s="7">
        <f>VLOOKUP(O612,'Look-up tables'!$D$1:$E$5,2,FALSE)</f>
        <v>2</v>
      </c>
      <c r="Q612" s="8" t="s">
        <v>30</v>
      </c>
      <c r="R612" t="s">
        <v>44</v>
      </c>
      <c r="S612" t="s">
        <v>24</v>
      </c>
      <c r="T612" t="s">
        <v>169</v>
      </c>
    </row>
    <row r="613" spans="1:20" x14ac:dyDescent="0.35">
      <c r="A613">
        <v>43013</v>
      </c>
      <c r="B613" s="1">
        <v>40655</v>
      </c>
      <c r="C613" s="27" t="str">
        <f t="shared" si="27"/>
        <v>Apr</v>
      </c>
      <c r="D613" s="27">
        <f>VLOOKUP(C613,'Look-up tables'!$N$2:$O$13,2,FALSE)</f>
        <v>4</v>
      </c>
      <c r="E613" t="s">
        <v>13</v>
      </c>
      <c r="F613">
        <v>43</v>
      </c>
      <c r="G613" t="str">
        <f>VLOOKUP(F613,'Look-up tables'!$A$1:$B$7,2,TRUE)</f>
        <v>XL</v>
      </c>
      <c r="H613">
        <v>1438.33</v>
      </c>
      <c r="I613" s="2">
        <f t="shared" si="28"/>
        <v>33.449534883720929</v>
      </c>
      <c r="J613" t="s">
        <v>25</v>
      </c>
      <c r="K613">
        <v>8.2200000000000006</v>
      </c>
      <c r="L613" s="8">
        <f t="shared" si="29"/>
        <v>1446.55</v>
      </c>
      <c r="M613" t="s">
        <v>15</v>
      </c>
      <c r="N613" t="str">
        <f>VLOOKUP(M613,'Look-up tables'!$H$1:$I$14,2,FALSE)</f>
        <v>BC</v>
      </c>
      <c r="O613" t="s">
        <v>29</v>
      </c>
      <c r="P613" s="7">
        <f>VLOOKUP(O613,'Look-up tables'!$D$1:$E$5,2,FALSE)</f>
        <v>3</v>
      </c>
      <c r="Q613" s="8" t="s">
        <v>27</v>
      </c>
      <c r="R613" t="s">
        <v>58</v>
      </c>
      <c r="S613" t="s">
        <v>19</v>
      </c>
      <c r="T613" t="s">
        <v>209</v>
      </c>
    </row>
    <row r="614" spans="1:20" x14ac:dyDescent="0.35">
      <c r="A614">
        <v>25863</v>
      </c>
      <c r="B614" s="1">
        <v>40655</v>
      </c>
      <c r="C614" s="27" t="str">
        <f t="shared" si="27"/>
        <v>Apr</v>
      </c>
      <c r="D614" s="27">
        <f>VLOOKUP(C614,'Look-up tables'!$N$2:$O$13,2,FALSE)</f>
        <v>4</v>
      </c>
      <c r="E614" t="s">
        <v>49</v>
      </c>
      <c r="F614">
        <v>18</v>
      </c>
      <c r="G614" t="str">
        <f>VLOOKUP(F614,'Look-up tables'!$A$1:$B$7,2,TRUE)</f>
        <v>S</v>
      </c>
      <c r="H614">
        <v>340.68849999999998</v>
      </c>
      <c r="I614" s="2">
        <f t="shared" si="28"/>
        <v>18.927138888888887</v>
      </c>
      <c r="J614" t="s">
        <v>14</v>
      </c>
      <c r="K614">
        <v>4.8099999999999996</v>
      </c>
      <c r="L614" s="8">
        <f t="shared" si="29"/>
        <v>345.49849999999998</v>
      </c>
      <c r="M614" t="s">
        <v>51</v>
      </c>
      <c r="N614" t="str">
        <f>VLOOKUP(M614,'Look-up tables'!$H$1:$I$14,2,FALSE)</f>
        <v>ON</v>
      </c>
      <c r="O614" t="s">
        <v>22</v>
      </c>
      <c r="P614" s="7">
        <f>VLOOKUP(O614,'Look-up tables'!$D$1:$E$5,2,FALSE)</f>
        <v>1</v>
      </c>
      <c r="Q614" s="8" t="s">
        <v>30</v>
      </c>
      <c r="R614" t="s">
        <v>47</v>
      </c>
      <c r="S614" t="s">
        <v>45</v>
      </c>
      <c r="T614" t="s">
        <v>132</v>
      </c>
    </row>
    <row r="615" spans="1:20" x14ac:dyDescent="0.35">
      <c r="A615">
        <v>24486</v>
      </c>
      <c r="B615" s="1">
        <v>40655</v>
      </c>
      <c r="C615" s="27" t="str">
        <f t="shared" si="27"/>
        <v>Apr</v>
      </c>
      <c r="D615" s="27">
        <f>VLOOKUP(C615,'Look-up tables'!$N$2:$O$13,2,FALSE)</f>
        <v>4</v>
      </c>
      <c r="E615" t="s">
        <v>55</v>
      </c>
      <c r="F615">
        <v>14</v>
      </c>
      <c r="G615" t="str">
        <f>VLOOKUP(F615,'Look-up tables'!$A$1:$B$7,2,TRUE)</f>
        <v>S</v>
      </c>
      <c r="H615">
        <v>27.06</v>
      </c>
      <c r="I615" s="2">
        <f t="shared" si="28"/>
        <v>1.9328571428571428</v>
      </c>
      <c r="J615" t="s">
        <v>25</v>
      </c>
      <c r="K615">
        <v>0.7</v>
      </c>
      <c r="L615" s="8">
        <f t="shared" si="29"/>
        <v>27.759999999999998</v>
      </c>
      <c r="M615" t="s">
        <v>51</v>
      </c>
      <c r="N615" t="str">
        <f>VLOOKUP(M615,'Look-up tables'!$H$1:$I$14,2,FALSE)</f>
        <v>ON</v>
      </c>
      <c r="O615" t="s">
        <v>16</v>
      </c>
      <c r="P615" s="7">
        <f>VLOOKUP(O615,'Look-up tables'!$D$1:$E$5,2,FALSE)</f>
        <v>4</v>
      </c>
      <c r="Q615" s="8" t="s">
        <v>27</v>
      </c>
      <c r="R615" t="s">
        <v>40</v>
      </c>
      <c r="S615" t="s">
        <v>37</v>
      </c>
      <c r="T615" t="s">
        <v>268</v>
      </c>
    </row>
    <row r="616" spans="1:20" x14ac:dyDescent="0.35">
      <c r="A616">
        <v>24486</v>
      </c>
      <c r="B616" s="1">
        <v>40655</v>
      </c>
      <c r="C616" s="27" t="str">
        <f t="shared" si="27"/>
        <v>Apr</v>
      </c>
      <c r="D616" s="27">
        <f>VLOOKUP(C616,'Look-up tables'!$N$2:$O$13,2,FALSE)</f>
        <v>4</v>
      </c>
      <c r="E616" t="s">
        <v>55</v>
      </c>
      <c r="F616">
        <v>3</v>
      </c>
      <c r="G616" t="str">
        <f>VLOOKUP(F616,'Look-up tables'!$A$1:$B$7,2,TRUE)</f>
        <v>XS</v>
      </c>
      <c r="H616">
        <v>28.11</v>
      </c>
      <c r="I616" s="2">
        <f t="shared" si="28"/>
        <v>9.3699999999999992</v>
      </c>
      <c r="J616" t="s">
        <v>25</v>
      </c>
      <c r="K616">
        <v>2.83</v>
      </c>
      <c r="L616" s="8">
        <f t="shared" si="29"/>
        <v>30.939999999999998</v>
      </c>
      <c r="M616" t="s">
        <v>51</v>
      </c>
      <c r="N616" t="str">
        <f>VLOOKUP(M616,'Look-up tables'!$H$1:$I$14,2,FALSE)</f>
        <v>ON</v>
      </c>
      <c r="O616" t="s">
        <v>16</v>
      </c>
      <c r="P616" s="7">
        <f>VLOOKUP(O616,'Look-up tables'!$D$1:$E$5,2,FALSE)</f>
        <v>4</v>
      </c>
      <c r="Q616" s="8" t="s">
        <v>30</v>
      </c>
      <c r="R616" t="s">
        <v>31</v>
      </c>
      <c r="S616" t="s">
        <v>32</v>
      </c>
      <c r="T616" t="s">
        <v>268</v>
      </c>
    </row>
    <row r="617" spans="1:20" x14ac:dyDescent="0.35">
      <c r="A617">
        <v>37826</v>
      </c>
      <c r="B617" s="1">
        <v>40656</v>
      </c>
      <c r="C617" s="27" t="str">
        <f t="shared" si="27"/>
        <v>Apr</v>
      </c>
      <c r="D617" s="27">
        <f>VLOOKUP(C617,'Look-up tables'!$N$2:$O$13,2,FALSE)</f>
        <v>4</v>
      </c>
      <c r="E617" t="s">
        <v>55</v>
      </c>
      <c r="F617">
        <v>45</v>
      </c>
      <c r="G617" t="str">
        <f>VLOOKUP(F617,'Look-up tables'!$A$1:$B$7,2,TRUE)</f>
        <v>XL</v>
      </c>
      <c r="H617">
        <v>325.8</v>
      </c>
      <c r="I617" s="2">
        <f t="shared" si="28"/>
        <v>7.24</v>
      </c>
      <c r="J617" t="s">
        <v>25</v>
      </c>
      <c r="K617">
        <v>6.18</v>
      </c>
      <c r="L617" s="8">
        <f t="shared" si="29"/>
        <v>331.98</v>
      </c>
      <c r="M617" t="s">
        <v>85</v>
      </c>
      <c r="N617" t="str">
        <f>VLOOKUP(M617,'Look-up tables'!$H$1:$I$14,2,FALSE)</f>
        <v>SK</v>
      </c>
      <c r="O617" t="s">
        <v>16</v>
      </c>
      <c r="P617" s="7">
        <f>VLOOKUP(O617,'Look-up tables'!$D$1:$E$5,2,FALSE)</f>
        <v>4</v>
      </c>
      <c r="Q617" s="8" t="s">
        <v>27</v>
      </c>
      <c r="R617" t="s">
        <v>28</v>
      </c>
      <c r="S617" t="s">
        <v>19</v>
      </c>
      <c r="T617" t="s">
        <v>169</v>
      </c>
    </row>
    <row r="618" spans="1:20" x14ac:dyDescent="0.35">
      <c r="A618">
        <v>6402</v>
      </c>
      <c r="B618" s="1">
        <v>40656</v>
      </c>
      <c r="C618" s="27" t="str">
        <f t="shared" si="27"/>
        <v>Apr</v>
      </c>
      <c r="D618" s="27">
        <f>VLOOKUP(C618,'Look-up tables'!$N$2:$O$13,2,FALSE)</f>
        <v>4</v>
      </c>
      <c r="E618" t="s">
        <v>13</v>
      </c>
      <c r="F618">
        <v>35</v>
      </c>
      <c r="G618" t="str">
        <f>VLOOKUP(F618,'Look-up tables'!$A$1:$B$7,2,TRUE)</f>
        <v>L</v>
      </c>
      <c r="H618">
        <v>373.33</v>
      </c>
      <c r="I618" s="2">
        <f t="shared" si="28"/>
        <v>10.666571428571428</v>
      </c>
      <c r="J618" t="s">
        <v>25</v>
      </c>
      <c r="K618">
        <v>4.68</v>
      </c>
      <c r="L618" s="8">
        <f t="shared" si="29"/>
        <v>378.01</v>
      </c>
      <c r="M618" t="s">
        <v>63</v>
      </c>
      <c r="N618" t="str">
        <f>VLOOKUP(M618,'Look-up tables'!$H$1:$I$14,2,FALSE)</f>
        <v>NB</v>
      </c>
      <c r="O618" t="s">
        <v>22</v>
      </c>
      <c r="P618" s="7">
        <f>VLOOKUP(O618,'Look-up tables'!$D$1:$E$5,2,FALSE)</f>
        <v>1</v>
      </c>
      <c r="Q618" s="8" t="s">
        <v>27</v>
      </c>
      <c r="R618" t="s">
        <v>36</v>
      </c>
      <c r="S618" t="s">
        <v>32</v>
      </c>
      <c r="T618" t="s">
        <v>98</v>
      </c>
    </row>
    <row r="619" spans="1:20" x14ac:dyDescent="0.35">
      <c r="A619">
        <v>29539</v>
      </c>
      <c r="B619" s="1">
        <v>40656</v>
      </c>
      <c r="C619" s="27" t="str">
        <f t="shared" si="27"/>
        <v>Apr</v>
      </c>
      <c r="D619" s="27">
        <f>VLOOKUP(C619,'Look-up tables'!$N$2:$O$13,2,FALSE)</f>
        <v>4</v>
      </c>
      <c r="E619" t="s">
        <v>34</v>
      </c>
      <c r="F619">
        <v>24</v>
      </c>
      <c r="G619" t="str">
        <f>VLOOKUP(F619,'Look-up tables'!$A$1:$B$7,2,TRUE)</f>
        <v>M</v>
      </c>
      <c r="H619">
        <v>223.2</v>
      </c>
      <c r="I619" s="2">
        <f t="shared" si="28"/>
        <v>9.2999999999999989</v>
      </c>
      <c r="J619" t="s">
        <v>25</v>
      </c>
      <c r="K619">
        <v>1.39</v>
      </c>
      <c r="L619" s="8">
        <f t="shared" si="29"/>
        <v>224.58999999999997</v>
      </c>
      <c r="M619" t="s">
        <v>85</v>
      </c>
      <c r="N619" t="str">
        <f>VLOOKUP(M619,'Look-up tables'!$H$1:$I$14,2,FALSE)</f>
        <v>SK</v>
      </c>
      <c r="O619" t="s">
        <v>22</v>
      </c>
      <c r="P619" s="7">
        <f>VLOOKUP(O619,'Look-up tables'!$D$1:$E$5,2,FALSE)</f>
        <v>1</v>
      </c>
      <c r="Q619" s="8" t="s">
        <v>27</v>
      </c>
      <c r="R619" t="s">
        <v>127</v>
      </c>
      <c r="S619" t="s">
        <v>19</v>
      </c>
      <c r="T619" t="s">
        <v>132</v>
      </c>
    </row>
    <row r="620" spans="1:20" x14ac:dyDescent="0.35">
      <c r="A620">
        <v>38311</v>
      </c>
      <c r="B620" s="1">
        <v>40656</v>
      </c>
      <c r="C620" s="27" t="str">
        <f t="shared" si="27"/>
        <v>Apr</v>
      </c>
      <c r="D620" s="27">
        <f>VLOOKUP(C620,'Look-up tables'!$N$2:$O$13,2,FALSE)</f>
        <v>4</v>
      </c>
      <c r="E620" t="s">
        <v>55</v>
      </c>
      <c r="F620">
        <v>9</v>
      </c>
      <c r="G620" t="str">
        <f>VLOOKUP(F620,'Look-up tables'!$A$1:$B$7,2,TRUE)</f>
        <v>XS</v>
      </c>
      <c r="H620">
        <v>1201.51</v>
      </c>
      <c r="I620" s="2">
        <f t="shared" si="28"/>
        <v>133.5011111111111</v>
      </c>
      <c r="J620" t="s">
        <v>14</v>
      </c>
      <c r="K620">
        <v>19.989999999999998</v>
      </c>
      <c r="L620" s="8">
        <f t="shared" si="29"/>
        <v>1221.5</v>
      </c>
      <c r="M620" t="s">
        <v>54</v>
      </c>
      <c r="N620" t="str">
        <f>VLOOKUP(M620,'Look-up tables'!$H$1:$I$14,2,FALSE)</f>
        <v>AB</v>
      </c>
      <c r="O620" t="s">
        <v>16</v>
      </c>
      <c r="P620" s="7">
        <f>VLOOKUP(O620,'Look-up tables'!$D$1:$E$5,2,FALSE)</f>
        <v>4</v>
      </c>
      <c r="Q620" s="8" t="s">
        <v>27</v>
      </c>
      <c r="R620" t="s">
        <v>58</v>
      </c>
      <c r="S620" t="s">
        <v>19</v>
      </c>
      <c r="T620" t="s">
        <v>169</v>
      </c>
    </row>
    <row r="621" spans="1:20" x14ac:dyDescent="0.35">
      <c r="A621">
        <v>16710</v>
      </c>
      <c r="B621" s="1">
        <v>40657</v>
      </c>
      <c r="C621" s="27" t="str">
        <f t="shared" si="27"/>
        <v>Apr</v>
      </c>
      <c r="D621" s="27">
        <f>VLOOKUP(C621,'Look-up tables'!$N$2:$O$13,2,FALSE)</f>
        <v>4</v>
      </c>
      <c r="E621" t="s">
        <v>34</v>
      </c>
      <c r="F621">
        <v>47</v>
      </c>
      <c r="G621" t="str">
        <f>VLOOKUP(F621,'Look-up tables'!$A$1:$B$7,2,TRUE)</f>
        <v>XL</v>
      </c>
      <c r="H621">
        <v>5549.79</v>
      </c>
      <c r="I621" s="2">
        <f t="shared" si="28"/>
        <v>118.08063829787234</v>
      </c>
      <c r="J621" t="s">
        <v>21</v>
      </c>
      <c r="K621">
        <v>17.850000000000001</v>
      </c>
      <c r="L621" s="8">
        <f t="shared" si="29"/>
        <v>5567.64</v>
      </c>
      <c r="M621" t="s">
        <v>41</v>
      </c>
      <c r="N621" t="str">
        <f>VLOOKUP(M621,'Look-up tables'!$H$1:$I$14,2,FALSE)</f>
        <v>NS</v>
      </c>
      <c r="O621" t="s">
        <v>16</v>
      </c>
      <c r="P621" s="7">
        <f>VLOOKUP(O621,'Look-up tables'!$D$1:$E$5,2,FALSE)</f>
        <v>4</v>
      </c>
      <c r="Q621" s="8" t="s">
        <v>30</v>
      </c>
      <c r="R621" t="s">
        <v>44</v>
      </c>
      <c r="S621" t="s">
        <v>24</v>
      </c>
      <c r="T621" t="s">
        <v>94</v>
      </c>
    </row>
    <row r="622" spans="1:20" x14ac:dyDescent="0.35">
      <c r="A622">
        <v>43398</v>
      </c>
      <c r="B622" s="1">
        <v>40657</v>
      </c>
      <c r="C622" s="27" t="str">
        <f t="shared" si="27"/>
        <v>Apr</v>
      </c>
      <c r="D622" s="27">
        <f>VLOOKUP(C622,'Look-up tables'!$N$2:$O$13,2,FALSE)</f>
        <v>4</v>
      </c>
      <c r="E622" t="s">
        <v>49</v>
      </c>
      <c r="F622">
        <v>10</v>
      </c>
      <c r="G622" t="str">
        <f>VLOOKUP(F622,'Look-up tables'!$A$1:$B$7,2,TRUE)</f>
        <v>S</v>
      </c>
      <c r="H622">
        <v>1600.85</v>
      </c>
      <c r="I622" s="2">
        <f t="shared" si="28"/>
        <v>160.08499999999998</v>
      </c>
      <c r="J622" t="s">
        <v>21</v>
      </c>
      <c r="K622">
        <v>60</v>
      </c>
      <c r="L622" s="8">
        <f t="shared" si="29"/>
        <v>1660.85</v>
      </c>
      <c r="M622" t="s">
        <v>39</v>
      </c>
      <c r="N622" t="str">
        <f>VLOOKUP(M622,'Look-up tables'!$H$1:$I$14,2,FALSE)</f>
        <v>MB</v>
      </c>
      <c r="O622" t="s">
        <v>22</v>
      </c>
      <c r="P622" s="7">
        <f>VLOOKUP(O622,'Look-up tables'!$D$1:$E$5,2,FALSE)</f>
        <v>1</v>
      </c>
      <c r="Q622" s="8" t="s">
        <v>17</v>
      </c>
      <c r="R622" t="s">
        <v>52</v>
      </c>
      <c r="S622" t="s">
        <v>24</v>
      </c>
      <c r="T622" t="s">
        <v>169</v>
      </c>
    </row>
    <row r="623" spans="1:20" x14ac:dyDescent="0.35">
      <c r="A623">
        <v>59271</v>
      </c>
      <c r="B623" s="1">
        <v>40658</v>
      </c>
      <c r="C623" s="27" t="str">
        <f t="shared" si="27"/>
        <v>Apr</v>
      </c>
      <c r="D623" s="27">
        <f>VLOOKUP(C623,'Look-up tables'!$N$2:$O$13,2,FALSE)</f>
        <v>4</v>
      </c>
      <c r="E623" t="s">
        <v>49</v>
      </c>
      <c r="F623">
        <v>40</v>
      </c>
      <c r="G623" t="str">
        <f>VLOOKUP(F623,'Look-up tables'!$A$1:$B$7,2,TRUE)</f>
        <v>XL</v>
      </c>
      <c r="H623">
        <v>630.38</v>
      </c>
      <c r="I623" s="2">
        <f t="shared" si="28"/>
        <v>15.759499999999999</v>
      </c>
      <c r="J623" t="s">
        <v>14</v>
      </c>
      <c r="K623">
        <v>13.32</v>
      </c>
      <c r="L623" s="8">
        <f t="shared" si="29"/>
        <v>643.70000000000005</v>
      </c>
      <c r="M623" t="s">
        <v>63</v>
      </c>
      <c r="N623" t="str">
        <f>VLOOKUP(M623,'Look-up tables'!$H$1:$I$14,2,FALSE)</f>
        <v>NB</v>
      </c>
      <c r="O623" t="s">
        <v>22</v>
      </c>
      <c r="P623" s="7">
        <f>VLOOKUP(O623,'Look-up tables'!$D$1:$E$5,2,FALSE)</f>
        <v>1</v>
      </c>
      <c r="Q623" s="8" t="s">
        <v>27</v>
      </c>
      <c r="R623" t="s">
        <v>66</v>
      </c>
      <c r="S623" t="s">
        <v>19</v>
      </c>
      <c r="T623" t="s">
        <v>94</v>
      </c>
    </row>
    <row r="624" spans="1:20" x14ac:dyDescent="0.35">
      <c r="A624">
        <v>56162</v>
      </c>
      <c r="B624" s="1">
        <v>40658</v>
      </c>
      <c r="C624" s="27" t="str">
        <f t="shared" si="27"/>
        <v>Apr</v>
      </c>
      <c r="D624" s="27">
        <f>VLOOKUP(C624,'Look-up tables'!$N$2:$O$13,2,FALSE)</f>
        <v>4</v>
      </c>
      <c r="E624" t="s">
        <v>49</v>
      </c>
      <c r="F624">
        <v>30</v>
      </c>
      <c r="G624" t="str">
        <f>VLOOKUP(F624,'Look-up tables'!$A$1:$B$7,2,TRUE)</f>
        <v>L</v>
      </c>
      <c r="H624">
        <v>5217.79</v>
      </c>
      <c r="I624" s="2">
        <f t="shared" si="28"/>
        <v>173.92633333333333</v>
      </c>
      <c r="J624" t="s">
        <v>21</v>
      </c>
      <c r="K624">
        <v>30</v>
      </c>
      <c r="L624" s="8">
        <f t="shared" si="29"/>
        <v>5247.79</v>
      </c>
      <c r="M624" t="s">
        <v>15</v>
      </c>
      <c r="N624" t="str">
        <f>VLOOKUP(M624,'Look-up tables'!$H$1:$I$14,2,FALSE)</f>
        <v>BC</v>
      </c>
      <c r="O624" t="s">
        <v>22</v>
      </c>
      <c r="P624" s="7">
        <f>VLOOKUP(O624,'Look-up tables'!$D$1:$E$5,2,FALSE)</f>
        <v>1</v>
      </c>
      <c r="Q624" s="8" t="s">
        <v>17</v>
      </c>
      <c r="R624" t="s">
        <v>23</v>
      </c>
      <c r="S624" t="s">
        <v>24</v>
      </c>
      <c r="T624" t="s">
        <v>209</v>
      </c>
    </row>
    <row r="625" spans="1:20" x14ac:dyDescent="0.35">
      <c r="A625">
        <v>59271</v>
      </c>
      <c r="B625" s="1">
        <v>40658</v>
      </c>
      <c r="C625" s="27" t="str">
        <f t="shared" si="27"/>
        <v>Apr</v>
      </c>
      <c r="D625" s="27">
        <f>VLOOKUP(C625,'Look-up tables'!$N$2:$O$13,2,FALSE)</f>
        <v>4</v>
      </c>
      <c r="E625" t="s">
        <v>49</v>
      </c>
      <c r="F625">
        <v>23</v>
      </c>
      <c r="G625" t="str">
        <f>VLOOKUP(F625,'Look-up tables'!$A$1:$B$7,2,TRUE)</f>
        <v>M</v>
      </c>
      <c r="H625">
        <v>144.03</v>
      </c>
      <c r="I625" s="2">
        <f t="shared" si="28"/>
        <v>6.2621739130434779</v>
      </c>
      <c r="J625" t="s">
        <v>25</v>
      </c>
      <c r="K625">
        <v>5.2</v>
      </c>
      <c r="L625" s="8">
        <f t="shared" si="29"/>
        <v>149.22999999999999</v>
      </c>
      <c r="M625" t="s">
        <v>63</v>
      </c>
      <c r="N625" t="str">
        <f>VLOOKUP(M625,'Look-up tables'!$H$1:$I$14,2,FALSE)</f>
        <v>NB</v>
      </c>
      <c r="O625" t="s">
        <v>22</v>
      </c>
      <c r="P625" s="7">
        <f>VLOOKUP(O625,'Look-up tables'!$D$1:$E$5,2,FALSE)</f>
        <v>1</v>
      </c>
      <c r="Q625" s="8" t="s">
        <v>27</v>
      </c>
      <c r="R625" t="s">
        <v>28</v>
      </c>
      <c r="S625" t="s">
        <v>19</v>
      </c>
      <c r="T625" t="s">
        <v>209</v>
      </c>
    </row>
    <row r="626" spans="1:20" x14ac:dyDescent="0.35">
      <c r="A626">
        <v>30626</v>
      </c>
      <c r="B626" s="1">
        <v>40658</v>
      </c>
      <c r="C626" s="27" t="str">
        <f t="shared" si="27"/>
        <v>Apr</v>
      </c>
      <c r="D626" s="27">
        <f>VLOOKUP(C626,'Look-up tables'!$N$2:$O$13,2,FALSE)</f>
        <v>4</v>
      </c>
      <c r="E626" t="s">
        <v>20</v>
      </c>
      <c r="F626">
        <v>23</v>
      </c>
      <c r="G626" t="str">
        <f>VLOOKUP(F626,'Look-up tables'!$A$1:$B$7,2,TRUE)</f>
        <v>M</v>
      </c>
      <c r="H626">
        <v>220.82</v>
      </c>
      <c r="I626" s="2">
        <f t="shared" si="28"/>
        <v>9.6008695652173905</v>
      </c>
      <c r="J626" t="s">
        <v>14</v>
      </c>
      <c r="K626">
        <v>1.0900000000000001</v>
      </c>
      <c r="L626" s="8">
        <f t="shared" si="29"/>
        <v>221.91</v>
      </c>
      <c r="M626" t="s">
        <v>63</v>
      </c>
      <c r="N626" t="str">
        <f>VLOOKUP(M626,'Look-up tables'!$H$1:$I$14,2,FALSE)</f>
        <v>NB</v>
      </c>
      <c r="O626" t="s">
        <v>22</v>
      </c>
      <c r="P626" s="7">
        <f>VLOOKUP(O626,'Look-up tables'!$D$1:$E$5,2,FALSE)</f>
        <v>1</v>
      </c>
      <c r="Q626" s="8" t="s">
        <v>27</v>
      </c>
      <c r="R626" t="s">
        <v>40</v>
      </c>
      <c r="S626" t="s">
        <v>37</v>
      </c>
      <c r="T626" t="s">
        <v>94</v>
      </c>
    </row>
    <row r="627" spans="1:20" x14ac:dyDescent="0.35">
      <c r="A627">
        <v>52611</v>
      </c>
      <c r="B627" s="1">
        <v>40658</v>
      </c>
      <c r="C627" s="27" t="str">
        <f t="shared" si="27"/>
        <v>Apr</v>
      </c>
      <c r="D627" s="27">
        <f>VLOOKUP(C627,'Look-up tables'!$N$2:$O$13,2,FALSE)</f>
        <v>4</v>
      </c>
      <c r="E627" t="s">
        <v>55</v>
      </c>
      <c r="F627">
        <v>11</v>
      </c>
      <c r="G627" t="str">
        <f>VLOOKUP(F627,'Look-up tables'!$A$1:$B$7,2,TRUE)</f>
        <v>S</v>
      </c>
      <c r="H627">
        <v>24.95</v>
      </c>
      <c r="I627" s="2">
        <f t="shared" si="28"/>
        <v>2.2681818181818181</v>
      </c>
      <c r="J627" t="s">
        <v>25</v>
      </c>
      <c r="K627">
        <v>1.38</v>
      </c>
      <c r="L627" s="8">
        <f t="shared" si="29"/>
        <v>26.33</v>
      </c>
      <c r="M627" t="s">
        <v>51</v>
      </c>
      <c r="N627" t="str">
        <f>VLOOKUP(M627,'Look-up tables'!$H$1:$I$14,2,FALSE)</f>
        <v>ON</v>
      </c>
      <c r="O627" t="s">
        <v>22</v>
      </c>
      <c r="P627" s="7">
        <f>VLOOKUP(O627,'Look-up tables'!$D$1:$E$5,2,FALSE)</f>
        <v>1</v>
      </c>
      <c r="Q627" s="8" t="s">
        <v>27</v>
      </c>
      <c r="R627" t="s">
        <v>82</v>
      </c>
      <c r="S627" t="s">
        <v>37</v>
      </c>
      <c r="T627" t="s">
        <v>169</v>
      </c>
    </row>
    <row r="628" spans="1:20" x14ac:dyDescent="0.35">
      <c r="A628">
        <v>2947</v>
      </c>
      <c r="B628" s="1">
        <v>40658</v>
      </c>
      <c r="C628" s="27" t="str">
        <f t="shared" si="27"/>
        <v>Apr</v>
      </c>
      <c r="D628" s="27">
        <f>VLOOKUP(C628,'Look-up tables'!$N$2:$O$13,2,FALSE)</f>
        <v>4</v>
      </c>
      <c r="E628" t="s">
        <v>20</v>
      </c>
      <c r="F628">
        <v>8</v>
      </c>
      <c r="G628" t="str">
        <f>VLOOKUP(F628,'Look-up tables'!$A$1:$B$7,2,TRUE)</f>
        <v>XS</v>
      </c>
      <c r="H628">
        <v>57.04</v>
      </c>
      <c r="I628" s="2">
        <f t="shared" si="28"/>
        <v>7.13</v>
      </c>
      <c r="J628" t="s">
        <v>25</v>
      </c>
      <c r="K628">
        <v>6.81</v>
      </c>
      <c r="L628" s="8">
        <f t="shared" si="29"/>
        <v>63.85</v>
      </c>
      <c r="M628" t="s">
        <v>51</v>
      </c>
      <c r="N628" t="str">
        <f>VLOOKUP(M628,'Look-up tables'!$H$1:$I$14,2,FALSE)</f>
        <v>ON</v>
      </c>
      <c r="O628" t="s">
        <v>16</v>
      </c>
      <c r="P628" s="7">
        <f>VLOOKUP(O628,'Look-up tables'!$D$1:$E$5,2,FALSE)</f>
        <v>4</v>
      </c>
      <c r="Q628" s="8" t="s">
        <v>27</v>
      </c>
      <c r="R628" t="s">
        <v>28</v>
      </c>
      <c r="S628" t="s">
        <v>19</v>
      </c>
      <c r="T628" t="s">
        <v>209</v>
      </c>
    </row>
    <row r="629" spans="1:20" x14ac:dyDescent="0.35">
      <c r="A629">
        <v>25697</v>
      </c>
      <c r="B629" s="1">
        <v>40659</v>
      </c>
      <c r="C629" s="27" t="str">
        <f t="shared" si="27"/>
        <v>Apr</v>
      </c>
      <c r="D629" s="27">
        <f>VLOOKUP(C629,'Look-up tables'!$N$2:$O$13,2,FALSE)</f>
        <v>4</v>
      </c>
      <c r="E629" t="s">
        <v>13</v>
      </c>
      <c r="F629">
        <v>46</v>
      </c>
      <c r="G629" t="str">
        <f>VLOOKUP(F629,'Look-up tables'!$A$1:$B$7,2,TRUE)</f>
        <v>XL</v>
      </c>
      <c r="H629">
        <v>400.25</v>
      </c>
      <c r="I629" s="2">
        <f t="shared" si="28"/>
        <v>8.7010869565217384</v>
      </c>
      <c r="J629" t="s">
        <v>25</v>
      </c>
      <c r="K629">
        <v>3.62</v>
      </c>
      <c r="L629" s="8">
        <f t="shared" si="29"/>
        <v>403.87</v>
      </c>
      <c r="M629" t="s">
        <v>51</v>
      </c>
      <c r="N629" t="str">
        <f>VLOOKUP(M629,'Look-up tables'!$H$1:$I$14,2,FALSE)</f>
        <v>ON</v>
      </c>
      <c r="O629" t="s">
        <v>16</v>
      </c>
      <c r="P629" s="7">
        <f>VLOOKUP(O629,'Look-up tables'!$D$1:$E$5,2,FALSE)</f>
        <v>4</v>
      </c>
      <c r="Q629" s="8" t="s">
        <v>30</v>
      </c>
      <c r="R629" t="s">
        <v>31</v>
      </c>
      <c r="S629" t="s">
        <v>32</v>
      </c>
      <c r="T629" t="s">
        <v>94</v>
      </c>
    </row>
    <row r="630" spans="1:20" x14ac:dyDescent="0.35">
      <c r="A630">
        <v>39008</v>
      </c>
      <c r="B630" s="1">
        <v>40661</v>
      </c>
      <c r="C630" s="27" t="str">
        <f t="shared" si="27"/>
        <v>Apr</v>
      </c>
      <c r="D630" s="27">
        <f>VLOOKUP(C630,'Look-up tables'!$N$2:$O$13,2,FALSE)</f>
        <v>4</v>
      </c>
      <c r="E630" t="s">
        <v>49</v>
      </c>
      <c r="F630">
        <v>28</v>
      </c>
      <c r="G630" t="str">
        <f>VLOOKUP(F630,'Look-up tables'!$A$1:$B$7,2,TRUE)</f>
        <v>M</v>
      </c>
      <c r="H630">
        <v>3582.79</v>
      </c>
      <c r="I630" s="2">
        <f t="shared" si="28"/>
        <v>127.95678571428572</v>
      </c>
      <c r="J630" t="s">
        <v>21</v>
      </c>
      <c r="K630">
        <v>70.2</v>
      </c>
      <c r="L630" s="8">
        <f t="shared" si="29"/>
        <v>3652.99</v>
      </c>
      <c r="M630" t="s">
        <v>39</v>
      </c>
      <c r="N630" t="str">
        <f>VLOOKUP(M630,'Look-up tables'!$H$1:$I$14,2,FALSE)</f>
        <v>MB</v>
      </c>
      <c r="O630" t="s">
        <v>22</v>
      </c>
      <c r="P630" s="7">
        <f>VLOOKUP(O630,'Look-up tables'!$D$1:$E$5,2,FALSE)</f>
        <v>1</v>
      </c>
      <c r="Q630" s="8" t="s">
        <v>17</v>
      </c>
      <c r="R630" t="s">
        <v>23</v>
      </c>
      <c r="S630" t="s">
        <v>24</v>
      </c>
      <c r="T630" t="s">
        <v>135</v>
      </c>
    </row>
    <row r="631" spans="1:20" x14ac:dyDescent="0.35">
      <c r="A631">
        <v>35238</v>
      </c>
      <c r="B631" s="1">
        <v>40661</v>
      </c>
      <c r="C631" s="27" t="str">
        <f t="shared" si="27"/>
        <v>Apr</v>
      </c>
      <c r="D631" s="27">
        <f>VLOOKUP(C631,'Look-up tables'!$N$2:$O$13,2,FALSE)</f>
        <v>4</v>
      </c>
      <c r="E631" t="s">
        <v>13</v>
      </c>
      <c r="F631">
        <v>27</v>
      </c>
      <c r="G631" t="str">
        <f>VLOOKUP(F631,'Look-up tables'!$A$1:$B$7,2,TRUE)</f>
        <v>M</v>
      </c>
      <c r="H631">
        <v>1403.027</v>
      </c>
      <c r="I631" s="2">
        <f t="shared" si="28"/>
        <v>51.963962962962967</v>
      </c>
      <c r="J631" t="s">
        <v>14</v>
      </c>
      <c r="K631">
        <v>5.63</v>
      </c>
      <c r="L631" s="8">
        <f t="shared" si="29"/>
        <v>1408.6570000000002</v>
      </c>
      <c r="M631" t="s">
        <v>85</v>
      </c>
      <c r="N631" t="str">
        <f>VLOOKUP(M631,'Look-up tables'!$H$1:$I$14,2,FALSE)</f>
        <v>SK</v>
      </c>
      <c r="O631" t="s">
        <v>42</v>
      </c>
      <c r="P631" s="7">
        <f>VLOOKUP(O631,'Look-up tables'!$D$1:$E$5,2,FALSE)</f>
        <v>2</v>
      </c>
      <c r="Q631" s="8" t="s">
        <v>30</v>
      </c>
      <c r="R631" t="s">
        <v>47</v>
      </c>
      <c r="S631" t="s">
        <v>19</v>
      </c>
      <c r="T631" t="s">
        <v>98</v>
      </c>
    </row>
    <row r="632" spans="1:20" x14ac:dyDescent="0.35">
      <c r="A632">
        <v>34694</v>
      </c>
      <c r="B632" s="1">
        <v>40661</v>
      </c>
      <c r="C632" s="27" t="str">
        <f t="shared" si="27"/>
        <v>Apr</v>
      </c>
      <c r="D632" s="27">
        <f>VLOOKUP(C632,'Look-up tables'!$N$2:$O$13,2,FALSE)</f>
        <v>4</v>
      </c>
      <c r="E632" t="s">
        <v>13</v>
      </c>
      <c r="F632">
        <v>11</v>
      </c>
      <c r="G632" t="str">
        <f>VLOOKUP(F632,'Look-up tables'!$A$1:$B$7,2,TRUE)</f>
        <v>S</v>
      </c>
      <c r="H632">
        <v>55.49</v>
      </c>
      <c r="I632" s="2">
        <f t="shared" si="28"/>
        <v>5.0445454545454549</v>
      </c>
      <c r="J632" t="s">
        <v>25</v>
      </c>
      <c r="K632">
        <v>7.24</v>
      </c>
      <c r="L632" s="8">
        <f t="shared" si="29"/>
        <v>62.730000000000004</v>
      </c>
      <c r="M632" t="s">
        <v>35</v>
      </c>
      <c r="N632" t="str">
        <f>VLOOKUP(M632,'Look-up tables'!$H$1:$I$14,2,FALSE)</f>
        <v>QC</v>
      </c>
      <c r="O632" t="s">
        <v>16</v>
      </c>
      <c r="P632" s="7">
        <f>VLOOKUP(O632,'Look-up tables'!$D$1:$E$5,2,FALSE)</f>
        <v>4</v>
      </c>
      <c r="Q632" s="8" t="s">
        <v>17</v>
      </c>
      <c r="R632" t="s">
        <v>18</v>
      </c>
      <c r="S632" t="s">
        <v>19</v>
      </c>
      <c r="T632" t="s">
        <v>98</v>
      </c>
    </row>
    <row r="633" spans="1:20" x14ac:dyDescent="0.35">
      <c r="A633">
        <v>25479</v>
      </c>
      <c r="B633" s="1">
        <v>40661</v>
      </c>
      <c r="C633" s="27" t="str">
        <f t="shared" si="27"/>
        <v>Apr</v>
      </c>
      <c r="D633" s="27">
        <f>VLOOKUP(C633,'Look-up tables'!$N$2:$O$13,2,FALSE)</f>
        <v>4</v>
      </c>
      <c r="E633" t="s">
        <v>20</v>
      </c>
      <c r="F633">
        <v>3</v>
      </c>
      <c r="G633" t="str">
        <f>VLOOKUP(F633,'Look-up tables'!$A$1:$B$7,2,TRUE)</f>
        <v>XS</v>
      </c>
      <c r="H633">
        <v>210.5025</v>
      </c>
      <c r="I633" s="2">
        <f t="shared" si="28"/>
        <v>70.167500000000004</v>
      </c>
      <c r="J633" t="s">
        <v>25</v>
      </c>
      <c r="K633">
        <v>1.25</v>
      </c>
      <c r="L633" s="8">
        <f t="shared" si="29"/>
        <v>211.7525</v>
      </c>
      <c r="M633" t="s">
        <v>35</v>
      </c>
      <c r="N633" t="str">
        <f>VLOOKUP(M633,'Look-up tables'!$H$1:$I$14,2,FALSE)</f>
        <v>QC</v>
      </c>
      <c r="O633" t="s">
        <v>22</v>
      </c>
      <c r="P633" s="7">
        <f>VLOOKUP(O633,'Look-up tables'!$D$1:$E$5,2,FALSE)</f>
        <v>1</v>
      </c>
      <c r="Q633" s="8" t="s">
        <v>30</v>
      </c>
      <c r="R633" t="s">
        <v>47</v>
      </c>
      <c r="S633" t="s">
        <v>32</v>
      </c>
      <c r="T633" t="s">
        <v>98</v>
      </c>
    </row>
    <row r="634" spans="1:20" x14ac:dyDescent="0.35">
      <c r="A634">
        <v>10054</v>
      </c>
      <c r="B634" s="1">
        <v>40661</v>
      </c>
      <c r="C634" s="27" t="str">
        <f t="shared" si="27"/>
        <v>Apr</v>
      </c>
      <c r="D634" s="27">
        <f>VLOOKUP(C634,'Look-up tables'!$N$2:$O$13,2,FALSE)</f>
        <v>4</v>
      </c>
      <c r="E634" t="s">
        <v>34</v>
      </c>
      <c r="F634">
        <v>2</v>
      </c>
      <c r="G634" t="str">
        <f>VLOOKUP(F634,'Look-up tables'!$A$1:$B$7,2,TRUE)</f>
        <v>XS</v>
      </c>
      <c r="H634">
        <v>196.85149999999999</v>
      </c>
      <c r="I634" s="2">
        <f t="shared" si="28"/>
        <v>98.425749999999994</v>
      </c>
      <c r="J634" t="s">
        <v>25</v>
      </c>
      <c r="K634">
        <v>5.99</v>
      </c>
      <c r="L634" s="8">
        <f t="shared" si="29"/>
        <v>202.8415</v>
      </c>
      <c r="M634" t="s">
        <v>35</v>
      </c>
      <c r="N634" t="str">
        <f>VLOOKUP(M634,'Look-up tables'!$H$1:$I$14,2,FALSE)</f>
        <v>QC</v>
      </c>
      <c r="O634" t="s">
        <v>29</v>
      </c>
      <c r="P634" s="7">
        <f>VLOOKUP(O634,'Look-up tables'!$D$1:$E$5,2,FALSE)</f>
        <v>3</v>
      </c>
      <c r="Q634" s="8" t="s">
        <v>30</v>
      </c>
      <c r="R634" t="s">
        <v>47</v>
      </c>
      <c r="S634" t="s">
        <v>19</v>
      </c>
      <c r="T634" t="s">
        <v>98</v>
      </c>
    </row>
    <row r="635" spans="1:20" x14ac:dyDescent="0.35">
      <c r="A635">
        <v>10054</v>
      </c>
      <c r="B635" s="1">
        <v>40661</v>
      </c>
      <c r="C635" s="27" t="str">
        <f t="shared" si="27"/>
        <v>Apr</v>
      </c>
      <c r="D635" s="27">
        <f>VLOOKUP(C635,'Look-up tables'!$N$2:$O$13,2,FALSE)</f>
        <v>4</v>
      </c>
      <c r="E635" t="s">
        <v>34</v>
      </c>
      <c r="F635">
        <v>2</v>
      </c>
      <c r="G635" t="str">
        <f>VLOOKUP(F635,'Look-up tables'!$A$1:$B$7,2,TRUE)</f>
        <v>XS</v>
      </c>
      <c r="H635">
        <v>203.3</v>
      </c>
      <c r="I635" s="2">
        <f t="shared" si="28"/>
        <v>101.65</v>
      </c>
      <c r="J635" t="s">
        <v>25</v>
      </c>
      <c r="K635">
        <v>48.2</v>
      </c>
      <c r="L635" s="8">
        <f t="shared" si="29"/>
        <v>251.5</v>
      </c>
      <c r="M635" t="s">
        <v>35</v>
      </c>
      <c r="N635" t="str">
        <f>VLOOKUP(M635,'Look-up tables'!$H$1:$I$14,2,FALSE)</f>
        <v>QC</v>
      </c>
      <c r="O635" t="s">
        <v>29</v>
      </c>
      <c r="P635" s="7">
        <f>VLOOKUP(O635,'Look-up tables'!$D$1:$E$5,2,FALSE)</f>
        <v>3</v>
      </c>
      <c r="Q635" s="8" t="s">
        <v>17</v>
      </c>
      <c r="R635" t="s">
        <v>18</v>
      </c>
      <c r="S635" t="s">
        <v>45</v>
      </c>
      <c r="T635" t="s">
        <v>135</v>
      </c>
    </row>
    <row r="636" spans="1:20" x14ac:dyDescent="0.35">
      <c r="A636">
        <v>17252</v>
      </c>
      <c r="B636" s="1">
        <v>40662</v>
      </c>
      <c r="C636" s="27" t="str">
        <f t="shared" si="27"/>
        <v>Apr</v>
      </c>
      <c r="D636" s="27">
        <f>VLOOKUP(C636,'Look-up tables'!$N$2:$O$13,2,FALSE)</f>
        <v>4</v>
      </c>
      <c r="E636" t="s">
        <v>49</v>
      </c>
      <c r="F636">
        <v>49</v>
      </c>
      <c r="G636" t="str">
        <f>VLOOKUP(F636,'Look-up tables'!$A$1:$B$7,2,TRUE)</f>
        <v>XL</v>
      </c>
      <c r="H636">
        <v>11365.616</v>
      </c>
      <c r="I636" s="2">
        <f t="shared" si="28"/>
        <v>231.95134693877552</v>
      </c>
      <c r="J636" t="s">
        <v>21</v>
      </c>
      <c r="K636">
        <v>54.12</v>
      </c>
      <c r="L636" s="8">
        <f t="shared" si="29"/>
        <v>11419.736000000001</v>
      </c>
      <c r="M636" t="s">
        <v>51</v>
      </c>
      <c r="N636" t="str">
        <f>VLOOKUP(M636,'Look-up tables'!$H$1:$I$14,2,FALSE)</f>
        <v>ON</v>
      </c>
      <c r="O636" t="s">
        <v>16</v>
      </c>
      <c r="P636" s="7">
        <f>VLOOKUP(O636,'Look-up tables'!$D$1:$E$5,2,FALSE)</f>
        <v>4</v>
      </c>
      <c r="Q636" s="8" t="s">
        <v>17</v>
      </c>
      <c r="R636" t="s">
        <v>52</v>
      </c>
      <c r="S636" t="s">
        <v>56</v>
      </c>
      <c r="T636" s="1">
        <v>40548</v>
      </c>
    </row>
    <row r="637" spans="1:20" x14ac:dyDescent="0.35">
      <c r="A637">
        <v>16674</v>
      </c>
      <c r="B637" s="1">
        <v>40662</v>
      </c>
      <c r="C637" s="27" t="str">
        <f t="shared" si="27"/>
        <v>Apr</v>
      </c>
      <c r="D637" s="27">
        <f>VLOOKUP(C637,'Look-up tables'!$N$2:$O$13,2,FALSE)</f>
        <v>4</v>
      </c>
      <c r="E637" t="s">
        <v>13</v>
      </c>
      <c r="F637">
        <v>49</v>
      </c>
      <c r="G637" t="str">
        <f>VLOOKUP(F637,'Look-up tables'!$A$1:$B$7,2,TRUE)</f>
        <v>XL</v>
      </c>
      <c r="H637">
        <v>1959.43</v>
      </c>
      <c r="I637" s="2">
        <f t="shared" si="28"/>
        <v>39.98836734693878</v>
      </c>
      <c r="J637" t="s">
        <v>25</v>
      </c>
      <c r="K637">
        <v>4.62</v>
      </c>
      <c r="L637" s="8">
        <f t="shared" si="29"/>
        <v>1964.05</v>
      </c>
      <c r="M637" t="s">
        <v>41</v>
      </c>
      <c r="N637" t="str">
        <f>VLOOKUP(M637,'Look-up tables'!$H$1:$I$14,2,FALSE)</f>
        <v>NS</v>
      </c>
      <c r="O637" t="s">
        <v>42</v>
      </c>
      <c r="P637" s="7">
        <f>VLOOKUP(O637,'Look-up tables'!$D$1:$E$5,2,FALSE)</f>
        <v>2</v>
      </c>
      <c r="Q637" s="8" t="s">
        <v>27</v>
      </c>
      <c r="R637" t="s">
        <v>66</v>
      </c>
      <c r="S637" t="s">
        <v>19</v>
      </c>
      <c r="T637" s="1">
        <v>40699</v>
      </c>
    </row>
    <row r="638" spans="1:20" x14ac:dyDescent="0.35">
      <c r="A638">
        <v>17252</v>
      </c>
      <c r="B638" s="1">
        <v>40662</v>
      </c>
      <c r="C638" s="27" t="str">
        <f t="shared" si="27"/>
        <v>Apr</v>
      </c>
      <c r="D638" s="27">
        <f>VLOOKUP(C638,'Look-up tables'!$N$2:$O$13,2,FALSE)</f>
        <v>4</v>
      </c>
      <c r="E638" t="s">
        <v>49</v>
      </c>
      <c r="F638">
        <v>48</v>
      </c>
      <c r="G638" t="str">
        <f>VLOOKUP(F638,'Look-up tables'!$A$1:$B$7,2,TRUE)</f>
        <v>XL</v>
      </c>
      <c r="H638">
        <v>2283.2199999999998</v>
      </c>
      <c r="I638" s="2">
        <f t="shared" si="28"/>
        <v>47.567083333333329</v>
      </c>
      <c r="J638" t="s">
        <v>25</v>
      </c>
      <c r="K638">
        <v>5.97</v>
      </c>
      <c r="L638" s="8">
        <f t="shared" si="29"/>
        <v>2289.1899999999996</v>
      </c>
      <c r="M638" t="s">
        <v>51</v>
      </c>
      <c r="N638" t="str">
        <f>VLOOKUP(M638,'Look-up tables'!$H$1:$I$14,2,FALSE)</f>
        <v>ON</v>
      </c>
      <c r="O638" t="s">
        <v>16</v>
      </c>
      <c r="P638" s="7">
        <f>VLOOKUP(O638,'Look-up tables'!$D$1:$E$5,2,FALSE)</f>
        <v>4</v>
      </c>
      <c r="Q638" s="8" t="s">
        <v>27</v>
      </c>
      <c r="R638" t="s">
        <v>28</v>
      </c>
      <c r="S638" t="s">
        <v>19</v>
      </c>
      <c r="T638" t="s">
        <v>135</v>
      </c>
    </row>
    <row r="639" spans="1:20" x14ac:dyDescent="0.35">
      <c r="A639">
        <v>26791</v>
      </c>
      <c r="B639" s="1">
        <v>40662</v>
      </c>
      <c r="C639" s="27" t="str">
        <f t="shared" si="27"/>
        <v>Apr</v>
      </c>
      <c r="D639" s="27">
        <f>VLOOKUP(C639,'Look-up tables'!$N$2:$O$13,2,FALSE)</f>
        <v>4</v>
      </c>
      <c r="E639" t="s">
        <v>13</v>
      </c>
      <c r="F639">
        <v>45</v>
      </c>
      <c r="G639" t="str">
        <f>VLOOKUP(F639,'Look-up tables'!$A$1:$B$7,2,TRUE)</f>
        <v>XL</v>
      </c>
      <c r="H639">
        <v>500.48</v>
      </c>
      <c r="I639" s="2">
        <f t="shared" si="28"/>
        <v>11.121777777777778</v>
      </c>
      <c r="J639" t="s">
        <v>25</v>
      </c>
      <c r="K639">
        <v>5.03</v>
      </c>
      <c r="L639" s="8">
        <f t="shared" si="29"/>
        <v>505.51</v>
      </c>
      <c r="M639" t="s">
        <v>96</v>
      </c>
      <c r="N639" t="str">
        <f>VLOOKUP(M639,'Look-up tables'!$H$1:$I$14,2,FALSE)</f>
        <v>PE</v>
      </c>
      <c r="O639" t="s">
        <v>29</v>
      </c>
      <c r="P639" s="7">
        <f>VLOOKUP(O639,'Look-up tables'!$D$1:$E$5,2,FALSE)</f>
        <v>3</v>
      </c>
      <c r="Q639" s="8" t="s">
        <v>27</v>
      </c>
      <c r="R639" t="s">
        <v>58</v>
      </c>
      <c r="S639" t="s">
        <v>19</v>
      </c>
      <c r="T639" s="1">
        <v>40699</v>
      </c>
    </row>
    <row r="640" spans="1:20" x14ac:dyDescent="0.35">
      <c r="A640">
        <v>16674</v>
      </c>
      <c r="B640" s="1">
        <v>40662</v>
      </c>
      <c r="C640" s="27" t="str">
        <f t="shared" si="27"/>
        <v>Apr</v>
      </c>
      <c r="D640" s="27">
        <f>VLOOKUP(C640,'Look-up tables'!$N$2:$O$13,2,FALSE)</f>
        <v>4</v>
      </c>
      <c r="E640" t="s">
        <v>13</v>
      </c>
      <c r="F640">
        <v>39</v>
      </c>
      <c r="G640" t="str">
        <f>VLOOKUP(F640,'Look-up tables'!$A$1:$B$7,2,TRUE)</f>
        <v>L</v>
      </c>
      <c r="H640">
        <v>14072.64</v>
      </c>
      <c r="I640" s="2">
        <f t="shared" si="28"/>
        <v>360.83692307692309</v>
      </c>
      <c r="J640" t="s">
        <v>21</v>
      </c>
      <c r="K640">
        <v>58.92</v>
      </c>
      <c r="L640" s="8">
        <f t="shared" si="29"/>
        <v>14131.56</v>
      </c>
      <c r="M640" t="s">
        <v>41</v>
      </c>
      <c r="N640" t="str">
        <f>VLOOKUP(M640,'Look-up tables'!$H$1:$I$14,2,FALSE)</f>
        <v>NS</v>
      </c>
      <c r="O640" t="s">
        <v>42</v>
      </c>
      <c r="P640" s="7">
        <f>VLOOKUP(O640,'Look-up tables'!$D$1:$E$5,2,FALSE)</f>
        <v>2</v>
      </c>
      <c r="Q640" s="8" t="s">
        <v>17</v>
      </c>
      <c r="R640" t="s">
        <v>23</v>
      </c>
      <c r="S640" t="s">
        <v>24</v>
      </c>
      <c r="T640" s="1">
        <v>40760</v>
      </c>
    </row>
    <row r="641" spans="1:20" x14ac:dyDescent="0.35">
      <c r="A641">
        <v>42727</v>
      </c>
      <c r="B641" s="1">
        <v>40662</v>
      </c>
      <c r="C641" s="27" t="str">
        <f t="shared" si="27"/>
        <v>Apr</v>
      </c>
      <c r="D641" s="27">
        <f>VLOOKUP(C641,'Look-up tables'!$N$2:$O$13,2,FALSE)</f>
        <v>4</v>
      </c>
      <c r="E641" t="s">
        <v>49</v>
      </c>
      <c r="F641">
        <v>21</v>
      </c>
      <c r="G641" t="str">
        <f>VLOOKUP(F641,'Look-up tables'!$A$1:$B$7,2,TRUE)</f>
        <v>M</v>
      </c>
      <c r="H641">
        <v>177.06</v>
      </c>
      <c r="I641" s="2">
        <f t="shared" si="28"/>
        <v>8.4314285714285724</v>
      </c>
      <c r="J641" t="s">
        <v>25</v>
      </c>
      <c r="K641">
        <v>7.77</v>
      </c>
      <c r="L641" s="8">
        <f t="shared" si="29"/>
        <v>184.83</v>
      </c>
      <c r="M641" t="s">
        <v>85</v>
      </c>
      <c r="N641" t="str">
        <f>VLOOKUP(M641,'Look-up tables'!$H$1:$I$14,2,FALSE)</f>
        <v>SK</v>
      </c>
      <c r="O641" t="s">
        <v>16</v>
      </c>
      <c r="P641" s="7">
        <f>VLOOKUP(O641,'Look-up tables'!$D$1:$E$5,2,FALSE)</f>
        <v>4</v>
      </c>
      <c r="Q641" s="8" t="s">
        <v>27</v>
      </c>
      <c r="R641" t="s">
        <v>36</v>
      </c>
      <c r="S641" t="s">
        <v>32</v>
      </c>
      <c r="T641" t="s">
        <v>135</v>
      </c>
    </row>
    <row r="642" spans="1:20" x14ac:dyDescent="0.35">
      <c r="A642">
        <v>3750</v>
      </c>
      <c r="B642" s="1">
        <v>40662</v>
      </c>
      <c r="C642" s="27" t="str">
        <f t="shared" si="27"/>
        <v>Apr</v>
      </c>
      <c r="D642" s="27">
        <f>VLOOKUP(C642,'Look-up tables'!$N$2:$O$13,2,FALSE)</f>
        <v>4</v>
      </c>
      <c r="E642" t="s">
        <v>55</v>
      </c>
      <c r="F642">
        <v>12</v>
      </c>
      <c r="G642" t="str">
        <f>VLOOKUP(F642,'Look-up tables'!$A$1:$B$7,2,TRUE)</f>
        <v>S</v>
      </c>
      <c r="H642">
        <v>76.16</v>
      </c>
      <c r="I642" s="2">
        <f t="shared" si="28"/>
        <v>6.3466666666666667</v>
      </c>
      <c r="J642" t="s">
        <v>25</v>
      </c>
      <c r="K642">
        <v>5.2</v>
      </c>
      <c r="L642" s="8">
        <f t="shared" si="29"/>
        <v>81.36</v>
      </c>
      <c r="M642" t="s">
        <v>35</v>
      </c>
      <c r="N642" t="str">
        <f>VLOOKUP(M642,'Look-up tables'!$H$1:$I$14,2,FALSE)</f>
        <v>QC</v>
      </c>
      <c r="O642" t="s">
        <v>42</v>
      </c>
      <c r="P642" s="7">
        <f>VLOOKUP(O642,'Look-up tables'!$D$1:$E$5,2,FALSE)</f>
        <v>2</v>
      </c>
      <c r="Q642" s="8" t="s">
        <v>27</v>
      </c>
      <c r="R642" t="s">
        <v>28</v>
      </c>
      <c r="S642" t="s">
        <v>19</v>
      </c>
      <c r="T642" s="1">
        <v>40548</v>
      </c>
    </row>
    <row r="643" spans="1:20" x14ac:dyDescent="0.35">
      <c r="A643">
        <v>42727</v>
      </c>
      <c r="B643" s="1">
        <v>40662</v>
      </c>
      <c r="C643" s="27" t="str">
        <f t="shared" ref="C643:C706" si="30">TEXT(B643, "mmm")</f>
        <v>Apr</v>
      </c>
      <c r="D643" s="27">
        <f>VLOOKUP(C643,'Look-up tables'!$N$2:$O$13,2,FALSE)</f>
        <v>4</v>
      </c>
      <c r="E643" t="s">
        <v>49</v>
      </c>
      <c r="F643">
        <v>11</v>
      </c>
      <c r="G643" t="str">
        <f>VLOOKUP(F643,'Look-up tables'!$A$1:$B$7,2,TRUE)</f>
        <v>S</v>
      </c>
      <c r="H643">
        <v>5510.23</v>
      </c>
      <c r="I643" s="2">
        <f t="shared" ref="I643:I706" si="31">H643/F643</f>
        <v>500.92999999999995</v>
      </c>
      <c r="J643" t="s">
        <v>21</v>
      </c>
      <c r="K643">
        <v>26</v>
      </c>
      <c r="L643" s="8">
        <f t="shared" ref="L643:L706" si="32">H643+K643</f>
        <v>5536.23</v>
      </c>
      <c r="M643" t="s">
        <v>85</v>
      </c>
      <c r="N643" t="str">
        <f>VLOOKUP(M643,'Look-up tables'!$H$1:$I$14,2,FALSE)</f>
        <v>SK</v>
      </c>
      <c r="O643" t="s">
        <v>16</v>
      </c>
      <c r="P643" s="7">
        <f>VLOOKUP(O643,'Look-up tables'!$D$1:$E$5,2,FALSE)</f>
        <v>4</v>
      </c>
      <c r="Q643" s="8" t="s">
        <v>17</v>
      </c>
      <c r="R643" t="s">
        <v>23</v>
      </c>
      <c r="S643" t="s">
        <v>24</v>
      </c>
      <c r="T643" t="s">
        <v>135</v>
      </c>
    </row>
    <row r="644" spans="1:20" x14ac:dyDescent="0.35">
      <c r="A644">
        <v>2208</v>
      </c>
      <c r="B644" s="1">
        <v>40663</v>
      </c>
      <c r="C644" s="27" t="str">
        <f t="shared" si="30"/>
        <v>Apr</v>
      </c>
      <c r="D644" s="27">
        <f>VLOOKUP(C644,'Look-up tables'!$N$2:$O$13,2,FALSE)</f>
        <v>4</v>
      </c>
      <c r="E644" t="s">
        <v>49</v>
      </c>
      <c r="F644">
        <v>41</v>
      </c>
      <c r="G644" t="str">
        <f>VLOOKUP(F644,'Look-up tables'!$A$1:$B$7,2,TRUE)</f>
        <v>XL</v>
      </c>
      <c r="H644">
        <v>23281.05</v>
      </c>
      <c r="I644" s="2">
        <f t="shared" si="31"/>
        <v>567.83048780487798</v>
      </c>
      <c r="J644" t="s">
        <v>25</v>
      </c>
      <c r="K644">
        <v>24.49</v>
      </c>
      <c r="L644" s="8">
        <f t="shared" si="32"/>
        <v>23305.54</v>
      </c>
      <c r="M644" t="s">
        <v>41</v>
      </c>
      <c r="N644" t="str">
        <f>VLOOKUP(M644,'Look-up tables'!$H$1:$I$14,2,FALSE)</f>
        <v>NS</v>
      </c>
      <c r="O644" t="s">
        <v>29</v>
      </c>
      <c r="P644" s="7">
        <f>VLOOKUP(O644,'Look-up tables'!$D$1:$E$5,2,FALSE)</f>
        <v>3</v>
      </c>
      <c r="Q644" s="8" t="s">
        <v>30</v>
      </c>
      <c r="R644" t="s">
        <v>165</v>
      </c>
      <c r="S644" t="s">
        <v>76</v>
      </c>
      <c r="T644" s="1">
        <v>40548</v>
      </c>
    </row>
    <row r="645" spans="1:20" x14ac:dyDescent="0.35">
      <c r="A645">
        <v>18528</v>
      </c>
      <c r="B645" s="1">
        <v>40663</v>
      </c>
      <c r="C645" s="27" t="str">
        <f t="shared" si="30"/>
        <v>Apr</v>
      </c>
      <c r="D645" s="27">
        <f>VLOOKUP(C645,'Look-up tables'!$N$2:$O$13,2,FALSE)</f>
        <v>4</v>
      </c>
      <c r="E645" t="s">
        <v>20</v>
      </c>
      <c r="F645">
        <v>33</v>
      </c>
      <c r="G645" t="str">
        <f>VLOOKUP(F645,'Look-up tables'!$A$1:$B$7,2,TRUE)</f>
        <v>L</v>
      </c>
      <c r="H645">
        <v>340.97</v>
      </c>
      <c r="I645" s="2">
        <f t="shared" si="31"/>
        <v>10.332424242424244</v>
      </c>
      <c r="J645" t="s">
        <v>25</v>
      </c>
      <c r="K645">
        <v>3.99</v>
      </c>
      <c r="L645" s="8">
        <f t="shared" si="32"/>
        <v>344.96000000000004</v>
      </c>
      <c r="M645" t="s">
        <v>51</v>
      </c>
      <c r="N645" t="str">
        <f>VLOOKUP(M645,'Look-up tables'!$H$1:$I$14,2,FALSE)</f>
        <v>ON</v>
      </c>
      <c r="O645" t="s">
        <v>22</v>
      </c>
      <c r="P645" s="7">
        <f>VLOOKUP(O645,'Look-up tables'!$D$1:$E$5,2,FALSE)</f>
        <v>1</v>
      </c>
      <c r="Q645" s="8" t="s">
        <v>27</v>
      </c>
      <c r="R645" t="s">
        <v>66</v>
      </c>
      <c r="S645" t="s">
        <v>19</v>
      </c>
      <c r="T645" s="1">
        <v>40548</v>
      </c>
    </row>
    <row r="646" spans="1:20" x14ac:dyDescent="0.35">
      <c r="A646">
        <v>513</v>
      </c>
      <c r="B646" s="1">
        <v>40663</v>
      </c>
      <c r="C646" s="27" t="str">
        <f t="shared" si="30"/>
        <v>Apr</v>
      </c>
      <c r="D646" s="27">
        <f>VLOOKUP(C646,'Look-up tables'!$N$2:$O$13,2,FALSE)</f>
        <v>4</v>
      </c>
      <c r="E646" t="s">
        <v>34</v>
      </c>
      <c r="F646">
        <v>33</v>
      </c>
      <c r="G646" t="str">
        <f>VLOOKUP(F646,'Look-up tables'!$A$1:$B$7,2,TRUE)</f>
        <v>L</v>
      </c>
      <c r="H646">
        <v>5437.92</v>
      </c>
      <c r="I646" s="2">
        <f t="shared" si="31"/>
        <v>164.78545454545454</v>
      </c>
      <c r="J646" t="s">
        <v>21</v>
      </c>
      <c r="K646">
        <v>60.2</v>
      </c>
      <c r="L646" s="8">
        <f t="shared" si="32"/>
        <v>5498.12</v>
      </c>
      <c r="M646" t="s">
        <v>51</v>
      </c>
      <c r="N646" t="str">
        <f>VLOOKUP(M646,'Look-up tables'!$H$1:$I$14,2,FALSE)</f>
        <v>ON</v>
      </c>
      <c r="O646" t="s">
        <v>29</v>
      </c>
      <c r="P646" s="7">
        <f>VLOOKUP(O646,'Look-up tables'!$D$1:$E$5,2,FALSE)</f>
        <v>3</v>
      </c>
      <c r="Q646" s="8" t="s">
        <v>17</v>
      </c>
      <c r="R646" t="s">
        <v>23</v>
      </c>
      <c r="S646" t="s">
        <v>24</v>
      </c>
      <c r="T646" t="s">
        <v>135</v>
      </c>
    </row>
    <row r="647" spans="1:20" x14ac:dyDescent="0.35">
      <c r="A647">
        <v>18528</v>
      </c>
      <c r="B647" s="1">
        <v>40663</v>
      </c>
      <c r="C647" s="27" t="str">
        <f t="shared" si="30"/>
        <v>Apr</v>
      </c>
      <c r="D647" s="27">
        <f>VLOOKUP(C647,'Look-up tables'!$N$2:$O$13,2,FALSE)</f>
        <v>4</v>
      </c>
      <c r="E647" t="s">
        <v>20</v>
      </c>
      <c r="F647">
        <v>22</v>
      </c>
      <c r="G647" t="str">
        <f>VLOOKUP(F647,'Look-up tables'!$A$1:$B$7,2,TRUE)</f>
        <v>M</v>
      </c>
      <c r="H647">
        <v>136.24</v>
      </c>
      <c r="I647" s="2">
        <f t="shared" si="31"/>
        <v>6.1927272727272733</v>
      </c>
      <c r="J647" t="s">
        <v>25</v>
      </c>
      <c r="K647">
        <v>7.96</v>
      </c>
      <c r="L647" s="8">
        <f t="shared" si="32"/>
        <v>144.20000000000002</v>
      </c>
      <c r="M647" t="s">
        <v>51</v>
      </c>
      <c r="N647" t="str">
        <f>VLOOKUP(M647,'Look-up tables'!$H$1:$I$14,2,FALSE)</f>
        <v>ON</v>
      </c>
      <c r="O647" t="s">
        <v>22</v>
      </c>
      <c r="P647" s="7">
        <f>VLOOKUP(O647,'Look-up tables'!$D$1:$E$5,2,FALSE)</f>
        <v>1</v>
      </c>
      <c r="Q647" s="8" t="s">
        <v>27</v>
      </c>
      <c r="R647" t="s">
        <v>28</v>
      </c>
      <c r="S647" t="s">
        <v>19</v>
      </c>
      <c r="T647" s="1">
        <v>40579</v>
      </c>
    </row>
    <row r="648" spans="1:20" x14ac:dyDescent="0.35">
      <c r="A648">
        <v>38305</v>
      </c>
      <c r="B648" s="1">
        <v>40663</v>
      </c>
      <c r="C648" s="27" t="str">
        <f t="shared" si="30"/>
        <v>Apr</v>
      </c>
      <c r="D648" s="27">
        <f>VLOOKUP(C648,'Look-up tables'!$N$2:$O$13,2,FALSE)</f>
        <v>4</v>
      </c>
      <c r="E648" t="s">
        <v>20</v>
      </c>
      <c r="F648">
        <v>21</v>
      </c>
      <c r="G648" t="str">
        <f>VLOOKUP(F648,'Look-up tables'!$A$1:$B$7,2,TRUE)</f>
        <v>M</v>
      </c>
      <c r="H648">
        <v>2561.6705000000002</v>
      </c>
      <c r="I648" s="2">
        <f t="shared" si="31"/>
        <v>121.98430952380953</v>
      </c>
      <c r="J648" t="s">
        <v>25</v>
      </c>
      <c r="K648">
        <v>8.08</v>
      </c>
      <c r="L648" s="8">
        <f t="shared" si="32"/>
        <v>2569.7505000000001</v>
      </c>
      <c r="M648" t="s">
        <v>35</v>
      </c>
      <c r="N648" t="str">
        <f>VLOOKUP(M648,'Look-up tables'!$H$1:$I$14,2,FALSE)</f>
        <v>QC</v>
      </c>
      <c r="O648" t="s">
        <v>16</v>
      </c>
      <c r="P648" s="7">
        <f>VLOOKUP(O648,'Look-up tables'!$D$1:$E$5,2,FALSE)</f>
        <v>4</v>
      </c>
      <c r="Q648" s="8" t="s">
        <v>30</v>
      </c>
      <c r="R648" t="s">
        <v>47</v>
      </c>
      <c r="S648" t="s">
        <v>19</v>
      </c>
      <c r="T648" s="1">
        <v>40579</v>
      </c>
    </row>
    <row r="649" spans="1:20" x14ac:dyDescent="0.35">
      <c r="A649">
        <v>2208</v>
      </c>
      <c r="B649" s="1">
        <v>40663</v>
      </c>
      <c r="C649" s="27" t="str">
        <f t="shared" si="30"/>
        <v>Apr</v>
      </c>
      <c r="D649" s="27">
        <f>VLOOKUP(C649,'Look-up tables'!$N$2:$O$13,2,FALSE)</f>
        <v>4</v>
      </c>
      <c r="E649" t="s">
        <v>49</v>
      </c>
      <c r="F649">
        <v>7</v>
      </c>
      <c r="G649" t="str">
        <f>VLOOKUP(F649,'Look-up tables'!$A$1:$B$7,2,TRUE)</f>
        <v>XS</v>
      </c>
      <c r="H649">
        <v>82.06</v>
      </c>
      <c r="I649" s="2">
        <f t="shared" si="31"/>
        <v>11.722857142857142</v>
      </c>
      <c r="J649" t="s">
        <v>25</v>
      </c>
      <c r="K649">
        <v>7.19</v>
      </c>
      <c r="L649" s="8">
        <f t="shared" si="32"/>
        <v>89.25</v>
      </c>
      <c r="M649" t="s">
        <v>41</v>
      </c>
      <c r="N649" t="str">
        <f>VLOOKUP(M649,'Look-up tables'!$H$1:$I$14,2,FALSE)</f>
        <v>NS</v>
      </c>
      <c r="O649" t="s">
        <v>29</v>
      </c>
      <c r="P649" s="7">
        <f>VLOOKUP(O649,'Look-up tables'!$D$1:$E$5,2,FALSE)</f>
        <v>3</v>
      </c>
      <c r="Q649" s="8" t="s">
        <v>27</v>
      </c>
      <c r="R649" t="s">
        <v>68</v>
      </c>
      <c r="S649" t="s">
        <v>19</v>
      </c>
      <c r="T649" s="1">
        <v>40579</v>
      </c>
    </row>
    <row r="650" spans="1:20" x14ac:dyDescent="0.35">
      <c r="A650">
        <v>22850</v>
      </c>
      <c r="B650" s="1">
        <v>40663</v>
      </c>
      <c r="C650" s="27" t="str">
        <f t="shared" si="30"/>
        <v>Apr</v>
      </c>
      <c r="D650" s="27">
        <f>VLOOKUP(C650,'Look-up tables'!$N$2:$O$13,2,FALSE)</f>
        <v>4</v>
      </c>
      <c r="E650" t="s">
        <v>55</v>
      </c>
      <c r="F650">
        <v>4</v>
      </c>
      <c r="G650" t="str">
        <f>VLOOKUP(F650,'Look-up tables'!$A$1:$B$7,2,TRUE)</f>
        <v>XS</v>
      </c>
      <c r="H650">
        <v>105.13</v>
      </c>
      <c r="I650" s="2">
        <f t="shared" si="31"/>
        <v>26.282499999999999</v>
      </c>
      <c r="J650" t="s">
        <v>25</v>
      </c>
      <c r="K650">
        <v>4</v>
      </c>
      <c r="L650" s="8">
        <f t="shared" si="32"/>
        <v>109.13</v>
      </c>
      <c r="M650" t="s">
        <v>46</v>
      </c>
      <c r="N650" t="str">
        <f>VLOOKUP(M650,'Look-up tables'!$H$1:$I$14,2,FALSE)</f>
        <v>YT</v>
      </c>
      <c r="O650" t="s">
        <v>29</v>
      </c>
      <c r="P650" s="7">
        <f>VLOOKUP(O650,'Look-up tables'!$D$1:$E$5,2,FALSE)</f>
        <v>3</v>
      </c>
      <c r="Q650" s="8" t="s">
        <v>30</v>
      </c>
      <c r="R650" t="s">
        <v>31</v>
      </c>
      <c r="S650" t="s">
        <v>19</v>
      </c>
      <c r="T650" s="1">
        <v>40548</v>
      </c>
    </row>
    <row r="651" spans="1:20" x14ac:dyDescent="0.35">
      <c r="A651">
        <v>7878</v>
      </c>
      <c r="B651" s="1">
        <v>40664</v>
      </c>
      <c r="C651" s="27" t="str">
        <f t="shared" si="30"/>
        <v>May</v>
      </c>
      <c r="D651" s="27">
        <f>VLOOKUP(C651,'Look-up tables'!$N$2:$O$13,2,FALSE)</f>
        <v>5</v>
      </c>
      <c r="E651" t="s">
        <v>20</v>
      </c>
      <c r="F651">
        <v>50</v>
      </c>
      <c r="G651" t="str">
        <f>VLOOKUP(F651,'Look-up tables'!$A$1:$B$7,2,TRUE)</f>
        <v>XXL</v>
      </c>
      <c r="H651">
        <v>3904.12</v>
      </c>
      <c r="I651" s="2">
        <f t="shared" si="31"/>
        <v>78.082399999999993</v>
      </c>
      <c r="J651" t="s">
        <v>21</v>
      </c>
      <c r="K651">
        <v>55.81</v>
      </c>
      <c r="L651" s="8">
        <f t="shared" si="32"/>
        <v>3959.93</v>
      </c>
      <c r="M651" t="s">
        <v>39</v>
      </c>
      <c r="N651" t="str">
        <f>VLOOKUP(M651,'Look-up tables'!$H$1:$I$14,2,FALSE)</f>
        <v>MB</v>
      </c>
      <c r="O651" t="s">
        <v>22</v>
      </c>
      <c r="P651" s="7">
        <f>VLOOKUP(O651,'Look-up tables'!$D$1:$E$5,2,FALSE)</f>
        <v>1</v>
      </c>
      <c r="Q651" s="8" t="s">
        <v>17</v>
      </c>
      <c r="R651" t="s">
        <v>115</v>
      </c>
      <c r="S651" t="s">
        <v>56</v>
      </c>
      <c r="T651" s="1">
        <v>40699</v>
      </c>
    </row>
    <row r="652" spans="1:20" x14ac:dyDescent="0.35">
      <c r="A652">
        <v>7878</v>
      </c>
      <c r="B652" s="1">
        <v>40664</v>
      </c>
      <c r="C652" s="27" t="str">
        <f t="shared" si="30"/>
        <v>May</v>
      </c>
      <c r="D652" s="27">
        <f>VLOOKUP(C652,'Look-up tables'!$N$2:$O$13,2,FALSE)</f>
        <v>5</v>
      </c>
      <c r="E652" t="s">
        <v>13</v>
      </c>
      <c r="F652">
        <v>42</v>
      </c>
      <c r="G652" t="str">
        <f>VLOOKUP(F652,'Look-up tables'!$A$1:$B$7,2,TRUE)</f>
        <v>XL</v>
      </c>
      <c r="H652">
        <v>256.64</v>
      </c>
      <c r="I652" s="2">
        <f t="shared" si="31"/>
        <v>6.1104761904761897</v>
      </c>
      <c r="J652" t="s">
        <v>25</v>
      </c>
      <c r="K652">
        <v>3.37</v>
      </c>
      <c r="L652" s="8">
        <f t="shared" si="32"/>
        <v>260.01</v>
      </c>
      <c r="M652" t="s">
        <v>39</v>
      </c>
      <c r="N652" t="str">
        <f>VLOOKUP(M652,'Look-up tables'!$H$1:$I$14,2,FALSE)</f>
        <v>MB</v>
      </c>
      <c r="O652" t="s">
        <v>22</v>
      </c>
      <c r="P652" s="7">
        <f>VLOOKUP(O652,'Look-up tables'!$D$1:$E$5,2,FALSE)</f>
        <v>1</v>
      </c>
      <c r="Q652" s="8" t="s">
        <v>27</v>
      </c>
      <c r="R652" t="s">
        <v>82</v>
      </c>
      <c r="S652" t="s">
        <v>37</v>
      </c>
      <c r="T652" s="1">
        <v>40760</v>
      </c>
    </row>
    <row r="653" spans="1:20" x14ac:dyDescent="0.35">
      <c r="A653">
        <v>7878</v>
      </c>
      <c r="B653" s="1">
        <v>40664</v>
      </c>
      <c r="C653" s="27" t="str">
        <f t="shared" si="30"/>
        <v>May</v>
      </c>
      <c r="D653" s="27">
        <f>VLOOKUP(C653,'Look-up tables'!$N$2:$O$13,2,FALSE)</f>
        <v>5</v>
      </c>
      <c r="E653" t="s">
        <v>20</v>
      </c>
      <c r="F653">
        <v>41</v>
      </c>
      <c r="G653" t="str">
        <f>VLOOKUP(F653,'Look-up tables'!$A$1:$B$7,2,TRUE)</f>
        <v>XL</v>
      </c>
      <c r="H653">
        <v>343.64</v>
      </c>
      <c r="I653" s="2">
        <f t="shared" si="31"/>
        <v>8.3814634146341458</v>
      </c>
      <c r="J653" t="s">
        <v>25</v>
      </c>
      <c r="K653">
        <v>3.44</v>
      </c>
      <c r="L653" s="8">
        <f t="shared" si="32"/>
        <v>347.08</v>
      </c>
      <c r="M653" t="s">
        <v>39</v>
      </c>
      <c r="N653" t="str">
        <f>VLOOKUP(M653,'Look-up tables'!$H$1:$I$14,2,FALSE)</f>
        <v>MB</v>
      </c>
      <c r="O653" t="s">
        <v>22</v>
      </c>
      <c r="P653" s="7">
        <f>VLOOKUP(O653,'Look-up tables'!$D$1:$E$5,2,FALSE)</f>
        <v>1</v>
      </c>
      <c r="Q653" s="8" t="s">
        <v>17</v>
      </c>
      <c r="R653" t="s">
        <v>18</v>
      </c>
      <c r="S653" t="s">
        <v>32</v>
      </c>
      <c r="T653" s="1">
        <v>40607</v>
      </c>
    </row>
    <row r="654" spans="1:20" x14ac:dyDescent="0.35">
      <c r="A654">
        <v>56834</v>
      </c>
      <c r="B654" s="1">
        <v>40664</v>
      </c>
      <c r="C654" s="27" t="str">
        <f t="shared" si="30"/>
        <v>May</v>
      </c>
      <c r="D654" s="27">
        <f>VLOOKUP(C654,'Look-up tables'!$N$2:$O$13,2,FALSE)</f>
        <v>5</v>
      </c>
      <c r="E654" t="s">
        <v>34</v>
      </c>
      <c r="F654">
        <v>33</v>
      </c>
      <c r="G654" t="str">
        <f>VLOOKUP(F654,'Look-up tables'!$A$1:$B$7,2,TRUE)</f>
        <v>L</v>
      </c>
      <c r="H654">
        <v>205.52</v>
      </c>
      <c r="I654" s="2">
        <f t="shared" si="31"/>
        <v>6.2278787878787885</v>
      </c>
      <c r="J654" t="s">
        <v>25</v>
      </c>
      <c r="K654">
        <v>7.03</v>
      </c>
      <c r="L654" s="8">
        <f t="shared" si="32"/>
        <v>212.55</v>
      </c>
      <c r="M654" t="s">
        <v>54</v>
      </c>
      <c r="N654" t="str">
        <f>VLOOKUP(M654,'Look-up tables'!$H$1:$I$14,2,FALSE)</f>
        <v>AB</v>
      </c>
      <c r="O654" t="s">
        <v>22</v>
      </c>
      <c r="P654" s="7">
        <f>VLOOKUP(O654,'Look-up tables'!$D$1:$E$5,2,FALSE)</f>
        <v>1</v>
      </c>
      <c r="Q654" s="8" t="s">
        <v>27</v>
      </c>
      <c r="R654" t="s">
        <v>28</v>
      </c>
      <c r="S654" t="s">
        <v>19</v>
      </c>
      <c r="T654" s="1">
        <v>40579</v>
      </c>
    </row>
    <row r="655" spans="1:20" x14ac:dyDescent="0.35">
      <c r="A655">
        <v>2311</v>
      </c>
      <c r="B655" s="1">
        <v>40664</v>
      </c>
      <c r="C655" s="27" t="str">
        <f t="shared" si="30"/>
        <v>May</v>
      </c>
      <c r="D655" s="27">
        <f>VLOOKUP(C655,'Look-up tables'!$N$2:$O$13,2,FALSE)</f>
        <v>5</v>
      </c>
      <c r="E655" t="s">
        <v>34</v>
      </c>
      <c r="F655">
        <v>31</v>
      </c>
      <c r="G655" t="str">
        <f>VLOOKUP(F655,'Look-up tables'!$A$1:$B$7,2,TRUE)</f>
        <v>L</v>
      </c>
      <c r="H655">
        <v>1324.09</v>
      </c>
      <c r="I655" s="2">
        <f t="shared" si="31"/>
        <v>42.712580645161289</v>
      </c>
      <c r="J655" t="s">
        <v>25</v>
      </c>
      <c r="K655">
        <v>18.98</v>
      </c>
      <c r="L655" s="8">
        <f t="shared" si="32"/>
        <v>1343.07</v>
      </c>
      <c r="M655" t="s">
        <v>15</v>
      </c>
      <c r="N655" t="str">
        <f>VLOOKUP(M655,'Look-up tables'!$H$1:$I$14,2,FALSE)</f>
        <v>BC</v>
      </c>
      <c r="O655" t="s">
        <v>29</v>
      </c>
      <c r="P655" s="7">
        <f>VLOOKUP(O655,'Look-up tables'!$D$1:$E$5,2,FALSE)</f>
        <v>3</v>
      </c>
      <c r="Q655" s="8" t="s">
        <v>17</v>
      </c>
      <c r="R655" t="s">
        <v>18</v>
      </c>
      <c r="S655" t="s">
        <v>19</v>
      </c>
      <c r="T655" s="1">
        <v>40579</v>
      </c>
    </row>
    <row r="656" spans="1:20" x14ac:dyDescent="0.35">
      <c r="A656">
        <v>42979</v>
      </c>
      <c r="B656" s="1">
        <v>40664</v>
      </c>
      <c r="C656" s="27" t="str">
        <f t="shared" si="30"/>
        <v>May</v>
      </c>
      <c r="D656" s="27">
        <f>VLOOKUP(C656,'Look-up tables'!$N$2:$O$13,2,FALSE)</f>
        <v>5</v>
      </c>
      <c r="E656" t="s">
        <v>49</v>
      </c>
      <c r="F656">
        <v>29</v>
      </c>
      <c r="G656" t="str">
        <f>VLOOKUP(F656,'Look-up tables'!$A$1:$B$7,2,TRUE)</f>
        <v>M</v>
      </c>
      <c r="H656">
        <v>2770.79</v>
      </c>
      <c r="I656" s="2">
        <f t="shared" si="31"/>
        <v>95.544482758620688</v>
      </c>
      <c r="J656" t="s">
        <v>21</v>
      </c>
      <c r="K656">
        <v>30</v>
      </c>
      <c r="L656" s="8">
        <f t="shared" si="32"/>
        <v>2800.79</v>
      </c>
      <c r="M656" t="s">
        <v>85</v>
      </c>
      <c r="N656" t="str">
        <f>VLOOKUP(M656,'Look-up tables'!$H$1:$I$14,2,FALSE)</f>
        <v>SK</v>
      </c>
      <c r="O656" t="s">
        <v>22</v>
      </c>
      <c r="P656" s="7">
        <f>VLOOKUP(O656,'Look-up tables'!$D$1:$E$5,2,FALSE)</f>
        <v>1</v>
      </c>
      <c r="Q656" s="8" t="s">
        <v>17</v>
      </c>
      <c r="R656" t="s">
        <v>23</v>
      </c>
      <c r="S656" t="s">
        <v>24</v>
      </c>
      <c r="T656" s="1">
        <v>40607</v>
      </c>
    </row>
    <row r="657" spans="1:20" x14ac:dyDescent="0.35">
      <c r="A657">
        <v>56834</v>
      </c>
      <c r="B657" s="1">
        <v>40664</v>
      </c>
      <c r="C657" s="27" t="str">
        <f t="shared" si="30"/>
        <v>May</v>
      </c>
      <c r="D657" s="27">
        <f>VLOOKUP(C657,'Look-up tables'!$N$2:$O$13,2,FALSE)</f>
        <v>5</v>
      </c>
      <c r="E657" t="s">
        <v>34</v>
      </c>
      <c r="F657">
        <v>22</v>
      </c>
      <c r="G657" t="str">
        <f>VLOOKUP(F657,'Look-up tables'!$A$1:$B$7,2,TRUE)</f>
        <v>M</v>
      </c>
      <c r="H657">
        <v>1900.47</v>
      </c>
      <c r="I657" s="2">
        <f t="shared" si="31"/>
        <v>86.385000000000005</v>
      </c>
      <c r="J657" t="s">
        <v>21</v>
      </c>
      <c r="K657">
        <v>30.06</v>
      </c>
      <c r="L657" s="8">
        <f t="shared" si="32"/>
        <v>1930.53</v>
      </c>
      <c r="M657" t="s">
        <v>54</v>
      </c>
      <c r="N657" t="str">
        <f>VLOOKUP(M657,'Look-up tables'!$H$1:$I$14,2,FALSE)</f>
        <v>AB</v>
      </c>
      <c r="O657" t="s">
        <v>22</v>
      </c>
      <c r="P657" s="7">
        <f>VLOOKUP(O657,'Look-up tables'!$D$1:$E$5,2,FALSE)</f>
        <v>1</v>
      </c>
      <c r="Q657" s="8" t="s">
        <v>30</v>
      </c>
      <c r="R657" t="s">
        <v>44</v>
      </c>
      <c r="S657" t="s">
        <v>56</v>
      </c>
      <c r="T657" s="1">
        <v>40607</v>
      </c>
    </row>
    <row r="658" spans="1:20" x14ac:dyDescent="0.35">
      <c r="A658">
        <v>6755</v>
      </c>
      <c r="B658" s="1">
        <v>40664</v>
      </c>
      <c r="C658" s="27" t="str">
        <f t="shared" si="30"/>
        <v>May</v>
      </c>
      <c r="D658" s="27">
        <f>VLOOKUP(C658,'Look-up tables'!$N$2:$O$13,2,FALSE)</f>
        <v>5</v>
      </c>
      <c r="E658" t="s">
        <v>34</v>
      </c>
      <c r="F658">
        <v>20</v>
      </c>
      <c r="G658" t="str">
        <f>VLOOKUP(F658,'Look-up tables'!$A$1:$B$7,2,TRUE)</f>
        <v>M</v>
      </c>
      <c r="H658">
        <v>156.47</v>
      </c>
      <c r="I658" s="2">
        <f t="shared" si="31"/>
        <v>7.8235000000000001</v>
      </c>
      <c r="J658" t="s">
        <v>25</v>
      </c>
      <c r="K658">
        <v>6.05</v>
      </c>
      <c r="L658" s="8">
        <f t="shared" si="32"/>
        <v>162.52000000000001</v>
      </c>
      <c r="M658" t="s">
        <v>51</v>
      </c>
      <c r="N658" t="str">
        <f>VLOOKUP(M658,'Look-up tables'!$H$1:$I$14,2,FALSE)</f>
        <v>ON</v>
      </c>
      <c r="O658" t="s">
        <v>29</v>
      </c>
      <c r="P658" s="7">
        <f>VLOOKUP(O658,'Look-up tables'!$D$1:$E$5,2,FALSE)</f>
        <v>3</v>
      </c>
      <c r="Q658" s="8" t="s">
        <v>27</v>
      </c>
      <c r="R658" t="s">
        <v>68</v>
      </c>
      <c r="S658" t="s">
        <v>19</v>
      </c>
      <c r="T658" s="1">
        <v>40607</v>
      </c>
    </row>
    <row r="659" spans="1:20" x14ac:dyDescent="0.35">
      <c r="A659">
        <v>30848</v>
      </c>
      <c r="B659" s="1">
        <v>40664</v>
      </c>
      <c r="C659" s="27" t="str">
        <f t="shared" si="30"/>
        <v>May</v>
      </c>
      <c r="D659" s="27">
        <f>VLOOKUP(C659,'Look-up tables'!$N$2:$O$13,2,FALSE)</f>
        <v>5</v>
      </c>
      <c r="E659" t="s">
        <v>55</v>
      </c>
      <c r="F659">
        <v>13</v>
      </c>
      <c r="G659" t="str">
        <f>VLOOKUP(F659,'Look-up tables'!$A$1:$B$7,2,TRUE)</f>
        <v>S</v>
      </c>
      <c r="H659">
        <v>4324.29</v>
      </c>
      <c r="I659" s="2">
        <f t="shared" si="31"/>
        <v>332.6376923076923</v>
      </c>
      <c r="J659" t="s">
        <v>21</v>
      </c>
      <c r="K659">
        <v>40.19</v>
      </c>
      <c r="L659" s="8">
        <f t="shared" si="32"/>
        <v>4364.4799999999996</v>
      </c>
      <c r="M659" t="s">
        <v>46</v>
      </c>
      <c r="N659" t="str">
        <f>VLOOKUP(M659,'Look-up tables'!$H$1:$I$14,2,FALSE)</f>
        <v>YT</v>
      </c>
      <c r="O659" t="s">
        <v>22</v>
      </c>
      <c r="P659" s="7">
        <f>VLOOKUP(O659,'Look-up tables'!$D$1:$E$5,2,FALSE)</f>
        <v>1</v>
      </c>
      <c r="Q659" s="8" t="s">
        <v>17</v>
      </c>
      <c r="R659" t="s">
        <v>52</v>
      </c>
      <c r="S659" t="s">
        <v>56</v>
      </c>
      <c r="T659" s="1">
        <v>40607</v>
      </c>
    </row>
    <row r="660" spans="1:20" x14ac:dyDescent="0.35">
      <c r="A660">
        <v>10695</v>
      </c>
      <c r="B660" s="1">
        <v>40665</v>
      </c>
      <c r="C660" s="27" t="str">
        <f t="shared" si="30"/>
        <v>May</v>
      </c>
      <c r="D660" s="27">
        <f>VLOOKUP(C660,'Look-up tables'!$N$2:$O$13,2,FALSE)</f>
        <v>5</v>
      </c>
      <c r="E660" t="s">
        <v>34</v>
      </c>
      <c r="F660">
        <v>39</v>
      </c>
      <c r="G660" t="str">
        <f>VLOOKUP(F660,'Look-up tables'!$A$1:$B$7,2,TRUE)</f>
        <v>L</v>
      </c>
      <c r="H660">
        <v>6330.0860000000002</v>
      </c>
      <c r="I660" s="2">
        <f t="shared" si="31"/>
        <v>162.30989743589745</v>
      </c>
      <c r="J660" t="s">
        <v>25</v>
      </c>
      <c r="K660">
        <v>2.5</v>
      </c>
      <c r="L660" s="8">
        <f t="shared" si="32"/>
        <v>6332.5860000000002</v>
      </c>
      <c r="M660" t="s">
        <v>39</v>
      </c>
      <c r="N660" t="str">
        <f>VLOOKUP(M660,'Look-up tables'!$H$1:$I$14,2,FALSE)</f>
        <v>MB</v>
      </c>
      <c r="O660" t="s">
        <v>22</v>
      </c>
      <c r="P660" s="7">
        <f>VLOOKUP(O660,'Look-up tables'!$D$1:$E$5,2,FALSE)</f>
        <v>1</v>
      </c>
      <c r="Q660" s="8" t="s">
        <v>30</v>
      </c>
      <c r="R660" t="s">
        <v>47</v>
      </c>
      <c r="S660" t="s">
        <v>19</v>
      </c>
      <c r="T660" s="1">
        <v>40607</v>
      </c>
    </row>
    <row r="661" spans="1:20" x14ac:dyDescent="0.35">
      <c r="A661">
        <v>2978</v>
      </c>
      <c r="B661" s="1">
        <v>40665</v>
      </c>
      <c r="C661" s="27" t="str">
        <f t="shared" si="30"/>
        <v>May</v>
      </c>
      <c r="D661" s="27">
        <f>VLOOKUP(C661,'Look-up tables'!$N$2:$O$13,2,FALSE)</f>
        <v>5</v>
      </c>
      <c r="E661" t="s">
        <v>20</v>
      </c>
      <c r="F661">
        <v>36</v>
      </c>
      <c r="G661" t="str">
        <f>VLOOKUP(F661,'Look-up tables'!$A$1:$B$7,2,TRUE)</f>
        <v>L</v>
      </c>
      <c r="H661">
        <v>5410.95</v>
      </c>
      <c r="I661" s="2">
        <f t="shared" si="31"/>
        <v>150.30416666666667</v>
      </c>
      <c r="J661" t="s">
        <v>25</v>
      </c>
      <c r="K661">
        <v>19.989999999999998</v>
      </c>
      <c r="L661" s="8">
        <f t="shared" si="32"/>
        <v>5430.94</v>
      </c>
      <c r="M661" t="s">
        <v>46</v>
      </c>
      <c r="N661" t="str">
        <f>VLOOKUP(M661,'Look-up tables'!$H$1:$I$14,2,FALSE)</f>
        <v>YT</v>
      </c>
      <c r="O661" t="s">
        <v>22</v>
      </c>
      <c r="P661" s="7">
        <f>VLOOKUP(O661,'Look-up tables'!$D$1:$E$5,2,FALSE)</f>
        <v>1</v>
      </c>
      <c r="Q661" s="8" t="s">
        <v>27</v>
      </c>
      <c r="R661" t="s">
        <v>127</v>
      </c>
      <c r="S661" t="s">
        <v>19</v>
      </c>
      <c r="T661" s="1">
        <v>40638</v>
      </c>
    </row>
    <row r="662" spans="1:20" x14ac:dyDescent="0.35">
      <c r="A662">
        <v>2978</v>
      </c>
      <c r="B662" s="1">
        <v>40665</v>
      </c>
      <c r="C662" s="27" t="str">
        <f t="shared" si="30"/>
        <v>May</v>
      </c>
      <c r="D662" s="27">
        <f>VLOOKUP(C662,'Look-up tables'!$N$2:$O$13,2,FALSE)</f>
        <v>5</v>
      </c>
      <c r="E662" t="s">
        <v>20</v>
      </c>
      <c r="F662">
        <v>34</v>
      </c>
      <c r="G662" t="str">
        <f>VLOOKUP(F662,'Look-up tables'!$A$1:$B$7,2,TRUE)</f>
        <v>L</v>
      </c>
      <c r="H662">
        <v>6264.1854999999996</v>
      </c>
      <c r="I662" s="2">
        <f t="shared" si="31"/>
        <v>184.24074999999999</v>
      </c>
      <c r="J662" t="s">
        <v>25</v>
      </c>
      <c r="K662">
        <v>19.989999999999998</v>
      </c>
      <c r="L662" s="8">
        <f t="shared" si="32"/>
        <v>6284.1754999999994</v>
      </c>
      <c r="M662" t="s">
        <v>46</v>
      </c>
      <c r="N662" t="str">
        <f>VLOOKUP(M662,'Look-up tables'!$H$1:$I$14,2,FALSE)</f>
        <v>YT</v>
      </c>
      <c r="O662" t="s">
        <v>22</v>
      </c>
      <c r="P662" s="7">
        <f>VLOOKUP(O662,'Look-up tables'!$D$1:$E$5,2,FALSE)</f>
        <v>1</v>
      </c>
      <c r="Q662" s="8" t="s">
        <v>30</v>
      </c>
      <c r="R662" t="s">
        <v>47</v>
      </c>
      <c r="S662" t="s">
        <v>19</v>
      </c>
      <c r="T662" s="1">
        <v>40607</v>
      </c>
    </row>
    <row r="663" spans="1:20" x14ac:dyDescent="0.35">
      <c r="A663">
        <v>2978</v>
      </c>
      <c r="B663" s="1">
        <v>40665</v>
      </c>
      <c r="C663" s="27" t="str">
        <f t="shared" si="30"/>
        <v>May</v>
      </c>
      <c r="D663" s="27">
        <f>VLOOKUP(C663,'Look-up tables'!$N$2:$O$13,2,FALSE)</f>
        <v>5</v>
      </c>
      <c r="E663" t="s">
        <v>20</v>
      </c>
      <c r="F663">
        <v>28</v>
      </c>
      <c r="G663" t="str">
        <f>VLOOKUP(F663,'Look-up tables'!$A$1:$B$7,2,TRUE)</f>
        <v>M</v>
      </c>
      <c r="H663">
        <v>4671.1495000000004</v>
      </c>
      <c r="I663" s="2">
        <f t="shared" si="31"/>
        <v>166.82676785714287</v>
      </c>
      <c r="J663" t="s">
        <v>25</v>
      </c>
      <c r="K663">
        <v>4.2</v>
      </c>
      <c r="L663" s="8">
        <f t="shared" si="32"/>
        <v>4675.3495000000003</v>
      </c>
      <c r="M663" t="s">
        <v>51</v>
      </c>
      <c r="N663" t="str">
        <f>VLOOKUP(M663,'Look-up tables'!$H$1:$I$14,2,FALSE)</f>
        <v>ON</v>
      </c>
      <c r="O663" t="s">
        <v>22</v>
      </c>
      <c r="P663" s="7">
        <f>VLOOKUP(O663,'Look-up tables'!$D$1:$E$5,2,FALSE)</f>
        <v>1</v>
      </c>
      <c r="Q663" s="8" t="s">
        <v>30</v>
      </c>
      <c r="R663" t="s">
        <v>47</v>
      </c>
      <c r="S663" t="s">
        <v>19</v>
      </c>
      <c r="T663" s="1">
        <v>40607</v>
      </c>
    </row>
    <row r="664" spans="1:20" x14ac:dyDescent="0.35">
      <c r="A664">
        <v>42725</v>
      </c>
      <c r="B664" s="1">
        <v>40665</v>
      </c>
      <c r="C664" s="27" t="str">
        <f t="shared" si="30"/>
        <v>May</v>
      </c>
      <c r="D664" s="27">
        <f>VLOOKUP(C664,'Look-up tables'!$N$2:$O$13,2,FALSE)</f>
        <v>5</v>
      </c>
      <c r="E664" t="s">
        <v>55</v>
      </c>
      <c r="F664">
        <v>18</v>
      </c>
      <c r="G664" t="str">
        <f>VLOOKUP(F664,'Look-up tables'!$A$1:$B$7,2,TRUE)</f>
        <v>S</v>
      </c>
      <c r="H664">
        <v>231.06</v>
      </c>
      <c r="I664" s="2">
        <f t="shared" si="31"/>
        <v>12.836666666666666</v>
      </c>
      <c r="J664" t="s">
        <v>25</v>
      </c>
      <c r="K664">
        <v>6.13</v>
      </c>
      <c r="L664" s="8">
        <f t="shared" si="32"/>
        <v>237.19</v>
      </c>
      <c r="M664" t="s">
        <v>54</v>
      </c>
      <c r="N664" t="str">
        <f>VLOOKUP(M664,'Look-up tables'!$H$1:$I$14,2,FALSE)</f>
        <v>AB</v>
      </c>
      <c r="O664" t="s">
        <v>22</v>
      </c>
      <c r="P664" s="7">
        <f>VLOOKUP(O664,'Look-up tables'!$D$1:$E$5,2,FALSE)</f>
        <v>1</v>
      </c>
      <c r="Q664" s="8" t="s">
        <v>27</v>
      </c>
      <c r="R664" t="s">
        <v>58</v>
      </c>
      <c r="S664" t="s">
        <v>19</v>
      </c>
      <c r="T664" s="1">
        <v>40607</v>
      </c>
    </row>
    <row r="665" spans="1:20" x14ac:dyDescent="0.35">
      <c r="A665">
        <v>32929</v>
      </c>
      <c r="B665" s="1">
        <v>40665</v>
      </c>
      <c r="C665" s="27" t="str">
        <f t="shared" si="30"/>
        <v>May</v>
      </c>
      <c r="D665" s="27">
        <f>VLOOKUP(C665,'Look-up tables'!$N$2:$O$13,2,FALSE)</f>
        <v>5</v>
      </c>
      <c r="E665" t="s">
        <v>13</v>
      </c>
      <c r="F665">
        <v>13</v>
      </c>
      <c r="G665" t="str">
        <f>VLOOKUP(F665,'Look-up tables'!$A$1:$B$7,2,TRUE)</f>
        <v>S</v>
      </c>
      <c r="H665">
        <v>152.13999999999999</v>
      </c>
      <c r="I665" s="2">
        <f t="shared" si="31"/>
        <v>11.703076923076923</v>
      </c>
      <c r="J665" t="s">
        <v>25</v>
      </c>
      <c r="K665">
        <v>4.8099999999999996</v>
      </c>
      <c r="L665" s="8">
        <f t="shared" si="32"/>
        <v>156.94999999999999</v>
      </c>
      <c r="M665" t="s">
        <v>63</v>
      </c>
      <c r="N665" t="str">
        <f>VLOOKUP(M665,'Look-up tables'!$H$1:$I$14,2,FALSE)</f>
        <v>NB</v>
      </c>
      <c r="O665" t="s">
        <v>22</v>
      </c>
      <c r="P665" s="7">
        <f>VLOOKUP(O665,'Look-up tables'!$D$1:$E$5,2,FALSE)</f>
        <v>1</v>
      </c>
      <c r="Q665" s="8" t="s">
        <v>27</v>
      </c>
      <c r="R665" t="s">
        <v>58</v>
      </c>
      <c r="S665" t="s">
        <v>19</v>
      </c>
      <c r="T665" s="1">
        <v>40729</v>
      </c>
    </row>
    <row r="666" spans="1:20" x14ac:dyDescent="0.35">
      <c r="A666">
        <v>32929</v>
      </c>
      <c r="B666" s="1">
        <v>40665</v>
      </c>
      <c r="C666" s="27" t="str">
        <f t="shared" si="30"/>
        <v>May</v>
      </c>
      <c r="D666" s="27">
        <f>VLOOKUP(C666,'Look-up tables'!$N$2:$O$13,2,FALSE)</f>
        <v>5</v>
      </c>
      <c r="E666" t="s">
        <v>13</v>
      </c>
      <c r="F666">
        <v>8</v>
      </c>
      <c r="G666" t="str">
        <f>VLOOKUP(F666,'Look-up tables'!$A$1:$B$7,2,TRUE)</f>
        <v>XS</v>
      </c>
      <c r="H666">
        <v>44.56</v>
      </c>
      <c r="I666" s="2">
        <f t="shared" si="31"/>
        <v>5.57</v>
      </c>
      <c r="J666" t="s">
        <v>25</v>
      </c>
      <c r="K666">
        <v>1.39</v>
      </c>
      <c r="L666" s="8">
        <f t="shared" si="32"/>
        <v>45.95</v>
      </c>
      <c r="M666" t="s">
        <v>63</v>
      </c>
      <c r="N666" t="str">
        <f>VLOOKUP(M666,'Look-up tables'!$H$1:$I$14,2,FALSE)</f>
        <v>NB</v>
      </c>
      <c r="O666" t="s">
        <v>22</v>
      </c>
      <c r="P666" s="7">
        <f>VLOOKUP(O666,'Look-up tables'!$D$1:$E$5,2,FALSE)</f>
        <v>1</v>
      </c>
      <c r="Q666" s="8" t="s">
        <v>27</v>
      </c>
      <c r="R666" t="s">
        <v>127</v>
      </c>
      <c r="S666" t="s">
        <v>19</v>
      </c>
      <c r="T666" s="1">
        <v>40699</v>
      </c>
    </row>
    <row r="667" spans="1:20" x14ac:dyDescent="0.35">
      <c r="A667">
        <v>33925</v>
      </c>
      <c r="B667" s="1">
        <v>40666</v>
      </c>
      <c r="C667" s="27" t="str">
        <f t="shared" si="30"/>
        <v>May</v>
      </c>
      <c r="D667" s="27">
        <f>VLOOKUP(C667,'Look-up tables'!$N$2:$O$13,2,FALSE)</f>
        <v>5</v>
      </c>
      <c r="E667" t="s">
        <v>13</v>
      </c>
      <c r="F667">
        <v>47</v>
      </c>
      <c r="G667" t="str">
        <f>VLOOKUP(F667,'Look-up tables'!$A$1:$B$7,2,TRUE)</f>
        <v>XL</v>
      </c>
      <c r="H667">
        <v>1488.86</v>
      </c>
      <c r="I667" s="2">
        <f t="shared" si="31"/>
        <v>31.67787234042553</v>
      </c>
      <c r="J667" t="s">
        <v>25</v>
      </c>
      <c r="K667">
        <v>19.989999999999998</v>
      </c>
      <c r="L667" s="8">
        <f t="shared" si="32"/>
        <v>1508.85</v>
      </c>
      <c r="M667" t="s">
        <v>54</v>
      </c>
      <c r="N667" t="str">
        <f>VLOOKUP(M667,'Look-up tables'!$H$1:$I$14,2,FALSE)</f>
        <v>AB</v>
      </c>
      <c r="O667" t="s">
        <v>29</v>
      </c>
      <c r="P667" s="7">
        <f>VLOOKUP(O667,'Look-up tables'!$D$1:$E$5,2,FALSE)</f>
        <v>3</v>
      </c>
      <c r="Q667" s="8" t="s">
        <v>27</v>
      </c>
      <c r="R667" t="s">
        <v>28</v>
      </c>
      <c r="S667" t="s">
        <v>19</v>
      </c>
      <c r="T667" s="1">
        <v>40729</v>
      </c>
    </row>
    <row r="668" spans="1:20" x14ac:dyDescent="0.35">
      <c r="A668">
        <v>41539</v>
      </c>
      <c r="B668" s="1">
        <v>40666</v>
      </c>
      <c r="C668" s="27" t="str">
        <f t="shared" si="30"/>
        <v>May</v>
      </c>
      <c r="D668" s="27">
        <f>VLOOKUP(C668,'Look-up tables'!$N$2:$O$13,2,FALSE)</f>
        <v>5</v>
      </c>
      <c r="E668" t="s">
        <v>34</v>
      </c>
      <c r="F668">
        <v>41</v>
      </c>
      <c r="G668" t="str">
        <f>VLOOKUP(F668,'Look-up tables'!$A$1:$B$7,2,TRUE)</f>
        <v>XL</v>
      </c>
      <c r="H668">
        <v>2303.7125000000001</v>
      </c>
      <c r="I668" s="2">
        <f t="shared" si="31"/>
        <v>56.18810975609756</v>
      </c>
      <c r="J668" t="s">
        <v>25</v>
      </c>
      <c r="K668">
        <v>8.99</v>
      </c>
      <c r="L668" s="8">
        <f t="shared" si="32"/>
        <v>2312.7024999999999</v>
      </c>
      <c r="M668" t="s">
        <v>15</v>
      </c>
      <c r="N668" t="str">
        <f>VLOOKUP(M668,'Look-up tables'!$H$1:$I$14,2,FALSE)</f>
        <v>BC</v>
      </c>
      <c r="O668" t="s">
        <v>16</v>
      </c>
      <c r="P668" s="7">
        <f>VLOOKUP(O668,'Look-up tables'!$D$1:$E$5,2,FALSE)</f>
        <v>4</v>
      </c>
      <c r="Q668" s="8" t="s">
        <v>30</v>
      </c>
      <c r="R668" t="s">
        <v>47</v>
      </c>
      <c r="S668" t="s">
        <v>19</v>
      </c>
      <c r="T668" s="1">
        <v>40638</v>
      </c>
    </row>
    <row r="669" spans="1:20" x14ac:dyDescent="0.35">
      <c r="A669">
        <v>5696</v>
      </c>
      <c r="B669" s="1">
        <v>40666</v>
      </c>
      <c r="C669" s="27" t="str">
        <f t="shared" si="30"/>
        <v>May</v>
      </c>
      <c r="D669" s="27">
        <f>VLOOKUP(C669,'Look-up tables'!$N$2:$O$13,2,FALSE)</f>
        <v>5</v>
      </c>
      <c r="E669" t="s">
        <v>20</v>
      </c>
      <c r="F669">
        <v>40</v>
      </c>
      <c r="G669" t="str">
        <f>VLOOKUP(F669,'Look-up tables'!$A$1:$B$7,2,TRUE)</f>
        <v>XL</v>
      </c>
      <c r="H669">
        <v>621.12</v>
      </c>
      <c r="I669" s="2">
        <f t="shared" si="31"/>
        <v>15.528</v>
      </c>
      <c r="J669" t="s">
        <v>25</v>
      </c>
      <c r="K669">
        <v>2.99</v>
      </c>
      <c r="L669" s="8">
        <f t="shared" si="32"/>
        <v>624.11</v>
      </c>
      <c r="M669" t="s">
        <v>39</v>
      </c>
      <c r="N669" t="str">
        <f>VLOOKUP(M669,'Look-up tables'!$H$1:$I$14,2,FALSE)</f>
        <v>MB</v>
      </c>
      <c r="O669" t="s">
        <v>16</v>
      </c>
      <c r="P669" s="7">
        <f>VLOOKUP(O669,'Look-up tables'!$D$1:$E$5,2,FALSE)</f>
        <v>4</v>
      </c>
      <c r="Q669" s="8" t="s">
        <v>27</v>
      </c>
      <c r="R669" t="s">
        <v>68</v>
      </c>
      <c r="S669" t="s">
        <v>19</v>
      </c>
      <c r="T669" s="1">
        <v>40668</v>
      </c>
    </row>
    <row r="670" spans="1:20" x14ac:dyDescent="0.35">
      <c r="A670">
        <v>5696</v>
      </c>
      <c r="B670" s="1">
        <v>40666</v>
      </c>
      <c r="C670" s="27" t="str">
        <f t="shared" si="30"/>
        <v>May</v>
      </c>
      <c r="D670" s="27">
        <f>VLOOKUP(C670,'Look-up tables'!$N$2:$O$13,2,FALSE)</f>
        <v>5</v>
      </c>
      <c r="E670" t="s">
        <v>20</v>
      </c>
      <c r="F670">
        <v>31</v>
      </c>
      <c r="G670" t="str">
        <f>VLOOKUP(F670,'Look-up tables'!$A$1:$B$7,2,TRUE)</f>
        <v>L</v>
      </c>
      <c r="H670">
        <v>175.92</v>
      </c>
      <c r="I670" s="2">
        <f t="shared" si="31"/>
        <v>5.6748387096774193</v>
      </c>
      <c r="J670" t="s">
        <v>25</v>
      </c>
      <c r="K670">
        <v>3.85</v>
      </c>
      <c r="L670" s="8">
        <f t="shared" si="32"/>
        <v>179.76999999999998</v>
      </c>
      <c r="M670" t="s">
        <v>39</v>
      </c>
      <c r="N670" t="str">
        <f>VLOOKUP(M670,'Look-up tables'!$H$1:$I$14,2,FALSE)</f>
        <v>MB</v>
      </c>
      <c r="O670" t="s">
        <v>16</v>
      </c>
      <c r="P670" s="7">
        <f>VLOOKUP(O670,'Look-up tables'!$D$1:$E$5,2,FALSE)</f>
        <v>4</v>
      </c>
      <c r="Q670" s="8" t="s">
        <v>30</v>
      </c>
      <c r="R670" t="s">
        <v>31</v>
      </c>
      <c r="S670" t="s">
        <v>32</v>
      </c>
      <c r="T670" s="1">
        <v>40668</v>
      </c>
    </row>
    <row r="671" spans="1:20" x14ac:dyDescent="0.35">
      <c r="A671">
        <v>44871</v>
      </c>
      <c r="B671" s="1">
        <v>40666</v>
      </c>
      <c r="C671" s="27" t="str">
        <f t="shared" si="30"/>
        <v>May</v>
      </c>
      <c r="D671" s="27">
        <f>VLOOKUP(C671,'Look-up tables'!$N$2:$O$13,2,FALSE)</f>
        <v>5</v>
      </c>
      <c r="E671" t="s">
        <v>20</v>
      </c>
      <c r="F671">
        <v>27</v>
      </c>
      <c r="G671" t="str">
        <f>VLOOKUP(F671,'Look-up tables'!$A$1:$B$7,2,TRUE)</f>
        <v>M</v>
      </c>
      <c r="H671">
        <v>94.46</v>
      </c>
      <c r="I671" s="2">
        <f t="shared" si="31"/>
        <v>3.4985185185185181</v>
      </c>
      <c r="J671" t="s">
        <v>25</v>
      </c>
      <c r="K671">
        <v>4.2</v>
      </c>
      <c r="L671" s="8">
        <f t="shared" si="32"/>
        <v>98.66</v>
      </c>
      <c r="M671" t="s">
        <v>39</v>
      </c>
      <c r="N671" t="str">
        <f>VLOOKUP(M671,'Look-up tables'!$H$1:$I$14,2,FALSE)</f>
        <v>MB</v>
      </c>
      <c r="O671" t="s">
        <v>29</v>
      </c>
      <c r="P671" s="7">
        <f>VLOOKUP(O671,'Look-up tables'!$D$1:$E$5,2,FALSE)</f>
        <v>3</v>
      </c>
      <c r="Q671" s="8" t="s">
        <v>27</v>
      </c>
      <c r="R671" t="s">
        <v>40</v>
      </c>
      <c r="S671" t="s">
        <v>37</v>
      </c>
      <c r="T671" s="1">
        <v>40668</v>
      </c>
    </row>
    <row r="672" spans="1:20" x14ac:dyDescent="0.35">
      <c r="A672">
        <v>41539</v>
      </c>
      <c r="B672" s="1">
        <v>40666</v>
      </c>
      <c r="C672" s="27" t="str">
        <f t="shared" si="30"/>
        <v>May</v>
      </c>
      <c r="D672" s="27">
        <f>VLOOKUP(C672,'Look-up tables'!$N$2:$O$13,2,FALSE)</f>
        <v>5</v>
      </c>
      <c r="E672" t="s">
        <v>34</v>
      </c>
      <c r="F672">
        <v>24</v>
      </c>
      <c r="G672" t="str">
        <f>VLOOKUP(F672,'Look-up tables'!$A$1:$B$7,2,TRUE)</f>
        <v>M</v>
      </c>
      <c r="H672">
        <v>41.85</v>
      </c>
      <c r="I672" s="2">
        <f t="shared" si="31"/>
        <v>1.7437500000000001</v>
      </c>
      <c r="J672" t="s">
        <v>14</v>
      </c>
      <c r="K672">
        <v>1.29</v>
      </c>
      <c r="L672" s="8">
        <f t="shared" si="32"/>
        <v>43.14</v>
      </c>
      <c r="M672" t="s">
        <v>15</v>
      </c>
      <c r="N672" t="str">
        <f>VLOOKUP(M672,'Look-up tables'!$H$1:$I$14,2,FALSE)</f>
        <v>BC</v>
      </c>
      <c r="O672" t="s">
        <v>16</v>
      </c>
      <c r="P672" s="7">
        <f>VLOOKUP(O672,'Look-up tables'!$D$1:$E$5,2,FALSE)</f>
        <v>4</v>
      </c>
      <c r="Q672" s="8" t="s">
        <v>27</v>
      </c>
      <c r="R672" t="s">
        <v>40</v>
      </c>
      <c r="S672" t="s">
        <v>37</v>
      </c>
      <c r="T672" s="1">
        <v>40668</v>
      </c>
    </row>
    <row r="673" spans="1:20" x14ac:dyDescent="0.35">
      <c r="A673">
        <v>44960</v>
      </c>
      <c r="B673" s="1">
        <v>40666</v>
      </c>
      <c r="C673" s="27" t="str">
        <f t="shared" si="30"/>
        <v>May</v>
      </c>
      <c r="D673" s="27">
        <f>VLOOKUP(C673,'Look-up tables'!$N$2:$O$13,2,FALSE)</f>
        <v>5</v>
      </c>
      <c r="E673" t="s">
        <v>13</v>
      </c>
      <c r="F673">
        <v>22</v>
      </c>
      <c r="G673" t="str">
        <f>VLOOKUP(F673,'Look-up tables'!$A$1:$B$7,2,TRUE)</f>
        <v>M</v>
      </c>
      <c r="H673">
        <v>180.92</v>
      </c>
      <c r="I673" s="2">
        <f t="shared" si="31"/>
        <v>8.2236363636363627</v>
      </c>
      <c r="J673" t="s">
        <v>25</v>
      </c>
      <c r="K673">
        <v>6.14</v>
      </c>
      <c r="L673" s="8">
        <f t="shared" si="32"/>
        <v>187.05999999999997</v>
      </c>
      <c r="M673" t="s">
        <v>51</v>
      </c>
      <c r="N673" t="str">
        <f>VLOOKUP(M673,'Look-up tables'!$H$1:$I$14,2,FALSE)</f>
        <v>ON</v>
      </c>
      <c r="O673" t="s">
        <v>16</v>
      </c>
      <c r="P673" s="7">
        <f>VLOOKUP(O673,'Look-up tables'!$D$1:$E$5,2,FALSE)</f>
        <v>4</v>
      </c>
      <c r="Q673" s="8" t="s">
        <v>27</v>
      </c>
      <c r="R673" t="s">
        <v>36</v>
      </c>
      <c r="S673" t="s">
        <v>32</v>
      </c>
      <c r="T673" s="1">
        <v>40607</v>
      </c>
    </row>
    <row r="674" spans="1:20" x14ac:dyDescent="0.35">
      <c r="A674">
        <v>44960</v>
      </c>
      <c r="B674" s="1">
        <v>40666</v>
      </c>
      <c r="C674" s="27" t="str">
        <f t="shared" si="30"/>
        <v>May</v>
      </c>
      <c r="D674" s="27">
        <f>VLOOKUP(C674,'Look-up tables'!$N$2:$O$13,2,FALSE)</f>
        <v>5</v>
      </c>
      <c r="E674" t="s">
        <v>13</v>
      </c>
      <c r="F674">
        <v>17</v>
      </c>
      <c r="G674" t="str">
        <f>VLOOKUP(F674,'Look-up tables'!$A$1:$B$7,2,TRUE)</f>
        <v>S</v>
      </c>
      <c r="H674">
        <v>31.68</v>
      </c>
      <c r="I674" s="2">
        <f t="shared" si="31"/>
        <v>1.8635294117647059</v>
      </c>
      <c r="J674" t="s">
        <v>25</v>
      </c>
      <c r="K674">
        <v>1.99</v>
      </c>
      <c r="L674" s="8">
        <f t="shared" si="32"/>
        <v>33.67</v>
      </c>
      <c r="M674" t="s">
        <v>51</v>
      </c>
      <c r="N674" t="str">
        <f>VLOOKUP(M674,'Look-up tables'!$H$1:$I$14,2,FALSE)</f>
        <v>ON</v>
      </c>
      <c r="O674" t="s">
        <v>16</v>
      </c>
      <c r="P674" s="7">
        <f>VLOOKUP(O674,'Look-up tables'!$D$1:$E$5,2,FALSE)</f>
        <v>4</v>
      </c>
      <c r="Q674" s="8" t="s">
        <v>30</v>
      </c>
      <c r="R674" t="s">
        <v>31</v>
      </c>
      <c r="S674" t="s">
        <v>32</v>
      </c>
      <c r="T674" s="1">
        <v>40729</v>
      </c>
    </row>
    <row r="675" spans="1:20" x14ac:dyDescent="0.35">
      <c r="A675">
        <v>44960</v>
      </c>
      <c r="B675" s="1">
        <v>40666</v>
      </c>
      <c r="C675" s="27" t="str">
        <f t="shared" si="30"/>
        <v>May</v>
      </c>
      <c r="D675" s="27">
        <f>VLOOKUP(C675,'Look-up tables'!$N$2:$O$13,2,FALSE)</f>
        <v>5</v>
      </c>
      <c r="E675" t="s">
        <v>13</v>
      </c>
      <c r="F675">
        <v>16</v>
      </c>
      <c r="G675" t="str">
        <f>VLOOKUP(F675,'Look-up tables'!$A$1:$B$7,2,TRUE)</f>
        <v>S</v>
      </c>
      <c r="H675">
        <v>112.91</v>
      </c>
      <c r="I675" s="2">
        <f t="shared" si="31"/>
        <v>7.0568749999999998</v>
      </c>
      <c r="J675" t="s">
        <v>25</v>
      </c>
      <c r="K675">
        <v>8.4</v>
      </c>
      <c r="L675" s="8">
        <f t="shared" si="32"/>
        <v>121.31</v>
      </c>
      <c r="M675" t="s">
        <v>51</v>
      </c>
      <c r="N675" t="str">
        <f>VLOOKUP(M675,'Look-up tables'!$H$1:$I$14,2,FALSE)</f>
        <v>ON</v>
      </c>
      <c r="O675" t="s">
        <v>16</v>
      </c>
      <c r="P675" s="7">
        <f>VLOOKUP(O675,'Look-up tables'!$D$1:$E$5,2,FALSE)</f>
        <v>4</v>
      </c>
      <c r="Q675" s="8" t="s">
        <v>27</v>
      </c>
      <c r="R675" t="s">
        <v>28</v>
      </c>
      <c r="S675" t="s">
        <v>19</v>
      </c>
      <c r="T675" s="1">
        <v>40668</v>
      </c>
    </row>
    <row r="676" spans="1:20" x14ac:dyDescent="0.35">
      <c r="A676">
        <v>35584</v>
      </c>
      <c r="B676" s="1">
        <v>40666</v>
      </c>
      <c r="C676" s="27" t="str">
        <f t="shared" si="30"/>
        <v>May</v>
      </c>
      <c r="D676" s="27">
        <f>VLOOKUP(C676,'Look-up tables'!$N$2:$O$13,2,FALSE)</f>
        <v>5</v>
      </c>
      <c r="E676" t="s">
        <v>55</v>
      </c>
      <c r="F676">
        <v>15</v>
      </c>
      <c r="G676" t="str">
        <f>VLOOKUP(F676,'Look-up tables'!$A$1:$B$7,2,TRUE)</f>
        <v>S</v>
      </c>
      <c r="H676">
        <v>150.33000000000001</v>
      </c>
      <c r="I676" s="2">
        <f t="shared" si="31"/>
        <v>10.022</v>
      </c>
      <c r="J676" t="s">
        <v>14</v>
      </c>
      <c r="K676">
        <v>9.4499999999999993</v>
      </c>
      <c r="L676" s="8">
        <f t="shared" si="32"/>
        <v>159.78</v>
      </c>
      <c r="M676" t="s">
        <v>51</v>
      </c>
      <c r="N676" t="str">
        <f>VLOOKUP(M676,'Look-up tables'!$H$1:$I$14,2,FALSE)</f>
        <v>ON</v>
      </c>
      <c r="O676" t="s">
        <v>22</v>
      </c>
      <c r="P676" s="7">
        <f>VLOOKUP(O676,'Look-up tables'!$D$1:$E$5,2,FALSE)</f>
        <v>1</v>
      </c>
      <c r="Q676" s="8" t="s">
        <v>27</v>
      </c>
      <c r="R676" t="s">
        <v>58</v>
      </c>
      <c r="S676" t="s">
        <v>19</v>
      </c>
      <c r="T676" s="1">
        <v>40607</v>
      </c>
    </row>
    <row r="677" spans="1:20" x14ac:dyDescent="0.35">
      <c r="A677">
        <v>5696</v>
      </c>
      <c r="B677" s="1">
        <v>40666</v>
      </c>
      <c r="C677" s="27" t="str">
        <f t="shared" si="30"/>
        <v>May</v>
      </c>
      <c r="D677" s="27">
        <f>VLOOKUP(C677,'Look-up tables'!$N$2:$O$13,2,FALSE)</f>
        <v>5</v>
      </c>
      <c r="E677" t="s">
        <v>20</v>
      </c>
      <c r="F677">
        <v>4</v>
      </c>
      <c r="G677" t="str">
        <f>VLOOKUP(F677,'Look-up tables'!$A$1:$B$7,2,TRUE)</f>
        <v>XS</v>
      </c>
      <c r="H677">
        <v>2206.17</v>
      </c>
      <c r="I677" s="2">
        <f t="shared" si="31"/>
        <v>551.54250000000002</v>
      </c>
      <c r="J677" t="s">
        <v>25</v>
      </c>
      <c r="K677">
        <v>19.989999999999998</v>
      </c>
      <c r="L677" s="8">
        <f t="shared" si="32"/>
        <v>2226.16</v>
      </c>
      <c r="M677" t="s">
        <v>39</v>
      </c>
      <c r="N677" t="str">
        <f>VLOOKUP(M677,'Look-up tables'!$H$1:$I$14,2,FALSE)</f>
        <v>MB</v>
      </c>
      <c r="O677" t="s">
        <v>16</v>
      </c>
      <c r="P677" s="7">
        <f>VLOOKUP(O677,'Look-up tables'!$D$1:$E$5,2,FALSE)</f>
        <v>4</v>
      </c>
      <c r="Q677" s="8" t="s">
        <v>27</v>
      </c>
      <c r="R677" t="s">
        <v>68</v>
      </c>
      <c r="S677" t="s">
        <v>19</v>
      </c>
      <c r="T677" s="1">
        <v>40668</v>
      </c>
    </row>
    <row r="678" spans="1:20" x14ac:dyDescent="0.35">
      <c r="A678">
        <v>21414</v>
      </c>
      <c r="B678" s="1">
        <v>40667</v>
      </c>
      <c r="C678" s="27" t="str">
        <f t="shared" si="30"/>
        <v>May</v>
      </c>
      <c r="D678" s="27">
        <f>VLOOKUP(C678,'Look-up tables'!$N$2:$O$13,2,FALSE)</f>
        <v>5</v>
      </c>
      <c r="E678" t="s">
        <v>20</v>
      </c>
      <c r="F678">
        <v>46</v>
      </c>
      <c r="G678" t="str">
        <f>VLOOKUP(F678,'Look-up tables'!$A$1:$B$7,2,TRUE)</f>
        <v>XL</v>
      </c>
      <c r="H678">
        <v>3644.6</v>
      </c>
      <c r="I678" s="2">
        <f t="shared" si="31"/>
        <v>79.230434782608697</v>
      </c>
      <c r="J678" t="s">
        <v>25</v>
      </c>
      <c r="K678">
        <v>35</v>
      </c>
      <c r="L678" s="8">
        <f t="shared" si="32"/>
        <v>3679.6</v>
      </c>
      <c r="M678" t="s">
        <v>51</v>
      </c>
      <c r="N678" t="str">
        <f>VLOOKUP(M678,'Look-up tables'!$H$1:$I$14,2,FALSE)</f>
        <v>ON</v>
      </c>
      <c r="O678" t="s">
        <v>16</v>
      </c>
      <c r="P678" s="7">
        <f>VLOOKUP(O678,'Look-up tables'!$D$1:$E$5,2,FALSE)</f>
        <v>4</v>
      </c>
      <c r="Q678" s="8" t="s">
        <v>27</v>
      </c>
      <c r="R678" t="s">
        <v>58</v>
      </c>
      <c r="S678" t="s">
        <v>76</v>
      </c>
      <c r="T678" s="1">
        <v>40699</v>
      </c>
    </row>
    <row r="679" spans="1:20" x14ac:dyDescent="0.35">
      <c r="A679">
        <v>21414</v>
      </c>
      <c r="B679" s="1">
        <v>40667</v>
      </c>
      <c r="C679" s="27" t="str">
        <f t="shared" si="30"/>
        <v>May</v>
      </c>
      <c r="D679" s="27">
        <f>VLOOKUP(C679,'Look-up tables'!$N$2:$O$13,2,FALSE)</f>
        <v>5</v>
      </c>
      <c r="E679" t="s">
        <v>20</v>
      </c>
      <c r="F679">
        <v>43</v>
      </c>
      <c r="G679" t="str">
        <f>VLOOKUP(F679,'Look-up tables'!$A$1:$B$7,2,TRUE)</f>
        <v>XL</v>
      </c>
      <c r="H679">
        <v>103.6</v>
      </c>
      <c r="I679" s="2">
        <f t="shared" si="31"/>
        <v>2.409302325581395</v>
      </c>
      <c r="J679" t="s">
        <v>14</v>
      </c>
      <c r="K679">
        <v>1.92</v>
      </c>
      <c r="L679" s="8">
        <f t="shared" si="32"/>
        <v>105.52</v>
      </c>
      <c r="M679" t="s">
        <v>51</v>
      </c>
      <c r="N679" t="str">
        <f>VLOOKUP(M679,'Look-up tables'!$H$1:$I$14,2,FALSE)</f>
        <v>ON</v>
      </c>
      <c r="O679" t="s">
        <v>16</v>
      </c>
      <c r="P679" s="7">
        <f>VLOOKUP(O679,'Look-up tables'!$D$1:$E$5,2,FALSE)</f>
        <v>4</v>
      </c>
      <c r="Q679" s="8" t="s">
        <v>27</v>
      </c>
      <c r="R679" t="s">
        <v>36</v>
      </c>
      <c r="S679" t="s">
        <v>37</v>
      </c>
      <c r="T679" s="1">
        <v>40638</v>
      </c>
    </row>
    <row r="680" spans="1:20" x14ac:dyDescent="0.35">
      <c r="A680">
        <v>19649</v>
      </c>
      <c r="B680" s="1">
        <v>40667</v>
      </c>
      <c r="C680" s="27" t="str">
        <f t="shared" si="30"/>
        <v>May</v>
      </c>
      <c r="D680" s="27">
        <f>VLOOKUP(C680,'Look-up tables'!$N$2:$O$13,2,FALSE)</f>
        <v>5</v>
      </c>
      <c r="E680" t="s">
        <v>34</v>
      </c>
      <c r="F680">
        <v>36</v>
      </c>
      <c r="G680" t="str">
        <f>VLOOKUP(F680,'Look-up tables'!$A$1:$B$7,2,TRUE)</f>
        <v>L</v>
      </c>
      <c r="H680">
        <v>1095.1099999999999</v>
      </c>
      <c r="I680" s="2">
        <f t="shared" si="31"/>
        <v>30.419722222222219</v>
      </c>
      <c r="J680" t="s">
        <v>21</v>
      </c>
      <c r="K680">
        <v>45.51</v>
      </c>
      <c r="L680" s="8">
        <f t="shared" si="32"/>
        <v>1140.6199999999999</v>
      </c>
      <c r="M680" t="s">
        <v>85</v>
      </c>
      <c r="N680" t="str">
        <f>VLOOKUP(M680,'Look-up tables'!$H$1:$I$14,2,FALSE)</f>
        <v>SK</v>
      </c>
      <c r="O680" t="s">
        <v>16</v>
      </c>
      <c r="P680" s="7">
        <f>VLOOKUP(O680,'Look-up tables'!$D$1:$E$5,2,FALSE)</f>
        <v>4</v>
      </c>
      <c r="Q680" s="8" t="s">
        <v>17</v>
      </c>
      <c r="R680" t="s">
        <v>52</v>
      </c>
      <c r="S680" t="s">
        <v>56</v>
      </c>
      <c r="T680" s="1">
        <v>40668</v>
      </c>
    </row>
    <row r="681" spans="1:20" x14ac:dyDescent="0.35">
      <c r="A681">
        <v>21414</v>
      </c>
      <c r="B681" s="1">
        <v>40667</v>
      </c>
      <c r="C681" s="27" t="str">
        <f t="shared" si="30"/>
        <v>May</v>
      </c>
      <c r="D681" s="27">
        <f>VLOOKUP(C681,'Look-up tables'!$N$2:$O$13,2,FALSE)</f>
        <v>5</v>
      </c>
      <c r="E681" t="s">
        <v>20</v>
      </c>
      <c r="F681">
        <v>34</v>
      </c>
      <c r="G681" t="str">
        <f>VLOOKUP(F681,'Look-up tables'!$A$1:$B$7,2,TRUE)</f>
        <v>L</v>
      </c>
      <c r="H681">
        <v>117.91</v>
      </c>
      <c r="I681" s="2">
        <f t="shared" si="31"/>
        <v>3.4679411764705881</v>
      </c>
      <c r="J681" t="s">
        <v>25</v>
      </c>
      <c r="K681">
        <v>1.0900000000000001</v>
      </c>
      <c r="L681" s="8">
        <f t="shared" si="32"/>
        <v>119</v>
      </c>
      <c r="M681" t="s">
        <v>51</v>
      </c>
      <c r="N681" t="str">
        <f>VLOOKUP(M681,'Look-up tables'!$H$1:$I$14,2,FALSE)</f>
        <v>ON</v>
      </c>
      <c r="O681" t="s">
        <v>16</v>
      </c>
      <c r="P681" s="7">
        <f>VLOOKUP(O681,'Look-up tables'!$D$1:$E$5,2,FALSE)</f>
        <v>4</v>
      </c>
      <c r="Q681" s="8" t="s">
        <v>27</v>
      </c>
      <c r="R681" t="s">
        <v>28</v>
      </c>
      <c r="S681" t="s">
        <v>37</v>
      </c>
      <c r="T681" s="1">
        <v>40699</v>
      </c>
    </row>
    <row r="682" spans="1:20" x14ac:dyDescent="0.35">
      <c r="A682">
        <v>21414</v>
      </c>
      <c r="B682" s="1">
        <v>40667</v>
      </c>
      <c r="C682" s="27" t="str">
        <f t="shared" si="30"/>
        <v>May</v>
      </c>
      <c r="D682" s="27">
        <f>VLOOKUP(C682,'Look-up tables'!$N$2:$O$13,2,FALSE)</f>
        <v>5</v>
      </c>
      <c r="E682" t="s">
        <v>20</v>
      </c>
      <c r="F682">
        <v>33</v>
      </c>
      <c r="G682" t="str">
        <f>VLOOKUP(F682,'Look-up tables'!$A$1:$B$7,2,TRUE)</f>
        <v>L</v>
      </c>
      <c r="H682">
        <v>3491.6129999999998</v>
      </c>
      <c r="I682" s="2">
        <f t="shared" si="31"/>
        <v>105.80645454545454</v>
      </c>
      <c r="J682" t="s">
        <v>25</v>
      </c>
      <c r="K682">
        <v>5.63</v>
      </c>
      <c r="L682" s="8">
        <f t="shared" si="32"/>
        <v>3497.2429999999999</v>
      </c>
      <c r="M682" t="s">
        <v>51</v>
      </c>
      <c r="N682" t="str">
        <f>VLOOKUP(M682,'Look-up tables'!$H$1:$I$14,2,FALSE)</f>
        <v>ON</v>
      </c>
      <c r="O682" t="s">
        <v>16</v>
      </c>
      <c r="P682" s="7">
        <f>VLOOKUP(O682,'Look-up tables'!$D$1:$E$5,2,FALSE)</f>
        <v>4</v>
      </c>
      <c r="Q682" s="8" t="s">
        <v>30</v>
      </c>
      <c r="R682" t="s">
        <v>47</v>
      </c>
      <c r="S682" t="s">
        <v>19</v>
      </c>
      <c r="T682" s="1">
        <v>40668</v>
      </c>
    </row>
    <row r="683" spans="1:20" x14ac:dyDescent="0.35">
      <c r="A683">
        <v>19649</v>
      </c>
      <c r="B683" s="1">
        <v>40667</v>
      </c>
      <c r="C683" s="27" t="str">
        <f t="shared" si="30"/>
        <v>May</v>
      </c>
      <c r="D683" s="27">
        <f>VLOOKUP(C683,'Look-up tables'!$N$2:$O$13,2,FALSE)</f>
        <v>5</v>
      </c>
      <c r="E683" t="s">
        <v>34</v>
      </c>
      <c r="F683">
        <v>25</v>
      </c>
      <c r="G683" t="str">
        <f>VLOOKUP(F683,'Look-up tables'!$A$1:$B$7,2,TRUE)</f>
        <v>M</v>
      </c>
      <c r="H683">
        <v>375.74</v>
      </c>
      <c r="I683" s="2">
        <f t="shared" si="31"/>
        <v>15.0296</v>
      </c>
      <c r="J683" t="s">
        <v>14</v>
      </c>
      <c r="K683">
        <v>6.75</v>
      </c>
      <c r="L683" s="8">
        <f t="shared" si="32"/>
        <v>382.49</v>
      </c>
      <c r="M683" t="s">
        <v>85</v>
      </c>
      <c r="N683" t="str">
        <f>VLOOKUP(M683,'Look-up tables'!$H$1:$I$14,2,FALSE)</f>
        <v>SK</v>
      </c>
      <c r="O683" t="s">
        <v>16</v>
      </c>
      <c r="P683" s="7">
        <f>VLOOKUP(O683,'Look-up tables'!$D$1:$E$5,2,FALSE)</f>
        <v>4</v>
      </c>
      <c r="Q683" s="8" t="s">
        <v>27</v>
      </c>
      <c r="R683" t="s">
        <v>66</v>
      </c>
      <c r="S683" t="s">
        <v>45</v>
      </c>
      <c r="T683" s="1">
        <v>40699</v>
      </c>
    </row>
    <row r="684" spans="1:20" x14ac:dyDescent="0.35">
      <c r="A684">
        <v>37314</v>
      </c>
      <c r="B684" s="1">
        <v>40667</v>
      </c>
      <c r="C684" s="27" t="str">
        <f t="shared" si="30"/>
        <v>May</v>
      </c>
      <c r="D684" s="27">
        <f>VLOOKUP(C684,'Look-up tables'!$N$2:$O$13,2,FALSE)</f>
        <v>5</v>
      </c>
      <c r="E684" t="s">
        <v>55</v>
      </c>
      <c r="F684">
        <v>21</v>
      </c>
      <c r="G684" t="str">
        <f>VLOOKUP(F684,'Look-up tables'!$A$1:$B$7,2,TRUE)</f>
        <v>M</v>
      </c>
      <c r="H684">
        <v>210.86</v>
      </c>
      <c r="I684" s="2">
        <f t="shared" si="31"/>
        <v>10.040952380952382</v>
      </c>
      <c r="J684" t="s">
        <v>25</v>
      </c>
      <c r="K684">
        <v>6.02</v>
      </c>
      <c r="L684" s="8">
        <f t="shared" si="32"/>
        <v>216.88000000000002</v>
      </c>
      <c r="M684" t="s">
        <v>51</v>
      </c>
      <c r="N684" t="str">
        <f>VLOOKUP(M684,'Look-up tables'!$H$1:$I$14,2,FALSE)</f>
        <v>ON</v>
      </c>
      <c r="O684" t="s">
        <v>29</v>
      </c>
      <c r="P684" s="7">
        <f>VLOOKUP(O684,'Look-up tables'!$D$1:$E$5,2,FALSE)</f>
        <v>3</v>
      </c>
      <c r="Q684" s="8" t="s">
        <v>17</v>
      </c>
      <c r="R684" t="s">
        <v>18</v>
      </c>
      <c r="S684" t="s">
        <v>45</v>
      </c>
      <c r="T684" s="1">
        <v>40668</v>
      </c>
    </row>
    <row r="685" spans="1:20" x14ac:dyDescent="0.35">
      <c r="A685">
        <v>25955</v>
      </c>
      <c r="B685" s="1">
        <v>40667</v>
      </c>
      <c r="C685" s="27" t="str">
        <f t="shared" si="30"/>
        <v>May</v>
      </c>
      <c r="D685" s="27">
        <f>VLOOKUP(C685,'Look-up tables'!$N$2:$O$13,2,FALSE)</f>
        <v>5</v>
      </c>
      <c r="E685" t="s">
        <v>49</v>
      </c>
      <c r="F685">
        <v>10</v>
      </c>
      <c r="G685" t="str">
        <f>VLOOKUP(F685,'Look-up tables'!$A$1:$B$7,2,TRUE)</f>
        <v>S</v>
      </c>
      <c r="H685">
        <v>170.35</v>
      </c>
      <c r="I685" s="2">
        <f t="shared" si="31"/>
        <v>17.035</v>
      </c>
      <c r="J685" t="s">
        <v>25</v>
      </c>
      <c r="K685">
        <v>8.34</v>
      </c>
      <c r="L685" s="8">
        <f t="shared" si="32"/>
        <v>178.69</v>
      </c>
      <c r="M685" t="s">
        <v>35</v>
      </c>
      <c r="N685" t="str">
        <f>VLOOKUP(M685,'Look-up tables'!$H$1:$I$14,2,FALSE)</f>
        <v>QC</v>
      </c>
      <c r="O685" t="s">
        <v>22</v>
      </c>
      <c r="P685" s="7">
        <f>VLOOKUP(O685,'Look-up tables'!$D$1:$E$5,2,FALSE)</f>
        <v>1</v>
      </c>
      <c r="Q685" s="8" t="s">
        <v>27</v>
      </c>
      <c r="R685" t="s">
        <v>58</v>
      </c>
      <c r="S685" t="s">
        <v>19</v>
      </c>
      <c r="T685" s="1">
        <v>40699</v>
      </c>
    </row>
    <row r="686" spans="1:20" x14ac:dyDescent="0.35">
      <c r="A686">
        <v>39745</v>
      </c>
      <c r="B686" s="1">
        <v>40667</v>
      </c>
      <c r="C686" s="27" t="str">
        <f t="shared" si="30"/>
        <v>May</v>
      </c>
      <c r="D686" s="27">
        <f>VLOOKUP(C686,'Look-up tables'!$N$2:$O$13,2,FALSE)</f>
        <v>5</v>
      </c>
      <c r="E686" t="s">
        <v>49</v>
      </c>
      <c r="F686">
        <v>8</v>
      </c>
      <c r="G686" t="str">
        <f>VLOOKUP(F686,'Look-up tables'!$A$1:$B$7,2,TRUE)</f>
        <v>XS</v>
      </c>
      <c r="H686">
        <v>955.29</v>
      </c>
      <c r="I686" s="2">
        <f t="shared" si="31"/>
        <v>119.41125</v>
      </c>
      <c r="J686" t="s">
        <v>21</v>
      </c>
      <c r="K686">
        <v>56.14</v>
      </c>
      <c r="L686" s="8">
        <f t="shared" si="32"/>
        <v>1011.43</v>
      </c>
      <c r="M686" t="s">
        <v>15</v>
      </c>
      <c r="N686" t="str">
        <f>VLOOKUP(M686,'Look-up tables'!$H$1:$I$14,2,FALSE)</f>
        <v>BC</v>
      </c>
      <c r="O686" t="s">
        <v>22</v>
      </c>
      <c r="P686" s="7">
        <f>VLOOKUP(O686,'Look-up tables'!$D$1:$E$5,2,FALSE)</f>
        <v>1</v>
      </c>
      <c r="Q686" s="8" t="s">
        <v>30</v>
      </c>
      <c r="R686" t="s">
        <v>44</v>
      </c>
      <c r="S686" t="s">
        <v>24</v>
      </c>
      <c r="T686" s="1">
        <v>40668</v>
      </c>
    </row>
    <row r="687" spans="1:20" x14ac:dyDescent="0.35">
      <c r="A687">
        <v>49346</v>
      </c>
      <c r="B687" s="1">
        <v>40668</v>
      </c>
      <c r="C687" s="27" t="str">
        <f t="shared" si="30"/>
        <v>May</v>
      </c>
      <c r="D687" s="27">
        <f>VLOOKUP(C687,'Look-up tables'!$N$2:$O$13,2,FALSE)</f>
        <v>5</v>
      </c>
      <c r="E687" t="s">
        <v>49</v>
      </c>
      <c r="F687">
        <v>50</v>
      </c>
      <c r="G687" t="str">
        <f>VLOOKUP(F687,'Look-up tables'!$A$1:$B$7,2,TRUE)</f>
        <v>XXL</v>
      </c>
      <c r="H687">
        <v>276.75</v>
      </c>
      <c r="I687" s="2">
        <f t="shared" si="31"/>
        <v>5.5350000000000001</v>
      </c>
      <c r="J687" t="s">
        <v>25</v>
      </c>
      <c r="K687">
        <v>5.57</v>
      </c>
      <c r="L687" s="8">
        <f t="shared" si="32"/>
        <v>282.32</v>
      </c>
      <c r="M687" t="s">
        <v>85</v>
      </c>
      <c r="N687" t="str">
        <f>VLOOKUP(M687,'Look-up tables'!$H$1:$I$14,2,FALSE)</f>
        <v>SK</v>
      </c>
      <c r="O687" t="s">
        <v>22</v>
      </c>
      <c r="P687" s="7">
        <f>VLOOKUP(O687,'Look-up tables'!$D$1:$E$5,2,FALSE)</f>
        <v>1</v>
      </c>
      <c r="Q687" s="8" t="s">
        <v>27</v>
      </c>
      <c r="R687" t="s">
        <v>28</v>
      </c>
      <c r="S687" t="s">
        <v>19</v>
      </c>
      <c r="T687" s="1">
        <v>40699</v>
      </c>
    </row>
    <row r="688" spans="1:20" x14ac:dyDescent="0.35">
      <c r="A688">
        <v>18503</v>
      </c>
      <c r="B688" s="1">
        <v>40668</v>
      </c>
      <c r="C688" s="27" t="str">
        <f t="shared" si="30"/>
        <v>May</v>
      </c>
      <c r="D688" s="27">
        <f>VLOOKUP(C688,'Look-up tables'!$N$2:$O$13,2,FALSE)</f>
        <v>5</v>
      </c>
      <c r="E688" t="s">
        <v>49</v>
      </c>
      <c r="F688">
        <v>46</v>
      </c>
      <c r="G688" t="str">
        <f>VLOOKUP(F688,'Look-up tables'!$A$1:$B$7,2,TRUE)</f>
        <v>XL</v>
      </c>
      <c r="H688">
        <v>6637.63</v>
      </c>
      <c r="I688" s="2">
        <f t="shared" si="31"/>
        <v>144.29630434782609</v>
      </c>
      <c r="J688" t="s">
        <v>21</v>
      </c>
      <c r="K688">
        <v>17.850000000000001</v>
      </c>
      <c r="L688" s="8">
        <f t="shared" si="32"/>
        <v>6655.4800000000005</v>
      </c>
      <c r="M688" t="s">
        <v>54</v>
      </c>
      <c r="N688" t="str">
        <f>VLOOKUP(M688,'Look-up tables'!$H$1:$I$14,2,FALSE)</f>
        <v>AB</v>
      </c>
      <c r="O688" t="s">
        <v>16</v>
      </c>
      <c r="P688" s="7">
        <f>VLOOKUP(O688,'Look-up tables'!$D$1:$E$5,2,FALSE)</f>
        <v>4</v>
      </c>
      <c r="Q688" s="8" t="s">
        <v>30</v>
      </c>
      <c r="R688" t="s">
        <v>44</v>
      </c>
      <c r="S688" t="s">
        <v>24</v>
      </c>
      <c r="T688" s="1">
        <v>40729</v>
      </c>
    </row>
    <row r="689" spans="1:20" x14ac:dyDescent="0.35">
      <c r="A689">
        <v>18503</v>
      </c>
      <c r="B689" s="1">
        <v>40668</v>
      </c>
      <c r="C689" s="27" t="str">
        <f t="shared" si="30"/>
        <v>May</v>
      </c>
      <c r="D689" s="27">
        <f>VLOOKUP(C689,'Look-up tables'!$N$2:$O$13,2,FALSE)</f>
        <v>5</v>
      </c>
      <c r="E689" t="s">
        <v>49</v>
      </c>
      <c r="F689">
        <v>13</v>
      </c>
      <c r="G689" t="str">
        <f>VLOOKUP(F689,'Look-up tables'!$A$1:$B$7,2,TRUE)</f>
        <v>S</v>
      </c>
      <c r="H689">
        <v>928.90549999999996</v>
      </c>
      <c r="I689" s="2">
        <f t="shared" si="31"/>
        <v>71.454269230769228</v>
      </c>
      <c r="J689" t="s">
        <v>25</v>
      </c>
      <c r="K689">
        <v>2.79</v>
      </c>
      <c r="L689" s="8">
        <f t="shared" si="32"/>
        <v>931.69549999999992</v>
      </c>
      <c r="M689" t="s">
        <v>54</v>
      </c>
      <c r="N689" t="str">
        <f>VLOOKUP(M689,'Look-up tables'!$H$1:$I$14,2,FALSE)</f>
        <v>AB</v>
      </c>
      <c r="O689" t="s">
        <v>16</v>
      </c>
      <c r="P689" s="7">
        <f>VLOOKUP(O689,'Look-up tables'!$D$1:$E$5,2,FALSE)</f>
        <v>4</v>
      </c>
      <c r="Q689" s="8" t="s">
        <v>30</v>
      </c>
      <c r="R689" t="s">
        <v>47</v>
      </c>
      <c r="S689" t="s">
        <v>19</v>
      </c>
      <c r="T689" s="1">
        <v>40729</v>
      </c>
    </row>
    <row r="690" spans="1:20" x14ac:dyDescent="0.35">
      <c r="A690">
        <v>49346</v>
      </c>
      <c r="B690" s="1">
        <v>40668</v>
      </c>
      <c r="C690" s="27" t="str">
        <f t="shared" si="30"/>
        <v>May</v>
      </c>
      <c r="D690" s="27">
        <f>VLOOKUP(C690,'Look-up tables'!$N$2:$O$13,2,FALSE)</f>
        <v>5</v>
      </c>
      <c r="E690" t="s">
        <v>49</v>
      </c>
      <c r="F690">
        <v>8</v>
      </c>
      <c r="G690" t="str">
        <f>VLOOKUP(F690,'Look-up tables'!$A$1:$B$7,2,TRUE)</f>
        <v>XS</v>
      </c>
      <c r="H690">
        <v>94.35</v>
      </c>
      <c r="I690" s="2">
        <f t="shared" si="31"/>
        <v>11.793749999999999</v>
      </c>
      <c r="J690" t="s">
        <v>25</v>
      </c>
      <c r="K690">
        <v>2.85</v>
      </c>
      <c r="L690" s="8">
        <f t="shared" si="32"/>
        <v>97.199999999999989</v>
      </c>
      <c r="M690" t="s">
        <v>85</v>
      </c>
      <c r="N690" t="str">
        <f>VLOOKUP(M690,'Look-up tables'!$H$1:$I$14,2,FALSE)</f>
        <v>SK</v>
      </c>
      <c r="O690" t="s">
        <v>22</v>
      </c>
      <c r="P690" s="7">
        <f>VLOOKUP(O690,'Look-up tables'!$D$1:$E$5,2,FALSE)</f>
        <v>1</v>
      </c>
      <c r="Q690" s="8" t="s">
        <v>17</v>
      </c>
      <c r="R690" t="s">
        <v>18</v>
      </c>
      <c r="S690" t="s">
        <v>32</v>
      </c>
      <c r="T690" s="1">
        <v>40760</v>
      </c>
    </row>
    <row r="691" spans="1:20" x14ac:dyDescent="0.35">
      <c r="A691">
        <v>23617</v>
      </c>
      <c r="B691" s="1">
        <v>40668</v>
      </c>
      <c r="C691" s="27" t="str">
        <f t="shared" si="30"/>
        <v>May</v>
      </c>
      <c r="D691" s="27">
        <f>VLOOKUP(C691,'Look-up tables'!$N$2:$O$13,2,FALSE)</f>
        <v>5</v>
      </c>
      <c r="E691" t="s">
        <v>49</v>
      </c>
      <c r="F691">
        <v>6</v>
      </c>
      <c r="G691" t="str">
        <f>VLOOKUP(F691,'Look-up tables'!$A$1:$B$7,2,TRUE)</f>
        <v>XS</v>
      </c>
      <c r="H691">
        <v>247.34</v>
      </c>
      <c r="I691" s="2">
        <f t="shared" si="31"/>
        <v>41.223333333333336</v>
      </c>
      <c r="J691" t="s">
        <v>14</v>
      </c>
      <c r="K691">
        <v>2.99</v>
      </c>
      <c r="L691" s="8">
        <f t="shared" si="32"/>
        <v>250.33</v>
      </c>
      <c r="M691" t="s">
        <v>46</v>
      </c>
      <c r="N691" t="str">
        <f>VLOOKUP(M691,'Look-up tables'!$H$1:$I$14,2,FALSE)</f>
        <v>YT</v>
      </c>
      <c r="O691" t="s">
        <v>16</v>
      </c>
      <c r="P691" s="7">
        <f>VLOOKUP(O691,'Look-up tables'!$D$1:$E$5,2,FALSE)</f>
        <v>4</v>
      </c>
      <c r="Q691" s="8" t="s">
        <v>27</v>
      </c>
      <c r="R691" t="s">
        <v>68</v>
      </c>
      <c r="S691" t="s">
        <v>19</v>
      </c>
      <c r="T691" s="1">
        <v>40729</v>
      </c>
    </row>
    <row r="692" spans="1:20" x14ac:dyDescent="0.35">
      <c r="A692">
        <v>42628</v>
      </c>
      <c r="B692" s="1">
        <v>40668</v>
      </c>
      <c r="C692" s="27" t="str">
        <f t="shared" si="30"/>
        <v>May</v>
      </c>
      <c r="D692" s="27">
        <f>VLOOKUP(C692,'Look-up tables'!$N$2:$O$13,2,FALSE)</f>
        <v>5</v>
      </c>
      <c r="E692" t="s">
        <v>49</v>
      </c>
      <c r="F692">
        <v>4</v>
      </c>
      <c r="G692" t="str">
        <f>VLOOKUP(F692,'Look-up tables'!$A$1:$B$7,2,TRUE)</f>
        <v>XS</v>
      </c>
      <c r="H692">
        <v>1199.336</v>
      </c>
      <c r="I692" s="2">
        <f t="shared" si="31"/>
        <v>299.834</v>
      </c>
      <c r="J692" t="s">
        <v>21</v>
      </c>
      <c r="K692">
        <v>60</v>
      </c>
      <c r="L692" s="8">
        <f t="shared" si="32"/>
        <v>1259.336</v>
      </c>
      <c r="M692" t="s">
        <v>15</v>
      </c>
      <c r="N692" t="str">
        <f>VLOOKUP(M692,'Look-up tables'!$H$1:$I$14,2,FALSE)</f>
        <v>BC</v>
      </c>
      <c r="O692" t="s">
        <v>16</v>
      </c>
      <c r="P692" s="7">
        <f>VLOOKUP(O692,'Look-up tables'!$D$1:$E$5,2,FALSE)</f>
        <v>4</v>
      </c>
      <c r="Q692" s="8" t="s">
        <v>17</v>
      </c>
      <c r="R692" t="s">
        <v>52</v>
      </c>
      <c r="S692" t="s">
        <v>24</v>
      </c>
      <c r="T692" s="1">
        <v>40729</v>
      </c>
    </row>
    <row r="693" spans="1:20" x14ac:dyDescent="0.35">
      <c r="A693">
        <v>14883</v>
      </c>
      <c r="B693" s="1">
        <v>40669</v>
      </c>
      <c r="C693" s="27" t="str">
        <f t="shared" si="30"/>
        <v>May</v>
      </c>
      <c r="D693" s="27">
        <f>VLOOKUP(C693,'Look-up tables'!$N$2:$O$13,2,FALSE)</f>
        <v>5</v>
      </c>
      <c r="E693" t="s">
        <v>13</v>
      </c>
      <c r="F693">
        <v>47</v>
      </c>
      <c r="G693" t="str">
        <f>VLOOKUP(F693,'Look-up tables'!$A$1:$B$7,2,TRUE)</f>
        <v>XL</v>
      </c>
      <c r="H693">
        <v>5126.4179999999997</v>
      </c>
      <c r="I693" s="2">
        <f t="shared" si="31"/>
        <v>109.07272340425531</v>
      </c>
      <c r="J693" t="s">
        <v>25</v>
      </c>
      <c r="K693">
        <v>2.5</v>
      </c>
      <c r="L693" s="8">
        <f t="shared" si="32"/>
        <v>5128.9179999999997</v>
      </c>
      <c r="M693" t="s">
        <v>54</v>
      </c>
      <c r="N693" t="str">
        <f>VLOOKUP(M693,'Look-up tables'!$H$1:$I$14,2,FALSE)</f>
        <v>AB</v>
      </c>
      <c r="O693" t="s">
        <v>22</v>
      </c>
      <c r="P693" s="7">
        <f>VLOOKUP(O693,'Look-up tables'!$D$1:$E$5,2,FALSE)</f>
        <v>1</v>
      </c>
      <c r="Q693" s="8" t="s">
        <v>30</v>
      </c>
      <c r="R693" t="s">
        <v>47</v>
      </c>
      <c r="S693" t="s">
        <v>19</v>
      </c>
      <c r="T693" t="s">
        <v>75</v>
      </c>
    </row>
    <row r="694" spans="1:20" x14ac:dyDescent="0.35">
      <c r="A694">
        <v>41857</v>
      </c>
      <c r="B694" s="1">
        <v>40669</v>
      </c>
      <c r="C694" s="27" t="str">
        <f t="shared" si="30"/>
        <v>May</v>
      </c>
      <c r="D694" s="27">
        <f>VLOOKUP(C694,'Look-up tables'!$N$2:$O$13,2,FALSE)</f>
        <v>5</v>
      </c>
      <c r="E694" t="s">
        <v>13</v>
      </c>
      <c r="F694">
        <v>45</v>
      </c>
      <c r="G694" t="str">
        <f>VLOOKUP(F694,'Look-up tables'!$A$1:$B$7,2,TRUE)</f>
        <v>XL</v>
      </c>
      <c r="H694">
        <v>461.05</v>
      </c>
      <c r="I694" s="2">
        <f t="shared" si="31"/>
        <v>10.245555555555557</v>
      </c>
      <c r="J694" t="s">
        <v>14</v>
      </c>
      <c r="K694">
        <v>6.22</v>
      </c>
      <c r="L694" s="8">
        <f t="shared" si="32"/>
        <v>467.27000000000004</v>
      </c>
      <c r="M694" t="s">
        <v>85</v>
      </c>
      <c r="N694" t="str">
        <f>VLOOKUP(M694,'Look-up tables'!$H$1:$I$14,2,FALSE)</f>
        <v>SK</v>
      </c>
      <c r="O694" t="s">
        <v>29</v>
      </c>
      <c r="P694" s="7">
        <f>VLOOKUP(O694,'Look-up tables'!$D$1:$E$5,2,FALSE)</f>
        <v>3</v>
      </c>
      <c r="Q694" s="8" t="s">
        <v>17</v>
      </c>
      <c r="R694" t="s">
        <v>18</v>
      </c>
      <c r="S694" t="s">
        <v>19</v>
      </c>
      <c r="T694" s="1">
        <v>40852</v>
      </c>
    </row>
    <row r="695" spans="1:20" x14ac:dyDescent="0.35">
      <c r="A695">
        <v>14883</v>
      </c>
      <c r="B695" s="1">
        <v>40669</v>
      </c>
      <c r="C695" s="27" t="str">
        <f t="shared" si="30"/>
        <v>May</v>
      </c>
      <c r="D695" s="27">
        <f>VLOOKUP(C695,'Look-up tables'!$N$2:$O$13,2,FALSE)</f>
        <v>5</v>
      </c>
      <c r="E695" t="s">
        <v>13</v>
      </c>
      <c r="F695">
        <v>38</v>
      </c>
      <c r="G695" t="str">
        <f>VLOOKUP(F695,'Look-up tables'!$A$1:$B$7,2,TRUE)</f>
        <v>L</v>
      </c>
      <c r="H695">
        <v>978.4</v>
      </c>
      <c r="I695" s="2">
        <f t="shared" si="31"/>
        <v>25.747368421052631</v>
      </c>
      <c r="J695" t="s">
        <v>21</v>
      </c>
      <c r="K695">
        <v>14.36</v>
      </c>
      <c r="L695" s="8">
        <f t="shared" si="32"/>
        <v>992.76</v>
      </c>
      <c r="M695" t="s">
        <v>54</v>
      </c>
      <c r="N695" t="str">
        <f>VLOOKUP(M695,'Look-up tables'!$H$1:$I$14,2,FALSE)</f>
        <v>AB</v>
      </c>
      <c r="O695" t="s">
        <v>22</v>
      </c>
      <c r="P695" s="7">
        <f>VLOOKUP(O695,'Look-up tables'!$D$1:$E$5,2,FALSE)</f>
        <v>1</v>
      </c>
      <c r="Q695" s="8" t="s">
        <v>17</v>
      </c>
      <c r="R695" t="s">
        <v>23</v>
      </c>
      <c r="S695" t="s">
        <v>24</v>
      </c>
      <c r="T695" s="1">
        <v>40852</v>
      </c>
    </row>
    <row r="696" spans="1:20" x14ac:dyDescent="0.35">
      <c r="A696">
        <v>58407</v>
      </c>
      <c r="B696" s="1">
        <v>40669</v>
      </c>
      <c r="C696" s="27" t="str">
        <f t="shared" si="30"/>
        <v>May</v>
      </c>
      <c r="D696" s="27">
        <f>VLOOKUP(C696,'Look-up tables'!$N$2:$O$13,2,FALSE)</f>
        <v>5</v>
      </c>
      <c r="E696" t="s">
        <v>34</v>
      </c>
      <c r="F696">
        <v>29</v>
      </c>
      <c r="G696" t="str">
        <f>VLOOKUP(F696,'Look-up tables'!$A$1:$B$7,2,TRUE)</f>
        <v>M</v>
      </c>
      <c r="H696">
        <v>1669.88</v>
      </c>
      <c r="I696" s="2">
        <f t="shared" si="31"/>
        <v>57.582068965517244</v>
      </c>
      <c r="J696" t="s">
        <v>25</v>
      </c>
      <c r="K696">
        <v>14.3</v>
      </c>
      <c r="L696" s="8">
        <f t="shared" si="32"/>
        <v>1684.18</v>
      </c>
      <c r="M696" t="s">
        <v>41</v>
      </c>
      <c r="N696" t="str">
        <f>VLOOKUP(M696,'Look-up tables'!$H$1:$I$14,2,FALSE)</f>
        <v>NS</v>
      </c>
      <c r="O696" t="s">
        <v>22</v>
      </c>
      <c r="P696" s="7">
        <f>VLOOKUP(O696,'Look-up tables'!$D$1:$E$5,2,FALSE)</f>
        <v>1</v>
      </c>
      <c r="Q696" s="8" t="s">
        <v>27</v>
      </c>
      <c r="R696" t="s">
        <v>28</v>
      </c>
      <c r="S696" t="s">
        <v>19</v>
      </c>
      <c r="T696" s="1">
        <v>40791</v>
      </c>
    </row>
    <row r="697" spans="1:20" x14ac:dyDescent="0.35">
      <c r="A697">
        <v>1702</v>
      </c>
      <c r="B697" s="1">
        <v>40669</v>
      </c>
      <c r="C697" s="27" t="str">
        <f t="shared" si="30"/>
        <v>May</v>
      </c>
      <c r="D697" s="27">
        <f>VLOOKUP(C697,'Look-up tables'!$N$2:$O$13,2,FALSE)</f>
        <v>5</v>
      </c>
      <c r="E697" t="s">
        <v>34</v>
      </c>
      <c r="F697">
        <v>23</v>
      </c>
      <c r="G697" t="str">
        <f>VLOOKUP(F697,'Look-up tables'!$A$1:$B$7,2,TRUE)</f>
        <v>M</v>
      </c>
      <c r="H697">
        <v>67.239999999999995</v>
      </c>
      <c r="I697" s="2">
        <f t="shared" si="31"/>
        <v>2.9234782608695649</v>
      </c>
      <c r="J697" t="s">
        <v>25</v>
      </c>
      <c r="K697">
        <v>0.93</v>
      </c>
      <c r="L697" s="8">
        <f t="shared" si="32"/>
        <v>68.17</v>
      </c>
      <c r="M697" t="s">
        <v>62</v>
      </c>
      <c r="N697" t="str">
        <f>VLOOKUP(M697,'Look-up tables'!$H$1:$I$14,2,FALSE)</f>
        <v>NU</v>
      </c>
      <c r="O697" t="s">
        <v>29</v>
      </c>
      <c r="P697" s="7">
        <f>VLOOKUP(O697,'Look-up tables'!$D$1:$E$5,2,FALSE)</f>
        <v>3</v>
      </c>
      <c r="Q697" s="8" t="s">
        <v>27</v>
      </c>
      <c r="R697" t="s">
        <v>40</v>
      </c>
      <c r="S697" t="s">
        <v>37</v>
      </c>
      <c r="T697" s="1">
        <v>40729</v>
      </c>
    </row>
    <row r="698" spans="1:20" x14ac:dyDescent="0.35">
      <c r="A698">
        <v>55520</v>
      </c>
      <c r="B698" s="1">
        <v>40670</v>
      </c>
      <c r="C698" s="27" t="str">
        <f t="shared" si="30"/>
        <v>May</v>
      </c>
      <c r="D698" s="27">
        <f>VLOOKUP(C698,'Look-up tables'!$N$2:$O$13,2,FALSE)</f>
        <v>5</v>
      </c>
      <c r="E698" t="s">
        <v>20</v>
      </c>
      <c r="F698">
        <v>43</v>
      </c>
      <c r="G698" t="str">
        <f>VLOOKUP(F698,'Look-up tables'!$A$1:$B$7,2,TRUE)</f>
        <v>XL</v>
      </c>
      <c r="H698">
        <v>525.77</v>
      </c>
      <c r="I698" s="2">
        <f t="shared" si="31"/>
        <v>12.227209302325582</v>
      </c>
      <c r="J698" t="s">
        <v>14</v>
      </c>
      <c r="K698">
        <v>5.99</v>
      </c>
      <c r="L698" s="8">
        <f t="shared" si="32"/>
        <v>531.76</v>
      </c>
      <c r="M698" t="s">
        <v>46</v>
      </c>
      <c r="N698" t="str">
        <f>VLOOKUP(M698,'Look-up tables'!$H$1:$I$14,2,FALSE)</f>
        <v>YT</v>
      </c>
      <c r="O698" t="s">
        <v>42</v>
      </c>
      <c r="P698" s="7">
        <f>VLOOKUP(O698,'Look-up tables'!$D$1:$E$5,2,FALSE)</f>
        <v>2</v>
      </c>
      <c r="Q698" s="8" t="s">
        <v>30</v>
      </c>
      <c r="R698" t="s">
        <v>44</v>
      </c>
      <c r="S698" t="s">
        <v>45</v>
      </c>
      <c r="T698" s="1">
        <v>40760</v>
      </c>
    </row>
    <row r="699" spans="1:20" x14ac:dyDescent="0.35">
      <c r="A699">
        <v>34791</v>
      </c>
      <c r="B699" s="1">
        <v>40670</v>
      </c>
      <c r="C699" s="27" t="str">
        <f t="shared" si="30"/>
        <v>May</v>
      </c>
      <c r="D699" s="27">
        <f>VLOOKUP(C699,'Look-up tables'!$N$2:$O$13,2,FALSE)</f>
        <v>5</v>
      </c>
      <c r="E699" t="s">
        <v>55</v>
      </c>
      <c r="F699">
        <v>37</v>
      </c>
      <c r="G699" t="str">
        <f>VLOOKUP(F699,'Look-up tables'!$A$1:$B$7,2,TRUE)</f>
        <v>L</v>
      </c>
      <c r="H699">
        <v>284.58</v>
      </c>
      <c r="I699" s="2">
        <f t="shared" si="31"/>
        <v>7.6913513513513507</v>
      </c>
      <c r="J699" t="s">
        <v>25</v>
      </c>
      <c r="K699">
        <v>4</v>
      </c>
      <c r="L699" s="8">
        <f t="shared" si="32"/>
        <v>288.58</v>
      </c>
      <c r="M699" t="s">
        <v>15</v>
      </c>
      <c r="N699" t="str">
        <f>VLOOKUP(M699,'Look-up tables'!$H$1:$I$14,2,FALSE)</f>
        <v>BC</v>
      </c>
      <c r="O699" t="s">
        <v>29</v>
      </c>
      <c r="P699" s="7">
        <f>VLOOKUP(O699,'Look-up tables'!$D$1:$E$5,2,FALSE)</f>
        <v>3</v>
      </c>
      <c r="Q699" s="8" t="s">
        <v>17</v>
      </c>
      <c r="R699" t="s">
        <v>18</v>
      </c>
      <c r="S699" t="s">
        <v>37</v>
      </c>
      <c r="T699" s="1">
        <v>40791</v>
      </c>
    </row>
    <row r="700" spans="1:20" x14ac:dyDescent="0.35">
      <c r="A700">
        <v>43686</v>
      </c>
      <c r="B700" s="1">
        <v>40670</v>
      </c>
      <c r="C700" s="27" t="str">
        <f t="shared" si="30"/>
        <v>May</v>
      </c>
      <c r="D700" s="27">
        <f>VLOOKUP(C700,'Look-up tables'!$N$2:$O$13,2,FALSE)</f>
        <v>5</v>
      </c>
      <c r="E700" t="s">
        <v>55</v>
      </c>
      <c r="F700">
        <v>16</v>
      </c>
      <c r="G700" t="str">
        <f>VLOOKUP(F700,'Look-up tables'!$A$1:$B$7,2,TRUE)</f>
        <v>S</v>
      </c>
      <c r="H700">
        <v>1313.64</v>
      </c>
      <c r="I700" s="2">
        <f t="shared" si="31"/>
        <v>82.102500000000006</v>
      </c>
      <c r="J700" t="s">
        <v>25</v>
      </c>
      <c r="K700">
        <v>6.13</v>
      </c>
      <c r="L700" s="8">
        <f t="shared" si="32"/>
        <v>1319.7700000000002</v>
      </c>
      <c r="M700" t="s">
        <v>54</v>
      </c>
      <c r="N700" t="str">
        <f>VLOOKUP(M700,'Look-up tables'!$H$1:$I$14,2,FALSE)</f>
        <v>AB</v>
      </c>
      <c r="O700" t="s">
        <v>22</v>
      </c>
      <c r="P700" s="7">
        <f>VLOOKUP(O700,'Look-up tables'!$D$1:$E$5,2,FALSE)</f>
        <v>1</v>
      </c>
      <c r="Q700" s="8" t="s">
        <v>30</v>
      </c>
      <c r="R700" t="s">
        <v>31</v>
      </c>
      <c r="S700" t="s">
        <v>19</v>
      </c>
      <c r="T700" s="1">
        <v>40760</v>
      </c>
    </row>
    <row r="701" spans="1:20" x14ac:dyDescent="0.35">
      <c r="A701">
        <v>34791</v>
      </c>
      <c r="B701" s="1">
        <v>40670</v>
      </c>
      <c r="C701" s="27" t="str">
        <f t="shared" si="30"/>
        <v>May</v>
      </c>
      <c r="D701" s="27">
        <f>VLOOKUP(C701,'Look-up tables'!$N$2:$O$13,2,FALSE)</f>
        <v>5</v>
      </c>
      <c r="E701" t="s">
        <v>55</v>
      </c>
      <c r="F701">
        <v>9</v>
      </c>
      <c r="G701" t="str">
        <f>VLOOKUP(F701,'Look-up tables'!$A$1:$B$7,2,TRUE)</f>
        <v>XS</v>
      </c>
      <c r="H701">
        <v>1010.26</v>
      </c>
      <c r="I701" s="2">
        <f t="shared" si="31"/>
        <v>112.25111111111111</v>
      </c>
      <c r="J701" t="s">
        <v>25</v>
      </c>
      <c r="K701">
        <v>19.989999999999998</v>
      </c>
      <c r="L701" s="8">
        <f t="shared" si="32"/>
        <v>1030.25</v>
      </c>
      <c r="M701" t="s">
        <v>15</v>
      </c>
      <c r="N701" t="str">
        <f>VLOOKUP(M701,'Look-up tables'!$H$1:$I$14,2,FALSE)</f>
        <v>BC</v>
      </c>
      <c r="O701" t="s">
        <v>29</v>
      </c>
      <c r="P701" s="7">
        <f>VLOOKUP(O701,'Look-up tables'!$D$1:$E$5,2,FALSE)</f>
        <v>3</v>
      </c>
      <c r="Q701" s="8" t="s">
        <v>27</v>
      </c>
      <c r="R701" t="s">
        <v>28</v>
      </c>
      <c r="S701" t="s">
        <v>19</v>
      </c>
      <c r="T701" s="1">
        <v>40729</v>
      </c>
    </row>
    <row r="702" spans="1:20" x14ac:dyDescent="0.35">
      <c r="A702">
        <v>31876</v>
      </c>
      <c r="B702" s="1">
        <v>40670</v>
      </c>
      <c r="C702" s="27" t="str">
        <f t="shared" si="30"/>
        <v>May</v>
      </c>
      <c r="D702" s="27">
        <f>VLOOKUP(C702,'Look-up tables'!$N$2:$O$13,2,FALSE)</f>
        <v>5</v>
      </c>
      <c r="E702" t="s">
        <v>34</v>
      </c>
      <c r="F702">
        <v>8</v>
      </c>
      <c r="G702" t="str">
        <f>VLOOKUP(F702,'Look-up tables'!$A$1:$B$7,2,TRUE)</f>
        <v>XS</v>
      </c>
      <c r="H702">
        <v>741.49</v>
      </c>
      <c r="I702" s="2">
        <f t="shared" si="31"/>
        <v>92.686250000000001</v>
      </c>
      <c r="J702" t="s">
        <v>25</v>
      </c>
      <c r="K702">
        <v>35</v>
      </c>
      <c r="L702" s="8">
        <f t="shared" si="32"/>
        <v>776.49</v>
      </c>
      <c r="M702" t="s">
        <v>85</v>
      </c>
      <c r="N702" t="str">
        <f>VLOOKUP(M702,'Look-up tables'!$H$1:$I$14,2,FALSE)</f>
        <v>SK</v>
      </c>
      <c r="O702" t="s">
        <v>22</v>
      </c>
      <c r="P702" s="7">
        <f>VLOOKUP(O702,'Look-up tables'!$D$1:$E$5,2,FALSE)</f>
        <v>1</v>
      </c>
      <c r="Q702" s="8" t="s">
        <v>27</v>
      </c>
      <c r="R702" t="s">
        <v>58</v>
      </c>
      <c r="S702" t="s">
        <v>76</v>
      </c>
      <c r="T702" s="1">
        <v>40760</v>
      </c>
    </row>
    <row r="703" spans="1:20" x14ac:dyDescent="0.35">
      <c r="A703">
        <v>24679</v>
      </c>
      <c r="B703" s="1">
        <v>40670</v>
      </c>
      <c r="C703" s="27" t="str">
        <f t="shared" si="30"/>
        <v>May</v>
      </c>
      <c r="D703" s="27">
        <f>VLOOKUP(C703,'Look-up tables'!$N$2:$O$13,2,FALSE)</f>
        <v>5</v>
      </c>
      <c r="E703" t="s">
        <v>49</v>
      </c>
      <c r="F703">
        <v>7</v>
      </c>
      <c r="G703" t="str">
        <f>VLOOKUP(F703,'Look-up tables'!$A$1:$B$7,2,TRUE)</f>
        <v>XS</v>
      </c>
      <c r="H703">
        <v>33.99</v>
      </c>
      <c r="I703" s="2">
        <f t="shared" si="31"/>
        <v>4.8557142857142859</v>
      </c>
      <c r="J703" t="s">
        <v>25</v>
      </c>
      <c r="K703">
        <v>2.39</v>
      </c>
      <c r="L703" s="8">
        <f t="shared" si="32"/>
        <v>36.380000000000003</v>
      </c>
      <c r="M703" t="s">
        <v>51</v>
      </c>
      <c r="N703" t="str">
        <f>VLOOKUP(M703,'Look-up tables'!$H$1:$I$14,2,FALSE)</f>
        <v>ON</v>
      </c>
      <c r="O703" t="s">
        <v>22</v>
      </c>
      <c r="P703" s="7">
        <f>VLOOKUP(O703,'Look-up tables'!$D$1:$E$5,2,FALSE)</f>
        <v>1</v>
      </c>
      <c r="Q703" s="8" t="s">
        <v>30</v>
      </c>
      <c r="R703" t="s">
        <v>31</v>
      </c>
      <c r="S703" t="s">
        <v>32</v>
      </c>
      <c r="T703" s="1">
        <v>40760</v>
      </c>
    </row>
    <row r="704" spans="1:20" x14ac:dyDescent="0.35">
      <c r="A704">
        <v>35841</v>
      </c>
      <c r="B704" s="1">
        <v>40671</v>
      </c>
      <c r="C704" s="27" t="str">
        <f t="shared" si="30"/>
        <v>May</v>
      </c>
      <c r="D704" s="27">
        <f>VLOOKUP(C704,'Look-up tables'!$N$2:$O$13,2,FALSE)</f>
        <v>5</v>
      </c>
      <c r="E704" t="s">
        <v>55</v>
      </c>
      <c r="F704">
        <v>48</v>
      </c>
      <c r="G704" t="str">
        <f>VLOOKUP(F704,'Look-up tables'!$A$1:$B$7,2,TRUE)</f>
        <v>XL</v>
      </c>
      <c r="H704">
        <v>5163.0105000000003</v>
      </c>
      <c r="I704" s="2">
        <f t="shared" si="31"/>
        <v>107.56271875</v>
      </c>
      <c r="J704" t="s">
        <v>25</v>
      </c>
      <c r="K704">
        <v>8.08</v>
      </c>
      <c r="L704" s="8">
        <f t="shared" si="32"/>
        <v>5171.0905000000002</v>
      </c>
      <c r="M704" t="s">
        <v>35</v>
      </c>
      <c r="N704" t="str">
        <f>VLOOKUP(M704,'Look-up tables'!$H$1:$I$14,2,FALSE)</f>
        <v>QC</v>
      </c>
      <c r="O704" t="s">
        <v>42</v>
      </c>
      <c r="P704" s="7">
        <f>VLOOKUP(O704,'Look-up tables'!$D$1:$E$5,2,FALSE)</f>
        <v>2</v>
      </c>
      <c r="Q704" s="8" t="s">
        <v>30</v>
      </c>
      <c r="R704" t="s">
        <v>47</v>
      </c>
      <c r="S704" t="s">
        <v>19</v>
      </c>
      <c r="T704" s="1">
        <v>40791</v>
      </c>
    </row>
    <row r="705" spans="1:20" x14ac:dyDescent="0.35">
      <c r="A705">
        <v>16128</v>
      </c>
      <c r="B705" s="1">
        <v>40671</v>
      </c>
      <c r="C705" s="27" t="str">
        <f t="shared" si="30"/>
        <v>May</v>
      </c>
      <c r="D705" s="27">
        <f>VLOOKUP(C705,'Look-up tables'!$N$2:$O$13,2,FALSE)</f>
        <v>5</v>
      </c>
      <c r="E705" t="s">
        <v>34</v>
      </c>
      <c r="F705">
        <v>46</v>
      </c>
      <c r="G705" t="str">
        <f>VLOOKUP(F705,'Look-up tables'!$A$1:$B$7,2,TRUE)</f>
        <v>XL</v>
      </c>
      <c r="H705">
        <v>2968.66</v>
      </c>
      <c r="I705" s="2">
        <f t="shared" si="31"/>
        <v>64.536086956521743</v>
      </c>
      <c r="J705" t="s">
        <v>25</v>
      </c>
      <c r="K705">
        <v>14.48</v>
      </c>
      <c r="L705" s="8">
        <f t="shared" si="32"/>
        <v>2983.14</v>
      </c>
      <c r="M705" t="s">
        <v>85</v>
      </c>
      <c r="N705" t="str">
        <f>VLOOKUP(M705,'Look-up tables'!$H$1:$I$14,2,FALSE)</f>
        <v>SK</v>
      </c>
      <c r="O705" t="s">
        <v>22</v>
      </c>
      <c r="P705" s="7">
        <f>VLOOKUP(O705,'Look-up tables'!$D$1:$E$5,2,FALSE)</f>
        <v>1</v>
      </c>
      <c r="Q705" s="8" t="s">
        <v>17</v>
      </c>
      <c r="R705" t="s">
        <v>18</v>
      </c>
      <c r="S705" t="s">
        <v>19</v>
      </c>
      <c r="T705" s="1">
        <v>40760</v>
      </c>
    </row>
    <row r="706" spans="1:20" x14ac:dyDescent="0.35">
      <c r="A706">
        <v>14242</v>
      </c>
      <c r="B706" s="1">
        <v>40671</v>
      </c>
      <c r="C706" s="27" t="str">
        <f t="shared" si="30"/>
        <v>May</v>
      </c>
      <c r="D706" s="27">
        <f>VLOOKUP(C706,'Look-up tables'!$N$2:$O$13,2,FALSE)</f>
        <v>5</v>
      </c>
      <c r="E706" t="s">
        <v>34</v>
      </c>
      <c r="F706">
        <v>35</v>
      </c>
      <c r="G706" t="str">
        <f>VLOOKUP(F706,'Look-up tables'!$A$1:$B$7,2,TRUE)</f>
        <v>L</v>
      </c>
      <c r="H706">
        <v>1078.58</v>
      </c>
      <c r="I706" s="2">
        <f t="shared" si="31"/>
        <v>30.816571428571425</v>
      </c>
      <c r="J706" t="s">
        <v>25</v>
      </c>
      <c r="K706">
        <v>4</v>
      </c>
      <c r="L706" s="8">
        <f t="shared" si="32"/>
        <v>1082.58</v>
      </c>
      <c r="M706" t="s">
        <v>85</v>
      </c>
      <c r="N706" t="str">
        <f>VLOOKUP(M706,'Look-up tables'!$H$1:$I$14,2,FALSE)</f>
        <v>SK</v>
      </c>
      <c r="O706" t="s">
        <v>22</v>
      </c>
      <c r="P706" s="7">
        <f>VLOOKUP(O706,'Look-up tables'!$D$1:$E$5,2,FALSE)</f>
        <v>1</v>
      </c>
      <c r="Q706" s="8" t="s">
        <v>30</v>
      </c>
      <c r="R706" t="s">
        <v>31</v>
      </c>
      <c r="S706" t="s">
        <v>19</v>
      </c>
      <c r="T706" s="1">
        <v>40821</v>
      </c>
    </row>
    <row r="707" spans="1:20" x14ac:dyDescent="0.35">
      <c r="A707">
        <v>55616</v>
      </c>
      <c r="B707" s="1">
        <v>40671</v>
      </c>
      <c r="C707" s="27" t="str">
        <f t="shared" ref="C707:C770" si="33">TEXT(B707, "mmm")</f>
        <v>May</v>
      </c>
      <c r="D707" s="27">
        <f>VLOOKUP(C707,'Look-up tables'!$N$2:$O$13,2,FALSE)</f>
        <v>5</v>
      </c>
      <c r="E707" t="s">
        <v>34</v>
      </c>
      <c r="F707">
        <v>29</v>
      </c>
      <c r="G707" t="str">
        <f>VLOOKUP(F707,'Look-up tables'!$A$1:$B$7,2,TRUE)</f>
        <v>M</v>
      </c>
      <c r="H707">
        <v>184.74</v>
      </c>
      <c r="I707" s="2">
        <f t="shared" ref="I707:I770" si="34">H707/F707</f>
        <v>6.3703448275862069</v>
      </c>
      <c r="J707" t="s">
        <v>25</v>
      </c>
      <c r="K707">
        <v>4.38</v>
      </c>
      <c r="L707" s="8">
        <f t="shared" ref="L707:L770" si="35">H707+K707</f>
        <v>189.12</v>
      </c>
      <c r="M707" t="s">
        <v>41</v>
      </c>
      <c r="N707" t="str">
        <f>VLOOKUP(M707,'Look-up tables'!$H$1:$I$14,2,FALSE)</f>
        <v>NS</v>
      </c>
      <c r="O707" t="s">
        <v>16</v>
      </c>
      <c r="P707" s="7">
        <f>VLOOKUP(O707,'Look-up tables'!$D$1:$E$5,2,FALSE)</f>
        <v>4</v>
      </c>
      <c r="Q707" s="8" t="s">
        <v>30</v>
      </c>
      <c r="R707" t="s">
        <v>31</v>
      </c>
      <c r="S707" t="s">
        <v>32</v>
      </c>
      <c r="T707" s="1">
        <v>40791</v>
      </c>
    </row>
    <row r="708" spans="1:20" x14ac:dyDescent="0.35">
      <c r="A708">
        <v>55616</v>
      </c>
      <c r="B708" s="1">
        <v>40671</v>
      </c>
      <c r="C708" s="27" t="str">
        <f t="shared" si="33"/>
        <v>May</v>
      </c>
      <c r="D708" s="27">
        <f>VLOOKUP(C708,'Look-up tables'!$N$2:$O$13,2,FALSE)</f>
        <v>5</v>
      </c>
      <c r="E708" t="s">
        <v>34</v>
      </c>
      <c r="F708">
        <v>24</v>
      </c>
      <c r="G708" t="str">
        <f>VLOOKUP(F708,'Look-up tables'!$A$1:$B$7,2,TRUE)</f>
        <v>M</v>
      </c>
      <c r="H708">
        <v>437.47800000000001</v>
      </c>
      <c r="I708" s="2">
        <f t="shared" si="34"/>
        <v>18.228249999999999</v>
      </c>
      <c r="J708" t="s">
        <v>25</v>
      </c>
      <c r="K708">
        <v>1.25</v>
      </c>
      <c r="L708" s="8">
        <f t="shared" si="35"/>
        <v>438.72800000000001</v>
      </c>
      <c r="M708" t="s">
        <v>35</v>
      </c>
      <c r="N708" t="str">
        <f>VLOOKUP(M708,'Look-up tables'!$H$1:$I$14,2,FALSE)</f>
        <v>QC</v>
      </c>
      <c r="O708" t="s">
        <v>16</v>
      </c>
      <c r="P708" s="7">
        <f>VLOOKUP(O708,'Look-up tables'!$D$1:$E$5,2,FALSE)</f>
        <v>4</v>
      </c>
      <c r="Q708" s="8" t="s">
        <v>30</v>
      </c>
      <c r="R708" t="s">
        <v>47</v>
      </c>
      <c r="S708" t="s">
        <v>32</v>
      </c>
      <c r="T708" s="1">
        <v>40791</v>
      </c>
    </row>
    <row r="709" spans="1:20" x14ac:dyDescent="0.35">
      <c r="A709">
        <v>35841</v>
      </c>
      <c r="B709" s="1">
        <v>40671</v>
      </c>
      <c r="C709" s="27" t="str">
        <f t="shared" si="33"/>
        <v>May</v>
      </c>
      <c r="D709" s="27">
        <f>VLOOKUP(C709,'Look-up tables'!$N$2:$O$13,2,FALSE)</f>
        <v>5</v>
      </c>
      <c r="E709" t="s">
        <v>55</v>
      </c>
      <c r="F709">
        <v>23</v>
      </c>
      <c r="G709" t="str">
        <f>VLOOKUP(F709,'Look-up tables'!$A$1:$B$7,2,TRUE)</f>
        <v>M</v>
      </c>
      <c r="H709">
        <v>230.41</v>
      </c>
      <c r="I709" s="2">
        <f t="shared" si="34"/>
        <v>10.017826086956521</v>
      </c>
      <c r="J709" t="s">
        <v>25</v>
      </c>
      <c r="K709">
        <v>1.39</v>
      </c>
      <c r="L709" s="8">
        <f t="shared" si="35"/>
        <v>231.79999999999998</v>
      </c>
      <c r="M709" t="s">
        <v>35</v>
      </c>
      <c r="N709" t="str">
        <f>VLOOKUP(M709,'Look-up tables'!$H$1:$I$14,2,FALSE)</f>
        <v>QC</v>
      </c>
      <c r="O709" t="s">
        <v>42</v>
      </c>
      <c r="P709" s="7">
        <f>VLOOKUP(O709,'Look-up tables'!$D$1:$E$5,2,FALSE)</f>
        <v>2</v>
      </c>
      <c r="Q709" s="8" t="s">
        <v>27</v>
      </c>
      <c r="R709" t="s">
        <v>127</v>
      </c>
      <c r="S709" t="s">
        <v>19</v>
      </c>
      <c r="T709" s="1">
        <v>40791</v>
      </c>
    </row>
    <row r="710" spans="1:20" x14ac:dyDescent="0.35">
      <c r="A710">
        <v>28035</v>
      </c>
      <c r="B710" s="1">
        <v>40671</v>
      </c>
      <c r="C710" s="27" t="str">
        <f t="shared" si="33"/>
        <v>May</v>
      </c>
      <c r="D710" s="27">
        <f>VLOOKUP(C710,'Look-up tables'!$N$2:$O$13,2,FALSE)</f>
        <v>5</v>
      </c>
      <c r="E710" t="s">
        <v>49</v>
      </c>
      <c r="F710">
        <v>19</v>
      </c>
      <c r="G710" t="str">
        <f>VLOOKUP(F710,'Look-up tables'!$A$1:$B$7,2,TRUE)</f>
        <v>S</v>
      </c>
      <c r="H710">
        <v>376.21</v>
      </c>
      <c r="I710" s="2">
        <f t="shared" si="34"/>
        <v>19.800526315789472</v>
      </c>
      <c r="J710" t="s">
        <v>25</v>
      </c>
      <c r="K710">
        <v>5.23</v>
      </c>
      <c r="L710" s="8">
        <f t="shared" si="35"/>
        <v>381.44</v>
      </c>
      <c r="M710" t="s">
        <v>26</v>
      </c>
      <c r="N710" t="str">
        <f>VLOOKUP(M710,'Look-up tables'!$H$1:$I$14,2,FALSE)</f>
        <v>NT</v>
      </c>
      <c r="O710" t="s">
        <v>29</v>
      </c>
      <c r="P710" s="7">
        <f>VLOOKUP(O710,'Look-up tables'!$D$1:$E$5,2,FALSE)</f>
        <v>3</v>
      </c>
      <c r="Q710" s="8" t="s">
        <v>27</v>
      </c>
      <c r="R710" t="s">
        <v>68</v>
      </c>
      <c r="S710" t="s">
        <v>19</v>
      </c>
      <c r="T710" s="1">
        <v>40821</v>
      </c>
    </row>
    <row r="711" spans="1:20" x14ac:dyDescent="0.35">
      <c r="A711">
        <v>13730</v>
      </c>
      <c r="B711" s="1">
        <v>40672</v>
      </c>
      <c r="C711" s="27" t="str">
        <f t="shared" si="33"/>
        <v>May</v>
      </c>
      <c r="D711" s="27">
        <f>VLOOKUP(C711,'Look-up tables'!$N$2:$O$13,2,FALSE)</f>
        <v>5</v>
      </c>
      <c r="E711" t="s">
        <v>34</v>
      </c>
      <c r="F711">
        <v>26</v>
      </c>
      <c r="G711" t="str">
        <f>VLOOKUP(F711,'Look-up tables'!$A$1:$B$7,2,TRUE)</f>
        <v>M</v>
      </c>
      <c r="H711">
        <v>3617.64</v>
      </c>
      <c r="I711" s="2">
        <f t="shared" si="34"/>
        <v>139.13999999999999</v>
      </c>
      <c r="J711" t="s">
        <v>21</v>
      </c>
      <c r="K711">
        <v>43.75</v>
      </c>
      <c r="L711" s="8">
        <f t="shared" si="35"/>
        <v>3661.39</v>
      </c>
      <c r="M711" t="s">
        <v>35</v>
      </c>
      <c r="N711" t="str">
        <f>VLOOKUP(M711,'Look-up tables'!$H$1:$I$14,2,FALSE)</f>
        <v>QC</v>
      </c>
      <c r="O711" t="s">
        <v>22</v>
      </c>
      <c r="P711" s="7">
        <f>VLOOKUP(O711,'Look-up tables'!$D$1:$E$5,2,FALSE)</f>
        <v>1</v>
      </c>
      <c r="Q711" s="8" t="s">
        <v>17</v>
      </c>
      <c r="R711" t="s">
        <v>52</v>
      </c>
      <c r="S711" t="s">
        <v>56</v>
      </c>
      <c r="T711" s="1">
        <v>40852</v>
      </c>
    </row>
    <row r="712" spans="1:20" x14ac:dyDescent="0.35">
      <c r="A712">
        <v>34434</v>
      </c>
      <c r="B712" s="1">
        <v>40672</v>
      </c>
      <c r="C712" s="27" t="str">
        <f t="shared" si="33"/>
        <v>May</v>
      </c>
      <c r="D712" s="27">
        <f>VLOOKUP(C712,'Look-up tables'!$N$2:$O$13,2,FALSE)</f>
        <v>5</v>
      </c>
      <c r="E712" t="s">
        <v>49</v>
      </c>
      <c r="F712">
        <v>23</v>
      </c>
      <c r="G712" t="str">
        <f>VLOOKUP(F712,'Look-up tables'!$A$1:$B$7,2,TRUE)</f>
        <v>M</v>
      </c>
      <c r="H712">
        <v>116.56</v>
      </c>
      <c r="I712" s="2">
        <f t="shared" si="34"/>
        <v>5.0678260869565221</v>
      </c>
      <c r="J712" t="s">
        <v>25</v>
      </c>
      <c r="K712">
        <v>0.49</v>
      </c>
      <c r="L712" s="8">
        <f t="shared" si="35"/>
        <v>117.05</v>
      </c>
      <c r="M712" t="s">
        <v>15</v>
      </c>
      <c r="N712" t="str">
        <f>VLOOKUP(M712,'Look-up tables'!$H$1:$I$14,2,FALSE)</f>
        <v>BC</v>
      </c>
      <c r="O712" t="s">
        <v>42</v>
      </c>
      <c r="P712" s="7">
        <f>VLOOKUP(O712,'Look-up tables'!$D$1:$E$5,2,FALSE)</f>
        <v>2</v>
      </c>
      <c r="Q712" s="8" t="s">
        <v>27</v>
      </c>
      <c r="R712" t="s">
        <v>71</v>
      </c>
      <c r="S712" t="s">
        <v>19</v>
      </c>
      <c r="T712" s="1">
        <v>40852</v>
      </c>
    </row>
    <row r="713" spans="1:20" x14ac:dyDescent="0.35">
      <c r="A713">
        <v>8288</v>
      </c>
      <c r="B713" s="1">
        <v>40672</v>
      </c>
      <c r="C713" s="27" t="str">
        <f t="shared" si="33"/>
        <v>May</v>
      </c>
      <c r="D713" s="27">
        <f>VLOOKUP(C713,'Look-up tables'!$N$2:$O$13,2,FALSE)</f>
        <v>5</v>
      </c>
      <c r="E713" t="s">
        <v>20</v>
      </c>
      <c r="F713">
        <v>22</v>
      </c>
      <c r="G713" t="str">
        <f>VLOOKUP(F713,'Look-up tables'!$A$1:$B$7,2,TRUE)</f>
        <v>M</v>
      </c>
      <c r="H713">
        <v>1337.81</v>
      </c>
      <c r="I713" s="2">
        <f t="shared" si="34"/>
        <v>60.80954545454545</v>
      </c>
      <c r="J713" t="s">
        <v>25</v>
      </c>
      <c r="K713">
        <v>10.29</v>
      </c>
      <c r="L713" s="8">
        <f t="shared" si="35"/>
        <v>1348.1</v>
      </c>
      <c r="M713" t="s">
        <v>39</v>
      </c>
      <c r="N713" t="str">
        <f>VLOOKUP(M713,'Look-up tables'!$H$1:$I$14,2,FALSE)</f>
        <v>MB</v>
      </c>
      <c r="O713" t="s">
        <v>22</v>
      </c>
      <c r="P713" s="7">
        <f>VLOOKUP(O713,'Look-up tables'!$D$1:$E$5,2,FALSE)</f>
        <v>1</v>
      </c>
      <c r="Q713" s="8" t="s">
        <v>27</v>
      </c>
      <c r="R713" t="s">
        <v>68</v>
      </c>
      <c r="S713" t="s">
        <v>19</v>
      </c>
      <c r="T713" s="1">
        <v>40821</v>
      </c>
    </row>
    <row r="714" spans="1:20" x14ac:dyDescent="0.35">
      <c r="A714">
        <v>34434</v>
      </c>
      <c r="B714" s="1">
        <v>40672</v>
      </c>
      <c r="C714" s="27" t="str">
        <f t="shared" si="33"/>
        <v>May</v>
      </c>
      <c r="D714" s="27">
        <f>VLOOKUP(C714,'Look-up tables'!$N$2:$O$13,2,FALSE)</f>
        <v>5</v>
      </c>
      <c r="E714" t="s">
        <v>49</v>
      </c>
      <c r="F714">
        <v>16</v>
      </c>
      <c r="G714" t="str">
        <f>VLOOKUP(F714,'Look-up tables'!$A$1:$B$7,2,TRUE)</f>
        <v>S</v>
      </c>
      <c r="H714">
        <v>32.35</v>
      </c>
      <c r="I714" s="2">
        <f t="shared" si="34"/>
        <v>2.0218750000000001</v>
      </c>
      <c r="J714" t="s">
        <v>25</v>
      </c>
      <c r="K714">
        <v>4.79</v>
      </c>
      <c r="L714" s="8">
        <f t="shared" si="35"/>
        <v>37.14</v>
      </c>
      <c r="M714" t="s">
        <v>15</v>
      </c>
      <c r="N714" t="str">
        <f>VLOOKUP(M714,'Look-up tables'!$H$1:$I$14,2,FALSE)</f>
        <v>BC</v>
      </c>
      <c r="O714" t="s">
        <v>42</v>
      </c>
      <c r="P714" s="7">
        <f>VLOOKUP(O714,'Look-up tables'!$D$1:$E$5,2,FALSE)</f>
        <v>2</v>
      </c>
      <c r="Q714" s="8" t="s">
        <v>27</v>
      </c>
      <c r="R714" t="s">
        <v>68</v>
      </c>
      <c r="S714" t="s">
        <v>19</v>
      </c>
      <c r="T714" s="1">
        <v>40821</v>
      </c>
    </row>
    <row r="715" spans="1:20" x14ac:dyDescent="0.35">
      <c r="A715">
        <v>30657</v>
      </c>
      <c r="B715" s="1">
        <v>40673</v>
      </c>
      <c r="C715" s="27" t="str">
        <f t="shared" si="33"/>
        <v>May</v>
      </c>
      <c r="D715" s="27">
        <f>VLOOKUP(C715,'Look-up tables'!$N$2:$O$13,2,FALSE)</f>
        <v>5</v>
      </c>
      <c r="E715" t="s">
        <v>34</v>
      </c>
      <c r="F715">
        <v>8</v>
      </c>
      <c r="G715" t="str">
        <f>VLOOKUP(F715,'Look-up tables'!$A$1:$B$7,2,TRUE)</f>
        <v>XS</v>
      </c>
      <c r="H715">
        <v>179.66</v>
      </c>
      <c r="I715" s="2">
        <f t="shared" si="34"/>
        <v>22.4575</v>
      </c>
      <c r="J715" t="s">
        <v>25</v>
      </c>
      <c r="K715">
        <v>1.99</v>
      </c>
      <c r="L715" s="8">
        <f t="shared" si="35"/>
        <v>181.65</v>
      </c>
      <c r="M715" t="s">
        <v>85</v>
      </c>
      <c r="N715" t="str">
        <f>VLOOKUP(M715,'Look-up tables'!$H$1:$I$14,2,FALSE)</f>
        <v>SK</v>
      </c>
      <c r="O715" t="s">
        <v>22</v>
      </c>
      <c r="P715" s="7">
        <f>VLOOKUP(O715,'Look-up tables'!$D$1:$E$5,2,FALSE)</f>
        <v>1</v>
      </c>
      <c r="Q715" s="8" t="s">
        <v>30</v>
      </c>
      <c r="R715" t="s">
        <v>31</v>
      </c>
      <c r="S715" t="s">
        <v>32</v>
      </c>
      <c r="T715" s="1">
        <v>40882</v>
      </c>
    </row>
    <row r="716" spans="1:20" x14ac:dyDescent="0.35">
      <c r="A716">
        <v>30657</v>
      </c>
      <c r="B716" s="1">
        <v>40673</v>
      </c>
      <c r="C716" s="27" t="str">
        <f t="shared" si="33"/>
        <v>May</v>
      </c>
      <c r="D716" s="27">
        <f>VLOOKUP(C716,'Look-up tables'!$N$2:$O$13,2,FALSE)</f>
        <v>5</v>
      </c>
      <c r="E716" t="s">
        <v>34</v>
      </c>
      <c r="F716">
        <v>6</v>
      </c>
      <c r="G716" t="str">
        <f>VLOOKUP(F716,'Look-up tables'!$A$1:$B$7,2,TRUE)</f>
        <v>XS</v>
      </c>
      <c r="H716">
        <v>273.38</v>
      </c>
      <c r="I716" s="2">
        <f t="shared" si="34"/>
        <v>45.563333333333333</v>
      </c>
      <c r="J716" t="s">
        <v>14</v>
      </c>
      <c r="K716">
        <v>16.71</v>
      </c>
      <c r="L716" s="8">
        <f t="shared" si="35"/>
        <v>290.08999999999997</v>
      </c>
      <c r="M716" t="s">
        <v>85</v>
      </c>
      <c r="N716" t="str">
        <f>VLOOKUP(M716,'Look-up tables'!$H$1:$I$14,2,FALSE)</f>
        <v>SK</v>
      </c>
      <c r="O716" t="s">
        <v>22</v>
      </c>
      <c r="P716" s="7">
        <f>VLOOKUP(O716,'Look-up tables'!$D$1:$E$5,2,FALSE)</f>
        <v>1</v>
      </c>
      <c r="Q716" s="8" t="s">
        <v>30</v>
      </c>
      <c r="R716" t="s">
        <v>31</v>
      </c>
      <c r="S716" t="s">
        <v>19</v>
      </c>
      <c r="T716" s="1">
        <v>40852</v>
      </c>
    </row>
    <row r="717" spans="1:20" x14ac:dyDescent="0.35">
      <c r="A717">
        <v>53127</v>
      </c>
      <c r="B717" s="1">
        <v>40674</v>
      </c>
      <c r="C717" s="27" t="str">
        <f t="shared" si="33"/>
        <v>May</v>
      </c>
      <c r="D717" s="27">
        <f>VLOOKUP(C717,'Look-up tables'!$N$2:$O$13,2,FALSE)</f>
        <v>5</v>
      </c>
      <c r="E717" t="s">
        <v>34</v>
      </c>
      <c r="F717">
        <v>50</v>
      </c>
      <c r="G717" t="str">
        <f>VLOOKUP(F717,'Look-up tables'!$A$1:$B$7,2,TRUE)</f>
        <v>XXL</v>
      </c>
      <c r="H717">
        <v>1893.29</v>
      </c>
      <c r="I717" s="2">
        <f t="shared" si="34"/>
        <v>37.8658</v>
      </c>
      <c r="J717" t="s">
        <v>25</v>
      </c>
      <c r="K717">
        <v>2.99</v>
      </c>
      <c r="L717" s="8">
        <f t="shared" si="35"/>
        <v>1896.28</v>
      </c>
      <c r="M717" t="s">
        <v>51</v>
      </c>
      <c r="N717" t="str">
        <f>VLOOKUP(M717,'Look-up tables'!$H$1:$I$14,2,FALSE)</f>
        <v>ON</v>
      </c>
      <c r="O717" t="s">
        <v>16</v>
      </c>
      <c r="P717" s="7">
        <f>VLOOKUP(O717,'Look-up tables'!$D$1:$E$5,2,FALSE)</f>
        <v>4</v>
      </c>
      <c r="Q717" s="8" t="s">
        <v>27</v>
      </c>
      <c r="R717" t="s">
        <v>68</v>
      </c>
      <c r="S717" t="s">
        <v>19</v>
      </c>
      <c r="T717" s="1">
        <v>40882</v>
      </c>
    </row>
    <row r="718" spans="1:20" x14ac:dyDescent="0.35">
      <c r="A718">
        <v>53127</v>
      </c>
      <c r="B718" s="1">
        <v>40674</v>
      </c>
      <c r="C718" s="27" t="str">
        <f t="shared" si="33"/>
        <v>May</v>
      </c>
      <c r="D718" s="27">
        <f>VLOOKUP(C718,'Look-up tables'!$N$2:$O$13,2,FALSE)</f>
        <v>5</v>
      </c>
      <c r="E718" t="s">
        <v>34</v>
      </c>
      <c r="F718">
        <v>49</v>
      </c>
      <c r="G718" t="str">
        <f>VLOOKUP(F718,'Look-up tables'!$A$1:$B$7,2,TRUE)</f>
        <v>XL</v>
      </c>
      <c r="H718">
        <v>2628.047</v>
      </c>
      <c r="I718" s="2">
        <f t="shared" si="34"/>
        <v>53.633612244897961</v>
      </c>
      <c r="J718" t="s">
        <v>25</v>
      </c>
      <c r="K718">
        <v>19.989999999999998</v>
      </c>
      <c r="L718" s="8">
        <f t="shared" si="35"/>
        <v>2648.0369999999998</v>
      </c>
      <c r="M718" t="s">
        <v>51</v>
      </c>
      <c r="N718" t="str">
        <f>VLOOKUP(M718,'Look-up tables'!$H$1:$I$14,2,FALSE)</f>
        <v>ON</v>
      </c>
      <c r="O718" t="s">
        <v>16</v>
      </c>
      <c r="P718" s="7">
        <f>VLOOKUP(O718,'Look-up tables'!$D$1:$E$5,2,FALSE)</f>
        <v>4</v>
      </c>
      <c r="Q718" s="8" t="s">
        <v>30</v>
      </c>
      <c r="R718" t="s">
        <v>47</v>
      </c>
      <c r="S718" t="s">
        <v>19</v>
      </c>
      <c r="T718" t="s">
        <v>246</v>
      </c>
    </row>
    <row r="719" spans="1:20" x14ac:dyDescent="0.35">
      <c r="A719">
        <v>12322</v>
      </c>
      <c r="B719" s="1">
        <v>40674</v>
      </c>
      <c r="C719" s="27" t="str">
        <f t="shared" si="33"/>
        <v>May</v>
      </c>
      <c r="D719" s="27">
        <f>VLOOKUP(C719,'Look-up tables'!$N$2:$O$13,2,FALSE)</f>
        <v>5</v>
      </c>
      <c r="E719" t="s">
        <v>20</v>
      </c>
      <c r="F719">
        <v>36</v>
      </c>
      <c r="G719" t="str">
        <f>VLOOKUP(F719,'Look-up tables'!$A$1:$B$7,2,TRUE)</f>
        <v>L</v>
      </c>
      <c r="H719">
        <v>3436.9</v>
      </c>
      <c r="I719" s="2">
        <f t="shared" si="34"/>
        <v>95.469444444444449</v>
      </c>
      <c r="J719" t="s">
        <v>14</v>
      </c>
      <c r="K719">
        <v>39.61</v>
      </c>
      <c r="L719" s="8">
        <f t="shared" si="35"/>
        <v>3476.51</v>
      </c>
      <c r="M719" t="s">
        <v>51</v>
      </c>
      <c r="N719" t="str">
        <f>VLOOKUP(M719,'Look-up tables'!$H$1:$I$14,2,FALSE)</f>
        <v>ON</v>
      </c>
      <c r="O719" t="s">
        <v>42</v>
      </c>
      <c r="P719" s="7">
        <f>VLOOKUP(O719,'Look-up tables'!$D$1:$E$5,2,FALSE)</f>
        <v>2</v>
      </c>
      <c r="Q719" s="8" t="s">
        <v>17</v>
      </c>
      <c r="R719" t="s">
        <v>18</v>
      </c>
      <c r="S719" t="s">
        <v>45</v>
      </c>
      <c r="T719" t="s">
        <v>246</v>
      </c>
    </row>
    <row r="720" spans="1:20" x14ac:dyDescent="0.35">
      <c r="A720">
        <v>10662</v>
      </c>
      <c r="B720" s="1">
        <v>40675</v>
      </c>
      <c r="C720" s="27" t="str">
        <f t="shared" si="33"/>
        <v>May</v>
      </c>
      <c r="D720" s="27">
        <f>VLOOKUP(C720,'Look-up tables'!$N$2:$O$13,2,FALSE)</f>
        <v>5</v>
      </c>
      <c r="E720" t="s">
        <v>13</v>
      </c>
      <c r="F720">
        <v>45</v>
      </c>
      <c r="G720" t="str">
        <f>VLOOKUP(F720,'Look-up tables'!$A$1:$B$7,2,TRUE)</f>
        <v>XL</v>
      </c>
      <c r="H720">
        <v>283.13</v>
      </c>
      <c r="I720" s="2">
        <f t="shared" si="34"/>
        <v>6.2917777777777779</v>
      </c>
      <c r="J720" t="s">
        <v>25</v>
      </c>
      <c r="K720">
        <v>6.81</v>
      </c>
      <c r="L720" s="8">
        <f t="shared" si="35"/>
        <v>289.94</v>
      </c>
      <c r="M720" t="s">
        <v>46</v>
      </c>
      <c r="N720" t="str">
        <f>VLOOKUP(M720,'Look-up tables'!$H$1:$I$14,2,FALSE)</f>
        <v>YT</v>
      </c>
      <c r="O720" t="s">
        <v>29</v>
      </c>
      <c r="P720" s="7">
        <f>VLOOKUP(O720,'Look-up tables'!$D$1:$E$5,2,FALSE)</f>
        <v>3</v>
      </c>
      <c r="Q720" s="8" t="s">
        <v>27</v>
      </c>
      <c r="R720" t="s">
        <v>28</v>
      </c>
      <c r="S720" t="s">
        <v>19</v>
      </c>
      <c r="T720" t="s">
        <v>86</v>
      </c>
    </row>
    <row r="721" spans="1:20" x14ac:dyDescent="0.35">
      <c r="A721">
        <v>8064</v>
      </c>
      <c r="B721" s="1">
        <v>40675</v>
      </c>
      <c r="C721" s="27" t="str">
        <f t="shared" si="33"/>
        <v>May</v>
      </c>
      <c r="D721" s="27">
        <f>VLOOKUP(C721,'Look-up tables'!$N$2:$O$13,2,FALSE)</f>
        <v>5</v>
      </c>
      <c r="E721" t="s">
        <v>34</v>
      </c>
      <c r="F721">
        <v>44</v>
      </c>
      <c r="G721" t="str">
        <f>VLOOKUP(F721,'Look-up tables'!$A$1:$B$7,2,TRUE)</f>
        <v>XL</v>
      </c>
      <c r="H721">
        <v>10445.950000000001</v>
      </c>
      <c r="I721" s="2">
        <f t="shared" si="34"/>
        <v>237.40795454545457</v>
      </c>
      <c r="J721" t="s">
        <v>21</v>
      </c>
      <c r="K721">
        <v>62.94</v>
      </c>
      <c r="L721" s="8">
        <f t="shared" si="35"/>
        <v>10508.890000000001</v>
      </c>
      <c r="M721" t="s">
        <v>39</v>
      </c>
      <c r="N721" t="str">
        <f>VLOOKUP(M721,'Look-up tables'!$H$1:$I$14,2,FALSE)</f>
        <v>MB</v>
      </c>
      <c r="O721" t="s">
        <v>29</v>
      </c>
      <c r="P721" s="7">
        <f>VLOOKUP(O721,'Look-up tables'!$D$1:$E$5,2,FALSE)</f>
        <v>3</v>
      </c>
      <c r="Q721" s="8" t="s">
        <v>17</v>
      </c>
      <c r="R721" t="s">
        <v>23</v>
      </c>
      <c r="S721" t="s">
        <v>24</v>
      </c>
      <c r="T721" t="s">
        <v>246</v>
      </c>
    </row>
    <row r="722" spans="1:20" x14ac:dyDescent="0.35">
      <c r="A722">
        <v>48486</v>
      </c>
      <c r="B722" s="1">
        <v>40675</v>
      </c>
      <c r="C722" s="27" t="str">
        <f t="shared" si="33"/>
        <v>May</v>
      </c>
      <c r="D722" s="27">
        <f>VLOOKUP(C722,'Look-up tables'!$N$2:$O$13,2,FALSE)</f>
        <v>5</v>
      </c>
      <c r="E722" t="s">
        <v>34</v>
      </c>
      <c r="F722">
        <v>42</v>
      </c>
      <c r="G722" t="str">
        <f>VLOOKUP(F722,'Look-up tables'!$A$1:$B$7,2,TRUE)</f>
        <v>XL</v>
      </c>
      <c r="H722">
        <v>271.14</v>
      </c>
      <c r="I722" s="2">
        <f t="shared" si="34"/>
        <v>6.4557142857142855</v>
      </c>
      <c r="J722" t="s">
        <v>25</v>
      </c>
      <c r="K722">
        <v>7.91</v>
      </c>
      <c r="L722" s="8">
        <f t="shared" si="35"/>
        <v>279.05</v>
      </c>
      <c r="M722" t="s">
        <v>54</v>
      </c>
      <c r="N722" t="str">
        <f>VLOOKUP(M722,'Look-up tables'!$H$1:$I$14,2,FALSE)</f>
        <v>AB</v>
      </c>
      <c r="O722" t="s">
        <v>22</v>
      </c>
      <c r="P722" s="7">
        <f>VLOOKUP(O722,'Look-up tables'!$D$1:$E$5,2,FALSE)</f>
        <v>1</v>
      </c>
      <c r="Q722" s="8" t="s">
        <v>27</v>
      </c>
      <c r="R722" t="s">
        <v>28</v>
      </c>
      <c r="S722" t="s">
        <v>19</v>
      </c>
      <c r="T722" t="s">
        <v>210</v>
      </c>
    </row>
    <row r="723" spans="1:20" x14ac:dyDescent="0.35">
      <c r="A723">
        <v>43397</v>
      </c>
      <c r="B723" s="1">
        <v>40675</v>
      </c>
      <c r="C723" s="27" t="str">
        <f t="shared" si="33"/>
        <v>May</v>
      </c>
      <c r="D723" s="27">
        <f>VLOOKUP(C723,'Look-up tables'!$N$2:$O$13,2,FALSE)</f>
        <v>5</v>
      </c>
      <c r="E723" t="s">
        <v>20</v>
      </c>
      <c r="F723">
        <v>35</v>
      </c>
      <c r="G723" t="str">
        <f>VLOOKUP(F723,'Look-up tables'!$A$1:$B$7,2,TRUE)</f>
        <v>L</v>
      </c>
      <c r="H723">
        <v>2130.31</v>
      </c>
      <c r="I723" s="2">
        <f t="shared" si="34"/>
        <v>60.866</v>
      </c>
      <c r="J723" t="s">
        <v>21</v>
      </c>
      <c r="K723">
        <v>32.409999999999997</v>
      </c>
      <c r="L723" s="8">
        <f t="shared" si="35"/>
        <v>2162.7199999999998</v>
      </c>
      <c r="M723" t="s">
        <v>15</v>
      </c>
      <c r="N723" t="str">
        <f>VLOOKUP(M723,'Look-up tables'!$H$1:$I$14,2,FALSE)</f>
        <v>BC</v>
      </c>
      <c r="O723" t="s">
        <v>22</v>
      </c>
      <c r="P723" s="7">
        <f>VLOOKUP(O723,'Look-up tables'!$D$1:$E$5,2,FALSE)</f>
        <v>1</v>
      </c>
      <c r="Q723" s="8" t="s">
        <v>17</v>
      </c>
      <c r="R723" t="s">
        <v>23</v>
      </c>
      <c r="S723" t="s">
        <v>24</v>
      </c>
      <c r="T723" t="s">
        <v>246</v>
      </c>
    </row>
    <row r="724" spans="1:20" x14ac:dyDescent="0.35">
      <c r="A724">
        <v>31973</v>
      </c>
      <c r="B724" s="1">
        <v>40675</v>
      </c>
      <c r="C724" s="27" t="str">
        <f t="shared" si="33"/>
        <v>May</v>
      </c>
      <c r="D724" s="27">
        <f>VLOOKUP(C724,'Look-up tables'!$N$2:$O$13,2,FALSE)</f>
        <v>5</v>
      </c>
      <c r="E724" t="s">
        <v>49</v>
      </c>
      <c r="F724">
        <v>16</v>
      </c>
      <c r="G724" t="str">
        <f>VLOOKUP(F724,'Look-up tables'!$A$1:$B$7,2,TRUE)</f>
        <v>S</v>
      </c>
      <c r="H724">
        <v>124.89</v>
      </c>
      <c r="I724" s="2">
        <f t="shared" si="34"/>
        <v>7.805625</v>
      </c>
      <c r="J724" t="s">
        <v>25</v>
      </c>
      <c r="K724">
        <v>11.15</v>
      </c>
      <c r="L724" s="8">
        <f t="shared" si="35"/>
        <v>136.04</v>
      </c>
      <c r="M724" t="s">
        <v>63</v>
      </c>
      <c r="N724" t="str">
        <f>VLOOKUP(M724,'Look-up tables'!$H$1:$I$14,2,FALSE)</f>
        <v>NB</v>
      </c>
      <c r="O724" t="s">
        <v>42</v>
      </c>
      <c r="P724" s="7">
        <f>VLOOKUP(O724,'Look-up tables'!$D$1:$E$5,2,FALSE)</f>
        <v>2</v>
      </c>
      <c r="Q724" s="8" t="s">
        <v>27</v>
      </c>
      <c r="R724" t="s">
        <v>28</v>
      </c>
      <c r="S724" t="s">
        <v>19</v>
      </c>
      <c r="T724" t="s">
        <v>210</v>
      </c>
    </row>
    <row r="725" spans="1:20" x14ac:dyDescent="0.35">
      <c r="A725">
        <v>31973</v>
      </c>
      <c r="B725" s="1">
        <v>40675</v>
      </c>
      <c r="C725" s="27" t="str">
        <f t="shared" si="33"/>
        <v>May</v>
      </c>
      <c r="D725" s="27">
        <f>VLOOKUP(C725,'Look-up tables'!$N$2:$O$13,2,FALSE)</f>
        <v>5</v>
      </c>
      <c r="E725" t="s">
        <v>49</v>
      </c>
      <c r="F725">
        <v>15</v>
      </c>
      <c r="G725" t="str">
        <f>VLOOKUP(F725,'Look-up tables'!$A$1:$B$7,2,TRUE)</f>
        <v>S</v>
      </c>
      <c r="H725">
        <v>404.54</v>
      </c>
      <c r="I725" s="2">
        <f t="shared" si="34"/>
        <v>26.969333333333335</v>
      </c>
      <c r="J725" t="s">
        <v>25</v>
      </c>
      <c r="K725">
        <v>5.3</v>
      </c>
      <c r="L725" s="8">
        <f t="shared" si="35"/>
        <v>409.84000000000003</v>
      </c>
      <c r="M725" t="s">
        <v>63</v>
      </c>
      <c r="N725" t="str">
        <f>VLOOKUP(M725,'Look-up tables'!$H$1:$I$14,2,FALSE)</f>
        <v>NB</v>
      </c>
      <c r="O725" t="s">
        <v>42</v>
      </c>
      <c r="P725" s="7">
        <f>VLOOKUP(O725,'Look-up tables'!$D$1:$E$5,2,FALSE)</f>
        <v>2</v>
      </c>
      <c r="Q725" s="8" t="s">
        <v>17</v>
      </c>
      <c r="R725" t="s">
        <v>23</v>
      </c>
      <c r="S725" t="s">
        <v>45</v>
      </c>
      <c r="T725" t="s">
        <v>246</v>
      </c>
    </row>
    <row r="726" spans="1:20" x14ac:dyDescent="0.35">
      <c r="A726">
        <v>40327</v>
      </c>
      <c r="B726" s="1">
        <v>40676</v>
      </c>
      <c r="C726" s="27" t="str">
        <f t="shared" si="33"/>
        <v>May</v>
      </c>
      <c r="D726" s="27">
        <f>VLOOKUP(C726,'Look-up tables'!$N$2:$O$13,2,FALSE)</f>
        <v>5</v>
      </c>
      <c r="E726" t="s">
        <v>55</v>
      </c>
      <c r="F726">
        <v>42</v>
      </c>
      <c r="G726" t="str">
        <f>VLOOKUP(F726,'Look-up tables'!$A$1:$B$7,2,TRUE)</f>
        <v>XL</v>
      </c>
      <c r="H726">
        <v>152.55000000000001</v>
      </c>
      <c r="I726" s="2">
        <f t="shared" si="34"/>
        <v>3.6321428571428576</v>
      </c>
      <c r="J726" t="s">
        <v>25</v>
      </c>
      <c r="K726">
        <v>2.5</v>
      </c>
      <c r="L726" s="8">
        <f t="shared" si="35"/>
        <v>155.05000000000001</v>
      </c>
      <c r="M726" t="s">
        <v>96</v>
      </c>
      <c r="N726" t="str">
        <f>VLOOKUP(M726,'Look-up tables'!$H$1:$I$14,2,FALSE)</f>
        <v>PE</v>
      </c>
      <c r="O726" t="s">
        <v>22</v>
      </c>
      <c r="P726" s="7">
        <f>VLOOKUP(O726,'Look-up tables'!$D$1:$E$5,2,FALSE)</f>
        <v>1</v>
      </c>
      <c r="Q726" s="8" t="s">
        <v>27</v>
      </c>
      <c r="R726" t="s">
        <v>127</v>
      </c>
      <c r="S726" t="s">
        <v>19</v>
      </c>
      <c r="T726" t="s">
        <v>75</v>
      </c>
    </row>
    <row r="727" spans="1:20" x14ac:dyDescent="0.35">
      <c r="A727">
        <v>40327</v>
      </c>
      <c r="B727" s="1">
        <v>40676</v>
      </c>
      <c r="C727" s="27" t="str">
        <f t="shared" si="33"/>
        <v>May</v>
      </c>
      <c r="D727" s="27">
        <f>VLOOKUP(C727,'Look-up tables'!$N$2:$O$13,2,FALSE)</f>
        <v>5</v>
      </c>
      <c r="E727" t="s">
        <v>55</v>
      </c>
      <c r="F727">
        <v>36</v>
      </c>
      <c r="G727" t="str">
        <f>VLOOKUP(F727,'Look-up tables'!$A$1:$B$7,2,TRUE)</f>
        <v>L</v>
      </c>
      <c r="H727">
        <v>152.96</v>
      </c>
      <c r="I727" s="2">
        <f t="shared" si="34"/>
        <v>4.2488888888888887</v>
      </c>
      <c r="J727" t="s">
        <v>25</v>
      </c>
      <c r="K727">
        <v>5.74</v>
      </c>
      <c r="L727" s="8">
        <f t="shared" si="35"/>
        <v>158.70000000000002</v>
      </c>
      <c r="M727" t="s">
        <v>96</v>
      </c>
      <c r="N727" t="str">
        <f>VLOOKUP(M727,'Look-up tables'!$H$1:$I$14,2,FALSE)</f>
        <v>PE</v>
      </c>
      <c r="O727" t="s">
        <v>22</v>
      </c>
      <c r="P727" s="7">
        <f>VLOOKUP(O727,'Look-up tables'!$D$1:$E$5,2,FALSE)</f>
        <v>1</v>
      </c>
      <c r="Q727" s="8" t="s">
        <v>27</v>
      </c>
      <c r="R727" t="s">
        <v>28</v>
      </c>
      <c r="S727" t="s">
        <v>19</v>
      </c>
      <c r="T727" t="s">
        <v>75</v>
      </c>
    </row>
    <row r="728" spans="1:20" x14ac:dyDescent="0.35">
      <c r="A728">
        <v>965</v>
      </c>
      <c r="B728" s="1">
        <v>40677</v>
      </c>
      <c r="C728" s="27" t="str">
        <f t="shared" si="33"/>
        <v>May</v>
      </c>
      <c r="D728" s="27">
        <f>VLOOKUP(C728,'Look-up tables'!$N$2:$O$13,2,FALSE)</f>
        <v>5</v>
      </c>
      <c r="E728" t="s">
        <v>13</v>
      </c>
      <c r="F728">
        <v>42</v>
      </c>
      <c r="G728" t="str">
        <f>VLOOKUP(F728,'Look-up tables'!$A$1:$B$7,2,TRUE)</f>
        <v>XL</v>
      </c>
      <c r="H728">
        <v>11230.25</v>
      </c>
      <c r="I728" s="2">
        <f t="shared" si="34"/>
        <v>267.38690476190476</v>
      </c>
      <c r="J728" t="s">
        <v>21</v>
      </c>
      <c r="K728">
        <v>35.67</v>
      </c>
      <c r="L728" s="8">
        <f t="shared" si="35"/>
        <v>11265.92</v>
      </c>
      <c r="M728" t="s">
        <v>51</v>
      </c>
      <c r="N728" t="str">
        <f>VLOOKUP(M728,'Look-up tables'!$H$1:$I$14,2,FALSE)</f>
        <v>ON</v>
      </c>
      <c r="O728" t="s">
        <v>22</v>
      </c>
      <c r="P728" s="7">
        <f>VLOOKUP(O728,'Look-up tables'!$D$1:$E$5,2,FALSE)</f>
        <v>1</v>
      </c>
      <c r="Q728" s="8" t="s">
        <v>17</v>
      </c>
      <c r="R728" t="s">
        <v>52</v>
      </c>
      <c r="S728" t="s">
        <v>56</v>
      </c>
      <c r="T728" t="s">
        <v>86</v>
      </c>
    </row>
    <row r="729" spans="1:20" x14ac:dyDescent="0.35">
      <c r="A729">
        <v>57444</v>
      </c>
      <c r="B729" s="1">
        <v>40677</v>
      </c>
      <c r="C729" s="27" t="str">
        <f t="shared" si="33"/>
        <v>May</v>
      </c>
      <c r="D729" s="27">
        <f>VLOOKUP(C729,'Look-up tables'!$N$2:$O$13,2,FALSE)</f>
        <v>5</v>
      </c>
      <c r="E729" t="s">
        <v>20</v>
      </c>
      <c r="F729">
        <v>24</v>
      </c>
      <c r="G729" t="str">
        <f>VLOOKUP(F729,'Look-up tables'!$A$1:$B$7,2,TRUE)</f>
        <v>M</v>
      </c>
      <c r="H729">
        <v>178.92</v>
      </c>
      <c r="I729" s="2">
        <f t="shared" si="34"/>
        <v>7.4549999999999992</v>
      </c>
      <c r="J729" t="s">
        <v>25</v>
      </c>
      <c r="K729">
        <v>6.16</v>
      </c>
      <c r="L729" s="8">
        <f t="shared" si="35"/>
        <v>185.07999999999998</v>
      </c>
      <c r="M729" t="s">
        <v>15</v>
      </c>
      <c r="N729" t="str">
        <f>VLOOKUP(M729,'Look-up tables'!$H$1:$I$14,2,FALSE)</f>
        <v>BC</v>
      </c>
      <c r="O729" t="s">
        <v>16</v>
      </c>
      <c r="P729" s="7">
        <f>VLOOKUP(O729,'Look-up tables'!$D$1:$E$5,2,FALSE)</f>
        <v>4</v>
      </c>
      <c r="Q729" s="8" t="s">
        <v>27</v>
      </c>
      <c r="R729" t="s">
        <v>68</v>
      </c>
      <c r="S729" t="s">
        <v>19</v>
      </c>
      <c r="T729" t="s">
        <v>75</v>
      </c>
    </row>
    <row r="730" spans="1:20" x14ac:dyDescent="0.35">
      <c r="A730">
        <v>9921</v>
      </c>
      <c r="B730" s="1">
        <v>40677</v>
      </c>
      <c r="C730" s="27" t="str">
        <f t="shared" si="33"/>
        <v>May</v>
      </c>
      <c r="D730" s="27">
        <f>VLOOKUP(C730,'Look-up tables'!$N$2:$O$13,2,FALSE)</f>
        <v>5</v>
      </c>
      <c r="E730" t="s">
        <v>13</v>
      </c>
      <c r="F730">
        <v>23</v>
      </c>
      <c r="G730" t="str">
        <f>VLOOKUP(F730,'Look-up tables'!$A$1:$B$7,2,TRUE)</f>
        <v>M</v>
      </c>
      <c r="H730">
        <v>356.09</v>
      </c>
      <c r="I730" s="2">
        <f t="shared" si="34"/>
        <v>15.482173913043477</v>
      </c>
      <c r="J730" t="s">
        <v>25</v>
      </c>
      <c r="K730">
        <v>1.39</v>
      </c>
      <c r="L730" s="8">
        <f t="shared" si="35"/>
        <v>357.47999999999996</v>
      </c>
      <c r="M730" t="s">
        <v>85</v>
      </c>
      <c r="N730" t="str">
        <f>VLOOKUP(M730,'Look-up tables'!$H$1:$I$14,2,FALSE)</f>
        <v>SK</v>
      </c>
      <c r="O730" t="s">
        <v>29</v>
      </c>
      <c r="P730" s="7">
        <f>VLOOKUP(O730,'Look-up tables'!$D$1:$E$5,2,FALSE)</f>
        <v>3</v>
      </c>
      <c r="Q730" s="8" t="s">
        <v>27</v>
      </c>
      <c r="R730" t="s">
        <v>127</v>
      </c>
      <c r="S730" t="s">
        <v>19</v>
      </c>
      <c r="T730" t="s">
        <v>210</v>
      </c>
    </row>
    <row r="731" spans="1:20" x14ac:dyDescent="0.35">
      <c r="A731">
        <v>39590</v>
      </c>
      <c r="B731" s="1">
        <v>40677</v>
      </c>
      <c r="C731" s="27" t="str">
        <f t="shared" si="33"/>
        <v>May</v>
      </c>
      <c r="D731" s="27">
        <f>VLOOKUP(C731,'Look-up tables'!$N$2:$O$13,2,FALSE)</f>
        <v>5</v>
      </c>
      <c r="E731" t="s">
        <v>13</v>
      </c>
      <c r="F731">
        <v>9</v>
      </c>
      <c r="G731" t="str">
        <f>VLOOKUP(F731,'Look-up tables'!$A$1:$B$7,2,TRUE)</f>
        <v>XS</v>
      </c>
      <c r="H731">
        <v>79.25</v>
      </c>
      <c r="I731" s="2">
        <f t="shared" si="34"/>
        <v>8.8055555555555554</v>
      </c>
      <c r="J731" t="s">
        <v>14</v>
      </c>
      <c r="K731">
        <v>5.83</v>
      </c>
      <c r="L731" s="8">
        <f t="shared" si="35"/>
        <v>85.08</v>
      </c>
      <c r="M731" t="s">
        <v>51</v>
      </c>
      <c r="N731" t="str">
        <f>VLOOKUP(M731,'Look-up tables'!$H$1:$I$14,2,FALSE)</f>
        <v>ON</v>
      </c>
      <c r="O731" t="s">
        <v>42</v>
      </c>
      <c r="P731" s="7">
        <f>VLOOKUP(O731,'Look-up tables'!$D$1:$E$5,2,FALSE)</f>
        <v>2</v>
      </c>
      <c r="Q731" s="8" t="s">
        <v>27</v>
      </c>
      <c r="R731" t="s">
        <v>28</v>
      </c>
      <c r="S731" t="s">
        <v>37</v>
      </c>
      <c r="T731" t="s">
        <v>86</v>
      </c>
    </row>
    <row r="732" spans="1:20" x14ac:dyDescent="0.35">
      <c r="A732">
        <v>34215</v>
      </c>
      <c r="B732" s="1">
        <v>40677</v>
      </c>
      <c r="C732" s="27" t="str">
        <f t="shared" si="33"/>
        <v>May</v>
      </c>
      <c r="D732" s="27">
        <f>VLOOKUP(C732,'Look-up tables'!$N$2:$O$13,2,FALSE)</f>
        <v>5</v>
      </c>
      <c r="E732" t="s">
        <v>34</v>
      </c>
      <c r="F732">
        <v>6</v>
      </c>
      <c r="G732" t="str">
        <f>VLOOKUP(F732,'Look-up tables'!$A$1:$B$7,2,TRUE)</f>
        <v>XS</v>
      </c>
      <c r="H732">
        <v>35.65</v>
      </c>
      <c r="I732" s="2">
        <f t="shared" si="34"/>
        <v>5.9416666666666664</v>
      </c>
      <c r="J732" t="s">
        <v>25</v>
      </c>
      <c r="K732">
        <v>2.99</v>
      </c>
      <c r="L732" s="8">
        <f t="shared" si="35"/>
        <v>38.64</v>
      </c>
      <c r="M732" t="s">
        <v>26</v>
      </c>
      <c r="N732" t="str">
        <f>VLOOKUP(M732,'Look-up tables'!$H$1:$I$14,2,FALSE)</f>
        <v>NT</v>
      </c>
      <c r="O732" t="s">
        <v>29</v>
      </c>
      <c r="P732" s="7">
        <f>VLOOKUP(O732,'Look-up tables'!$D$1:$E$5,2,FALSE)</f>
        <v>3</v>
      </c>
      <c r="Q732" s="8" t="s">
        <v>27</v>
      </c>
      <c r="R732" t="s">
        <v>68</v>
      </c>
      <c r="S732" t="s">
        <v>19</v>
      </c>
      <c r="T732" t="s">
        <v>75</v>
      </c>
    </row>
    <row r="733" spans="1:20" x14ac:dyDescent="0.35">
      <c r="A733">
        <v>26887</v>
      </c>
      <c r="B733" s="1">
        <v>40678</v>
      </c>
      <c r="C733" s="27" t="str">
        <f t="shared" si="33"/>
        <v>May</v>
      </c>
      <c r="D733" s="27">
        <f>VLOOKUP(C733,'Look-up tables'!$N$2:$O$13,2,FALSE)</f>
        <v>5</v>
      </c>
      <c r="E733" t="s">
        <v>20</v>
      </c>
      <c r="F733">
        <v>38</v>
      </c>
      <c r="G733" t="str">
        <f>VLOOKUP(F733,'Look-up tables'!$A$1:$B$7,2,TRUE)</f>
        <v>L</v>
      </c>
      <c r="H733">
        <v>1637.78</v>
      </c>
      <c r="I733" s="2">
        <f t="shared" si="34"/>
        <v>43.099473684210523</v>
      </c>
      <c r="J733" t="s">
        <v>14</v>
      </c>
      <c r="K733">
        <v>4.62</v>
      </c>
      <c r="L733" s="8">
        <f t="shared" si="35"/>
        <v>1642.3999999999999</v>
      </c>
      <c r="M733" t="s">
        <v>54</v>
      </c>
      <c r="N733" t="str">
        <f>VLOOKUP(M733,'Look-up tables'!$H$1:$I$14,2,FALSE)</f>
        <v>AB</v>
      </c>
      <c r="O733" t="s">
        <v>42</v>
      </c>
      <c r="P733" s="7">
        <f>VLOOKUP(O733,'Look-up tables'!$D$1:$E$5,2,FALSE)</f>
        <v>2</v>
      </c>
      <c r="Q733" s="8" t="s">
        <v>27</v>
      </c>
      <c r="R733" t="s">
        <v>66</v>
      </c>
      <c r="S733" t="s">
        <v>19</v>
      </c>
      <c r="T733" t="s">
        <v>239</v>
      </c>
    </row>
    <row r="734" spans="1:20" x14ac:dyDescent="0.35">
      <c r="A734">
        <v>26887</v>
      </c>
      <c r="B734" s="1">
        <v>40678</v>
      </c>
      <c r="C734" s="27" t="str">
        <f t="shared" si="33"/>
        <v>May</v>
      </c>
      <c r="D734" s="27">
        <f>VLOOKUP(C734,'Look-up tables'!$N$2:$O$13,2,FALSE)</f>
        <v>5</v>
      </c>
      <c r="E734" t="s">
        <v>20</v>
      </c>
      <c r="F734">
        <v>23</v>
      </c>
      <c r="G734" t="str">
        <f>VLOOKUP(F734,'Look-up tables'!$A$1:$B$7,2,TRUE)</f>
        <v>M</v>
      </c>
      <c r="H734">
        <v>193.84</v>
      </c>
      <c r="I734" s="2">
        <f t="shared" si="34"/>
        <v>8.4278260869565216</v>
      </c>
      <c r="J734" t="s">
        <v>14</v>
      </c>
      <c r="K734">
        <v>8.94</v>
      </c>
      <c r="L734" s="8">
        <f t="shared" si="35"/>
        <v>202.78</v>
      </c>
      <c r="M734" t="s">
        <v>54</v>
      </c>
      <c r="N734" t="str">
        <f>VLOOKUP(M734,'Look-up tables'!$H$1:$I$14,2,FALSE)</f>
        <v>AB</v>
      </c>
      <c r="O734" t="s">
        <v>42</v>
      </c>
      <c r="P734" s="7">
        <f>VLOOKUP(O734,'Look-up tables'!$D$1:$E$5,2,FALSE)</f>
        <v>2</v>
      </c>
      <c r="Q734" s="8" t="s">
        <v>27</v>
      </c>
      <c r="R734" t="s">
        <v>68</v>
      </c>
      <c r="S734" t="s">
        <v>19</v>
      </c>
      <c r="T734" t="s">
        <v>75</v>
      </c>
    </row>
    <row r="735" spans="1:20" x14ac:dyDescent="0.35">
      <c r="A735">
        <v>16450</v>
      </c>
      <c r="B735" s="1">
        <v>40678</v>
      </c>
      <c r="C735" s="27" t="str">
        <f t="shared" si="33"/>
        <v>May</v>
      </c>
      <c r="D735" s="27">
        <f>VLOOKUP(C735,'Look-up tables'!$N$2:$O$13,2,FALSE)</f>
        <v>5</v>
      </c>
      <c r="E735" t="s">
        <v>55</v>
      </c>
      <c r="F735">
        <v>12</v>
      </c>
      <c r="G735" t="str">
        <f>VLOOKUP(F735,'Look-up tables'!$A$1:$B$7,2,TRUE)</f>
        <v>S</v>
      </c>
      <c r="H735">
        <v>73.5</v>
      </c>
      <c r="I735" s="2">
        <f t="shared" si="34"/>
        <v>6.125</v>
      </c>
      <c r="J735" t="s">
        <v>25</v>
      </c>
      <c r="K735">
        <v>2.5</v>
      </c>
      <c r="L735" s="8">
        <f t="shared" si="35"/>
        <v>76</v>
      </c>
      <c r="M735" t="s">
        <v>51</v>
      </c>
      <c r="N735" t="str">
        <f>VLOOKUP(M735,'Look-up tables'!$H$1:$I$14,2,FALSE)</f>
        <v>ON</v>
      </c>
      <c r="O735" t="s">
        <v>42</v>
      </c>
      <c r="P735" s="7">
        <f>VLOOKUP(O735,'Look-up tables'!$D$1:$E$5,2,FALSE)</f>
        <v>2</v>
      </c>
      <c r="Q735" s="8" t="s">
        <v>27</v>
      </c>
      <c r="R735" t="s">
        <v>127</v>
      </c>
      <c r="S735" t="s">
        <v>19</v>
      </c>
      <c r="T735" t="s">
        <v>75</v>
      </c>
    </row>
    <row r="736" spans="1:20" x14ac:dyDescent="0.35">
      <c r="A736">
        <v>48544</v>
      </c>
      <c r="B736" s="1">
        <v>40679</v>
      </c>
      <c r="C736" s="27" t="str">
        <f t="shared" si="33"/>
        <v>May</v>
      </c>
      <c r="D736" s="27">
        <f>VLOOKUP(C736,'Look-up tables'!$N$2:$O$13,2,FALSE)</f>
        <v>5</v>
      </c>
      <c r="E736" t="s">
        <v>34</v>
      </c>
      <c r="F736">
        <v>44</v>
      </c>
      <c r="G736" t="str">
        <f>VLOOKUP(F736,'Look-up tables'!$A$1:$B$7,2,TRUE)</f>
        <v>XL</v>
      </c>
      <c r="H736">
        <v>831.58050000000003</v>
      </c>
      <c r="I736" s="2">
        <f t="shared" si="34"/>
        <v>18.899556818181818</v>
      </c>
      <c r="J736" t="s">
        <v>25</v>
      </c>
      <c r="K736">
        <v>0.99</v>
      </c>
      <c r="L736" s="8">
        <f t="shared" si="35"/>
        <v>832.57050000000004</v>
      </c>
      <c r="M736" t="s">
        <v>85</v>
      </c>
      <c r="N736" t="str">
        <f>VLOOKUP(M736,'Look-up tables'!$H$1:$I$14,2,FALSE)</f>
        <v>SK</v>
      </c>
      <c r="O736" t="s">
        <v>42</v>
      </c>
      <c r="P736" s="7">
        <f>VLOOKUP(O736,'Look-up tables'!$D$1:$E$5,2,FALSE)</f>
        <v>2</v>
      </c>
      <c r="Q736" s="8" t="s">
        <v>30</v>
      </c>
      <c r="R736" t="s">
        <v>47</v>
      </c>
      <c r="S736" t="s">
        <v>37</v>
      </c>
      <c r="T736" t="s">
        <v>225</v>
      </c>
    </row>
    <row r="737" spans="1:20" x14ac:dyDescent="0.35">
      <c r="A737">
        <v>43267</v>
      </c>
      <c r="B737" s="1">
        <v>40679</v>
      </c>
      <c r="C737" s="27" t="str">
        <f t="shared" si="33"/>
        <v>May</v>
      </c>
      <c r="D737" s="27">
        <f>VLOOKUP(C737,'Look-up tables'!$N$2:$O$13,2,FALSE)</f>
        <v>5</v>
      </c>
      <c r="E737" t="s">
        <v>20</v>
      </c>
      <c r="F737">
        <v>17</v>
      </c>
      <c r="G737" t="str">
        <f>VLOOKUP(F737,'Look-up tables'!$A$1:$B$7,2,TRUE)</f>
        <v>S</v>
      </c>
      <c r="H737">
        <v>1368.14</v>
      </c>
      <c r="I737" s="2">
        <f t="shared" si="34"/>
        <v>80.47882352941177</v>
      </c>
      <c r="J737" t="s">
        <v>14</v>
      </c>
      <c r="K737">
        <v>19.95</v>
      </c>
      <c r="L737" s="8">
        <f t="shared" si="35"/>
        <v>1388.0900000000001</v>
      </c>
      <c r="M737" t="s">
        <v>26</v>
      </c>
      <c r="N737" t="str">
        <f>VLOOKUP(M737,'Look-up tables'!$H$1:$I$14,2,FALSE)</f>
        <v>NT</v>
      </c>
      <c r="O737" t="s">
        <v>29</v>
      </c>
      <c r="P737" s="7">
        <f>VLOOKUP(O737,'Look-up tables'!$D$1:$E$5,2,FALSE)</f>
        <v>3</v>
      </c>
      <c r="Q737" s="8" t="s">
        <v>27</v>
      </c>
      <c r="R737" t="s">
        <v>66</v>
      </c>
      <c r="S737" t="s">
        <v>76</v>
      </c>
      <c r="T737" t="s">
        <v>225</v>
      </c>
    </row>
    <row r="738" spans="1:20" x14ac:dyDescent="0.35">
      <c r="A738">
        <v>8995</v>
      </c>
      <c r="B738" s="1">
        <v>40680</v>
      </c>
      <c r="C738" s="27" t="str">
        <f t="shared" si="33"/>
        <v>May</v>
      </c>
      <c r="D738" s="27">
        <f>VLOOKUP(C738,'Look-up tables'!$N$2:$O$13,2,FALSE)</f>
        <v>5</v>
      </c>
      <c r="E738" t="s">
        <v>34</v>
      </c>
      <c r="F738">
        <v>46</v>
      </c>
      <c r="G738" t="str">
        <f>VLOOKUP(F738,'Look-up tables'!$A$1:$B$7,2,TRUE)</f>
        <v>XL</v>
      </c>
      <c r="H738">
        <v>89.41</v>
      </c>
      <c r="I738" s="2">
        <f t="shared" si="34"/>
        <v>1.943695652173913</v>
      </c>
      <c r="J738" t="s">
        <v>25</v>
      </c>
      <c r="K738">
        <v>0.76</v>
      </c>
      <c r="L738" s="8">
        <f t="shared" si="35"/>
        <v>90.17</v>
      </c>
      <c r="M738" t="s">
        <v>26</v>
      </c>
      <c r="N738" t="str">
        <f>VLOOKUP(M738,'Look-up tables'!$H$1:$I$14,2,FALSE)</f>
        <v>NT</v>
      </c>
      <c r="O738" t="s">
        <v>16</v>
      </c>
      <c r="P738" s="7">
        <f>VLOOKUP(O738,'Look-up tables'!$D$1:$E$5,2,FALSE)</f>
        <v>4</v>
      </c>
      <c r="Q738" s="8" t="s">
        <v>27</v>
      </c>
      <c r="R738" t="s">
        <v>82</v>
      </c>
      <c r="S738" t="s">
        <v>37</v>
      </c>
      <c r="T738" t="s">
        <v>260</v>
      </c>
    </row>
    <row r="739" spans="1:20" x14ac:dyDescent="0.35">
      <c r="A739">
        <v>8995</v>
      </c>
      <c r="B739" s="1">
        <v>40680</v>
      </c>
      <c r="C739" s="27" t="str">
        <f t="shared" si="33"/>
        <v>May</v>
      </c>
      <c r="D739" s="27">
        <f>VLOOKUP(C739,'Look-up tables'!$N$2:$O$13,2,FALSE)</f>
        <v>5</v>
      </c>
      <c r="E739" t="s">
        <v>34</v>
      </c>
      <c r="F739">
        <v>42</v>
      </c>
      <c r="G739" t="str">
        <f>VLOOKUP(F739,'Look-up tables'!$A$1:$B$7,2,TRUE)</f>
        <v>XL</v>
      </c>
      <c r="H739">
        <v>266.36</v>
      </c>
      <c r="I739" s="2">
        <f t="shared" si="34"/>
        <v>6.3419047619047619</v>
      </c>
      <c r="J739" t="s">
        <v>25</v>
      </c>
      <c r="K739">
        <v>8.19</v>
      </c>
      <c r="L739" s="8">
        <f t="shared" si="35"/>
        <v>274.55</v>
      </c>
      <c r="M739" t="s">
        <v>26</v>
      </c>
      <c r="N739" t="str">
        <f>VLOOKUP(M739,'Look-up tables'!$H$1:$I$14,2,FALSE)</f>
        <v>NT</v>
      </c>
      <c r="O739" t="s">
        <v>16</v>
      </c>
      <c r="P739" s="7">
        <f>VLOOKUP(O739,'Look-up tables'!$D$1:$E$5,2,FALSE)</f>
        <v>4</v>
      </c>
      <c r="Q739" s="8" t="s">
        <v>27</v>
      </c>
      <c r="R739" t="s">
        <v>28</v>
      </c>
      <c r="S739" t="s">
        <v>19</v>
      </c>
      <c r="T739" t="s">
        <v>225</v>
      </c>
    </row>
    <row r="740" spans="1:20" x14ac:dyDescent="0.35">
      <c r="A740">
        <v>8995</v>
      </c>
      <c r="B740" s="1">
        <v>40680</v>
      </c>
      <c r="C740" s="27" t="str">
        <f t="shared" si="33"/>
        <v>May</v>
      </c>
      <c r="D740" s="27">
        <f>VLOOKUP(C740,'Look-up tables'!$N$2:$O$13,2,FALSE)</f>
        <v>5</v>
      </c>
      <c r="E740" t="s">
        <v>34</v>
      </c>
      <c r="F740">
        <v>41</v>
      </c>
      <c r="G740" t="str">
        <f>VLOOKUP(F740,'Look-up tables'!$A$1:$B$7,2,TRUE)</f>
        <v>XL</v>
      </c>
      <c r="H740">
        <v>270.83999999999997</v>
      </c>
      <c r="I740" s="2">
        <f t="shared" si="34"/>
        <v>6.605853658536585</v>
      </c>
      <c r="J740" t="s">
        <v>14</v>
      </c>
      <c r="K740">
        <v>5.86</v>
      </c>
      <c r="L740" s="8">
        <f t="shared" si="35"/>
        <v>276.7</v>
      </c>
      <c r="M740" t="s">
        <v>26</v>
      </c>
      <c r="N740" t="str">
        <f>VLOOKUP(M740,'Look-up tables'!$H$1:$I$14,2,FALSE)</f>
        <v>NT</v>
      </c>
      <c r="O740" t="s">
        <v>16</v>
      </c>
      <c r="P740" s="7">
        <f>VLOOKUP(O740,'Look-up tables'!$D$1:$E$5,2,FALSE)</f>
        <v>4</v>
      </c>
      <c r="Q740" s="8" t="s">
        <v>27</v>
      </c>
      <c r="R740" t="s">
        <v>28</v>
      </c>
      <c r="S740" t="s">
        <v>19</v>
      </c>
      <c r="T740" t="s">
        <v>225</v>
      </c>
    </row>
    <row r="741" spans="1:20" x14ac:dyDescent="0.35">
      <c r="A741">
        <v>8995</v>
      </c>
      <c r="B741" s="1">
        <v>40680</v>
      </c>
      <c r="C741" s="27" t="str">
        <f t="shared" si="33"/>
        <v>May</v>
      </c>
      <c r="D741" s="27">
        <f>VLOOKUP(C741,'Look-up tables'!$N$2:$O$13,2,FALSE)</f>
        <v>5</v>
      </c>
      <c r="E741" t="s">
        <v>34</v>
      </c>
      <c r="F741">
        <v>35</v>
      </c>
      <c r="G741" t="str">
        <f>VLOOKUP(F741,'Look-up tables'!$A$1:$B$7,2,TRUE)</f>
        <v>L</v>
      </c>
      <c r="H741">
        <v>3389.93</v>
      </c>
      <c r="I741" s="2">
        <f t="shared" si="34"/>
        <v>96.855142857142852</v>
      </c>
      <c r="J741" t="s">
        <v>14</v>
      </c>
      <c r="K741">
        <v>21.26</v>
      </c>
      <c r="L741" s="8">
        <f t="shared" si="35"/>
        <v>3411.19</v>
      </c>
      <c r="M741" t="s">
        <v>26</v>
      </c>
      <c r="N741" t="str">
        <f>VLOOKUP(M741,'Look-up tables'!$H$1:$I$14,2,FALSE)</f>
        <v>NT</v>
      </c>
      <c r="O741" t="s">
        <v>16</v>
      </c>
      <c r="P741" s="7">
        <f>VLOOKUP(O741,'Look-up tables'!$D$1:$E$5,2,FALSE)</f>
        <v>4</v>
      </c>
      <c r="Q741" s="8" t="s">
        <v>17</v>
      </c>
      <c r="R741" t="s">
        <v>18</v>
      </c>
      <c r="S741" t="s">
        <v>76</v>
      </c>
      <c r="T741" t="s">
        <v>225</v>
      </c>
    </row>
    <row r="742" spans="1:20" x14ac:dyDescent="0.35">
      <c r="A742">
        <v>14951</v>
      </c>
      <c r="B742" s="1">
        <v>40680</v>
      </c>
      <c r="C742" s="27" t="str">
        <f t="shared" si="33"/>
        <v>May</v>
      </c>
      <c r="D742" s="27">
        <f>VLOOKUP(C742,'Look-up tables'!$N$2:$O$13,2,FALSE)</f>
        <v>5</v>
      </c>
      <c r="E742" t="s">
        <v>55</v>
      </c>
      <c r="F742">
        <v>34</v>
      </c>
      <c r="G742" t="str">
        <f>VLOOKUP(F742,'Look-up tables'!$A$1:$B$7,2,TRUE)</f>
        <v>L</v>
      </c>
      <c r="H742">
        <v>2779.2</v>
      </c>
      <c r="I742" s="2">
        <f t="shared" si="34"/>
        <v>81.741176470588229</v>
      </c>
      <c r="J742" t="s">
        <v>25</v>
      </c>
      <c r="K742">
        <v>7.18</v>
      </c>
      <c r="L742" s="8">
        <f t="shared" si="35"/>
        <v>2786.3799999999997</v>
      </c>
      <c r="M742" t="s">
        <v>85</v>
      </c>
      <c r="N742" t="str">
        <f>VLOOKUP(M742,'Look-up tables'!$H$1:$I$14,2,FALSE)</f>
        <v>SK</v>
      </c>
      <c r="O742" t="s">
        <v>29</v>
      </c>
      <c r="P742" s="7">
        <f>VLOOKUP(O742,'Look-up tables'!$D$1:$E$5,2,FALSE)</f>
        <v>3</v>
      </c>
      <c r="Q742" s="8" t="s">
        <v>30</v>
      </c>
      <c r="R742" t="s">
        <v>31</v>
      </c>
      <c r="S742" t="s">
        <v>19</v>
      </c>
      <c r="T742" t="s">
        <v>260</v>
      </c>
    </row>
    <row r="743" spans="1:20" x14ac:dyDescent="0.35">
      <c r="A743">
        <v>14951</v>
      </c>
      <c r="B743" s="1">
        <v>40680</v>
      </c>
      <c r="C743" s="27" t="str">
        <f t="shared" si="33"/>
        <v>May</v>
      </c>
      <c r="D743" s="27">
        <f>VLOOKUP(C743,'Look-up tables'!$N$2:$O$13,2,FALSE)</f>
        <v>5</v>
      </c>
      <c r="E743" t="s">
        <v>55</v>
      </c>
      <c r="F743">
        <v>26</v>
      </c>
      <c r="G743" t="str">
        <f>VLOOKUP(F743,'Look-up tables'!$A$1:$B$7,2,TRUE)</f>
        <v>M</v>
      </c>
      <c r="H743">
        <v>65.209999999999994</v>
      </c>
      <c r="I743" s="2">
        <f t="shared" si="34"/>
        <v>2.5080769230769229</v>
      </c>
      <c r="J743" t="s">
        <v>25</v>
      </c>
      <c r="K743">
        <v>2.4</v>
      </c>
      <c r="L743" s="8">
        <f t="shared" si="35"/>
        <v>67.61</v>
      </c>
      <c r="M743" t="s">
        <v>85</v>
      </c>
      <c r="N743" t="str">
        <f>VLOOKUP(M743,'Look-up tables'!$H$1:$I$14,2,FALSE)</f>
        <v>SK</v>
      </c>
      <c r="O743" t="s">
        <v>29</v>
      </c>
      <c r="P743" s="7">
        <f>VLOOKUP(O743,'Look-up tables'!$D$1:$E$5,2,FALSE)</f>
        <v>3</v>
      </c>
      <c r="Q743" s="8" t="s">
        <v>27</v>
      </c>
      <c r="R743" t="s">
        <v>40</v>
      </c>
      <c r="S743" t="s">
        <v>37</v>
      </c>
      <c r="T743" t="s">
        <v>184</v>
      </c>
    </row>
    <row r="744" spans="1:20" x14ac:dyDescent="0.35">
      <c r="A744">
        <v>8995</v>
      </c>
      <c r="B744" s="1">
        <v>40680</v>
      </c>
      <c r="C744" s="27" t="str">
        <f t="shared" si="33"/>
        <v>May</v>
      </c>
      <c r="D744" s="27">
        <f>VLOOKUP(C744,'Look-up tables'!$N$2:$O$13,2,FALSE)</f>
        <v>5</v>
      </c>
      <c r="E744" t="s">
        <v>34</v>
      </c>
      <c r="F744">
        <v>5</v>
      </c>
      <c r="G744" t="str">
        <f>VLOOKUP(F744,'Look-up tables'!$A$1:$B$7,2,TRUE)</f>
        <v>XS</v>
      </c>
      <c r="H744">
        <v>24.16</v>
      </c>
      <c r="I744" s="2">
        <f t="shared" si="34"/>
        <v>4.8319999999999999</v>
      </c>
      <c r="J744" t="s">
        <v>14</v>
      </c>
      <c r="K744">
        <v>1.49</v>
      </c>
      <c r="L744" s="8">
        <f t="shared" si="35"/>
        <v>25.65</v>
      </c>
      <c r="M744" t="s">
        <v>62</v>
      </c>
      <c r="N744" t="str">
        <f>VLOOKUP(M744,'Look-up tables'!$H$1:$I$14,2,FALSE)</f>
        <v>NU</v>
      </c>
      <c r="O744" t="s">
        <v>16</v>
      </c>
      <c r="P744" s="7">
        <f>VLOOKUP(O744,'Look-up tables'!$D$1:$E$5,2,FALSE)</f>
        <v>4</v>
      </c>
      <c r="Q744" s="8" t="s">
        <v>27</v>
      </c>
      <c r="R744" t="s">
        <v>68</v>
      </c>
      <c r="S744" t="s">
        <v>19</v>
      </c>
      <c r="T744" t="s">
        <v>225</v>
      </c>
    </row>
    <row r="745" spans="1:20" x14ac:dyDescent="0.35">
      <c r="A745">
        <v>51938</v>
      </c>
      <c r="B745" s="1">
        <v>40680</v>
      </c>
      <c r="C745" s="27" t="str">
        <f t="shared" si="33"/>
        <v>May</v>
      </c>
      <c r="D745" s="27">
        <f>VLOOKUP(C745,'Look-up tables'!$N$2:$O$13,2,FALSE)</f>
        <v>5</v>
      </c>
      <c r="E745" t="s">
        <v>13</v>
      </c>
      <c r="F745">
        <v>5</v>
      </c>
      <c r="G745" t="str">
        <f>VLOOKUP(F745,'Look-up tables'!$A$1:$B$7,2,TRUE)</f>
        <v>XS</v>
      </c>
      <c r="H745">
        <v>503.32749999999999</v>
      </c>
      <c r="I745" s="2">
        <f t="shared" si="34"/>
        <v>100.66549999999999</v>
      </c>
      <c r="J745" t="s">
        <v>25</v>
      </c>
      <c r="K745">
        <v>5.63</v>
      </c>
      <c r="L745" s="8">
        <f t="shared" si="35"/>
        <v>508.95749999999998</v>
      </c>
      <c r="M745" t="s">
        <v>26</v>
      </c>
      <c r="N745" t="str">
        <f>VLOOKUP(M745,'Look-up tables'!$H$1:$I$14,2,FALSE)</f>
        <v>NT</v>
      </c>
      <c r="O745" t="s">
        <v>22</v>
      </c>
      <c r="P745" s="7">
        <f>VLOOKUP(O745,'Look-up tables'!$D$1:$E$5,2,FALSE)</f>
        <v>1</v>
      </c>
      <c r="Q745" s="8" t="s">
        <v>30</v>
      </c>
      <c r="R745" t="s">
        <v>47</v>
      </c>
      <c r="S745" t="s">
        <v>19</v>
      </c>
      <c r="T745" t="s">
        <v>86</v>
      </c>
    </row>
    <row r="746" spans="1:20" x14ac:dyDescent="0.35">
      <c r="A746">
        <v>1317</v>
      </c>
      <c r="B746" s="1">
        <v>40681</v>
      </c>
      <c r="C746" s="27" t="str">
        <f t="shared" si="33"/>
        <v>May</v>
      </c>
      <c r="D746" s="27">
        <f>VLOOKUP(C746,'Look-up tables'!$N$2:$O$13,2,FALSE)</f>
        <v>5</v>
      </c>
      <c r="E746" t="s">
        <v>34</v>
      </c>
      <c r="F746">
        <v>44</v>
      </c>
      <c r="G746" t="str">
        <f>VLOOKUP(F746,'Look-up tables'!$A$1:$B$7,2,TRUE)</f>
        <v>XL</v>
      </c>
      <c r="H746">
        <v>523.41999999999996</v>
      </c>
      <c r="I746" s="2">
        <f t="shared" si="34"/>
        <v>11.89590909090909</v>
      </c>
      <c r="J746" t="s">
        <v>25</v>
      </c>
      <c r="K746">
        <v>5.63</v>
      </c>
      <c r="L746" s="8">
        <f t="shared" si="35"/>
        <v>529.04999999999995</v>
      </c>
      <c r="M746" t="s">
        <v>85</v>
      </c>
      <c r="N746" t="str">
        <f>VLOOKUP(M746,'Look-up tables'!$H$1:$I$14,2,FALSE)</f>
        <v>SK</v>
      </c>
      <c r="O746" t="s">
        <v>16</v>
      </c>
      <c r="P746" s="7">
        <f>VLOOKUP(O746,'Look-up tables'!$D$1:$E$5,2,FALSE)</f>
        <v>4</v>
      </c>
      <c r="Q746" s="8" t="s">
        <v>27</v>
      </c>
      <c r="R746" t="s">
        <v>68</v>
      </c>
      <c r="S746" t="s">
        <v>19</v>
      </c>
      <c r="T746" t="s">
        <v>221</v>
      </c>
    </row>
    <row r="747" spans="1:20" x14ac:dyDescent="0.35">
      <c r="A747">
        <v>1317</v>
      </c>
      <c r="B747" s="1">
        <v>40681</v>
      </c>
      <c r="C747" s="27" t="str">
        <f t="shared" si="33"/>
        <v>May</v>
      </c>
      <c r="D747" s="27">
        <f>VLOOKUP(C747,'Look-up tables'!$N$2:$O$13,2,FALSE)</f>
        <v>5</v>
      </c>
      <c r="E747" t="s">
        <v>34</v>
      </c>
      <c r="F747">
        <v>40</v>
      </c>
      <c r="G747" t="str">
        <f>VLOOKUP(F747,'Look-up tables'!$A$1:$B$7,2,TRUE)</f>
        <v>XL</v>
      </c>
      <c r="H747">
        <v>192.54</v>
      </c>
      <c r="I747" s="2">
        <f t="shared" si="34"/>
        <v>4.8134999999999994</v>
      </c>
      <c r="J747" t="s">
        <v>25</v>
      </c>
      <c r="K747">
        <v>7.44</v>
      </c>
      <c r="L747" s="8">
        <f t="shared" si="35"/>
        <v>199.98</v>
      </c>
      <c r="M747" t="s">
        <v>85</v>
      </c>
      <c r="N747" t="str">
        <f>VLOOKUP(M747,'Look-up tables'!$H$1:$I$14,2,FALSE)</f>
        <v>SK</v>
      </c>
      <c r="O747" t="s">
        <v>16</v>
      </c>
      <c r="P747" s="7">
        <f>VLOOKUP(O747,'Look-up tables'!$D$1:$E$5,2,FALSE)</f>
        <v>4</v>
      </c>
      <c r="Q747" s="8" t="s">
        <v>27</v>
      </c>
      <c r="R747" t="s">
        <v>28</v>
      </c>
      <c r="S747" t="s">
        <v>19</v>
      </c>
      <c r="T747" t="s">
        <v>260</v>
      </c>
    </row>
    <row r="748" spans="1:20" x14ac:dyDescent="0.35">
      <c r="A748">
        <v>1317</v>
      </c>
      <c r="B748" s="1">
        <v>40681</v>
      </c>
      <c r="C748" s="27" t="str">
        <f t="shared" si="33"/>
        <v>May</v>
      </c>
      <c r="D748" s="27">
        <f>VLOOKUP(C748,'Look-up tables'!$N$2:$O$13,2,FALSE)</f>
        <v>5</v>
      </c>
      <c r="E748" t="s">
        <v>34</v>
      </c>
      <c r="F748">
        <v>29</v>
      </c>
      <c r="G748" t="str">
        <f>VLOOKUP(F748,'Look-up tables'!$A$1:$B$7,2,TRUE)</f>
        <v>M</v>
      </c>
      <c r="H748">
        <v>156.69999999999999</v>
      </c>
      <c r="I748" s="2">
        <f t="shared" si="34"/>
        <v>5.4034482758620683</v>
      </c>
      <c r="J748" t="s">
        <v>25</v>
      </c>
      <c r="K748">
        <v>5.57</v>
      </c>
      <c r="L748" s="8">
        <f t="shared" si="35"/>
        <v>162.26999999999998</v>
      </c>
      <c r="M748" t="s">
        <v>85</v>
      </c>
      <c r="N748" t="str">
        <f>VLOOKUP(M748,'Look-up tables'!$H$1:$I$14,2,FALSE)</f>
        <v>SK</v>
      </c>
      <c r="O748" t="s">
        <v>16</v>
      </c>
      <c r="P748" s="7">
        <f>VLOOKUP(O748,'Look-up tables'!$D$1:$E$5,2,FALSE)</f>
        <v>4</v>
      </c>
      <c r="Q748" s="8" t="s">
        <v>27</v>
      </c>
      <c r="R748" t="s">
        <v>28</v>
      </c>
      <c r="S748" t="s">
        <v>19</v>
      </c>
      <c r="T748" t="s">
        <v>221</v>
      </c>
    </row>
    <row r="749" spans="1:20" x14ac:dyDescent="0.35">
      <c r="A749">
        <v>964</v>
      </c>
      <c r="B749" s="1">
        <v>40682</v>
      </c>
      <c r="C749" s="27" t="str">
        <f t="shared" si="33"/>
        <v>May</v>
      </c>
      <c r="D749" s="27">
        <f>VLOOKUP(C749,'Look-up tables'!$N$2:$O$13,2,FALSE)</f>
        <v>5</v>
      </c>
      <c r="E749" t="s">
        <v>55</v>
      </c>
      <c r="F749">
        <v>50</v>
      </c>
      <c r="G749" t="str">
        <f>VLOOKUP(F749,'Look-up tables'!$A$1:$B$7,2,TRUE)</f>
        <v>XXL</v>
      </c>
      <c r="H749">
        <v>315.02</v>
      </c>
      <c r="I749" s="2">
        <f t="shared" si="34"/>
        <v>6.3003999999999998</v>
      </c>
      <c r="J749" t="s">
        <v>25</v>
      </c>
      <c r="K749">
        <v>1.49</v>
      </c>
      <c r="L749" s="8">
        <f t="shared" si="35"/>
        <v>316.51</v>
      </c>
      <c r="M749" t="s">
        <v>35</v>
      </c>
      <c r="N749" t="str">
        <f>VLOOKUP(M749,'Look-up tables'!$H$1:$I$14,2,FALSE)</f>
        <v>QC</v>
      </c>
      <c r="O749" t="s">
        <v>22</v>
      </c>
      <c r="P749" s="7">
        <f>VLOOKUP(O749,'Look-up tables'!$D$1:$E$5,2,FALSE)</f>
        <v>1</v>
      </c>
      <c r="Q749" s="8" t="s">
        <v>27</v>
      </c>
      <c r="R749" t="s">
        <v>68</v>
      </c>
      <c r="S749" t="s">
        <v>19</v>
      </c>
      <c r="T749" t="s">
        <v>86</v>
      </c>
    </row>
    <row r="750" spans="1:20" x14ac:dyDescent="0.35">
      <c r="A750">
        <v>512</v>
      </c>
      <c r="B750" s="1">
        <v>40682</v>
      </c>
      <c r="C750" s="27" t="str">
        <f t="shared" si="33"/>
        <v>May</v>
      </c>
      <c r="D750" s="27">
        <f>VLOOKUP(C750,'Look-up tables'!$N$2:$O$13,2,FALSE)</f>
        <v>5</v>
      </c>
      <c r="E750" t="s">
        <v>13</v>
      </c>
      <c r="F750">
        <v>48</v>
      </c>
      <c r="G750" t="str">
        <f>VLOOKUP(F750,'Look-up tables'!$A$1:$B$7,2,TRUE)</f>
        <v>XL</v>
      </c>
      <c r="H750">
        <v>806.37</v>
      </c>
      <c r="I750" s="2">
        <f t="shared" si="34"/>
        <v>16.799375000000001</v>
      </c>
      <c r="J750" t="s">
        <v>14</v>
      </c>
      <c r="K750">
        <v>10.68</v>
      </c>
      <c r="L750" s="8">
        <f t="shared" si="35"/>
        <v>817.05</v>
      </c>
      <c r="M750" t="s">
        <v>85</v>
      </c>
      <c r="N750" t="str">
        <f>VLOOKUP(M750,'Look-up tables'!$H$1:$I$14,2,FALSE)</f>
        <v>SK</v>
      </c>
      <c r="O750" t="s">
        <v>29</v>
      </c>
      <c r="P750" s="7">
        <f>VLOOKUP(O750,'Look-up tables'!$D$1:$E$5,2,FALSE)</f>
        <v>3</v>
      </c>
      <c r="Q750" s="8" t="s">
        <v>27</v>
      </c>
      <c r="R750" t="s">
        <v>58</v>
      </c>
      <c r="S750" t="s">
        <v>19</v>
      </c>
      <c r="T750" t="s">
        <v>86</v>
      </c>
    </row>
    <row r="751" spans="1:20" x14ac:dyDescent="0.35">
      <c r="A751">
        <v>31687</v>
      </c>
      <c r="B751" s="1">
        <v>40682</v>
      </c>
      <c r="C751" s="27" t="str">
        <f t="shared" si="33"/>
        <v>May</v>
      </c>
      <c r="D751" s="27">
        <f>VLOOKUP(C751,'Look-up tables'!$N$2:$O$13,2,FALSE)</f>
        <v>5</v>
      </c>
      <c r="E751" t="s">
        <v>34</v>
      </c>
      <c r="F751">
        <v>44</v>
      </c>
      <c r="G751" t="str">
        <f>VLOOKUP(F751,'Look-up tables'!$A$1:$B$7,2,TRUE)</f>
        <v>XL</v>
      </c>
      <c r="H751">
        <v>123.06</v>
      </c>
      <c r="I751" s="2">
        <f t="shared" si="34"/>
        <v>2.7968181818181819</v>
      </c>
      <c r="J751" t="s">
        <v>25</v>
      </c>
      <c r="K751">
        <v>1.34</v>
      </c>
      <c r="L751" s="8">
        <f t="shared" si="35"/>
        <v>124.4</v>
      </c>
      <c r="M751" t="s">
        <v>85</v>
      </c>
      <c r="N751" t="str">
        <f>VLOOKUP(M751,'Look-up tables'!$H$1:$I$14,2,FALSE)</f>
        <v>SK</v>
      </c>
      <c r="O751" t="s">
        <v>22</v>
      </c>
      <c r="P751" s="7">
        <f>VLOOKUP(O751,'Look-up tables'!$D$1:$E$5,2,FALSE)</f>
        <v>1</v>
      </c>
      <c r="Q751" s="8" t="s">
        <v>27</v>
      </c>
      <c r="R751" t="s">
        <v>40</v>
      </c>
      <c r="S751" t="s">
        <v>37</v>
      </c>
      <c r="T751" t="s">
        <v>260</v>
      </c>
    </row>
    <row r="752" spans="1:20" x14ac:dyDescent="0.35">
      <c r="A752">
        <v>7585</v>
      </c>
      <c r="B752" s="1">
        <v>40682</v>
      </c>
      <c r="C752" s="27" t="str">
        <f t="shared" si="33"/>
        <v>May</v>
      </c>
      <c r="D752" s="27">
        <f>VLOOKUP(C752,'Look-up tables'!$N$2:$O$13,2,FALSE)</f>
        <v>5</v>
      </c>
      <c r="E752" t="s">
        <v>34</v>
      </c>
      <c r="F752">
        <v>34</v>
      </c>
      <c r="G752" t="str">
        <f>VLOOKUP(F752,'Look-up tables'!$A$1:$B$7,2,TRUE)</f>
        <v>L</v>
      </c>
      <c r="H752">
        <v>650.1395</v>
      </c>
      <c r="I752" s="2">
        <f t="shared" si="34"/>
        <v>19.121749999999999</v>
      </c>
      <c r="J752" t="s">
        <v>25</v>
      </c>
      <c r="K752">
        <v>1.25</v>
      </c>
      <c r="L752" s="8">
        <f t="shared" si="35"/>
        <v>651.3895</v>
      </c>
      <c r="M752" t="s">
        <v>54</v>
      </c>
      <c r="N752" t="str">
        <f>VLOOKUP(M752,'Look-up tables'!$H$1:$I$14,2,FALSE)</f>
        <v>AB</v>
      </c>
      <c r="O752" t="s">
        <v>16</v>
      </c>
      <c r="P752" s="7">
        <f>VLOOKUP(O752,'Look-up tables'!$D$1:$E$5,2,FALSE)</f>
        <v>4</v>
      </c>
      <c r="Q752" s="8" t="s">
        <v>30</v>
      </c>
      <c r="R752" t="s">
        <v>47</v>
      </c>
      <c r="S752" t="s">
        <v>32</v>
      </c>
      <c r="T752" t="s">
        <v>86</v>
      </c>
    </row>
    <row r="753" spans="1:20" x14ac:dyDescent="0.35">
      <c r="A753">
        <v>512</v>
      </c>
      <c r="B753" s="1">
        <v>40682</v>
      </c>
      <c r="C753" s="27" t="str">
        <f t="shared" si="33"/>
        <v>May</v>
      </c>
      <c r="D753" s="27">
        <f>VLOOKUP(C753,'Look-up tables'!$N$2:$O$13,2,FALSE)</f>
        <v>5</v>
      </c>
      <c r="E753" t="s">
        <v>13</v>
      </c>
      <c r="F753">
        <v>6</v>
      </c>
      <c r="G753" t="str">
        <f>VLOOKUP(F753,'Look-up tables'!$A$1:$B$7,2,TRUE)</f>
        <v>XS</v>
      </c>
      <c r="H753">
        <v>1309.53</v>
      </c>
      <c r="I753" s="2">
        <f t="shared" si="34"/>
        <v>218.255</v>
      </c>
      <c r="J753" t="s">
        <v>25</v>
      </c>
      <c r="K753">
        <v>18.059999999999999</v>
      </c>
      <c r="L753" s="8">
        <f t="shared" si="35"/>
        <v>1327.59</v>
      </c>
      <c r="M753" t="s">
        <v>85</v>
      </c>
      <c r="N753" t="str">
        <f>VLOOKUP(M753,'Look-up tables'!$H$1:$I$14,2,FALSE)</f>
        <v>SK</v>
      </c>
      <c r="O753" t="s">
        <v>29</v>
      </c>
      <c r="P753" s="7">
        <f>VLOOKUP(O753,'Look-up tables'!$D$1:$E$5,2,FALSE)</f>
        <v>3</v>
      </c>
      <c r="Q753" s="8" t="s">
        <v>17</v>
      </c>
      <c r="R753" t="s">
        <v>23</v>
      </c>
      <c r="S753" t="s">
        <v>76</v>
      </c>
      <c r="T753" t="s">
        <v>260</v>
      </c>
    </row>
    <row r="754" spans="1:20" x14ac:dyDescent="0.35">
      <c r="A754">
        <v>964</v>
      </c>
      <c r="B754" s="1">
        <v>40682</v>
      </c>
      <c r="C754" s="27" t="str">
        <f t="shared" si="33"/>
        <v>May</v>
      </c>
      <c r="D754" s="27">
        <f>VLOOKUP(C754,'Look-up tables'!$N$2:$O$13,2,FALSE)</f>
        <v>5</v>
      </c>
      <c r="E754" t="s">
        <v>55</v>
      </c>
      <c r="F754">
        <v>4</v>
      </c>
      <c r="G754" t="str">
        <f>VLOOKUP(F754,'Look-up tables'!$A$1:$B$7,2,TRUE)</f>
        <v>XS</v>
      </c>
      <c r="H754">
        <v>40.020000000000003</v>
      </c>
      <c r="I754" s="2">
        <f t="shared" si="34"/>
        <v>10.005000000000001</v>
      </c>
      <c r="J754" t="s">
        <v>25</v>
      </c>
      <c r="K754">
        <v>1.0900000000000001</v>
      </c>
      <c r="L754" s="8">
        <f t="shared" si="35"/>
        <v>41.110000000000007</v>
      </c>
      <c r="M754" t="s">
        <v>41</v>
      </c>
      <c r="N754" t="str">
        <f>VLOOKUP(M754,'Look-up tables'!$H$1:$I$14,2,FALSE)</f>
        <v>NS</v>
      </c>
      <c r="O754" t="s">
        <v>22</v>
      </c>
      <c r="P754" s="7">
        <f>VLOOKUP(O754,'Look-up tables'!$D$1:$E$5,2,FALSE)</f>
        <v>1</v>
      </c>
      <c r="Q754" s="8" t="s">
        <v>27</v>
      </c>
      <c r="R754" t="s">
        <v>40</v>
      </c>
      <c r="S754" t="s">
        <v>37</v>
      </c>
      <c r="T754" t="s">
        <v>86</v>
      </c>
    </row>
    <row r="755" spans="1:20" x14ac:dyDescent="0.35">
      <c r="A755">
        <v>39586</v>
      </c>
      <c r="B755" s="1">
        <v>40682</v>
      </c>
      <c r="C755" s="27" t="str">
        <f t="shared" si="33"/>
        <v>May</v>
      </c>
      <c r="D755" s="27">
        <f>VLOOKUP(C755,'Look-up tables'!$N$2:$O$13,2,FALSE)</f>
        <v>5</v>
      </c>
      <c r="E755" t="s">
        <v>49</v>
      </c>
      <c r="F755">
        <v>1</v>
      </c>
      <c r="G755" t="str">
        <f>VLOOKUP(F755,'Look-up tables'!$A$1:$B$7,2,TRUE)</f>
        <v>XS</v>
      </c>
      <c r="H755">
        <v>10.48</v>
      </c>
      <c r="I755" s="2">
        <f t="shared" si="34"/>
        <v>10.48</v>
      </c>
      <c r="J755" t="s">
        <v>25</v>
      </c>
      <c r="K755">
        <v>6.83</v>
      </c>
      <c r="L755" s="8">
        <f t="shared" si="35"/>
        <v>17.310000000000002</v>
      </c>
      <c r="M755" t="s">
        <v>15</v>
      </c>
      <c r="N755" t="str">
        <f>VLOOKUP(M755,'Look-up tables'!$H$1:$I$14,2,FALSE)</f>
        <v>BC</v>
      </c>
      <c r="O755" t="s">
        <v>22</v>
      </c>
      <c r="P755" s="7">
        <f>VLOOKUP(O755,'Look-up tables'!$D$1:$E$5,2,FALSE)</f>
        <v>1</v>
      </c>
      <c r="Q755" s="8" t="s">
        <v>27</v>
      </c>
      <c r="R755" t="s">
        <v>68</v>
      </c>
      <c r="S755" t="s">
        <v>19</v>
      </c>
      <c r="T755" t="s">
        <v>86</v>
      </c>
    </row>
    <row r="756" spans="1:20" x14ac:dyDescent="0.35">
      <c r="A756">
        <v>26976</v>
      </c>
      <c r="B756" s="1">
        <v>40683</v>
      </c>
      <c r="C756" s="27" t="str">
        <f t="shared" si="33"/>
        <v>May</v>
      </c>
      <c r="D756" s="27">
        <f>VLOOKUP(C756,'Look-up tables'!$N$2:$O$13,2,FALSE)</f>
        <v>5</v>
      </c>
      <c r="E756" t="s">
        <v>49</v>
      </c>
      <c r="F756">
        <v>44</v>
      </c>
      <c r="G756" t="str">
        <f>VLOOKUP(F756,'Look-up tables'!$A$1:$B$7,2,TRUE)</f>
        <v>XL</v>
      </c>
      <c r="H756">
        <v>729.75</v>
      </c>
      <c r="I756" s="2">
        <f t="shared" si="34"/>
        <v>16.585227272727273</v>
      </c>
      <c r="J756" t="s">
        <v>25</v>
      </c>
      <c r="K756">
        <v>1.39</v>
      </c>
      <c r="L756" s="8">
        <f t="shared" si="35"/>
        <v>731.14</v>
      </c>
      <c r="M756" t="s">
        <v>46</v>
      </c>
      <c r="N756" t="str">
        <f>VLOOKUP(M756,'Look-up tables'!$H$1:$I$14,2,FALSE)</f>
        <v>YT</v>
      </c>
      <c r="O756" t="s">
        <v>29</v>
      </c>
      <c r="P756" s="7">
        <f>VLOOKUP(O756,'Look-up tables'!$D$1:$E$5,2,FALSE)</f>
        <v>3</v>
      </c>
      <c r="Q756" s="8" t="s">
        <v>27</v>
      </c>
      <c r="R756" t="s">
        <v>127</v>
      </c>
      <c r="S756" t="s">
        <v>19</v>
      </c>
      <c r="T756" t="s">
        <v>86</v>
      </c>
    </row>
    <row r="757" spans="1:20" x14ac:dyDescent="0.35">
      <c r="A757">
        <v>17312</v>
      </c>
      <c r="B757" s="1">
        <v>40683</v>
      </c>
      <c r="C757" s="27" t="str">
        <f t="shared" si="33"/>
        <v>May</v>
      </c>
      <c r="D757" s="27">
        <f>VLOOKUP(C757,'Look-up tables'!$N$2:$O$13,2,FALSE)</f>
        <v>5</v>
      </c>
      <c r="E757" t="s">
        <v>49</v>
      </c>
      <c r="F757">
        <v>41</v>
      </c>
      <c r="G757" t="str">
        <f>VLOOKUP(F757,'Look-up tables'!$A$1:$B$7,2,TRUE)</f>
        <v>XL</v>
      </c>
      <c r="H757">
        <v>4610.2894999999999</v>
      </c>
      <c r="I757" s="2">
        <f t="shared" si="34"/>
        <v>112.44608536585366</v>
      </c>
      <c r="J757" t="s">
        <v>25</v>
      </c>
      <c r="K757">
        <v>2.5</v>
      </c>
      <c r="L757" s="8">
        <f t="shared" si="35"/>
        <v>4612.7894999999999</v>
      </c>
      <c r="M757" t="s">
        <v>51</v>
      </c>
      <c r="N757" t="str">
        <f>VLOOKUP(M757,'Look-up tables'!$H$1:$I$14,2,FALSE)</f>
        <v>ON</v>
      </c>
      <c r="O757" t="s">
        <v>29</v>
      </c>
      <c r="P757" s="7">
        <f>VLOOKUP(O757,'Look-up tables'!$D$1:$E$5,2,FALSE)</f>
        <v>3</v>
      </c>
      <c r="Q757" s="8" t="s">
        <v>30</v>
      </c>
      <c r="R757" t="s">
        <v>47</v>
      </c>
      <c r="S757" t="s">
        <v>19</v>
      </c>
      <c r="T757" t="s">
        <v>86</v>
      </c>
    </row>
    <row r="758" spans="1:20" x14ac:dyDescent="0.35">
      <c r="A758">
        <v>17312</v>
      </c>
      <c r="B758" s="1">
        <v>40683</v>
      </c>
      <c r="C758" s="27" t="str">
        <f t="shared" si="33"/>
        <v>May</v>
      </c>
      <c r="D758" s="27">
        <f>VLOOKUP(C758,'Look-up tables'!$N$2:$O$13,2,FALSE)</f>
        <v>5</v>
      </c>
      <c r="E758" t="s">
        <v>49</v>
      </c>
      <c r="F758">
        <v>37</v>
      </c>
      <c r="G758" t="str">
        <f>VLOOKUP(F758,'Look-up tables'!$A$1:$B$7,2,TRUE)</f>
        <v>L</v>
      </c>
      <c r="H758">
        <v>258.54000000000002</v>
      </c>
      <c r="I758" s="2">
        <f t="shared" si="34"/>
        <v>6.9875675675675684</v>
      </c>
      <c r="J758" t="s">
        <v>25</v>
      </c>
      <c r="K758">
        <v>7.3</v>
      </c>
      <c r="L758" s="8">
        <f t="shared" si="35"/>
        <v>265.84000000000003</v>
      </c>
      <c r="M758" t="s">
        <v>51</v>
      </c>
      <c r="N758" t="str">
        <f>VLOOKUP(M758,'Look-up tables'!$H$1:$I$14,2,FALSE)</f>
        <v>ON</v>
      </c>
      <c r="O758" t="s">
        <v>29</v>
      </c>
      <c r="P758" s="7">
        <f>VLOOKUP(O758,'Look-up tables'!$D$1:$E$5,2,FALSE)</f>
        <v>3</v>
      </c>
      <c r="Q758" s="8" t="s">
        <v>27</v>
      </c>
      <c r="R758" t="s">
        <v>28</v>
      </c>
      <c r="S758" t="s">
        <v>19</v>
      </c>
      <c r="T758" t="s">
        <v>86</v>
      </c>
    </row>
    <row r="759" spans="1:20" x14ac:dyDescent="0.35">
      <c r="A759">
        <v>24099</v>
      </c>
      <c r="B759" s="1">
        <v>40683</v>
      </c>
      <c r="C759" s="27" t="str">
        <f t="shared" si="33"/>
        <v>May</v>
      </c>
      <c r="D759" s="27">
        <f>VLOOKUP(C759,'Look-up tables'!$N$2:$O$13,2,FALSE)</f>
        <v>5</v>
      </c>
      <c r="E759" t="s">
        <v>49</v>
      </c>
      <c r="F759">
        <v>36</v>
      </c>
      <c r="G759" t="str">
        <f>VLOOKUP(F759,'Look-up tables'!$A$1:$B$7,2,TRUE)</f>
        <v>L</v>
      </c>
      <c r="H759">
        <v>825.82</v>
      </c>
      <c r="I759" s="2">
        <f t="shared" si="34"/>
        <v>22.939444444444447</v>
      </c>
      <c r="J759" t="s">
        <v>25</v>
      </c>
      <c r="K759">
        <v>35</v>
      </c>
      <c r="L759" s="8">
        <f t="shared" si="35"/>
        <v>860.82</v>
      </c>
      <c r="M759" t="s">
        <v>35</v>
      </c>
      <c r="N759" t="str">
        <f>VLOOKUP(M759,'Look-up tables'!$H$1:$I$14,2,FALSE)</f>
        <v>QC</v>
      </c>
      <c r="O759" t="s">
        <v>22</v>
      </c>
      <c r="P759" s="7">
        <f>VLOOKUP(O759,'Look-up tables'!$D$1:$E$5,2,FALSE)</f>
        <v>1</v>
      </c>
      <c r="Q759" s="8" t="s">
        <v>27</v>
      </c>
      <c r="R759" t="s">
        <v>58</v>
      </c>
      <c r="S759" t="s">
        <v>76</v>
      </c>
      <c r="T759" t="s">
        <v>86</v>
      </c>
    </row>
    <row r="760" spans="1:20" x14ac:dyDescent="0.35">
      <c r="A760">
        <v>50306</v>
      </c>
      <c r="B760" s="1">
        <v>40683</v>
      </c>
      <c r="C760" s="27" t="str">
        <f t="shared" si="33"/>
        <v>May</v>
      </c>
      <c r="D760" s="27">
        <f>VLOOKUP(C760,'Look-up tables'!$N$2:$O$13,2,FALSE)</f>
        <v>5</v>
      </c>
      <c r="E760" t="s">
        <v>55</v>
      </c>
      <c r="F760">
        <v>34</v>
      </c>
      <c r="G760" t="str">
        <f>VLOOKUP(F760,'Look-up tables'!$A$1:$B$7,2,TRUE)</f>
        <v>L</v>
      </c>
      <c r="H760">
        <v>2010.89</v>
      </c>
      <c r="I760" s="2">
        <f t="shared" si="34"/>
        <v>59.143823529411769</v>
      </c>
      <c r="J760" t="s">
        <v>25</v>
      </c>
      <c r="K760">
        <v>11.55</v>
      </c>
      <c r="L760" s="8">
        <f t="shared" si="35"/>
        <v>2022.44</v>
      </c>
      <c r="M760" t="s">
        <v>51</v>
      </c>
      <c r="N760" t="str">
        <f>VLOOKUP(M760,'Look-up tables'!$H$1:$I$14,2,FALSE)</f>
        <v>ON</v>
      </c>
      <c r="O760" t="s">
        <v>42</v>
      </c>
      <c r="P760" s="7">
        <f>VLOOKUP(O760,'Look-up tables'!$D$1:$E$5,2,FALSE)</f>
        <v>2</v>
      </c>
      <c r="Q760" s="8" t="s">
        <v>27</v>
      </c>
      <c r="R760" t="s">
        <v>68</v>
      </c>
      <c r="S760" t="s">
        <v>19</v>
      </c>
      <c r="T760" t="s">
        <v>81</v>
      </c>
    </row>
    <row r="761" spans="1:20" x14ac:dyDescent="0.35">
      <c r="A761">
        <v>56387</v>
      </c>
      <c r="B761" s="1">
        <v>40683</v>
      </c>
      <c r="C761" s="27" t="str">
        <f t="shared" si="33"/>
        <v>May</v>
      </c>
      <c r="D761" s="27">
        <f>VLOOKUP(C761,'Look-up tables'!$N$2:$O$13,2,FALSE)</f>
        <v>5</v>
      </c>
      <c r="E761" t="s">
        <v>55</v>
      </c>
      <c r="F761">
        <v>32</v>
      </c>
      <c r="G761" t="str">
        <f>VLOOKUP(F761,'Look-up tables'!$A$1:$B$7,2,TRUE)</f>
        <v>L</v>
      </c>
      <c r="H761">
        <v>128.13999999999999</v>
      </c>
      <c r="I761" s="2">
        <f t="shared" si="34"/>
        <v>4.0043749999999996</v>
      </c>
      <c r="J761" t="s">
        <v>14</v>
      </c>
      <c r="K761">
        <v>7.01</v>
      </c>
      <c r="L761" s="8">
        <f t="shared" si="35"/>
        <v>135.14999999999998</v>
      </c>
      <c r="M761" t="s">
        <v>85</v>
      </c>
      <c r="N761" t="str">
        <f>VLOOKUP(M761,'Look-up tables'!$H$1:$I$14,2,FALSE)</f>
        <v>SK</v>
      </c>
      <c r="O761" t="s">
        <v>42</v>
      </c>
      <c r="P761" s="7">
        <f>VLOOKUP(O761,'Look-up tables'!$D$1:$E$5,2,FALSE)</f>
        <v>2</v>
      </c>
      <c r="Q761" s="8" t="s">
        <v>27</v>
      </c>
      <c r="R761" t="s">
        <v>68</v>
      </c>
      <c r="S761" t="s">
        <v>19</v>
      </c>
      <c r="T761" t="s">
        <v>81</v>
      </c>
    </row>
    <row r="762" spans="1:20" x14ac:dyDescent="0.35">
      <c r="A762">
        <v>27364</v>
      </c>
      <c r="B762" s="1">
        <v>40683</v>
      </c>
      <c r="C762" s="27" t="str">
        <f t="shared" si="33"/>
        <v>May</v>
      </c>
      <c r="D762" s="27">
        <f>VLOOKUP(C762,'Look-up tables'!$N$2:$O$13,2,FALSE)</f>
        <v>5</v>
      </c>
      <c r="E762" t="s">
        <v>55</v>
      </c>
      <c r="F762">
        <v>29</v>
      </c>
      <c r="G762" t="str">
        <f>VLOOKUP(F762,'Look-up tables'!$A$1:$B$7,2,TRUE)</f>
        <v>M</v>
      </c>
      <c r="H762">
        <v>1529.0564999999999</v>
      </c>
      <c r="I762" s="2">
        <f t="shared" si="34"/>
        <v>52.726086206896547</v>
      </c>
      <c r="J762" t="s">
        <v>25</v>
      </c>
      <c r="K762">
        <v>3.99</v>
      </c>
      <c r="L762" s="8">
        <f t="shared" si="35"/>
        <v>1533.0464999999999</v>
      </c>
      <c r="M762" t="s">
        <v>39</v>
      </c>
      <c r="N762" t="str">
        <f>VLOOKUP(M762,'Look-up tables'!$H$1:$I$14,2,FALSE)</f>
        <v>MB</v>
      </c>
      <c r="O762" t="s">
        <v>22</v>
      </c>
      <c r="P762" s="7">
        <f>VLOOKUP(O762,'Look-up tables'!$D$1:$E$5,2,FALSE)</f>
        <v>1</v>
      </c>
      <c r="Q762" s="8" t="s">
        <v>30</v>
      </c>
      <c r="R762" t="s">
        <v>47</v>
      </c>
      <c r="S762" t="s">
        <v>19</v>
      </c>
      <c r="T762" t="s">
        <v>81</v>
      </c>
    </row>
    <row r="763" spans="1:20" x14ac:dyDescent="0.35">
      <c r="A763">
        <v>26976</v>
      </c>
      <c r="B763" s="1">
        <v>40683</v>
      </c>
      <c r="C763" s="27" t="str">
        <f t="shared" si="33"/>
        <v>May</v>
      </c>
      <c r="D763" s="27">
        <f>VLOOKUP(C763,'Look-up tables'!$N$2:$O$13,2,FALSE)</f>
        <v>5</v>
      </c>
      <c r="E763" t="s">
        <v>49</v>
      </c>
      <c r="F763">
        <v>28</v>
      </c>
      <c r="G763" t="str">
        <f>VLOOKUP(F763,'Look-up tables'!$A$1:$B$7,2,TRUE)</f>
        <v>M</v>
      </c>
      <c r="H763">
        <v>1417.21</v>
      </c>
      <c r="I763" s="2">
        <f t="shared" si="34"/>
        <v>50.614642857142861</v>
      </c>
      <c r="J763" t="s">
        <v>25</v>
      </c>
      <c r="K763">
        <v>18.45</v>
      </c>
      <c r="L763" s="8">
        <f t="shared" si="35"/>
        <v>1435.66</v>
      </c>
      <c r="M763" t="s">
        <v>46</v>
      </c>
      <c r="N763" t="str">
        <f>VLOOKUP(M763,'Look-up tables'!$H$1:$I$14,2,FALSE)</f>
        <v>YT</v>
      </c>
      <c r="O763" t="s">
        <v>29</v>
      </c>
      <c r="P763" s="7">
        <f>VLOOKUP(O763,'Look-up tables'!$D$1:$E$5,2,FALSE)</f>
        <v>3</v>
      </c>
      <c r="Q763" s="8" t="s">
        <v>17</v>
      </c>
      <c r="R763" t="s">
        <v>18</v>
      </c>
      <c r="S763" t="s">
        <v>45</v>
      </c>
      <c r="T763" t="s">
        <v>81</v>
      </c>
    </row>
    <row r="764" spans="1:20" x14ac:dyDescent="0.35">
      <c r="A764">
        <v>27364</v>
      </c>
      <c r="B764" s="1">
        <v>40683</v>
      </c>
      <c r="C764" s="27" t="str">
        <f t="shared" si="33"/>
        <v>May</v>
      </c>
      <c r="D764" s="27">
        <f>VLOOKUP(C764,'Look-up tables'!$N$2:$O$13,2,FALSE)</f>
        <v>5</v>
      </c>
      <c r="E764" t="s">
        <v>55</v>
      </c>
      <c r="F764">
        <v>25</v>
      </c>
      <c r="G764" t="str">
        <f>VLOOKUP(F764,'Look-up tables'!$A$1:$B$7,2,TRUE)</f>
        <v>M</v>
      </c>
      <c r="H764">
        <v>74.069999999999993</v>
      </c>
      <c r="I764" s="2">
        <f t="shared" si="34"/>
        <v>2.9627999999999997</v>
      </c>
      <c r="J764" t="s">
        <v>25</v>
      </c>
      <c r="K764">
        <v>1.49</v>
      </c>
      <c r="L764" s="8">
        <f t="shared" si="35"/>
        <v>75.559999999999988</v>
      </c>
      <c r="M764" t="s">
        <v>39</v>
      </c>
      <c r="N764" t="str">
        <f>VLOOKUP(M764,'Look-up tables'!$H$1:$I$14,2,FALSE)</f>
        <v>MB</v>
      </c>
      <c r="O764" t="s">
        <v>22</v>
      </c>
      <c r="P764" s="7">
        <f>VLOOKUP(O764,'Look-up tables'!$D$1:$E$5,2,FALSE)</f>
        <v>1</v>
      </c>
      <c r="Q764" s="8" t="s">
        <v>27</v>
      </c>
      <c r="R764" t="s">
        <v>68</v>
      </c>
      <c r="S764" t="s">
        <v>19</v>
      </c>
      <c r="T764" t="s">
        <v>81</v>
      </c>
    </row>
    <row r="765" spans="1:20" x14ac:dyDescent="0.35">
      <c r="A765">
        <v>52900</v>
      </c>
      <c r="B765" s="1">
        <v>40683</v>
      </c>
      <c r="C765" s="27" t="str">
        <f t="shared" si="33"/>
        <v>May</v>
      </c>
      <c r="D765" s="27">
        <f>VLOOKUP(C765,'Look-up tables'!$N$2:$O$13,2,FALSE)</f>
        <v>5</v>
      </c>
      <c r="E765" t="s">
        <v>34</v>
      </c>
      <c r="F765">
        <v>16</v>
      </c>
      <c r="G765" t="str">
        <f>VLOOKUP(F765,'Look-up tables'!$A$1:$B$7,2,TRUE)</f>
        <v>S</v>
      </c>
      <c r="H765">
        <v>101.14</v>
      </c>
      <c r="I765" s="2">
        <f t="shared" si="34"/>
        <v>6.32125</v>
      </c>
      <c r="J765" t="s">
        <v>25</v>
      </c>
      <c r="K765">
        <v>5.46</v>
      </c>
      <c r="L765" s="8">
        <f t="shared" si="35"/>
        <v>106.6</v>
      </c>
      <c r="M765" t="s">
        <v>54</v>
      </c>
      <c r="N765" t="str">
        <f>VLOOKUP(M765,'Look-up tables'!$H$1:$I$14,2,FALSE)</f>
        <v>AB</v>
      </c>
      <c r="O765" t="s">
        <v>29</v>
      </c>
      <c r="P765" s="7">
        <f>VLOOKUP(O765,'Look-up tables'!$D$1:$E$5,2,FALSE)</f>
        <v>3</v>
      </c>
      <c r="Q765" s="8" t="s">
        <v>27</v>
      </c>
      <c r="R765" t="s">
        <v>28</v>
      </c>
      <c r="S765" t="s">
        <v>19</v>
      </c>
      <c r="T765" t="s">
        <v>81</v>
      </c>
    </row>
    <row r="766" spans="1:20" x14ac:dyDescent="0.35">
      <c r="A766">
        <v>26976</v>
      </c>
      <c r="B766" s="1">
        <v>40683</v>
      </c>
      <c r="C766" s="27" t="str">
        <f t="shared" si="33"/>
        <v>May</v>
      </c>
      <c r="D766" s="27">
        <f>VLOOKUP(C766,'Look-up tables'!$N$2:$O$13,2,FALSE)</f>
        <v>5</v>
      </c>
      <c r="E766" t="s">
        <v>49</v>
      </c>
      <c r="F766">
        <v>11</v>
      </c>
      <c r="G766" t="str">
        <f>VLOOKUP(F766,'Look-up tables'!$A$1:$B$7,2,TRUE)</f>
        <v>S</v>
      </c>
      <c r="H766">
        <v>1154.9375</v>
      </c>
      <c r="I766" s="2">
        <f t="shared" si="34"/>
        <v>104.99431818181819</v>
      </c>
      <c r="J766" t="s">
        <v>14</v>
      </c>
      <c r="K766">
        <v>8.99</v>
      </c>
      <c r="L766" s="8">
        <f t="shared" si="35"/>
        <v>1163.9275</v>
      </c>
      <c r="M766" t="s">
        <v>46</v>
      </c>
      <c r="N766" t="str">
        <f>VLOOKUP(M766,'Look-up tables'!$H$1:$I$14,2,FALSE)</f>
        <v>YT</v>
      </c>
      <c r="O766" t="s">
        <v>29</v>
      </c>
      <c r="P766" s="7">
        <f>VLOOKUP(O766,'Look-up tables'!$D$1:$E$5,2,FALSE)</f>
        <v>3</v>
      </c>
      <c r="Q766" s="8" t="s">
        <v>30</v>
      </c>
      <c r="R766" t="s">
        <v>47</v>
      </c>
      <c r="S766" t="s">
        <v>19</v>
      </c>
      <c r="T766" t="s">
        <v>86</v>
      </c>
    </row>
    <row r="767" spans="1:20" x14ac:dyDescent="0.35">
      <c r="A767">
        <v>56387</v>
      </c>
      <c r="B767" s="1">
        <v>40683</v>
      </c>
      <c r="C767" s="27" t="str">
        <f t="shared" si="33"/>
        <v>May</v>
      </c>
      <c r="D767" s="27">
        <f>VLOOKUP(C767,'Look-up tables'!$N$2:$O$13,2,FALSE)</f>
        <v>5</v>
      </c>
      <c r="E767" t="s">
        <v>55</v>
      </c>
      <c r="F767">
        <v>9</v>
      </c>
      <c r="G767" t="str">
        <f>VLOOKUP(F767,'Look-up tables'!$A$1:$B$7,2,TRUE)</f>
        <v>XS</v>
      </c>
      <c r="H767">
        <v>67.459999999999994</v>
      </c>
      <c r="I767" s="2">
        <f t="shared" si="34"/>
        <v>7.4955555555555549</v>
      </c>
      <c r="J767" t="s">
        <v>25</v>
      </c>
      <c r="K767">
        <v>10.050000000000001</v>
      </c>
      <c r="L767" s="8">
        <f t="shared" si="35"/>
        <v>77.509999999999991</v>
      </c>
      <c r="M767" t="s">
        <v>85</v>
      </c>
      <c r="N767" t="str">
        <f>VLOOKUP(M767,'Look-up tables'!$H$1:$I$14,2,FALSE)</f>
        <v>SK</v>
      </c>
      <c r="O767" t="s">
        <v>42</v>
      </c>
      <c r="P767" s="7">
        <f>VLOOKUP(O767,'Look-up tables'!$D$1:$E$5,2,FALSE)</f>
        <v>2</v>
      </c>
      <c r="Q767" s="8" t="s">
        <v>27</v>
      </c>
      <c r="R767" t="s">
        <v>28</v>
      </c>
      <c r="S767" t="s">
        <v>19</v>
      </c>
      <c r="T767" t="s">
        <v>81</v>
      </c>
    </row>
    <row r="768" spans="1:20" x14ac:dyDescent="0.35">
      <c r="A768">
        <v>24099</v>
      </c>
      <c r="B768" s="1">
        <v>40683</v>
      </c>
      <c r="C768" s="27" t="str">
        <f t="shared" si="33"/>
        <v>May</v>
      </c>
      <c r="D768" s="27">
        <f>VLOOKUP(C768,'Look-up tables'!$N$2:$O$13,2,FALSE)</f>
        <v>5</v>
      </c>
      <c r="E768" t="s">
        <v>49</v>
      </c>
      <c r="F768">
        <v>6</v>
      </c>
      <c r="G768" t="str">
        <f>VLOOKUP(F768,'Look-up tables'!$A$1:$B$7,2,TRUE)</f>
        <v>XS</v>
      </c>
      <c r="H768">
        <v>205.24</v>
      </c>
      <c r="I768" s="2">
        <f t="shared" si="34"/>
        <v>34.206666666666671</v>
      </c>
      <c r="J768" t="s">
        <v>25</v>
      </c>
      <c r="K768">
        <v>6.5</v>
      </c>
      <c r="L768" s="8">
        <f t="shared" si="35"/>
        <v>211.74</v>
      </c>
      <c r="M768" t="s">
        <v>35</v>
      </c>
      <c r="N768" t="str">
        <f>VLOOKUP(M768,'Look-up tables'!$H$1:$I$14,2,FALSE)</f>
        <v>QC</v>
      </c>
      <c r="O768" t="s">
        <v>22</v>
      </c>
      <c r="P768" s="7">
        <f>VLOOKUP(O768,'Look-up tables'!$D$1:$E$5,2,FALSE)</f>
        <v>1</v>
      </c>
      <c r="Q768" s="8" t="s">
        <v>30</v>
      </c>
      <c r="R768" t="s">
        <v>31</v>
      </c>
      <c r="S768" t="s">
        <v>19</v>
      </c>
      <c r="T768" t="s">
        <v>86</v>
      </c>
    </row>
    <row r="769" spans="1:20" x14ac:dyDescent="0.35">
      <c r="A769">
        <v>38403</v>
      </c>
      <c r="B769" s="1">
        <v>40684</v>
      </c>
      <c r="C769" s="27" t="str">
        <f t="shared" si="33"/>
        <v>May</v>
      </c>
      <c r="D769" s="27">
        <f>VLOOKUP(C769,'Look-up tables'!$N$2:$O$13,2,FALSE)</f>
        <v>5</v>
      </c>
      <c r="E769" t="s">
        <v>13</v>
      </c>
      <c r="F769">
        <v>49</v>
      </c>
      <c r="G769" t="str">
        <f>VLOOKUP(F769,'Look-up tables'!$A$1:$B$7,2,TRUE)</f>
        <v>XL</v>
      </c>
      <c r="H769">
        <v>142.1</v>
      </c>
      <c r="I769" s="2">
        <f t="shared" si="34"/>
        <v>2.9</v>
      </c>
      <c r="J769" t="s">
        <v>25</v>
      </c>
      <c r="K769">
        <v>0.99</v>
      </c>
      <c r="L769" s="8">
        <f t="shared" si="35"/>
        <v>143.09</v>
      </c>
      <c r="M769" t="s">
        <v>35</v>
      </c>
      <c r="N769" t="str">
        <f>VLOOKUP(M769,'Look-up tables'!$H$1:$I$14,2,FALSE)</f>
        <v>QC</v>
      </c>
      <c r="O769" t="s">
        <v>29</v>
      </c>
      <c r="P769" s="7">
        <f>VLOOKUP(O769,'Look-up tables'!$D$1:$E$5,2,FALSE)</f>
        <v>3</v>
      </c>
      <c r="Q769" s="8" t="s">
        <v>27</v>
      </c>
      <c r="R769" t="s">
        <v>71</v>
      </c>
      <c r="S769" t="s">
        <v>19</v>
      </c>
      <c r="T769" t="s">
        <v>183</v>
      </c>
    </row>
    <row r="770" spans="1:20" x14ac:dyDescent="0.35">
      <c r="A770">
        <v>25280</v>
      </c>
      <c r="B770" s="1">
        <v>40684</v>
      </c>
      <c r="C770" s="27" t="str">
        <f t="shared" si="33"/>
        <v>May</v>
      </c>
      <c r="D770" s="27">
        <f>VLOOKUP(C770,'Look-up tables'!$N$2:$O$13,2,FALSE)</f>
        <v>5</v>
      </c>
      <c r="E770" t="s">
        <v>49</v>
      </c>
      <c r="F770">
        <v>47</v>
      </c>
      <c r="G770" t="str">
        <f>VLOOKUP(F770,'Look-up tables'!$A$1:$B$7,2,TRUE)</f>
        <v>XL</v>
      </c>
      <c r="H770">
        <v>202.64</v>
      </c>
      <c r="I770" s="2">
        <f t="shared" si="34"/>
        <v>4.3114893617021277</v>
      </c>
      <c r="J770" t="s">
        <v>25</v>
      </c>
      <c r="K770">
        <v>1.17</v>
      </c>
      <c r="L770" s="8">
        <f t="shared" si="35"/>
        <v>203.80999999999997</v>
      </c>
      <c r="M770" t="s">
        <v>41</v>
      </c>
      <c r="N770" t="str">
        <f>VLOOKUP(M770,'Look-up tables'!$H$1:$I$14,2,FALSE)</f>
        <v>NS</v>
      </c>
      <c r="O770" t="s">
        <v>22</v>
      </c>
      <c r="P770" s="7">
        <f>VLOOKUP(O770,'Look-up tables'!$D$1:$E$5,2,FALSE)</f>
        <v>1</v>
      </c>
      <c r="Q770" s="8" t="s">
        <v>27</v>
      </c>
      <c r="R770" t="s">
        <v>40</v>
      </c>
      <c r="S770" t="s">
        <v>37</v>
      </c>
      <c r="T770" t="s">
        <v>81</v>
      </c>
    </row>
    <row r="771" spans="1:20" x14ac:dyDescent="0.35">
      <c r="A771">
        <v>21542</v>
      </c>
      <c r="B771" s="1">
        <v>40684</v>
      </c>
      <c r="C771" s="27" t="str">
        <f t="shared" ref="C771:C834" si="36">TEXT(B771, "mmm")</f>
        <v>May</v>
      </c>
      <c r="D771" s="27">
        <f>VLOOKUP(C771,'Look-up tables'!$N$2:$O$13,2,FALSE)</f>
        <v>5</v>
      </c>
      <c r="E771" t="s">
        <v>34</v>
      </c>
      <c r="F771">
        <v>43</v>
      </c>
      <c r="G771" t="str">
        <f>VLOOKUP(F771,'Look-up tables'!$A$1:$B$7,2,TRUE)</f>
        <v>XL</v>
      </c>
      <c r="H771">
        <v>11674.968000000001</v>
      </c>
      <c r="I771" s="2">
        <f t="shared" ref="I771:I834" si="37">H771/F771</f>
        <v>271.51088372093022</v>
      </c>
      <c r="J771" t="s">
        <v>21</v>
      </c>
      <c r="K771">
        <v>84.84</v>
      </c>
      <c r="L771" s="8">
        <f t="shared" ref="L771:L834" si="38">H771+K771</f>
        <v>11759.808000000001</v>
      </c>
      <c r="M771" t="s">
        <v>96</v>
      </c>
      <c r="N771" t="str">
        <f>VLOOKUP(M771,'Look-up tables'!$H$1:$I$14,2,FALSE)</f>
        <v>PE</v>
      </c>
      <c r="O771" t="s">
        <v>22</v>
      </c>
      <c r="P771" s="7">
        <f>VLOOKUP(O771,'Look-up tables'!$D$1:$E$5,2,FALSE)</f>
        <v>1</v>
      </c>
      <c r="Q771" s="8" t="s">
        <v>17</v>
      </c>
      <c r="R771" t="s">
        <v>52</v>
      </c>
      <c r="S771" t="s">
        <v>56</v>
      </c>
      <c r="T771" t="s">
        <v>81</v>
      </c>
    </row>
    <row r="772" spans="1:20" x14ac:dyDescent="0.35">
      <c r="A772">
        <v>21477</v>
      </c>
      <c r="B772" s="1">
        <v>40684</v>
      </c>
      <c r="C772" s="27" t="str">
        <f t="shared" si="36"/>
        <v>May</v>
      </c>
      <c r="D772" s="27">
        <f>VLOOKUP(C772,'Look-up tables'!$N$2:$O$13,2,FALSE)</f>
        <v>5</v>
      </c>
      <c r="E772" t="s">
        <v>13</v>
      </c>
      <c r="F772">
        <v>40</v>
      </c>
      <c r="G772" t="str">
        <f>VLOOKUP(F772,'Look-up tables'!$A$1:$B$7,2,TRUE)</f>
        <v>XL</v>
      </c>
      <c r="H772">
        <v>278.8</v>
      </c>
      <c r="I772" s="2">
        <f t="shared" si="37"/>
        <v>6.9700000000000006</v>
      </c>
      <c r="J772" t="s">
        <v>25</v>
      </c>
      <c r="K772">
        <v>2</v>
      </c>
      <c r="L772" s="8">
        <f t="shared" si="38"/>
        <v>280.8</v>
      </c>
      <c r="M772" t="s">
        <v>85</v>
      </c>
      <c r="N772" t="str">
        <f>VLOOKUP(M772,'Look-up tables'!$H$1:$I$14,2,FALSE)</f>
        <v>SK</v>
      </c>
      <c r="O772" t="s">
        <v>29</v>
      </c>
      <c r="P772" s="7">
        <f>VLOOKUP(O772,'Look-up tables'!$D$1:$E$5,2,FALSE)</f>
        <v>3</v>
      </c>
      <c r="Q772" s="8" t="s">
        <v>27</v>
      </c>
      <c r="R772" t="s">
        <v>28</v>
      </c>
      <c r="S772" t="s">
        <v>37</v>
      </c>
      <c r="T772" t="s">
        <v>186</v>
      </c>
    </row>
    <row r="773" spans="1:20" x14ac:dyDescent="0.35">
      <c r="A773">
        <v>6566</v>
      </c>
      <c r="B773" s="1">
        <v>40684</v>
      </c>
      <c r="C773" s="27" t="str">
        <f t="shared" si="36"/>
        <v>May</v>
      </c>
      <c r="D773" s="27">
        <f>VLOOKUP(C773,'Look-up tables'!$N$2:$O$13,2,FALSE)</f>
        <v>5</v>
      </c>
      <c r="E773" t="s">
        <v>20</v>
      </c>
      <c r="F773">
        <v>21</v>
      </c>
      <c r="G773" t="str">
        <f>VLOOKUP(F773,'Look-up tables'!$A$1:$B$7,2,TRUE)</f>
        <v>M</v>
      </c>
      <c r="H773">
        <v>748.83</v>
      </c>
      <c r="I773" s="2">
        <f t="shared" si="37"/>
        <v>35.658571428571427</v>
      </c>
      <c r="J773" t="s">
        <v>25</v>
      </c>
      <c r="K773">
        <v>1.99</v>
      </c>
      <c r="L773" s="8">
        <f t="shared" si="38"/>
        <v>750.82</v>
      </c>
      <c r="M773" t="s">
        <v>46</v>
      </c>
      <c r="N773" t="str">
        <f>VLOOKUP(M773,'Look-up tables'!$H$1:$I$14,2,FALSE)</f>
        <v>YT</v>
      </c>
      <c r="O773" t="s">
        <v>22</v>
      </c>
      <c r="P773" s="7">
        <f>VLOOKUP(O773,'Look-up tables'!$D$1:$E$5,2,FALSE)</f>
        <v>1</v>
      </c>
      <c r="Q773" s="8" t="s">
        <v>30</v>
      </c>
      <c r="R773" t="s">
        <v>31</v>
      </c>
      <c r="S773" t="s">
        <v>32</v>
      </c>
      <c r="T773" t="s">
        <v>86</v>
      </c>
    </row>
    <row r="774" spans="1:20" x14ac:dyDescent="0.35">
      <c r="A774">
        <v>21542</v>
      </c>
      <c r="B774" s="1">
        <v>40684</v>
      </c>
      <c r="C774" s="27" t="str">
        <f t="shared" si="36"/>
        <v>May</v>
      </c>
      <c r="D774" s="27">
        <f>VLOOKUP(C774,'Look-up tables'!$N$2:$O$13,2,FALSE)</f>
        <v>5</v>
      </c>
      <c r="E774" t="s">
        <v>34</v>
      </c>
      <c r="F774">
        <v>18</v>
      </c>
      <c r="G774" t="str">
        <f>VLOOKUP(F774,'Look-up tables'!$A$1:$B$7,2,TRUE)</f>
        <v>S</v>
      </c>
      <c r="H774">
        <v>404.3</v>
      </c>
      <c r="I774" s="2">
        <f t="shared" si="37"/>
        <v>22.461111111111112</v>
      </c>
      <c r="J774" t="s">
        <v>25</v>
      </c>
      <c r="K774">
        <v>8.99</v>
      </c>
      <c r="L774" s="8">
        <f t="shared" si="38"/>
        <v>413.29</v>
      </c>
      <c r="M774" t="s">
        <v>96</v>
      </c>
      <c r="N774" t="str">
        <f>VLOOKUP(M774,'Look-up tables'!$H$1:$I$14,2,FALSE)</f>
        <v>PE</v>
      </c>
      <c r="O774" t="s">
        <v>22</v>
      </c>
      <c r="P774" s="7">
        <f>VLOOKUP(O774,'Look-up tables'!$D$1:$E$5,2,FALSE)</f>
        <v>1</v>
      </c>
      <c r="Q774" s="8" t="s">
        <v>27</v>
      </c>
      <c r="R774" t="s">
        <v>40</v>
      </c>
      <c r="S774" t="s">
        <v>32</v>
      </c>
      <c r="T774" t="s">
        <v>81</v>
      </c>
    </row>
    <row r="775" spans="1:20" x14ac:dyDescent="0.35">
      <c r="A775">
        <v>4422</v>
      </c>
      <c r="B775" s="1">
        <v>40684</v>
      </c>
      <c r="C775" s="27" t="str">
        <f t="shared" si="36"/>
        <v>May</v>
      </c>
      <c r="D775" s="27">
        <f>VLOOKUP(C775,'Look-up tables'!$N$2:$O$13,2,FALSE)</f>
        <v>5</v>
      </c>
      <c r="E775" t="s">
        <v>55</v>
      </c>
      <c r="F775">
        <v>17</v>
      </c>
      <c r="G775" t="str">
        <f>VLOOKUP(F775,'Look-up tables'!$A$1:$B$7,2,TRUE)</f>
        <v>S</v>
      </c>
      <c r="H775">
        <v>390.11</v>
      </c>
      <c r="I775" s="2">
        <f t="shared" si="37"/>
        <v>22.947647058823531</v>
      </c>
      <c r="J775" t="s">
        <v>25</v>
      </c>
      <c r="K775">
        <v>8.99</v>
      </c>
      <c r="L775" s="8">
        <f t="shared" si="38"/>
        <v>399.1</v>
      </c>
      <c r="M775" t="s">
        <v>15</v>
      </c>
      <c r="N775" t="str">
        <f>VLOOKUP(M775,'Look-up tables'!$H$1:$I$14,2,FALSE)</f>
        <v>BC</v>
      </c>
      <c r="O775" t="s">
        <v>16</v>
      </c>
      <c r="P775" s="7">
        <f>VLOOKUP(O775,'Look-up tables'!$D$1:$E$5,2,FALSE)</f>
        <v>4</v>
      </c>
      <c r="Q775" s="8" t="s">
        <v>27</v>
      </c>
      <c r="R775" t="s">
        <v>40</v>
      </c>
      <c r="S775" t="s">
        <v>32</v>
      </c>
      <c r="T775" t="s">
        <v>86</v>
      </c>
    </row>
    <row r="776" spans="1:20" x14ac:dyDescent="0.35">
      <c r="A776">
        <v>25280</v>
      </c>
      <c r="B776" s="1">
        <v>40684</v>
      </c>
      <c r="C776" s="27" t="str">
        <f t="shared" si="36"/>
        <v>May</v>
      </c>
      <c r="D776" s="27">
        <f>VLOOKUP(C776,'Look-up tables'!$N$2:$O$13,2,FALSE)</f>
        <v>5</v>
      </c>
      <c r="E776" t="s">
        <v>49</v>
      </c>
      <c r="F776">
        <v>16</v>
      </c>
      <c r="G776" t="str">
        <f>VLOOKUP(F776,'Look-up tables'!$A$1:$B$7,2,TRUE)</f>
        <v>S</v>
      </c>
      <c r="H776">
        <v>179.26</v>
      </c>
      <c r="I776" s="2">
        <f t="shared" si="37"/>
        <v>11.203749999999999</v>
      </c>
      <c r="J776" t="s">
        <v>25</v>
      </c>
      <c r="K776">
        <v>2.99</v>
      </c>
      <c r="L776" s="8">
        <f t="shared" si="38"/>
        <v>182.25</v>
      </c>
      <c r="M776" t="s">
        <v>51</v>
      </c>
      <c r="N776" t="str">
        <f>VLOOKUP(M776,'Look-up tables'!$H$1:$I$14,2,FALSE)</f>
        <v>ON</v>
      </c>
      <c r="O776" t="s">
        <v>22</v>
      </c>
      <c r="P776" s="7">
        <f>VLOOKUP(O776,'Look-up tables'!$D$1:$E$5,2,FALSE)</f>
        <v>1</v>
      </c>
      <c r="Q776" s="8" t="s">
        <v>27</v>
      </c>
      <c r="R776" t="s">
        <v>68</v>
      </c>
      <c r="S776" t="s">
        <v>19</v>
      </c>
      <c r="T776" t="s">
        <v>186</v>
      </c>
    </row>
    <row r="777" spans="1:20" x14ac:dyDescent="0.35">
      <c r="A777">
        <v>4422</v>
      </c>
      <c r="B777" s="1">
        <v>40684</v>
      </c>
      <c r="C777" s="27" t="str">
        <f t="shared" si="36"/>
        <v>May</v>
      </c>
      <c r="D777" s="27">
        <f>VLOOKUP(C777,'Look-up tables'!$N$2:$O$13,2,FALSE)</f>
        <v>5</v>
      </c>
      <c r="E777" t="s">
        <v>55</v>
      </c>
      <c r="F777">
        <v>12</v>
      </c>
      <c r="G777" t="str">
        <f>VLOOKUP(F777,'Look-up tables'!$A$1:$B$7,2,TRUE)</f>
        <v>S</v>
      </c>
      <c r="H777">
        <v>313.43</v>
      </c>
      <c r="I777" s="2">
        <f t="shared" si="37"/>
        <v>26.119166666666668</v>
      </c>
      <c r="J777" t="s">
        <v>25</v>
      </c>
      <c r="K777">
        <v>8.99</v>
      </c>
      <c r="L777" s="8">
        <f t="shared" si="38"/>
        <v>322.42</v>
      </c>
      <c r="M777" t="s">
        <v>15</v>
      </c>
      <c r="N777" t="str">
        <f>VLOOKUP(M777,'Look-up tables'!$H$1:$I$14,2,FALSE)</f>
        <v>BC</v>
      </c>
      <c r="O777" t="s">
        <v>16</v>
      </c>
      <c r="P777" s="7">
        <f>VLOOKUP(O777,'Look-up tables'!$D$1:$E$5,2,FALSE)</f>
        <v>4</v>
      </c>
      <c r="Q777" s="8" t="s">
        <v>17</v>
      </c>
      <c r="R777" t="s">
        <v>18</v>
      </c>
      <c r="S777" t="s">
        <v>32</v>
      </c>
      <c r="T777" t="s">
        <v>86</v>
      </c>
    </row>
    <row r="778" spans="1:20" x14ac:dyDescent="0.35">
      <c r="A778">
        <v>21477</v>
      </c>
      <c r="B778" s="1">
        <v>40684</v>
      </c>
      <c r="C778" s="27" t="str">
        <f t="shared" si="36"/>
        <v>May</v>
      </c>
      <c r="D778" s="27">
        <f>VLOOKUP(C778,'Look-up tables'!$N$2:$O$13,2,FALSE)</f>
        <v>5</v>
      </c>
      <c r="E778" t="s">
        <v>13</v>
      </c>
      <c r="F778">
        <v>7</v>
      </c>
      <c r="G778" t="str">
        <f>VLOOKUP(F778,'Look-up tables'!$A$1:$B$7,2,TRUE)</f>
        <v>XS</v>
      </c>
      <c r="H778">
        <v>189.73</v>
      </c>
      <c r="I778" s="2">
        <f t="shared" si="37"/>
        <v>27.104285714285712</v>
      </c>
      <c r="J778" t="s">
        <v>25</v>
      </c>
      <c r="K778">
        <v>2.99</v>
      </c>
      <c r="L778" s="8">
        <f t="shared" si="38"/>
        <v>192.72</v>
      </c>
      <c r="M778" t="s">
        <v>85</v>
      </c>
      <c r="N778" t="str">
        <f>VLOOKUP(M778,'Look-up tables'!$H$1:$I$14,2,FALSE)</f>
        <v>SK</v>
      </c>
      <c r="O778" t="s">
        <v>29</v>
      </c>
      <c r="P778" s="7">
        <f>VLOOKUP(O778,'Look-up tables'!$D$1:$E$5,2,FALSE)</f>
        <v>3</v>
      </c>
      <c r="Q778" s="8" t="s">
        <v>27</v>
      </c>
      <c r="R778" t="s">
        <v>68</v>
      </c>
      <c r="S778" t="s">
        <v>19</v>
      </c>
      <c r="T778" t="s">
        <v>86</v>
      </c>
    </row>
    <row r="779" spans="1:20" x14ac:dyDescent="0.35">
      <c r="A779">
        <v>47553</v>
      </c>
      <c r="B779" s="1">
        <v>40685</v>
      </c>
      <c r="C779" s="27" t="str">
        <f t="shared" si="36"/>
        <v>May</v>
      </c>
      <c r="D779" s="27">
        <f>VLOOKUP(C779,'Look-up tables'!$N$2:$O$13,2,FALSE)</f>
        <v>5</v>
      </c>
      <c r="E779" t="s">
        <v>55</v>
      </c>
      <c r="F779">
        <v>49</v>
      </c>
      <c r="G779" t="str">
        <f>VLOOKUP(F779,'Look-up tables'!$A$1:$B$7,2,TRUE)</f>
        <v>XL</v>
      </c>
      <c r="H779">
        <v>20701.928</v>
      </c>
      <c r="I779" s="2">
        <f t="shared" si="37"/>
        <v>422.48832653061226</v>
      </c>
      <c r="J779" t="s">
        <v>21</v>
      </c>
      <c r="K779">
        <v>45.7</v>
      </c>
      <c r="L779" s="8">
        <f t="shared" si="38"/>
        <v>20747.628000000001</v>
      </c>
      <c r="M779" t="s">
        <v>15</v>
      </c>
      <c r="N779" t="str">
        <f>VLOOKUP(M779,'Look-up tables'!$H$1:$I$14,2,FALSE)</f>
        <v>BC</v>
      </c>
      <c r="O779" t="s">
        <v>22</v>
      </c>
      <c r="P779" s="7">
        <f>VLOOKUP(O779,'Look-up tables'!$D$1:$E$5,2,FALSE)</f>
        <v>1</v>
      </c>
      <c r="Q779" s="8" t="s">
        <v>17</v>
      </c>
      <c r="R779" t="s">
        <v>52</v>
      </c>
      <c r="S779" t="s">
        <v>56</v>
      </c>
      <c r="T779" t="s">
        <v>186</v>
      </c>
    </row>
    <row r="780" spans="1:20" x14ac:dyDescent="0.35">
      <c r="A780">
        <v>42918</v>
      </c>
      <c r="B780" s="1">
        <v>40685</v>
      </c>
      <c r="C780" s="27" t="str">
        <f t="shared" si="36"/>
        <v>May</v>
      </c>
      <c r="D780" s="27">
        <f>VLOOKUP(C780,'Look-up tables'!$N$2:$O$13,2,FALSE)</f>
        <v>5</v>
      </c>
      <c r="E780" t="s">
        <v>34</v>
      </c>
      <c r="F780">
        <v>46</v>
      </c>
      <c r="G780" t="str">
        <f>VLOOKUP(F780,'Look-up tables'!$A$1:$B$7,2,TRUE)</f>
        <v>XL</v>
      </c>
      <c r="H780">
        <v>648.26</v>
      </c>
      <c r="I780" s="2">
        <f t="shared" si="37"/>
        <v>14.092608695652174</v>
      </c>
      <c r="J780" t="s">
        <v>25</v>
      </c>
      <c r="K780">
        <v>7.27</v>
      </c>
      <c r="L780" s="8">
        <f t="shared" si="38"/>
        <v>655.53</v>
      </c>
      <c r="M780" t="s">
        <v>96</v>
      </c>
      <c r="N780" t="str">
        <f>VLOOKUP(M780,'Look-up tables'!$H$1:$I$14,2,FALSE)</f>
        <v>PE</v>
      </c>
      <c r="O780" t="s">
        <v>22</v>
      </c>
      <c r="P780" s="7">
        <f>VLOOKUP(O780,'Look-up tables'!$D$1:$E$5,2,FALSE)</f>
        <v>1</v>
      </c>
      <c r="Q780" s="8" t="s">
        <v>27</v>
      </c>
      <c r="R780" t="s">
        <v>68</v>
      </c>
      <c r="S780" t="s">
        <v>19</v>
      </c>
      <c r="T780" t="s">
        <v>243</v>
      </c>
    </row>
    <row r="781" spans="1:20" x14ac:dyDescent="0.35">
      <c r="A781">
        <v>42918</v>
      </c>
      <c r="B781" s="1">
        <v>40685</v>
      </c>
      <c r="C781" s="27" t="str">
        <f t="shared" si="36"/>
        <v>May</v>
      </c>
      <c r="D781" s="27">
        <f>VLOOKUP(C781,'Look-up tables'!$N$2:$O$13,2,FALSE)</f>
        <v>5</v>
      </c>
      <c r="E781" t="s">
        <v>34</v>
      </c>
      <c r="F781">
        <v>46</v>
      </c>
      <c r="G781" t="str">
        <f>VLOOKUP(F781,'Look-up tables'!$A$1:$B$7,2,TRUE)</f>
        <v>XL</v>
      </c>
      <c r="H781">
        <v>410.43</v>
      </c>
      <c r="I781" s="2">
        <f t="shared" si="37"/>
        <v>8.9223913043478262</v>
      </c>
      <c r="J781" t="s">
        <v>25</v>
      </c>
      <c r="K781">
        <v>5.76</v>
      </c>
      <c r="L781" s="8">
        <f t="shared" si="38"/>
        <v>416.19</v>
      </c>
      <c r="M781" t="s">
        <v>96</v>
      </c>
      <c r="N781" t="str">
        <f>VLOOKUP(M781,'Look-up tables'!$H$1:$I$14,2,FALSE)</f>
        <v>PE</v>
      </c>
      <c r="O781" t="s">
        <v>22</v>
      </c>
      <c r="P781" s="7">
        <f>VLOOKUP(O781,'Look-up tables'!$D$1:$E$5,2,FALSE)</f>
        <v>1</v>
      </c>
      <c r="Q781" s="8" t="s">
        <v>30</v>
      </c>
      <c r="R781" t="s">
        <v>44</v>
      </c>
      <c r="S781" t="s">
        <v>45</v>
      </c>
      <c r="T781" t="s">
        <v>243</v>
      </c>
    </row>
    <row r="782" spans="1:20" x14ac:dyDescent="0.35">
      <c r="A782">
        <v>37152</v>
      </c>
      <c r="B782" s="1">
        <v>40685</v>
      </c>
      <c r="C782" s="27" t="str">
        <f t="shared" si="36"/>
        <v>May</v>
      </c>
      <c r="D782" s="27">
        <f>VLOOKUP(C782,'Look-up tables'!$N$2:$O$13,2,FALSE)</f>
        <v>5</v>
      </c>
      <c r="E782" t="s">
        <v>55</v>
      </c>
      <c r="F782">
        <v>45</v>
      </c>
      <c r="G782" t="str">
        <f>VLOOKUP(F782,'Look-up tables'!$A$1:$B$7,2,TRUE)</f>
        <v>XL</v>
      </c>
      <c r="H782">
        <v>2503.3265000000001</v>
      </c>
      <c r="I782" s="2">
        <f t="shared" si="37"/>
        <v>55.62947777777778</v>
      </c>
      <c r="J782" t="s">
        <v>25</v>
      </c>
      <c r="K782">
        <v>8.8000000000000007</v>
      </c>
      <c r="L782" s="8">
        <f t="shared" si="38"/>
        <v>2512.1265000000003</v>
      </c>
      <c r="M782" t="s">
        <v>51</v>
      </c>
      <c r="N782" t="str">
        <f>VLOOKUP(M782,'Look-up tables'!$H$1:$I$14,2,FALSE)</f>
        <v>ON</v>
      </c>
      <c r="O782" t="s">
        <v>22</v>
      </c>
      <c r="P782" s="7">
        <f>VLOOKUP(O782,'Look-up tables'!$D$1:$E$5,2,FALSE)</f>
        <v>1</v>
      </c>
      <c r="Q782" s="8" t="s">
        <v>30</v>
      </c>
      <c r="R782" t="s">
        <v>47</v>
      </c>
      <c r="S782" t="s">
        <v>19</v>
      </c>
      <c r="T782" t="s">
        <v>243</v>
      </c>
    </row>
    <row r="783" spans="1:20" x14ac:dyDescent="0.35">
      <c r="A783">
        <v>37152</v>
      </c>
      <c r="B783" s="1">
        <v>40685</v>
      </c>
      <c r="C783" s="27" t="str">
        <f t="shared" si="36"/>
        <v>May</v>
      </c>
      <c r="D783" s="27">
        <f>VLOOKUP(C783,'Look-up tables'!$N$2:$O$13,2,FALSE)</f>
        <v>5</v>
      </c>
      <c r="E783" t="s">
        <v>55</v>
      </c>
      <c r="F783">
        <v>39</v>
      </c>
      <c r="G783" t="str">
        <f>VLOOKUP(F783,'Look-up tables'!$A$1:$B$7,2,TRUE)</f>
        <v>L</v>
      </c>
      <c r="H783">
        <v>4647.6899999999996</v>
      </c>
      <c r="I783" s="2">
        <f t="shared" si="37"/>
        <v>119.17153846153845</v>
      </c>
      <c r="J783" t="s">
        <v>21</v>
      </c>
      <c r="K783">
        <v>30</v>
      </c>
      <c r="L783" s="8">
        <f t="shared" si="38"/>
        <v>4677.6899999999996</v>
      </c>
      <c r="M783" t="s">
        <v>51</v>
      </c>
      <c r="N783" t="str">
        <f>VLOOKUP(M783,'Look-up tables'!$H$1:$I$14,2,FALSE)</f>
        <v>ON</v>
      </c>
      <c r="O783" t="s">
        <v>22</v>
      </c>
      <c r="P783" s="7">
        <f>VLOOKUP(O783,'Look-up tables'!$D$1:$E$5,2,FALSE)</f>
        <v>1</v>
      </c>
      <c r="Q783" s="8" t="s">
        <v>17</v>
      </c>
      <c r="R783" t="s">
        <v>23</v>
      </c>
      <c r="S783" t="s">
        <v>24</v>
      </c>
      <c r="T783" t="s">
        <v>243</v>
      </c>
    </row>
    <row r="784" spans="1:20" x14ac:dyDescent="0.35">
      <c r="A784">
        <v>42918</v>
      </c>
      <c r="B784" s="1">
        <v>40685</v>
      </c>
      <c r="C784" s="27" t="str">
        <f t="shared" si="36"/>
        <v>May</v>
      </c>
      <c r="D784" s="27">
        <f>VLOOKUP(C784,'Look-up tables'!$N$2:$O$13,2,FALSE)</f>
        <v>5</v>
      </c>
      <c r="E784" t="s">
        <v>34</v>
      </c>
      <c r="F784">
        <v>38</v>
      </c>
      <c r="G784" t="str">
        <f>VLOOKUP(F784,'Look-up tables'!$A$1:$B$7,2,TRUE)</f>
        <v>L</v>
      </c>
      <c r="H784">
        <v>468.95</v>
      </c>
      <c r="I784" s="2">
        <f t="shared" si="37"/>
        <v>12.340789473684211</v>
      </c>
      <c r="J784" t="s">
        <v>14</v>
      </c>
      <c r="K784">
        <v>7.19</v>
      </c>
      <c r="L784" s="8">
        <f t="shared" si="38"/>
        <v>476.14</v>
      </c>
      <c r="M784" t="s">
        <v>35</v>
      </c>
      <c r="N784" t="str">
        <f>VLOOKUP(M784,'Look-up tables'!$H$1:$I$14,2,FALSE)</f>
        <v>QC</v>
      </c>
      <c r="O784" t="s">
        <v>22</v>
      </c>
      <c r="P784" s="7">
        <f>VLOOKUP(O784,'Look-up tables'!$D$1:$E$5,2,FALSE)</f>
        <v>1</v>
      </c>
      <c r="Q784" s="8" t="s">
        <v>27</v>
      </c>
      <c r="R784" t="s">
        <v>68</v>
      </c>
      <c r="S784" t="s">
        <v>19</v>
      </c>
      <c r="T784" t="s">
        <v>243</v>
      </c>
    </row>
    <row r="785" spans="1:20" x14ac:dyDescent="0.35">
      <c r="A785">
        <v>41891</v>
      </c>
      <c r="B785" s="1">
        <v>40685</v>
      </c>
      <c r="C785" s="27" t="str">
        <f t="shared" si="36"/>
        <v>May</v>
      </c>
      <c r="D785" s="27">
        <f>VLOOKUP(C785,'Look-up tables'!$N$2:$O$13,2,FALSE)</f>
        <v>5</v>
      </c>
      <c r="E785" t="s">
        <v>34</v>
      </c>
      <c r="F785">
        <v>22</v>
      </c>
      <c r="G785" t="str">
        <f>VLOOKUP(F785,'Look-up tables'!$A$1:$B$7,2,TRUE)</f>
        <v>M</v>
      </c>
      <c r="H785">
        <v>846.59</v>
      </c>
      <c r="I785" s="2">
        <f t="shared" si="37"/>
        <v>38.481363636363639</v>
      </c>
      <c r="J785" t="s">
        <v>25</v>
      </c>
      <c r="K785">
        <v>18.98</v>
      </c>
      <c r="L785" s="8">
        <f t="shared" si="38"/>
        <v>865.57</v>
      </c>
      <c r="M785" t="s">
        <v>51</v>
      </c>
      <c r="N785" t="str">
        <f>VLOOKUP(M785,'Look-up tables'!$H$1:$I$14,2,FALSE)</f>
        <v>ON</v>
      </c>
      <c r="O785" t="s">
        <v>22</v>
      </c>
      <c r="P785" s="7">
        <f>VLOOKUP(O785,'Look-up tables'!$D$1:$E$5,2,FALSE)</f>
        <v>1</v>
      </c>
      <c r="Q785" s="8" t="s">
        <v>17</v>
      </c>
      <c r="R785" t="s">
        <v>18</v>
      </c>
      <c r="S785" t="s">
        <v>19</v>
      </c>
      <c r="T785" t="s">
        <v>186</v>
      </c>
    </row>
    <row r="786" spans="1:20" x14ac:dyDescent="0.35">
      <c r="A786">
        <v>46117</v>
      </c>
      <c r="B786" s="1">
        <v>40685</v>
      </c>
      <c r="C786" s="27" t="str">
        <f t="shared" si="36"/>
        <v>May</v>
      </c>
      <c r="D786" s="27">
        <f>VLOOKUP(C786,'Look-up tables'!$N$2:$O$13,2,FALSE)</f>
        <v>5</v>
      </c>
      <c r="E786" t="s">
        <v>13</v>
      </c>
      <c r="F786">
        <v>22</v>
      </c>
      <c r="G786" t="str">
        <f>VLOOKUP(F786,'Look-up tables'!$A$1:$B$7,2,TRUE)</f>
        <v>M</v>
      </c>
      <c r="H786">
        <v>1168.28</v>
      </c>
      <c r="I786" s="2">
        <f t="shared" si="37"/>
        <v>53.103636363636362</v>
      </c>
      <c r="J786" t="s">
        <v>21</v>
      </c>
      <c r="K786">
        <v>14.19</v>
      </c>
      <c r="L786" s="8">
        <f t="shared" si="38"/>
        <v>1182.47</v>
      </c>
      <c r="M786" t="s">
        <v>51</v>
      </c>
      <c r="N786" t="str">
        <f>VLOOKUP(M786,'Look-up tables'!$H$1:$I$14,2,FALSE)</f>
        <v>ON</v>
      </c>
      <c r="O786" t="s">
        <v>29</v>
      </c>
      <c r="P786" s="7">
        <f>VLOOKUP(O786,'Look-up tables'!$D$1:$E$5,2,FALSE)</f>
        <v>3</v>
      </c>
      <c r="Q786" s="8" t="s">
        <v>17</v>
      </c>
      <c r="R786" t="s">
        <v>23</v>
      </c>
      <c r="S786" t="s">
        <v>24</v>
      </c>
      <c r="T786" t="s">
        <v>137</v>
      </c>
    </row>
    <row r="787" spans="1:20" x14ac:dyDescent="0.35">
      <c r="A787">
        <v>39937</v>
      </c>
      <c r="B787" s="1">
        <v>40686</v>
      </c>
      <c r="C787" s="27" t="str">
        <f t="shared" si="36"/>
        <v>May</v>
      </c>
      <c r="D787" s="27">
        <f>VLOOKUP(C787,'Look-up tables'!$N$2:$O$13,2,FALSE)</f>
        <v>5</v>
      </c>
      <c r="E787" t="s">
        <v>55</v>
      </c>
      <c r="F787">
        <v>42</v>
      </c>
      <c r="G787" t="str">
        <f>VLOOKUP(F787,'Look-up tables'!$A$1:$B$7,2,TRUE)</f>
        <v>XL</v>
      </c>
      <c r="H787">
        <v>113.33</v>
      </c>
      <c r="I787" s="2">
        <f t="shared" si="37"/>
        <v>2.6983333333333333</v>
      </c>
      <c r="J787" t="s">
        <v>25</v>
      </c>
      <c r="K787">
        <v>1.49</v>
      </c>
      <c r="L787" s="8">
        <f t="shared" si="38"/>
        <v>114.82</v>
      </c>
      <c r="M787" t="s">
        <v>54</v>
      </c>
      <c r="N787" t="str">
        <f>VLOOKUP(M787,'Look-up tables'!$H$1:$I$14,2,FALSE)</f>
        <v>AB</v>
      </c>
      <c r="O787" t="s">
        <v>16</v>
      </c>
      <c r="P787" s="7">
        <f>VLOOKUP(O787,'Look-up tables'!$D$1:$E$5,2,FALSE)</f>
        <v>4</v>
      </c>
      <c r="Q787" s="8" t="s">
        <v>27</v>
      </c>
      <c r="R787" t="s">
        <v>68</v>
      </c>
      <c r="S787" t="s">
        <v>19</v>
      </c>
      <c r="T787" t="s">
        <v>186</v>
      </c>
    </row>
    <row r="788" spans="1:20" x14ac:dyDescent="0.35">
      <c r="A788">
        <v>40964</v>
      </c>
      <c r="B788" s="1">
        <v>40686</v>
      </c>
      <c r="C788" s="27" t="str">
        <f t="shared" si="36"/>
        <v>May</v>
      </c>
      <c r="D788" s="27">
        <f>VLOOKUP(C788,'Look-up tables'!$N$2:$O$13,2,FALSE)</f>
        <v>5</v>
      </c>
      <c r="E788" t="s">
        <v>20</v>
      </c>
      <c r="F788">
        <v>40</v>
      </c>
      <c r="G788" t="str">
        <f>VLOOKUP(F788,'Look-up tables'!$A$1:$B$7,2,TRUE)</f>
        <v>XL</v>
      </c>
      <c r="H788">
        <v>301.12</v>
      </c>
      <c r="I788" s="2">
        <f t="shared" si="37"/>
        <v>7.5280000000000005</v>
      </c>
      <c r="J788" t="s">
        <v>25</v>
      </c>
      <c r="K788">
        <v>8.3699999999999992</v>
      </c>
      <c r="L788" s="8">
        <f t="shared" si="38"/>
        <v>309.49</v>
      </c>
      <c r="M788" t="s">
        <v>39</v>
      </c>
      <c r="N788" t="str">
        <f>VLOOKUP(M788,'Look-up tables'!$H$1:$I$14,2,FALSE)</f>
        <v>MB</v>
      </c>
      <c r="O788" t="s">
        <v>22</v>
      </c>
      <c r="P788" s="7">
        <f>VLOOKUP(O788,'Look-up tables'!$D$1:$E$5,2,FALSE)</f>
        <v>1</v>
      </c>
      <c r="Q788" s="8" t="s">
        <v>27</v>
      </c>
      <c r="R788" t="s">
        <v>36</v>
      </c>
      <c r="S788" t="s">
        <v>32</v>
      </c>
      <c r="T788" t="s">
        <v>137</v>
      </c>
    </row>
    <row r="789" spans="1:20" x14ac:dyDescent="0.35">
      <c r="A789">
        <v>48161</v>
      </c>
      <c r="B789" s="1">
        <v>40686</v>
      </c>
      <c r="C789" s="27" t="str">
        <f t="shared" si="36"/>
        <v>May</v>
      </c>
      <c r="D789" s="27">
        <f>VLOOKUP(C789,'Look-up tables'!$N$2:$O$13,2,FALSE)</f>
        <v>5</v>
      </c>
      <c r="E789" t="s">
        <v>49</v>
      </c>
      <c r="F789">
        <v>39</v>
      </c>
      <c r="G789" t="str">
        <f>VLOOKUP(F789,'Look-up tables'!$A$1:$B$7,2,TRUE)</f>
        <v>L</v>
      </c>
      <c r="H789">
        <v>6030.58</v>
      </c>
      <c r="I789" s="2">
        <f t="shared" si="37"/>
        <v>154.63025641025641</v>
      </c>
      <c r="J789" t="s">
        <v>25</v>
      </c>
      <c r="K789">
        <v>8.99</v>
      </c>
      <c r="L789" s="8">
        <f t="shared" si="38"/>
        <v>6039.57</v>
      </c>
      <c r="M789" t="s">
        <v>35</v>
      </c>
      <c r="N789" t="str">
        <f>VLOOKUP(M789,'Look-up tables'!$H$1:$I$14,2,FALSE)</f>
        <v>QC</v>
      </c>
      <c r="O789" t="s">
        <v>29</v>
      </c>
      <c r="P789" s="7">
        <f>VLOOKUP(O789,'Look-up tables'!$D$1:$E$5,2,FALSE)</f>
        <v>3</v>
      </c>
      <c r="Q789" s="8" t="s">
        <v>30</v>
      </c>
      <c r="R789" t="s">
        <v>47</v>
      </c>
      <c r="S789" t="s">
        <v>19</v>
      </c>
      <c r="T789" t="s">
        <v>243</v>
      </c>
    </row>
    <row r="790" spans="1:20" x14ac:dyDescent="0.35">
      <c r="A790">
        <v>57185</v>
      </c>
      <c r="B790" s="1">
        <v>40686</v>
      </c>
      <c r="C790" s="27" t="str">
        <f t="shared" si="36"/>
        <v>May</v>
      </c>
      <c r="D790" s="27">
        <f>VLOOKUP(C790,'Look-up tables'!$N$2:$O$13,2,FALSE)</f>
        <v>5</v>
      </c>
      <c r="E790" t="s">
        <v>55</v>
      </c>
      <c r="F790">
        <v>28</v>
      </c>
      <c r="G790" t="str">
        <f>VLOOKUP(F790,'Look-up tables'!$A$1:$B$7,2,TRUE)</f>
        <v>M</v>
      </c>
      <c r="H790">
        <v>1360.82</v>
      </c>
      <c r="I790" s="2">
        <f t="shared" si="37"/>
        <v>48.600714285714282</v>
      </c>
      <c r="J790" t="s">
        <v>25</v>
      </c>
      <c r="K790">
        <v>10.25</v>
      </c>
      <c r="L790" s="8">
        <f t="shared" si="38"/>
        <v>1371.07</v>
      </c>
      <c r="M790" t="s">
        <v>51</v>
      </c>
      <c r="N790" t="str">
        <f>VLOOKUP(M790,'Look-up tables'!$H$1:$I$14,2,FALSE)</f>
        <v>ON</v>
      </c>
      <c r="O790" t="s">
        <v>22</v>
      </c>
      <c r="P790" s="7">
        <f>VLOOKUP(O790,'Look-up tables'!$D$1:$E$5,2,FALSE)</f>
        <v>1</v>
      </c>
      <c r="Q790" s="8" t="s">
        <v>17</v>
      </c>
      <c r="R790" t="s">
        <v>18</v>
      </c>
      <c r="S790" t="s">
        <v>76</v>
      </c>
      <c r="T790" t="s">
        <v>183</v>
      </c>
    </row>
    <row r="791" spans="1:20" x14ac:dyDescent="0.35">
      <c r="A791">
        <v>48161</v>
      </c>
      <c r="B791" s="1">
        <v>40686</v>
      </c>
      <c r="C791" s="27" t="str">
        <f t="shared" si="36"/>
        <v>May</v>
      </c>
      <c r="D791" s="27">
        <f>VLOOKUP(C791,'Look-up tables'!$N$2:$O$13,2,FALSE)</f>
        <v>5</v>
      </c>
      <c r="E791" t="s">
        <v>49</v>
      </c>
      <c r="F791">
        <v>16</v>
      </c>
      <c r="G791" t="str">
        <f>VLOOKUP(F791,'Look-up tables'!$A$1:$B$7,2,TRUE)</f>
        <v>S</v>
      </c>
      <c r="H791">
        <v>139.69</v>
      </c>
      <c r="I791" s="2">
        <f t="shared" si="37"/>
        <v>8.7306249999999999</v>
      </c>
      <c r="J791" t="s">
        <v>25</v>
      </c>
      <c r="K791">
        <v>9.23</v>
      </c>
      <c r="L791" s="8">
        <f t="shared" si="38"/>
        <v>148.91999999999999</v>
      </c>
      <c r="M791" t="s">
        <v>35</v>
      </c>
      <c r="N791" t="str">
        <f>VLOOKUP(M791,'Look-up tables'!$H$1:$I$14,2,FALSE)</f>
        <v>QC</v>
      </c>
      <c r="O791" t="s">
        <v>29</v>
      </c>
      <c r="P791" s="7">
        <f>VLOOKUP(O791,'Look-up tables'!$D$1:$E$5,2,FALSE)</f>
        <v>3</v>
      </c>
      <c r="Q791" s="8" t="s">
        <v>27</v>
      </c>
      <c r="R791" t="s">
        <v>66</v>
      </c>
      <c r="S791" t="s">
        <v>19</v>
      </c>
      <c r="T791" t="s">
        <v>183</v>
      </c>
    </row>
    <row r="792" spans="1:20" x14ac:dyDescent="0.35">
      <c r="A792">
        <v>42214</v>
      </c>
      <c r="B792" s="1">
        <v>40687</v>
      </c>
      <c r="C792" s="27" t="str">
        <f t="shared" si="36"/>
        <v>May</v>
      </c>
      <c r="D792" s="27">
        <f>VLOOKUP(C792,'Look-up tables'!$N$2:$O$13,2,FALSE)</f>
        <v>5</v>
      </c>
      <c r="E792" t="s">
        <v>13</v>
      </c>
      <c r="F792">
        <v>46</v>
      </c>
      <c r="G792" t="str">
        <f>VLOOKUP(F792,'Look-up tables'!$A$1:$B$7,2,TRUE)</f>
        <v>XL</v>
      </c>
      <c r="H792">
        <v>569.91999999999996</v>
      </c>
      <c r="I792" s="2">
        <f t="shared" si="37"/>
        <v>12.389565217391304</v>
      </c>
      <c r="J792" t="s">
        <v>25</v>
      </c>
      <c r="K792">
        <v>2.85</v>
      </c>
      <c r="L792" s="8">
        <f t="shared" si="38"/>
        <v>572.77</v>
      </c>
      <c r="M792" t="s">
        <v>85</v>
      </c>
      <c r="N792" t="str">
        <f>VLOOKUP(M792,'Look-up tables'!$H$1:$I$14,2,FALSE)</f>
        <v>SK</v>
      </c>
      <c r="O792" t="s">
        <v>29</v>
      </c>
      <c r="P792" s="7">
        <f>VLOOKUP(O792,'Look-up tables'!$D$1:$E$5,2,FALSE)</f>
        <v>3</v>
      </c>
      <c r="Q792" s="8" t="s">
        <v>17</v>
      </c>
      <c r="R792" t="s">
        <v>18</v>
      </c>
      <c r="S792" t="s">
        <v>32</v>
      </c>
      <c r="T792" t="s">
        <v>88</v>
      </c>
    </row>
    <row r="793" spans="1:20" x14ac:dyDescent="0.35">
      <c r="A793">
        <v>20259</v>
      </c>
      <c r="B793" s="1">
        <v>40687</v>
      </c>
      <c r="C793" s="27" t="str">
        <f t="shared" si="36"/>
        <v>May</v>
      </c>
      <c r="D793" s="27">
        <f>VLOOKUP(C793,'Look-up tables'!$N$2:$O$13,2,FALSE)</f>
        <v>5</v>
      </c>
      <c r="E793" t="s">
        <v>20</v>
      </c>
      <c r="F793">
        <v>42</v>
      </c>
      <c r="G793" t="str">
        <f>VLOOKUP(F793,'Look-up tables'!$A$1:$B$7,2,TRUE)</f>
        <v>XL</v>
      </c>
      <c r="H793">
        <v>539.05999999999995</v>
      </c>
      <c r="I793" s="2">
        <f t="shared" si="37"/>
        <v>12.834761904761903</v>
      </c>
      <c r="J793" t="s">
        <v>25</v>
      </c>
      <c r="K793">
        <v>4.59</v>
      </c>
      <c r="L793" s="8">
        <f t="shared" si="38"/>
        <v>543.65</v>
      </c>
      <c r="M793" t="s">
        <v>51</v>
      </c>
      <c r="N793" t="str">
        <f>VLOOKUP(M793,'Look-up tables'!$H$1:$I$14,2,FALSE)</f>
        <v>ON</v>
      </c>
      <c r="O793" t="s">
        <v>22</v>
      </c>
      <c r="P793" s="7">
        <f>VLOOKUP(O793,'Look-up tables'!$D$1:$E$5,2,FALSE)</f>
        <v>1</v>
      </c>
      <c r="Q793" s="8" t="s">
        <v>27</v>
      </c>
      <c r="R793" t="s">
        <v>36</v>
      </c>
      <c r="S793" t="s">
        <v>37</v>
      </c>
      <c r="T793" t="s">
        <v>183</v>
      </c>
    </row>
    <row r="794" spans="1:20" x14ac:dyDescent="0.35">
      <c r="A794">
        <v>42214</v>
      </c>
      <c r="B794" s="1">
        <v>40687</v>
      </c>
      <c r="C794" s="27" t="str">
        <f t="shared" si="36"/>
        <v>May</v>
      </c>
      <c r="D794" s="27">
        <f>VLOOKUP(C794,'Look-up tables'!$N$2:$O$13,2,FALSE)</f>
        <v>5</v>
      </c>
      <c r="E794" t="s">
        <v>13</v>
      </c>
      <c r="F794">
        <v>28</v>
      </c>
      <c r="G794" t="str">
        <f>VLOOKUP(F794,'Look-up tables'!$A$1:$B$7,2,TRUE)</f>
        <v>M</v>
      </c>
      <c r="H794">
        <v>183.65</v>
      </c>
      <c r="I794" s="2">
        <f t="shared" si="37"/>
        <v>6.5589285714285719</v>
      </c>
      <c r="J794" t="s">
        <v>25</v>
      </c>
      <c r="K794">
        <v>5.84</v>
      </c>
      <c r="L794" s="8">
        <f t="shared" si="38"/>
        <v>189.49</v>
      </c>
      <c r="M794" t="s">
        <v>85</v>
      </c>
      <c r="N794" t="str">
        <f>VLOOKUP(M794,'Look-up tables'!$H$1:$I$14,2,FALSE)</f>
        <v>SK</v>
      </c>
      <c r="O794" t="s">
        <v>29</v>
      </c>
      <c r="P794" s="7">
        <f>VLOOKUP(O794,'Look-up tables'!$D$1:$E$5,2,FALSE)</f>
        <v>3</v>
      </c>
      <c r="Q794" s="8" t="s">
        <v>27</v>
      </c>
      <c r="R794" t="s">
        <v>28</v>
      </c>
      <c r="S794" t="s">
        <v>19</v>
      </c>
      <c r="T794" t="s">
        <v>88</v>
      </c>
    </row>
    <row r="795" spans="1:20" x14ac:dyDescent="0.35">
      <c r="A795">
        <v>225</v>
      </c>
      <c r="B795" s="1">
        <v>40687</v>
      </c>
      <c r="C795" s="27" t="str">
        <f t="shared" si="36"/>
        <v>May</v>
      </c>
      <c r="D795" s="27">
        <f>VLOOKUP(C795,'Look-up tables'!$N$2:$O$13,2,FALSE)</f>
        <v>5</v>
      </c>
      <c r="E795" t="s">
        <v>20</v>
      </c>
      <c r="F795">
        <v>24</v>
      </c>
      <c r="G795" t="str">
        <f>VLOOKUP(F795,'Look-up tables'!$A$1:$B$7,2,TRUE)</f>
        <v>M</v>
      </c>
      <c r="H795">
        <v>126.58</v>
      </c>
      <c r="I795" s="2">
        <f t="shared" si="37"/>
        <v>5.2741666666666669</v>
      </c>
      <c r="J795" t="s">
        <v>25</v>
      </c>
      <c r="K795">
        <v>0.7</v>
      </c>
      <c r="L795" s="8">
        <f t="shared" si="38"/>
        <v>127.28</v>
      </c>
      <c r="M795" t="s">
        <v>35</v>
      </c>
      <c r="N795" t="str">
        <f>VLOOKUP(M795,'Look-up tables'!$H$1:$I$14,2,FALSE)</f>
        <v>QC</v>
      </c>
      <c r="O795" t="s">
        <v>29</v>
      </c>
      <c r="P795" s="7">
        <f>VLOOKUP(O795,'Look-up tables'!$D$1:$E$5,2,FALSE)</f>
        <v>3</v>
      </c>
      <c r="Q795" s="8" t="s">
        <v>27</v>
      </c>
      <c r="R795" t="s">
        <v>40</v>
      </c>
      <c r="S795" t="s">
        <v>37</v>
      </c>
      <c r="T795" t="s">
        <v>183</v>
      </c>
    </row>
    <row r="796" spans="1:20" x14ac:dyDescent="0.35">
      <c r="A796">
        <v>225</v>
      </c>
      <c r="B796" s="1">
        <v>40687</v>
      </c>
      <c r="C796" s="27" t="str">
        <f t="shared" si="36"/>
        <v>May</v>
      </c>
      <c r="D796" s="27">
        <f>VLOOKUP(C796,'Look-up tables'!$N$2:$O$13,2,FALSE)</f>
        <v>5</v>
      </c>
      <c r="E796" t="s">
        <v>20</v>
      </c>
      <c r="F796">
        <v>1</v>
      </c>
      <c r="G796" t="str">
        <f>VLOOKUP(F796,'Look-up tables'!$A$1:$B$7,2,TRUE)</f>
        <v>XS</v>
      </c>
      <c r="H796">
        <v>23.7</v>
      </c>
      <c r="I796" s="2">
        <f t="shared" si="37"/>
        <v>23.7</v>
      </c>
      <c r="J796" t="s">
        <v>25</v>
      </c>
      <c r="K796">
        <v>4.0999999999999996</v>
      </c>
      <c r="L796" s="8">
        <f t="shared" si="38"/>
        <v>27.799999999999997</v>
      </c>
      <c r="M796" t="s">
        <v>35</v>
      </c>
      <c r="N796" t="str">
        <f>VLOOKUP(M796,'Look-up tables'!$H$1:$I$14,2,FALSE)</f>
        <v>QC</v>
      </c>
      <c r="O796" t="s">
        <v>29</v>
      </c>
      <c r="P796" s="7">
        <f>VLOOKUP(O796,'Look-up tables'!$D$1:$E$5,2,FALSE)</f>
        <v>3</v>
      </c>
      <c r="Q796" s="8" t="s">
        <v>27</v>
      </c>
      <c r="R796" t="s">
        <v>40</v>
      </c>
      <c r="S796" t="s">
        <v>37</v>
      </c>
      <c r="T796" t="s">
        <v>137</v>
      </c>
    </row>
    <row r="797" spans="1:20" x14ac:dyDescent="0.35">
      <c r="A797">
        <v>57350</v>
      </c>
      <c r="B797" s="1">
        <v>40688</v>
      </c>
      <c r="C797" s="27" t="str">
        <f t="shared" si="36"/>
        <v>May</v>
      </c>
      <c r="D797" s="27">
        <f>VLOOKUP(C797,'Look-up tables'!$N$2:$O$13,2,FALSE)</f>
        <v>5</v>
      </c>
      <c r="E797" t="s">
        <v>34</v>
      </c>
      <c r="F797">
        <v>50</v>
      </c>
      <c r="G797" t="str">
        <f>VLOOKUP(F797,'Look-up tables'!$A$1:$B$7,2,TRUE)</f>
        <v>XXL</v>
      </c>
      <c r="H797">
        <v>4872.6674999999996</v>
      </c>
      <c r="I797" s="2">
        <f t="shared" si="37"/>
        <v>97.453349999999986</v>
      </c>
      <c r="J797" t="s">
        <v>25</v>
      </c>
      <c r="K797">
        <v>8.8000000000000007</v>
      </c>
      <c r="L797" s="8">
        <f t="shared" si="38"/>
        <v>4881.4674999999997</v>
      </c>
      <c r="M797" t="s">
        <v>15</v>
      </c>
      <c r="N797" t="str">
        <f>VLOOKUP(M797,'Look-up tables'!$H$1:$I$14,2,FALSE)</f>
        <v>BC</v>
      </c>
      <c r="O797" t="s">
        <v>42</v>
      </c>
      <c r="P797" s="7">
        <f>VLOOKUP(O797,'Look-up tables'!$D$1:$E$5,2,FALSE)</f>
        <v>2</v>
      </c>
      <c r="Q797" s="8" t="s">
        <v>30</v>
      </c>
      <c r="R797" t="s">
        <v>47</v>
      </c>
      <c r="S797" t="s">
        <v>19</v>
      </c>
      <c r="T797" t="s">
        <v>137</v>
      </c>
    </row>
    <row r="798" spans="1:20" x14ac:dyDescent="0.35">
      <c r="A798">
        <v>49924</v>
      </c>
      <c r="B798" s="1">
        <v>40688</v>
      </c>
      <c r="C798" s="27" t="str">
        <f t="shared" si="36"/>
        <v>May</v>
      </c>
      <c r="D798" s="27">
        <f>VLOOKUP(C798,'Look-up tables'!$N$2:$O$13,2,FALSE)</f>
        <v>5</v>
      </c>
      <c r="E798" t="s">
        <v>20</v>
      </c>
      <c r="F798">
        <v>48</v>
      </c>
      <c r="G798" t="str">
        <f>VLOOKUP(F798,'Look-up tables'!$A$1:$B$7,2,TRUE)</f>
        <v>XL</v>
      </c>
      <c r="H798">
        <v>204.15</v>
      </c>
      <c r="I798" s="2">
        <f t="shared" si="37"/>
        <v>4.2531249999999998</v>
      </c>
      <c r="J798" t="s">
        <v>25</v>
      </c>
      <c r="K798">
        <v>5.41</v>
      </c>
      <c r="L798" s="8">
        <f t="shared" si="38"/>
        <v>209.56</v>
      </c>
      <c r="M798" t="s">
        <v>51</v>
      </c>
      <c r="N798" t="str">
        <f>VLOOKUP(M798,'Look-up tables'!$H$1:$I$14,2,FALSE)</f>
        <v>ON</v>
      </c>
      <c r="O798" t="s">
        <v>29</v>
      </c>
      <c r="P798" s="7">
        <f>VLOOKUP(O798,'Look-up tables'!$D$1:$E$5,2,FALSE)</f>
        <v>3</v>
      </c>
      <c r="Q798" s="8" t="s">
        <v>27</v>
      </c>
      <c r="R798" t="s">
        <v>68</v>
      </c>
      <c r="S798" t="s">
        <v>19</v>
      </c>
      <c r="T798" t="s">
        <v>187</v>
      </c>
    </row>
    <row r="799" spans="1:20" x14ac:dyDescent="0.35">
      <c r="A799">
        <v>33665</v>
      </c>
      <c r="B799" s="1">
        <v>40688</v>
      </c>
      <c r="C799" s="27" t="str">
        <f t="shared" si="36"/>
        <v>May</v>
      </c>
      <c r="D799" s="27">
        <f>VLOOKUP(C799,'Look-up tables'!$N$2:$O$13,2,FALSE)</f>
        <v>5</v>
      </c>
      <c r="E799" t="s">
        <v>13</v>
      </c>
      <c r="F799">
        <v>45</v>
      </c>
      <c r="G799" t="str">
        <f>VLOOKUP(F799,'Look-up tables'!$A$1:$B$7,2,TRUE)</f>
        <v>XL</v>
      </c>
      <c r="H799">
        <v>12457.63</v>
      </c>
      <c r="I799" s="2">
        <f t="shared" si="37"/>
        <v>276.8362222222222</v>
      </c>
      <c r="J799" t="s">
        <v>21</v>
      </c>
      <c r="K799">
        <v>69.55</v>
      </c>
      <c r="L799" s="8">
        <f t="shared" si="38"/>
        <v>12527.179999999998</v>
      </c>
      <c r="M799" t="s">
        <v>15</v>
      </c>
      <c r="N799" t="str">
        <f>VLOOKUP(M799,'Look-up tables'!$H$1:$I$14,2,FALSE)</f>
        <v>BC</v>
      </c>
      <c r="O799" t="s">
        <v>22</v>
      </c>
      <c r="P799" s="7">
        <f>VLOOKUP(O799,'Look-up tables'!$D$1:$E$5,2,FALSE)</f>
        <v>1</v>
      </c>
      <c r="Q799" s="8" t="s">
        <v>17</v>
      </c>
      <c r="R799" t="s">
        <v>23</v>
      </c>
      <c r="S799" t="s">
        <v>24</v>
      </c>
      <c r="T799" t="s">
        <v>162</v>
      </c>
    </row>
    <row r="800" spans="1:20" x14ac:dyDescent="0.35">
      <c r="A800">
        <v>57350</v>
      </c>
      <c r="B800" s="1">
        <v>40688</v>
      </c>
      <c r="C800" s="27" t="str">
        <f t="shared" si="36"/>
        <v>May</v>
      </c>
      <c r="D800" s="27">
        <f>VLOOKUP(C800,'Look-up tables'!$N$2:$O$13,2,FALSE)</f>
        <v>5</v>
      </c>
      <c r="E800" t="s">
        <v>34</v>
      </c>
      <c r="F800">
        <v>33</v>
      </c>
      <c r="G800" t="str">
        <f>VLOOKUP(F800,'Look-up tables'!$A$1:$B$7,2,TRUE)</f>
        <v>L</v>
      </c>
      <c r="H800">
        <v>140.63</v>
      </c>
      <c r="I800" s="2">
        <f t="shared" si="37"/>
        <v>4.2615151515151517</v>
      </c>
      <c r="J800" t="s">
        <v>25</v>
      </c>
      <c r="K800">
        <v>5.68</v>
      </c>
      <c r="L800" s="8">
        <f t="shared" si="38"/>
        <v>146.31</v>
      </c>
      <c r="M800" t="s">
        <v>15</v>
      </c>
      <c r="N800" t="str">
        <f>VLOOKUP(M800,'Look-up tables'!$H$1:$I$14,2,FALSE)</f>
        <v>BC</v>
      </c>
      <c r="O800" t="s">
        <v>42</v>
      </c>
      <c r="P800" s="7">
        <f>VLOOKUP(O800,'Look-up tables'!$D$1:$E$5,2,FALSE)</f>
        <v>2</v>
      </c>
      <c r="Q800" s="8" t="s">
        <v>27</v>
      </c>
      <c r="R800" t="s">
        <v>28</v>
      </c>
      <c r="S800" t="s">
        <v>19</v>
      </c>
      <c r="T800" t="s">
        <v>137</v>
      </c>
    </row>
    <row r="801" spans="1:20" x14ac:dyDescent="0.35">
      <c r="A801">
        <v>45958</v>
      </c>
      <c r="B801" s="1">
        <v>40688</v>
      </c>
      <c r="C801" s="27" t="str">
        <f t="shared" si="36"/>
        <v>May</v>
      </c>
      <c r="D801" s="27">
        <f>VLOOKUP(C801,'Look-up tables'!$N$2:$O$13,2,FALSE)</f>
        <v>5</v>
      </c>
      <c r="E801" t="s">
        <v>55</v>
      </c>
      <c r="F801">
        <v>28</v>
      </c>
      <c r="G801" t="str">
        <f>VLOOKUP(F801,'Look-up tables'!$A$1:$B$7,2,TRUE)</f>
        <v>M</v>
      </c>
      <c r="H801">
        <v>17599.39</v>
      </c>
      <c r="I801" s="2">
        <f t="shared" si="37"/>
        <v>628.54964285714289</v>
      </c>
      <c r="J801" t="s">
        <v>25</v>
      </c>
      <c r="K801">
        <v>24.49</v>
      </c>
      <c r="L801" s="8">
        <f t="shared" si="38"/>
        <v>17623.88</v>
      </c>
      <c r="M801" t="s">
        <v>46</v>
      </c>
      <c r="N801" t="str">
        <f>VLOOKUP(M801,'Look-up tables'!$H$1:$I$14,2,FALSE)</f>
        <v>YT</v>
      </c>
      <c r="O801" t="s">
        <v>42</v>
      </c>
      <c r="P801" s="7">
        <f>VLOOKUP(O801,'Look-up tables'!$D$1:$E$5,2,FALSE)</f>
        <v>2</v>
      </c>
      <c r="Q801" s="8" t="s">
        <v>30</v>
      </c>
      <c r="R801" t="s">
        <v>165</v>
      </c>
      <c r="S801" t="s">
        <v>76</v>
      </c>
      <c r="T801" t="s">
        <v>137</v>
      </c>
    </row>
    <row r="802" spans="1:20" x14ac:dyDescent="0.35">
      <c r="A802">
        <v>45958</v>
      </c>
      <c r="B802" s="1">
        <v>40688</v>
      </c>
      <c r="C802" s="27" t="str">
        <f t="shared" si="36"/>
        <v>May</v>
      </c>
      <c r="D802" s="27">
        <f>VLOOKUP(C802,'Look-up tables'!$N$2:$O$13,2,FALSE)</f>
        <v>5</v>
      </c>
      <c r="E802" t="s">
        <v>55</v>
      </c>
      <c r="F802">
        <v>16</v>
      </c>
      <c r="G802" t="str">
        <f>VLOOKUP(F802,'Look-up tables'!$A$1:$B$7,2,TRUE)</f>
        <v>S</v>
      </c>
      <c r="H802">
        <v>115.34</v>
      </c>
      <c r="I802" s="2">
        <f t="shared" si="37"/>
        <v>7.2087500000000002</v>
      </c>
      <c r="J802" t="s">
        <v>25</v>
      </c>
      <c r="K802">
        <v>3.1</v>
      </c>
      <c r="L802" s="8">
        <f t="shared" si="38"/>
        <v>118.44</v>
      </c>
      <c r="M802" t="s">
        <v>46</v>
      </c>
      <c r="N802" t="str">
        <f>VLOOKUP(M802,'Look-up tables'!$H$1:$I$14,2,FALSE)</f>
        <v>YT</v>
      </c>
      <c r="O802" t="s">
        <v>42</v>
      </c>
      <c r="P802" s="7">
        <f>VLOOKUP(O802,'Look-up tables'!$D$1:$E$5,2,FALSE)</f>
        <v>2</v>
      </c>
      <c r="Q802" s="8" t="s">
        <v>27</v>
      </c>
      <c r="R802" t="s">
        <v>28</v>
      </c>
      <c r="S802" t="s">
        <v>37</v>
      </c>
      <c r="T802" t="s">
        <v>187</v>
      </c>
    </row>
    <row r="803" spans="1:20" x14ac:dyDescent="0.35">
      <c r="A803">
        <v>49924</v>
      </c>
      <c r="B803" s="1">
        <v>40688</v>
      </c>
      <c r="C803" s="27" t="str">
        <f t="shared" si="36"/>
        <v>May</v>
      </c>
      <c r="D803" s="27">
        <f>VLOOKUP(C803,'Look-up tables'!$N$2:$O$13,2,FALSE)</f>
        <v>5</v>
      </c>
      <c r="E803" t="s">
        <v>20</v>
      </c>
      <c r="F803">
        <v>13</v>
      </c>
      <c r="G803" t="str">
        <f>VLOOKUP(F803,'Look-up tables'!$A$1:$B$7,2,TRUE)</f>
        <v>S</v>
      </c>
      <c r="H803">
        <v>33.11</v>
      </c>
      <c r="I803" s="2">
        <f t="shared" si="37"/>
        <v>2.5469230769230768</v>
      </c>
      <c r="J803" t="s">
        <v>25</v>
      </c>
      <c r="K803">
        <v>4.57</v>
      </c>
      <c r="L803" s="8">
        <f t="shared" si="38"/>
        <v>37.68</v>
      </c>
      <c r="M803" t="s">
        <v>51</v>
      </c>
      <c r="N803" t="str">
        <f>VLOOKUP(M803,'Look-up tables'!$H$1:$I$14,2,FALSE)</f>
        <v>ON</v>
      </c>
      <c r="O803" t="s">
        <v>29</v>
      </c>
      <c r="P803" s="7">
        <f>VLOOKUP(O803,'Look-up tables'!$D$1:$E$5,2,FALSE)</f>
        <v>3</v>
      </c>
      <c r="Q803" s="8" t="s">
        <v>17</v>
      </c>
      <c r="R803" t="s">
        <v>18</v>
      </c>
      <c r="S803" t="s">
        <v>32</v>
      </c>
      <c r="T803" t="s">
        <v>187</v>
      </c>
    </row>
    <row r="804" spans="1:20" x14ac:dyDescent="0.35">
      <c r="A804">
        <v>14471</v>
      </c>
      <c r="B804" s="1">
        <v>40689</v>
      </c>
      <c r="C804" s="27" t="str">
        <f t="shared" si="36"/>
        <v>May</v>
      </c>
      <c r="D804" s="27">
        <f>VLOOKUP(C804,'Look-up tables'!$N$2:$O$13,2,FALSE)</f>
        <v>5</v>
      </c>
      <c r="E804" t="s">
        <v>49</v>
      </c>
      <c r="F804">
        <v>44</v>
      </c>
      <c r="G804" t="str">
        <f>VLOOKUP(F804,'Look-up tables'!$A$1:$B$7,2,TRUE)</f>
        <v>XL</v>
      </c>
      <c r="H804">
        <v>823.63</v>
      </c>
      <c r="I804" s="2">
        <f t="shared" si="37"/>
        <v>18.718863636363636</v>
      </c>
      <c r="J804" t="s">
        <v>25</v>
      </c>
      <c r="K804">
        <v>3.77</v>
      </c>
      <c r="L804" s="8">
        <f t="shared" si="38"/>
        <v>827.4</v>
      </c>
      <c r="M804" t="s">
        <v>15</v>
      </c>
      <c r="N804" t="str">
        <f>VLOOKUP(M804,'Look-up tables'!$H$1:$I$14,2,FALSE)</f>
        <v>BC</v>
      </c>
      <c r="O804" t="s">
        <v>22</v>
      </c>
      <c r="P804" s="7">
        <f>VLOOKUP(O804,'Look-up tables'!$D$1:$E$5,2,FALSE)</f>
        <v>1</v>
      </c>
      <c r="Q804" s="8" t="s">
        <v>17</v>
      </c>
      <c r="R804" t="s">
        <v>18</v>
      </c>
      <c r="S804" t="s">
        <v>32</v>
      </c>
      <c r="T804" t="s">
        <v>137</v>
      </c>
    </row>
    <row r="805" spans="1:20" x14ac:dyDescent="0.35">
      <c r="A805">
        <v>14471</v>
      </c>
      <c r="B805" s="1">
        <v>40689</v>
      </c>
      <c r="C805" s="27" t="str">
        <f t="shared" si="36"/>
        <v>May</v>
      </c>
      <c r="D805" s="27">
        <f>VLOOKUP(C805,'Look-up tables'!$N$2:$O$13,2,FALSE)</f>
        <v>5</v>
      </c>
      <c r="E805" t="s">
        <v>49</v>
      </c>
      <c r="F805">
        <v>42</v>
      </c>
      <c r="G805" t="str">
        <f>VLOOKUP(F805,'Look-up tables'!$A$1:$B$7,2,TRUE)</f>
        <v>XL</v>
      </c>
      <c r="H805">
        <v>286.73</v>
      </c>
      <c r="I805" s="2">
        <f t="shared" si="37"/>
        <v>6.8269047619047623</v>
      </c>
      <c r="J805" t="s">
        <v>25</v>
      </c>
      <c r="K805">
        <v>7.49</v>
      </c>
      <c r="L805" s="8">
        <f t="shared" si="38"/>
        <v>294.22000000000003</v>
      </c>
      <c r="M805" t="s">
        <v>15</v>
      </c>
      <c r="N805" t="str">
        <f>VLOOKUP(M805,'Look-up tables'!$H$1:$I$14,2,FALSE)</f>
        <v>BC</v>
      </c>
      <c r="O805" t="s">
        <v>22</v>
      </c>
      <c r="P805" s="7">
        <f>VLOOKUP(O805,'Look-up tables'!$D$1:$E$5,2,FALSE)</f>
        <v>1</v>
      </c>
      <c r="Q805" s="8" t="s">
        <v>27</v>
      </c>
      <c r="R805" t="s">
        <v>28</v>
      </c>
      <c r="S805" t="s">
        <v>19</v>
      </c>
      <c r="T805" t="s">
        <v>87</v>
      </c>
    </row>
    <row r="806" spans="1:20" x14ac:dyDescent="0.35">
      <c r="A806">
        <v>31751</v>
      </c>
      <c r="B806" s="1">
        <v>40689</v>
      </c>
      <c r="C806" s="27" t="str">
        <f t="shared" si="36"/>
        <v>May</v>
      </c>
      <c r="D806" s="27">
        <f>VLOOKUP(C806,'Look-up tables'!$N$2:$O$13,2,FALSE)</f>
        <v>5</v>
      </c>
      <c r="E806" t="s">
        <v>34</v>
      </c>
      <c r="F806">
        <v>31</v>
      </c>
      <c r="G806" t="str">
        <f>VLOOKUP(F806,'Look-up tables'!$A$1:$B$7,2,TRUE)</f>
        <v>L</v>
      </c>
      <c r="H806">
        <v>413.12</v>
      </c>
      <c r="I806" s="2">
        <f t="shared" si="37"/>
        <v>13.326451612903226</v>
      </c>
      <c r="J806" t="s">
        <v>14</v>
      </c>
      <c r="K806">
        <v>7.27</v>
      </c>
      <c r="L806" s="8">
        <f t="shared" si="38"/>
        <v>420.39</v>
      </c>
      <c r="M806" t="s">
        <v>51</v>
      </c>
      <c r="N806" t="str">
        <f>VLOOKUP(M806,'Look-up tables'!$H$1:$I$14,2,FALSE)</f>
        <v>ON</v>
      </c>
      <c r="O806" t="s">
        <v>42</v>
      </c>
      <c r="P806" s="7">
        <f>VLOOKUP(O806,'Look-up tables'!$D$1:$E$5,2,FALSE)</f>
        <v>2</v>
      </c>
      <c r="Q806" s="8" t="s">
        <v>27</v>
      </c>
      <c r="R806" t="s">
        <v>68</v>
      </c>
      <c r="S806" t="s">
        <v>19</v>
      </c>
      <c r="T806" t="s">
        <v>87</v>
      </c>
    </row>
    <row r="807" spans="1:20" x14ac:dyDescent="0.35">
      <c r="A807">
        <v>45893</v>
      </c>
      <c r="B807" s="1">
        <v>40689</v>
      </c>
      <c r="C807" s="27" t="str">
        <f t="shared" si="36"/>
        <v>May</v>
      </c>
      <c r="D807" s="27">
        <f>VLOOKUP(C807,'Look-up tables'!$N$2:$O$13,2,FALSE)</f>
        <v>5</v>
      </c>
      <c r="E807" t="s">
        <v>34</v>
      </c>
      <c r="F807">
        <v>15</v>
      </c>
      <c r="G807" t="str">
        <f>VLOOKUP(F807,'Look-up tables'!$A$1:$B$7,2,TRUE)</f>
        <v>S</v>
      </c>
      <c r="H807">
        <v>68.03</v>
      </c>
      <c r="I807" s="2">
        <f t="shared" si="37"/>
        <v>4.535333333333333</v>
      </c>
      <c r="J807" t="s">
        <v>25</v>
      </c>
      <c r="K807">
        <v>1.49</v>
      </c>
      <c r="L807" s="8">
        <f t="shared" si="38"/>
        <v>69.52</v>
      </c>
      <c r="M807" t="s">
        <v>85</v>
      </c>
      <c r="N807" t="str">
        <f>VLOOKUP(M807,'Look-up tables'!$H$1:$I$14,2,FALSE)</f>
        <v>SK</v>
      </c>
      <c r="O807" t="s">
        <v>22</v>
      </c>
      <c r="P807" s="7">
        <f>VLOOKUP(O807,'Look-up tables'!$D$1:$E$5,2,FALSE)</f>
        <v>1</v>
      </c>
      <c r="Q807" s="8" t="s">
        <v>27</v>
      </c>
      <c r="R807" t="s">
        <v>68</v>
      </c>
      <c r="S807" t="s">
        <v>19</v>
      </c>
      <c r="T807" t="s">
        <v>187</v>
      </c>
    </row>
    <row r="808" spans="1:20" x14ac:dyDescent="0.35">
      <c r="A808">
        <v>41794</v>
      </c>
      <c r="B808" s="1">
        <v>40690</v>
      </c>
      <c r="C808" s="27" t="str">
        <f t="shared" si="36"/>
        <v>May</v>
      </c>
      <c r="D808" s="27">
        <f>VLOOKUP(C808,'Look-up tables'!$N$2:$O$13,2,FALSE)</f>
        <v>5</v>
      </c>
      <c r="E808" t="s">
        <v>20</v>
      </c>
      <c r="F808">
        <v>49</v>
      </c>
      <c r="G808" t="str">
        <f>VLOOKUP(F808,'Look-up tables'!$A$1:$B$7,2,TRUE)</f>
        <v>XL</v>
      </c>
      <c r="H808">
        <v>891.60749999999996</v>
      </c>
      <c r="I808" s="2">
        <f t="shared" si="37"/>
        <v>18.196071428571429</v>
      </c>
      <c r="J808" t="s">
        <v>25</v>
      </c>
      <c r="K808">
        <v>4.8099999999999996</v>
      </c>
      <c r="L808" s="8">
        <f t="shared" si="38"/>
        <v>896.4174999999999</v>
      </c>
      <c r="M808" t="s">
        <v>54</v>
      </c>
      <c r="N808" t="str">
        <f>VLOOKUP(M808,'Look-up tables'!$H$1:$I$14,2,FALSE)</f>
        <v>AB</v>
      </c>
      <c r="O808" t="s">
        <v>29</v>
      </c>
      <c r="P808" s="7">
        <f>VLOOKUP(O808,'Look-up tables'!$D$1:$E$5,2,FALSE)</f>
        <v>3</v>
      </c>
      <c r="Q808" s="8" t="s">
        <v>30</v>
      </c>
      <c r="R808" t="s">
        <v>47</v>
      </c>
      <c r="S808" t="s">
        <v>45</v>
      </c>
      <c r="T808" t="s">
        <v>59</v>
      </c>
    </row>
    <row r="809" spans="1:20" x14ac:dyDescent="0.35">
      <c r="A809">
        <v>41794</v>
      </c>
      <c r="B809" s="1">
        <v>40690</v>
      </c>
      <c r="C809" s="27" t="str">
        <f t="shared" si="36"/>
        <v>May</v>
      </c>
      <c r="D809" s="27">
        <f>VLOOKUP(C809,'Look-up tables'!$N$2:$O$13,2,FALSE)</f>
        <v>5</v>
      </c>
      <c r="E809" t="s">
        <v>20</v>
      </c>
      <c r="F809">
        <v>48</v>
      </c>
      <c r="G809" t="str">
        <f>VLOOKUP(F809,'Look-up tables'!$A$1:$B$7,2,TRUE)</f>
        <v>XL</v>
      </c>
      <c r="H809">
        <v>836.59</v>
      </c>
      <c r="I809" s="2">
        <f t="shared" si="37"/>
        <v>17.428958333333334</v>
      </c>
      <c r="J809" t="s">
        <v>25</v>
      </c>
      <c r="K809">
        <v>8.65</v>
      </c>
      <c r="L809" s="8">
        <f t="shared" si="38"/>
        <v>845.24</v>
      </c>
      <c r="M809" t="s">
        <v>54</v>
      </c>
      <c r="N809" t="str">
        <f>VLOOKUP(M809,'Look-up tables'!$H$1:$I$14,2,FALSE)</f>
        <v>AB</v>
      </c>
      <c r="O809" t="s">
        <v>29</v>
      </c>
      <c r="P809" s="7">
        <f>VLOOKUP(O809,'Look-up tables'!$D$1:$E$5,2,FALSE)</f>
        <v>3</v>
      </c>
      <c r="Q809" s="8" t="s">
        <v>27</v>
      </c>
      <c r="R809" t="s">
        <v>40</v>
      </c>
      <c r="S809" t="s">
        <v>19</v>
      </c>
      <c r="T809" t="s">
        <v>87</v>
      </c>
    </row>
    <row r="810" spans="1:20" x14ac:dyDescent="0.35">
      <c r="A810">
        <v>10535</v>
      </c>
      <c r="B810" s="1">
        <v>40690</v>
      </c>
      <c r="C810" s="27" t="str">
        <f t="shared" si="36"/>
        <v>May</v>
      </c>
      <c r="D810" s="27">
        <f>VLOOKUP(C810,'Look-up tables'!$N$2:$O$13,2,FALSE)</f>
        <v>5</v>
      </c>
      <c r="E810" t="s">
        <v>13</v>
      </c>
      <c r="F810">
        <v>46</v>
      </c>
      <c r="G810" t="str">
        <f>VLOOKUP(F810,'Look-up tables'!$A$1:$B$7,2,TRUE)</f>
        <v>XL</v>
      </c>
      <c r="H810">
        <v>80.27</v>
      </c>
      <c r="I810" s="2">
        <f t="shared" si="37"/>
        <v>1.7449999999999999</v>
      </c>
      <c r="J810" t="s">
        <v>25</v>
      </c>
      <c r="K810">
        <v>0.7</v>
      </c>
      <c r="L810" s="8">
        <f t="shared" si="38"/>
        <v>80.97</v>
      </c>
      <c r="M810" t="s">
        <v>26</v>
      </c>
      <c r="N810" t="str">
        <f>VLOOKUP(M810,'Look-up tables'!$H$1:$I$14,2,FALSE)</f>
        <v>NT</v>
      </c>
      <c r="O810" t="s">
        <v>22</v>
      </c>
      <c r="P810" s="7">
        <f>VLOOKUP(O810,'Look-up tables'!$D$1:$E$5,2,FALSE)</f>
        <v>1</v>
      </c>
      <c r="Q810" s="8" t="s">
        <v>27</v>
      </c>
      <c r="R810" t="s">
        <v>40</v>
      </c>
      <c r="S810" t="s">
        <v>37</v>
      </c>
      <c r="T810" s="1">
        <v>40608</v>
      </c>
    </row>
    <row r="811" spans="1:20" x14ac:dyDescent="0.35">
      <c r="A811">
        <v>10535</v>
      </c>
      <c r="B811" s="1">
        <v>40690</v>
      </c>
      <c r="C811" s="27" t="str">
        <f t="shared" si="36"/>
        <v>May</v>
      </c>
      <c r="D811" s="27">
        <f>VLOOKUP(C811,'Look-up tables'!$N$2:$O$13,2,FALSE)</f>
        <v>5</v>
      </c>
      <c r="E811" t="s">
        <v>13</v>
      </c>
      <c r="F811">
        <v>25</v>
      </c>
      <c r="G811" t="str">
        <f>VLOOKUP(F811,'Look-up tables'!$A$1:$B$7,2,TRUE)</f>
        <v>M</v>
      </c>
      <c r="H811">
        <v>854.88</v>
      </c>
      <c r="I811" s="2">
        <f t="shared" si="37"/>
        <v>34.1952</v>
      </c>
      <c r="J811" t="s">
        <v>25</v>
      </c>
      <c r="K811">
        <v>19.989999999999998</v>
      </c>
      <c r="L811" s="8">
        <f t="shared" si="38"/>
        <v>874.87</v>
      </c>
      <c r="M811" t="s">
        <v>26</v>
      </c>
      <c r="N811" t="str">
        <f>VLOOKUP(M811,'Look-up tables'!$H$1:$I$14,2,FALSE)</f>
        <v>NT</v>
      </c>
      <c r="O811" t="s">
        <v>22</v>
      </c>
      <c r="P811" s="7">
        <f>VLOOKUP(O811,'Look-up tables'!$D$1:$E$5,2,FALSE)</f>
        <v>1</v>
      </c>
      <c r="Q811" s="8" t="s">
        <v>17</v>
      </c>
      <c r="R811" t="s">
        <v>18</v>
      </c>
      <c r="S811" t="s">
        <v>19</v>
      </c>
      <c r="T811" t="s">
        <v>59</v>
      </c>
    </row>
    <row r="812" spans="1:20" x14ac:dyDescent="0.35">
      <c r="A812">
        <v>41794</v>
      </c>
      <c r="B812" s="1">
        <v>40690</v>
      </c>
      <c r="C812" s="27" t="str">
        <f t="shared" si="36"/>
        <v>May</v>
      </c>
      <c r="D812" s="27">
        <f>VLOOKUP(C812,'Look-up tables'!$N$2:$O$13,2,FALSE)</f>
        <v>5</v>
      </c>
      <c r="E812" t="s">
        <v>20</v>
      </c>
      <c r="F812">
        <v>21</v>
      </c>
      <c r="G812" t="str">
        <f>VLOOKUP(F812,'Look-up tables'!$A$1:$B$7,2,TRUE)</f>
        <v>M</v>
      </c>
      <c r="H812">
        <v>58.14</v>
      </c>
      <c r="I812" s="2">
        <f t="shared" si="37"/>
        <v>2.7685714285714287</v>
      </c>
      <c r="J812" t="s">
        <v>25</v>
      </c>
      <c r="K812">
        <v>0.97</v>
      </c>
      <c r="L812" s="8">
        <f t="shared" si="38"/>
        <v>59.11</v>
      </c>
      <c r="M812" t="s">
        <v>54</v>
      </c>
      <c r="N812" t="str">
        <f>VLOOKUP(M812,'Look-up tables'!$H$1:$I$14,2,FALSE)</f>
        <v>AB</v>
      </c>
      <c r="O812" t="s">
        <v>29</v>
      </c>
      <c r="P812" s="7">
        <f>VLOOKUP(O812,'Look-up tables'!$D$1:$E$5,2,FALSE)</f>
        <v>3</v>
      </c>
      <c r="Q812" s="8" t="s">
        <v>27</v>
      </c>
      <c r="R812" t="s">
        <v>40</v>
      </c>
      <c r="S812" t="s">
        <v>37</v>
      </c>
      <c r="T812" t="s">
        <v>59</v>
      </c>
    </row>
    <row r="813" spans="1:20" x14ac:dyDescent="0.35">
      <c r="A813">
        <v>24804</v>
      </c>
      <c r="B813" s="1">
        <v>40690</v>
      </c>
      <c r="C813" s="27" t="str">
        <f t="shared" si="36"/>
        <v>May</v>
      </c>
      <c r="D813" s="27">
        <f>VLOOKUP(C813,'Look-up tables'!$N$2:$O$13,2,FALSE)</f>
        <v>5</v>
      </c>
      <c r="E813" t="s">
        <v>49</v>
      </c>
      <c r="F813">
        <v>20</v>
      </c>
      <c r="G813" t="str">
        <f>VLOOKUP(F813,'Look-up tables'!$A$1:$B$7,2,TRUE)</f>
        <v>M</v>
      </c>
      <c r="H813">
        <v>211.42</v>
      </c>
      <c r="I813" s="2">
        <f t="shared" si="37"/>
        <v>10.571</v>
      </c>
      <c r="J813" t="s">
        <v>25</v>
      </c>
      <c r="K813">
        <v>9.4499999999999993</v>
      </c>
      <c r="L813" s="8">
        <f t="shared" si="38"/>
        <v>220.86999999999998</v>
      </c>
      <c r="M813" t="s">
        <v>54</v>
      </c>
      <c r="N813" t="str">
        <f>VLOOKUP(M813,'Look-up tables'!$H$1:$I$14,2,FALSE)</f>
        <v>AB</v>
      </c>
      <c r="O813" t="s">
        <v>29</v>
      </c>
      <c r="P813" s="7">
        <f>VLOOKUP(O813,'Look-up tables'!$D$1:$E$5,2,FALSE)</f>
        <v>3</v>
      </c>
      <c r="Q813" s="8" t="s">
        <v>27</v>
      </c>
      <c r="R813" t="s">
        <v>58</v>
      </c>
      <c r="S813" t="s">
        <v>19</v>
      </c>
      <c r="T813" t="s">
        <v>59</v>
      </c>
    </row>
    <row r="814" spans="1:20" x14ac:dyDescent="0.35">
      <c r="A814">
        <v>56515</v>
      </c>
      <c r="B814" s="1">
        <v>40690</v>
      </c>
      <c r="C814" s="27" t="str">
        <f t="shared" si="36"/>
        <v>May</v>
      </c>
      <c r="D814" s="27">
        <f>VLOOKUP(C814,'Look-up tables'!$N$2:$O$13,2,FALSE)</f>
        <v>5</v>
      </c>
      <c r="E814" t="s">
        <v>55</v>
      </c>
      <c r="F814">
        <v>18</v>
      </c>
      <c r="G814" t="str">
        <f>VLOOKUP(F814,'Look-up tables'!$A$1:$B$7,2,TRUE)</f>
        <v>S</v>
      </c>
      <c r="H814">
        <v>126.62</v>
      </c>
      <c r="I814" s="2">
        <f t="shared" si="37"/>
        <v>7.0344444444444445</v>
      </c>
      <c r="J814" t="s">
        <v>14</v>
      </c>
      <c r="K814">
        <v>0.5</v>
      </c>
      <c r="L814" s="8">
        <f t="shared" si="38"/>
        <v>127.12</v>
      </c>
      <c r="M814" t="s">
        <v>41</v>
      </c>
      <c r="N814" t="str">
        <f>VLOOKUP(M814,'Look-up tables'!$H$1:$I$14,2,FALSE)</f>
        <v>NS</v>
      </c>
      <c r="O814" t="s">
        <v>42</v>
      </c>
      <c r="P814" s="7">
        <f>VLOOKUP(O814,'Look-up tables'!$D$1:$E$5,2,FALSE)</f>
        <v>2</v>
      </c>
      <c r="Q814" s="8" t="s">
        <v>27</v>
      </c>
      <c r="R814" t="s">
        <v>71</v>
      </c>
      <c r="S814" t="s">
        <v>19</v>
      </c>
      <c r="T814" t="s">
        <v>87</v>
      </c>
    </row>
    <row r="815" spans="1:20" x14ac:dyDescent="0.35">
      <c r="A815">
        <v>56515</v>
      </c>
      <c r="B815" s="1">
        <v>40690</v>
      </c>
      <c r="C815" s="27" t="str">
        <f t="shared" si="36"/>
        <v>May</v>
      </c>
      <c r="D815" s="27">
        <f>VLOOKUP(C815,'Look-up tables'!$N$2:$O$13,2,FALSE)</f>
        <v>5</v>
      </c>
      <c r="E815" t="s">
        <v>55</v>
      </c>
      <c r="F815">
        <v>17</v>
      </c>
      <c r="G815" t="str">
        <f>VLOOKUP(F815,'Look-up tables'!$A$1:$B$7,2,TRUE)</f>
        <v>S</v>
      </c>
      <c r="H815">
        <v>979.52</v>
      </c>
      <c r="I815" s="2">
        <f t="shared" si="37"/>
        <v>57.618823529411763</v>
      </c>
      <c r="J815" t="s">
        <v>21</v>
      </c>
      <c r="K815">
        <v>36.61</v>
      </c>
      <c r="L815" s="8">
        <f t="shared" si="38"/>
        <v>1016.13</v>
      </c>
      <c r="M815" t="s">
        <v>41</v>
      </c>
      <c r="N815" t="str">
        <f>VLOOKUP(M815,'Look-up tables'!$H$1:$I$14,2,FALSE)</f>
        <v>NS</v>
      </c>
      <c r="O815" t="s">
        <v>42</v>
      </c>
      <c r="P815" s="7">
        <f>VLOOKUP(O815,'Look-up tables'!$D$1:$E$5,2,FALSE)</f>
        <v>2</v>
      </c>
      <c r="Q815" s="8" t="s">
        <v>17</v>
      </c>
      <c r="R815" t="s">
        <v>115</v>
      </c>
      <c r="S815" t="s">
        <v>56</v>
      </c>
      <c r="T815" t="s">
        <v>59</v>
      </c>
    </row>
    <row r="816" spans="1:20" x14ac:dyDescent="0.35">
      <c r="A816">
        <v>12355</v>
      </c>
      <c r="B816" s="1">
        <v>40691</v>
      </c>
      <c r="C816" s="27" t="str">
        <f t="shared" si="36"/>
        <v>May</v>
      </c>
      <c r="D816" s="27">
        <f>VLOOKUP(C816,'Look-up tables'!$N$2:$O$13,2,FALSE)</f>
        <v>5</v>
      </c>
      <c r="E816" t="s">
        <v>49</v>
      </c>
      <c r="F816">
        <v>45</v>
      </c>
      <c r="G816" t="str">
        <f>VLOOKUP(F816,'Look-up tables'!$A$1:$B$7,2,TRUE)</f>
        <v>XL</v>
      </c>
      <c r="H816">
        <v>168.66</v>
      </c>
      <c r="I816" s="2">
        <f t="shared" si="37"/>
        <v>3.7479999999999998</v>
      </c>
      <c r="J816" t="s">
        <v>25</v>
      </c>
      <c r="K816">
        <v>5.13</v>
      </c>
      <c r="L816" s="8">
        <f t="shared" si="38"/>
        <v>173.79</v>
      </c>
      <c r="M816" t="s">
        <v>41</v>
      </c>
      <c r="N816" t="str">
        <f>VLOOKUP(M816,'Look-up tables'!$H$1:$I$14,2,FALSE)</f>
        <v>NS</v>
      </c>
      <c r="O816" t="s">
        <v>22</v>
      </c>
      <c r="P816" s="7">
        <f>VLOOKUP(O816,'Look-up tables'!$D$1:$E$5,2,FALSE)</f>
        <v>1</v>
      </c>
      <c r="Q816" s="8" t="s">
        <v>27</v>
      </c>
      <c r="R816" t="s">
        <v>66</v>
      </c>
      <c r="S816" t="s">
        <v>19</v>
      </c>
      <c r="T816" t="s">
        <v>162</v>
      </c>
    </row>
    <row r="817" spans="1:20" x14ac:dyDescent="0.35">
      <c r="A817">
        <v>28898</v>
      </c>
      <c r="B817" s="1">
        <v>40691</v>
      </c>
      <c r="C817" s="27" t="str">
        <f t="shared" si="36"/>
        <v>May</v>
      </c>
      <c r="D817" s="27">
        <f>VLOOKUP(C817,'Look-up tables'!$N$2:$O$13,2,FALSE)</f>
        <v>5</v>
      </c>
      <c r="E817" t="s">
        <v>13</v>
      </c>
      <c r="F817">
        <v>44</v>
      </c>
      <c r="G817" t="str">
        <f>VLOOKUP(F817,'Look-up tables'!$A$1:$B$7,2,TRUE)</f>
        <v>XL</v>
      </c>
      <c r="H817">
        <v>246</v>
      </c>
      <c r="I817" s="2">
        <f t="shared" si="37"/>
        <v>5.5909090909090908</v>
      </c>
      <c r="J817" t="s">
        <v>25</v>
      </c>
      <c r="K817">
        <v>7.96</v>
      </c>
      <c r="L817" s="8">
        <f t="shared" si="38"/>
        <v>253.96</v>
      </c>
      <c r="M817" t="s">
        <v>15</v>
      </c>
      <c r="N817" t="str">
        <f>VLOOKUP(M817,'Look-up tables'!$H$1:$I$14,2,FALSE)</f>
        <v>BC</v>
      </c>
      <c r="O817" t="s">
        <v>22</v>
      </c>
      <c r="P817" s="7">
        <f>VLOOKUP(O817,'Look-up tables'!$D$1:$E$5,2,FALSE)</f>
        <v>1</v>
      </c>
      <c r="Q817" s="8" t="s">
        <v>27</v>
      </c>
      <c r="R817" t="s">
        <v>28</v>
      </c>
      <c r="S817" t="s">
        <v>19</v>
      </c>
      <c r="T817" t="s">
        <v>87</v>
      </c>
    </row>
    <row r="818" spans="1:20" x14ac:dyDescent="0.35">
      <c r="A818">
        <v>8993</v>
      </c>
      <c r="B818" s="1">
        <v>40691</v>
      </c>
      <c r="C818" s="27" t="str">
        <f t="shared" si="36"/>
        <v>May</v>
      </c>
      <c r="D818" s="27">
        <f>VLOOKUP(C818,'Look-up tables'!$N$2:$O$13,2,FALSE)</f>
        <v>5</v>
      </c>
      <c r="E818" t="s">
        <v>55</v>
      </c>
      <c r="F818">
        <v>41</v>
      </c>
      <c r="G818" t="str">
        <f>VLOOKUP(F818,'Look-up tables'!$A$1:$B$7,2,TRUE)</f>
        <v>XL</v>
      </c>
      <c r="H818">
        <v>172.15</v>
      </c>
      <c r="I818" s="2">
        <f t="shared" si="37"/>
        <v>4.1987804878048784</v>
      </c>
      <c r="J818" t="s">
        <v>14</v>
      </c>
      <c r="K818">
        <v>0.5</v>
      </c>
      <c r="L818" s="8">
        <f t="shared" si="38"/>
        <v>172.65</v>
      </c>
      <c r="M818" t="s">
        <v>39</v>
      </c>
      <c r="N818" t="str">
        <f>VLOOKUP(M818,'Look-up tables'!$H$1:$I$14,2,FALSE)</f>
        <v>MB</v>
      </c>
      <c r="O818" t="s">
        <v>22</v>
      </c>
      <c r="P818" s="7">
        <f>VLOOKUP(O818,'Look-up tables'!$D$1:$E$5,2,FALSE)</f>
        <v>1</v>
      </c>
      <c r="Q818" s="8" t="s">
        <v>27</v>
      </c>
      <c r="R818" t="s">
        <v>71</v>
      </c>
      <c r="S818" t="s">
        <v>19</v>
      </c>
      <c r="T818" t="s">
        <v>162</v>
      </c>
    </row>
    <row r="819" spans="1:20" x14ac:dyDescent="0.35">
      <c r="A819">
        <v>12355</v>
      </c>
      <c r="B819" s="1">
        <v>40691</v>
      </c>
      <c r="C819" s="27" t="str">
        <f t="shared" si="36"/>
        <v>May</v>
      </c>
      <c r="D819" s="27">
        <f>VLOOKUP(C819,'Look-up tables'!$N$2:$O$13,2,FALSE)</f>
        <v>5</v>
      </c>
      <c r="E819" t="s">
        <v>49</v>
      </c>
      <c r="F819">
        <v>36</v>
      </c>
      <c r="G819" t="str">
        <f>VLOOKUP(F819,'Look-up tables'!$A$1:$B$7,2,TRUE)</f>
        <v>L</v>
      </c>
      <c r="H819">
        <v>209.53</v>
      </c>
      <c r="I819" s="2">
        <f t="shared" si="37"/>
        <v>5.8202777777777781</v>
      </c>
      <c r="J819" t="s">
        <v>25</v>
      </c>
      <c r="K819">
        <v>5.67</v>
      </c>
      <c r="L819" s="8">
        <f t="shared" si="38"/>
        <v>215.2</v>
      </c>
      <c r="M819" t="s">
        <v>85</v>
      </c>
      <c r="N819" t="str">
        <f>VLOOKUP(M819,'Look-up tables'!$H$1:$I$14,2,FALSE)</f>
        <v>SK</v>
      </c>
      <c r="O819" t="s">
        <v>22</v>
      </c>
      <c r="P819" s="7">
        <f>VLOOKUP(O819,'Look-up tables'!$D$1:$E$5,2,FALSE)</f>
        <v>1</v>
      </c>
      <c r="Q819" s="8" t="s">
        <v>27</v>
      </c>
      <c r="R819" t="s">
        <v>28</v>
      </c>
      <c r="S819" t="s">
        <v>19</v>
      </c>
      <c r="T819" t="s">
        <v>59</v>
      </c>
    </row>
    <row r="820" spans="1:20" x14ac:dyDescent="0.35">
      <c r="A820">
        <v>12355</v>
      </c>
      <c r="B820" s="1">
        <v>40691</v>
      </c>
      <c r="C820" s="27" t="str">
        <f t="shared" si="36"/>
        <v>May</v>
      </c>
      <c r="D820" s="27">
        <f>VLOOKUP(C820,'Look-up tables'!$N$2:$O$13,2,FALSE)</f>
        <v>5</v>
      </c>
      <c r="E820" t="s">
        <v>49</v>
      </c>
      <c r="F820">
        <v>14</v>
      </c>
      <c r="G820" t="str">
        <f>VLOOKUP(F820,'Look-up tables'!$A$1:$B$7,2,TRUE)</f>
        <v>S</v>
      </c>
      <c r="H820">
        <v>225.47</v>
      </c>
      <c r="I820" s="2">
        <f t="shared" si="37"/>
        <v>16.105</v>
      </c>
      <c r="J820" t="s">
        <v>25</v>
      </c>
      <c r="K820">
        <v>7.51</v>
      </c>
      <c r="L820" s="8">
        <f t="shared" si="38"/>
        <v>232.98</v>
      </c>
      <c r="M820" t="s">
        <v>85</v>
      </c>
      <c r="N820" t="str">
        <f>VLOOKUP(M820,'Look-up tables'!$H$1:$I$14,2,FALSE)</f>
        <v>SK</v>
      </c>
      <c r="O820" t="s">
        <v>22</v>
      </c>
      <c r="P820" s="7">
        <f>VLOOKUP(O820,'Look-up tables'!$D$1:$E$5,2,FALSE)</f>
        <v>1</v>
      </c>
      <c r="Q820" s="8" t="s">
        <v>27</v>
      </c>
      <c r="R820" t="s">
        <v>58</v>
      </c>
      <c r="S820" t="s">
        <v>19</v>
      </c>
      <c r="T820" t="s">
        <v>59</v>
      </c>
    </row>
    <row r="821" spans="1:20" x14ac:dyDescent="0.35">
      <c r="A821">
        <v>14948</v>
      </c>
      <c r="B821" s="1">
        <v>40691</v>
      </c>
      <c r="C821" s="27" t="str">
        <f t="shared" si="36"/>
        <v>May</v>
      </c>
      <c r="D821" s="27">
        <f>VLOOKUP(C821,'Look-up tables'!$N$2:$O$13,2,FALSE)</f>
        <v>5</v>
      </c>
      <c r="E821" t="s">
        <v>55</v>
      </c>
      <c r="F821">
        <v>6</v>
      </c>
      <c r="G821" t="str">
        <f>VLOOKUP(F821,'Look-up tables'!$A$1:$B$7,2,TRUE)</f>
        <v>XS</v>
      </c>
      <c r="H821">
        <v>647.78</v>
      </c>
      <c r="I821" s="2">
        <f t="shared" si="37"/>
        <v>107.96333333333332</v>
      </c>
      <c r="J821" t="s">
        <v>21</v>
      </c>
      <c r="K821">
        <v>35.840000000000003</v>
      </c>
      <c r="L821" s="8">
        <f t="shared" si="38"/>
        <v>683.62</v>
      </c>
      <c r="M821" t="s">
        <v>15</v>
      </c>
      <c r="N821" t="str">
        <f>VLOOKUP(M821,'Look-up tables'!$H$1:$I$14,2,FALSE)</f>
        <v>BC</v>
      </c>
      <c r="O821" t="s">
        <v>42</v>
      </c>
      <c r="P821" s="7">
        <f>VLOOKUP(O821,'Look-up tables'!$D$1:$E$5,2,FALSE)</f>
        <v>2</v>
      </c>
      <c r="Q821" s="8" t="s">
        <v>17</v>
      </c>
      <c r="R821" t="s">
        <v>115</v>
      </c>
      <c r="S821" t="s">
        <v>56</v>
      </c>
      <c r="T821" t="s">
        <v>59</v>
      </c>
    </row>
    <row r="822" spans="1:20" x14ac:dyDescent="0.35">
      <c r="A822">
        <v>4132</v>
      </c>
      <c r="B822" s="1">
        <v>40691</v>
      </c>
      <c r="C822" s="27" t="str">
        <f t="shared" si="36"/>
        <v>May</v>
      </c>
      <c r="D822" s="27">
        <f>VLOOKUP(C822,'Look-up tables'!$N$2:$O$13,2,FALSE)</f>
        <v>5</v>
      </c>
      <c r="E822" t="s">
        <v>49</v>
      </c>
      <c r="F822">
        <v>5</v>
      </c>
      <c r="G822" t="str">
        <f>VLOOKUP(F822,'Look-up tables'!$A$1:$B$7,2,TRUE)</f>
        <v>XS</v>
      </c>
      <c r="H822">
        <v>14.76</v>
      </c>
      <c r="I822" s="2">
        <f t="shared" si="37"/>
        <v>2.952</v>
      </c>
      <c r="J822" t="s">
        <v>25</v>
      </c>
      <c r="K822">
        <v>0.5</v>
      </c>
      <c r="L822" s="8">
        <f t="shared" si="38"/>
        <v>15.26</v>
      </c>
      <c r="M822" t="s">
        <v>62</v>
      </c>
      <c r="N822" t="str">
        <f>VLOOKUP(M822,'Look-up tables'!$H$1:$I$14,2,FALSE)</f>
        <v>NU</v>
      </c>
      <c r="O822" t="s">
        <v>22</v>
      </c>
      <c r="P822" s="7">
        <f>VLOOKUP(O822,'Look-up tables'!$D$1:$E$5,2,FALSE)</f>
        <v>1</v>
      </c>
      <c r="Q822" s="8" t="s">
        <v>27</v>
      </c>
      <c r="R822" t="s">
        <v>71</v>
      </c>
      <c r="S822" t="s">
        <v>19</v>
      </c>
      <c r="T822" t="s">
        <v>162</v>
      </c>
    </row>
    <row r="823" spans="1:20" x14ac:dyDescent="0.35">
      <c r="A823">
        <v>44007</v>
      </c>
      <c r="B823" s="1">
        <v>40693</v>
      </c>
      <c r="C823" s="27" t="str">
        <f t="shared" si="36"/>
        <v>May</v>
      </c>
      <c r="D823" s="27">
        <f>VLOOKUP(C823,'Look-up tables'!$N$2:$O$13,2,FALSE)</f>
        <v>5</v>
      </c>
      <c r="E823" t="s">
        <v>55</v>
      </c>
      <c r="F823">
        <v>50</v>
      </c>
      <c r="G823" t="str">
        <f>VLOOKUP(F823,'Look-up tables'!$A$1:$B$7,2,TRUE)</f>
        <v>XXL</v>
      </c>
      <c r="H823">
        <v>281.81</v>
      </c>
      <c r="I823" s="2">
        <f t="shared" si="37"/>
        <v>5.6361999999999997</v>
      </c>
      <c r="J823" t="s">
        <v>25</v>
      </c>
      <c r="K823">
        <v>0.96</v>
      </c>
      <c r="L823" s="8">
        <f t="shared" si="38"/>
        <v>282.77</v>
      </c>
      <c r="M823" t="s">
        <v>15</v>
      </c>
      <c r="N823" t="str">
        <f>VLOOKUP(M823,'Look-up tables'!$H$1:$I$14,2,FALSE)</f>
        <v>BC</v>
      </c>
      <c r="O823" t="s">
        <v>16</v>
      </c>
      <c r="P823" s="7">
        <f>VLOOKUP(O823,'Look-up tables'!$D$1:$E$5,2,FALSE)</f>
        <v>4</v>
      </c>
      <c r="Q823" s="8" t="s">
        <v>27</v>
      </c>
      <c r="R823" t="s">
        <v>40</v>
      </c>
      <c r="S823" t="s">
        <v>37</v>
      </c>
      <c r="T823" t="s">
        <v>162</v>
      </c>
    </row>
    <row r="824" spans="1:20" x14ac:dyDescent="0.35">
      <c r="A824">
        <v>995</v>
      </c>
      <c r="B824" s="1">
        <v>40693</v>
      </c>
      <c r="C824" s="27" t="str">
        <f t="shared" si="36"/>
        <v>May</v>
      </c>
      <c r="D824" s="27">
        <f>VLOOKUP(C824,'Look-up tables'!$N$2:$O$13,2,FALSE)</f>
        <v>5</v>
      </c>
      <c r="E824" t="s">
        <v>55</v>
      </c>
      <c r="F824">
        <v>46</v>
      </c>
      <c r="G824" t="str">
        <f>VLOOKUP(F824,'Look-up tables'!$A$1:$B$7,2,TRUE)</f>
        <v>XL</v>
      </c>
      <c r="H824">
        <v>1815.49</v>
      </c>
      <c r="I824" s="2">
        <f t="shared" si="37"/>
        <v>39.467173913043482</v>
      </c>
      <c r="J824" t="s">
        <v>25</v>
      </c>
      <c r="K824">
        <v>3.04</v>
      </c>
      <c r="L824" s="8">
        <f t="shared" si="38"/>
        <v>1818.53</v>
      </c>
      <c r="M824" t="s">
        <v>62</v>
      </c>
      <c r="N824" t="str">
        <f>VLOOKUP(M824,'Look-up tables'!$H$1:$I$14,2,FALSE)</f>
        <v>NU</v>
      </c>
      <c r="O824" t="s">
        <v>29</v>
      </c>
      <c r="P824" s="7">
        <f>VLOOKUP(O824,'Look-up tables'!$D$1:$E$5,2,FALSE)</f>
        <v>3</v>
      </c>
      <c r="Q824" s="8" t="s">
        <v>17</v>
      </c>
      <c r="R824" t="s">
        <v>18</v>
      </c>
      <c r="S824" t="s">
        <v>37</v>
      </c>
      <c r="T824" t="s">
        <v>88</v>
      </c>
    </row>
    <row r="825" spans="1:20" x14ac:dyDescent="0.35">
      <c r="A825">
        <v>36135</v>
      </c>
      <c r="B825" s="1">
        <v>40693</v>
      </c>
      <c r="C825" s="27" t="str">
        <f t="shared" si="36"/>
        <v>May</v>
      </c>
      <c r="D825" s="27">
        <f>VLOOKUP(C825,'Look-up tables'!$N$2:$O$13,2,FALSE)</f>
        <v>5</v>
      </c>
      <c r="E825" t="s">
        <v>49</v>
      </c>
      <c r="F825">
        <v>33</v>
      </c>
      <c r="G825" t="str">
        <f>VLOOKUP(F825,'Look-up tables'!$A$1:$B$7,2,TRUE)</f>
        <v>L</v>
      </c>
      <c r="H825">
        <v>999.226</v>
      </c>
      <c r="I825" s="2">
        <f t="shared" si="37"/>
        <v>30.279575757575756</v>
      </c>
      <c r="J825" t="s">
        <v>25</v>
      </c>
      <c r="K825">
        <v>3.3</v>
      </c>
      <c r="L825" s="8">
        <f t="shared" si="38"/>
        <v>1002.526</v>
      </c>
      <c r="M825" t="s">
        <v>26</v>
      </c>
      <c r="N825" t="str">
        <f>VLOOKUP(M825,'Look-up tables'!$H$1:$I$14,2,FALSE)</f>
        <v>NT</v>
      </c>
      <c r="O825" t="s">
        <v>16</v>
      </c>
      <c r="P825" s="7">
        <f>VLOOKUP(O825,'Look-up tables'!$D$1:$E$5,2,FALSE)</f>
        <v>4</v>
      </c>
      <c r="Q825" s="8" t="s">
        <v>30</v>
      </c>
      <c r="R825" t="s">
        <v>47</v>
      </c>
      <c r="S825" t="s">
        <v>32</v>
      </c>
      <c r="T825" t="s">
        <v>88</v>
      </c>
    </row>
    <row r="826" spans="1:20" x14ac:dyDescent="0.35">
      <c r="A826">
        <v>59971</v>
      </c>
      <c r="B826" s="1">
        <v>40694</v>
      </c>
      <c r="C826" s="27" t="str">
        <f t="shared" si="36"/>
        <v>May</v>
      </c>
      <c r="D826" s="27">
        <f>VLOOKUP(C826,'Look-up tables'!$N$2:$O$13,2,FALSE)</f>
        <v>5</v>
      </c>
      <c r="E826" t="s">
        <v>20</v>
      </c>
      <c r="F826">
        <v>45</v>
      </c>
      <c r="G826" t="str">
        <f>VLOOKUP(F826,'Look-up tables'!$A$1:$B$7,2,TRUE)</f>
        <v>XL</v>
      </c>
      <c r="H826">
        <v>514.86</v>
      </c>
      <c r="I826" s="2">
        <f t="shared" si="37"/>
        <v>11.441333333333334</v>
      </c>
      <c r="J826" t="s">
        <v>25</v>
      </c>
      <c r="K826">
        <v>6.47</v>
      </c>
      <c r="L826" s="8">
        <f t="shared" si="38"/>
        <v>521.33000000000004</v>
      </c>
      <c r="M826" t="s">
        <v>15</v>
      </c>
      <c r="N826" t="str">
        <f>VLOOKUP(M826,'Look-up tables'!$H$1:$I$14,2,FALSE)</f>
        <v>BC</v>
      </c>
      <c r="O826" t="s">
        <v>29</v>
      </c>
      <c r="P826" s="7">
        <f>VLOOKUP(O826,'Look-up tables'!$D$1:$E$5,2,FALSE)</f>
        <v>3</v>
      </c>
      <c r="Q826" s="8" t="s">
        <v>27</v>
      </c>
      <c r="R826" t="s">
        <v>28</v>
      </c>
      <c r="S826" t="s">
        <v>19</v>
      </c>
      <c r="T826" s="1">
        <v>40580</v>
      </c>
    </row>
    <row r="827" spans="1:20" x14ac:dyDescent="0.35">
      <c r="A827">
        <v>13953</v>
      </c>
      <c r="B827" s="1">
        <v>40694</v>
      </c>
      <c r="C827" s="27" t="str">
        <f t="shared" si="36"/>
        <v>May</v>
      </c>
      <c r="D827" s="27">
        <f>VLOOKUP(C827,'Look-up tables'!$N$2:$O$13,2,FALSE)</f>
        <v>5</v>
      </c>
      <c r="E827" t="s">
        <v>20</v>
      </c>
      <c r="F827">
        <v>32</v>
      </c>
      <c r="G827" t="str">
        <f>VLOOKUP(F827,'Look-up tables'!$A$1:$B$7,2,TRUE)</f>
        <v>L</v>
      </c>
      <c r="H827">
        <v>381.24</v>
      </c>
      <c r="I827" s="2">
        <f t="shared" si="37"/>
        <v>11.91375</v>
      </c>
      <c r="J827" t="s">
        <v>25</v>
      </c>
      <c r="K827">
        <v>5.01</v>
      </c>
      <c r="L827" s="8">
        <f t="shared" si="38"/>
        <v>386.25</v>
      </c>
      <c r="M827" t="s">
        <v>51</v>
      </c>
      <c r="N827" t="str">
        <f>VLOOKUP(M827,'Look-up tables'!$H$1:$I$14,2,FALSE)</f>
        <v>ON</v>
      </c>
      <c r="O827" t="s">
        <v>16</v>
      </c>
      <c r="P827" s="7">
        <f>VLOOKUP(O827,'Look-up tables'!$D$1:$E$5,2,FALSE)</f>
        <v>4</v>
      </c>
      <c r="Q827" s="8" t="s">
        <v>27</v>
      </c>
      <c r="R827" t="s">
        <v>28</v>
      </c>
      <c r="S827" t="s">
        <v>19</v>
      </c>
      <c r="T827" s="1">
        <v>40580</v>
      </c>
    </row>
    <row r="828" spans="1:20" x14ac:dyDescent="0.35">
      <c r="A828">
        <v>50533</v>
      </c>
      <c r="B828" s="1">
        <v>40694</v>
      </c>
      <c r="C828" s="27" t="str">
        <f t="shared" si="36"/>
        <v>May</v>
      </c>
      <c r="D828" s="27">
        <f>VLOOKUP(C828,'Look-up tables'!$N$2:$O$13,2,FALSE)</f>
        <v>5</v>
      </c>
      <c r="E828" t="s">
        <v>49</v>
      </c>
      <c r="F828">
        <v>32</v>
      </c>
      <c r="G828" t="str">
        <f>VLOOKUP(F828,'Look-up tables'!$A$1:$B$7,2,TRUE)</f>
        <v>L</v>
      </c>
      <c r="H828">
        <v>1974.66</v>
      </c>
      <c r="I828" s="2">
        <f t="shared" si="37"/>
        <v>61.708125000000003</v>
      </c>
      <c r="J828" t="s">
        <v>14</v>
      </c>
      <c r="K828">
        <v>35</v>
      </c>
      <c r="L828" s="8">
        <f t="shared" si="38"/>
        <v>2009.66</v>
      </c>
      <c r="M828" t="s">
        <v>51</v>
      </c>
      <c r="N828" t="str">
        <f>VLOOKUP(M828,'Look-up tables'!$H$1:$I$14,2,FALSE)</f>
        <v>ON</v>
      </c>
      <c r="O828" t="s">
        <v>42</v>
      </c>
      <c r="P828" s="7">
        <f>VLOOKUP(O828,'Look-up tables'!$D$1:$E$5,2,FALSE)</f>
        <v>2</v>
      </c>
      <c r="Q828" s="8" t="s">
        <v>27</v>
      </c>
      <c r="R828" t="s">
        <v>58</v>
      </c>
      <c r="S828" t="s">
        <v>76</v>
      </c>
      <c r="T828" s="1">
        <v>40580</v>
      </c>
    </row>
    <row r="829" spans="1:20" x14ac:dyDescent="0.35">
      <c r="A829">
        <v>59971</v>
      </c>
      <c r="B829" s="1">
        <v>40694</v>
      </c>
      <c r="C829" s="27" t="str">
        <f t="shared" si="36"/>
        <v>May</v>
      </c>
      <c r="D829" s="27">
        <f>VLOOKUP(C829,'Look-up tables'!$N$2:$O$13,2,FALSE)</f>
        <v>5</v>
      </c>
      <c r="E829" t="s">
        <v>20</v>
      </c>
      <c r="F829">
        <v>26</v>
      </c>
      <c r="G829" t="str">
        <f>VLOOKUP(F829,'Look-up tables'!$A$1:$B$7,2,TRUE)</f>
        <v>M</v>
      </c>
      <c r="H829">
        <v>437.77</v>
      </c>
      <c r="I829" s="2">
        <f t="shared" si="37"/>
        <v>16.837307692307693</v>
      </c>
      <c r="J829" t="s">
        <v>14</v>
      </c>
      <c r="K829">
        <v>8.99</v>
      </c>
      <c r="L829" s="8">
        <f t="shared" si="38"/>
        <v>446.76</v>
      </c>
      <c r="M829" t="s">
        <v>15</v>
      </c>
      <c r="N829" t="str">
        <f>VLOOKUP(M829,'Look-up tables'!$H$1:$I$14,2,FALSE)</f>
        <v>BC</v>
      </c>
      <c r="O829" t="s">
        <v>29</v>
      </c>
      <c r="P829" s="7">
        <f>VLOOKUP(O829,'Look-up tables'!$D$1:$E$5,2,FALSE)</f>
        <v>3</v>
      </c>
      <c r="Q829" s="8" t="s">
        <v>30</v>
      </c>
      <c r="R829" t="s">
        <v>31</v>
      </c>
      <c r="S829" t="s">
        <v>32</v>
      </c>
      <c r="T829" s="1">
        <v>40580</v>
      </c>
    </row>
    <row r="830" spans="1:20" x14ac:dyDescent="0.35">
      <c r="A830">
        <v>38438</v>
      </c>
      <c r="B830" s="1">
        <v>40694</v>
      </c>
      <c r="C830" s="27" t="str">
        <f t="shared" si="36"/>
        <v>May</v>
      </c>
      <c r="D830" s="27">
        <f>VLOOKUP(C830,'Look-up tables'!$N$2:$O$13,2,FALSE)</f>
        <v>5</v>
      </c>
      <c r="E830" t="s">
        <v>20</v>
      </c>
      <c r="F830">
        <v>17</v>
      </c>
      <c r="G830" t="str">
        <f>VLOOKUP(F830,'Look-up tables'!$A$1:$B$7,2,TRUE)</f>
        <v>S</v>
      </c>
      <c r="H830">
        <v>121.09</v>
      </c>
      <c r="I830" s="2">
        <f t="shared" si="37"/>
        <v>7.1229411764705883</v>
      </c>
      <c r="J830" t="s">
        <v>25</v>
      </c>
      <c r="K830">
        <v>5.66</v>
      </c>
      <c r="L830" s="8">
        <f t="shared" si="38"/>
        <v>126.75</v>
      </c>
      <c r="M830" t="s">
        <v>54</v>
      </c>
      <c r="N830" t="str">
        <f>VLOOKUP(M830,'Look-up tables'!$H$1:$I$14,2,FALSE)</f>
        <v>AB</v>
      </c>
      <c r="O830" t="s">
        <v>29</v>
      </c>
      <c r="P830" s="7">
        <f>VLOOKUP(O830,'Look-up tables'!$D$1:$E$5,2,FALSE)</f>
        <v>3</v>
      </c>
      <c r="Q830" s="8" t="s">
        <v>27</v>
      </c>
      <c r="R830" t="s">
        <v>28</v>
      </c>
      <c r="S830" t="s">
        <v>19</v>
      </c>
      <c r="T830" s="1">
        <v>40549</v>
      </c>
    </row>
    <row r="831" spans="1:20" x14ac:dyDescent="0.35">
      <c r="A831">
        <v>38438</v>
      </c>
      <c r="B831" s="1">
        <v>40694</v>
      </c>
      <c r="C831" s="27" t="str">
        <f t="shared" si="36"/>
        <v>May</v>
      </c>
      <c r="D831" s="27">
        <f>VLOOKUP(C831,'Look-up tables'!$N$2:$O$13,2,FALSE)</f>
        <v>5</v>
      </c>
      <c r="E831" t="s">
        <v>20</v>
      </c>
      <c r="F831">
        <v>16</v>
      </c>
      <c r="G831" t="str">
        <f>VLOOKUP(F831,'Look-up tables'!$A$1:$B$7,2,TRUE)</f>
        <v>S</v>
      </c>
      <c r="H831">
        <v>621.92999999999995</v>
      </c>
      <c r="I831" s="2">
        <f t="shared" si="37"/>
        <v>38.870624999999997</v>
      </c>
      <c r="J831" t="s">
        <v>25</v>
      </c>
      <c r="K831">
        <v>4</v>
      </c>
      <c r="L831" s="8">
        <f t="shared" si="38"/>
        <v>625.92999999999995</v>
      </c>
      <c r="M831" t="s">
        <v>54</v>
      </c>
      <c r="N831" t="str">
        <f>VLOOKUP(M831,'Look-up tables'!$H$1:$I$14,2,FALSE)</f>
        <v>AB</v>
      </c>
      <c r="O831" t="s">
        <v>29</v>
      </c>
      <c r="P831" s="7">
        <f>VLOOKUP(O831,'Look-up tables'!$D$1:$E$5,2,FALSE)</f>
        <v>3</v>
      </c>
      <c r="Q831" s="8" t="s">
        <v>30</v>
      </c>
      <c r="R831" t="s">
        <v>31</v>
      </c>
      <c r="S831" t="s">
        <v>19</v>
      </c>
      <c r="T831" s="1">
        <v>40580</v>
      </c>
    </row>
    <row r="832" spans="1:20" x14ac:dyDescent="0.35">
      <c r="A832">
        <v>59971</v>
      </c>
      <c r="B832" s="1">
        <v>40694</v>
      </c>
      <c r="C832" s="27" t="str">
        <f t="shared" si="36"/>
        <v>May</v>
      </c>
      <c r="D832" s="27">
        <f>VLOOKUP(C832,'Look-up tables'!$N$2:$O$13,2,FALSE)</f>
        <v>5</v>
      </c>
      <c r="E832" t="s">
        <v>20</v>
      </c>
      <c r="F832">
        <v>12</v>
      </c>
      <c r="G832" t="str">
        <f>VLOOKUP(F832,'Look-up tables'!$A$1:$B$7,2,TRUE)</f>
        <v>S</v>
      </c>
      <c r="H832">
        <v>356.27</v>
      </c>
      <c r="I832" s="2">
        <f t="shared" si="37"/>
        <v>29.689166666666665</v>
      </c>
      <c r="J832" t="s">
        <v>14</v>
      </c>
      <c r="K832">
        <v>5.09</v>
      </c>
      <c r="L832" s="8">
        <f t="shared" si="38"/>
        <v>361.35999999999996</v>
      </c>
      <c r="M832" t="s">
        <v>15</v>
      </c>
      <c r="N832" t="str">
        <f>VLOOKUP(M832,'Look-up tables'!$H$1:$I$14,2,FALSE)</f>
        <v>BC</v>
      </c>
      <c r="O832" t="s">
        <v>29</v>
      </c>
      <c r="P832" s="7">
        <f>VLOOKUP(O832,'Look-up tables'!$D$1:$E$5,2,FALSE)</f>
        <v>3</v>
      </c>
      <c r="Q832" s="8" t="s">
        <v>27</v>
      </c>
      <c r="R832" t="s">
        <v>28</v>
      </c>
      <c r="S832" t="s">
        <v>19</v>
      </c>
      <c r="T832" s="1">
        <v>40580</v>
      </c>
    </row>
    <row r="833" spans="1:20" x14ac:dyDescent="0.35">
      <c r="A833">
        <v>23557</v>
      </c>
      <c r="B833" s="1">
        <v>40694</v>
      </c>
      <c r="C833" s="27" t="str">
        <f t="shared" si="36"/>
        <v>May</v>
      </c>
      <c r="D833" s="27">
        <f>VLOOKUP(C833,'Look-up tables'!$N$2:$O$13,2,FALSE)</f>
        <v>5</v>
      </c>
      <c r="E833" t="s">
        <v>49</v>
      </c>
      <c r="F833">
        <v>7</v>
      </c>
      <c r="G833" t="str">
        <f>VLOOKUP(F833,'Look-up tables'!$A$1:$B$7,2,TRUE)</f>
        <v>XS</v>
      </c>
      <c r="H833">
        <v>1011.16</v>
      </c>
      <c r="I833" s="2">
        <f t="shared" si="37"/>
        <v>144.45142857142858</v>
      </c>
      <c r="J833" t="s">
        <v>25</v>
      </c>
      <c r="K833">
        <v>24.49</v>
      </c>
      <c r="L833" s="8">
        <f t="shared" si="38"/>
        <v>1035.6499999999999</v>
      </c>
      <c r="M833" t="s">
        <v>39</v>
      </c>
      <c r="N833" t="str">
        <f>VLOOKUP(M833,'Look-up tables'!$H$1:$I$14,2,FALSE)</f>
        <v>MB</v>
      </c>
      <c r="O833" t="s">
        <v>29</v>
      </c>
      <c r="P833" s="7">
        <f>VLOOKUP(O833,'Look-up tables'!$D$1:$E$5,2,FALSE)</f>
        <v>3</v>
      </c>
      <c r="Q833" s="8" t="s">
        <v>17</v>
      </c>
      <c r="R833" t="s">
        <v>18</v>
      </c>
      <c r="S833" t="s">
        <v>76</v>
      </c>
      <c r="T833" s="1">
        <v>40549</v>
      </c>
    </row>
    <row r="834" spans="1:20" x14ac:dyDescent="0.35">
      <c r="A834">
        <v>50533</v>
      </c>
      <c r="B834" s="1">
        <v>40694</v>
      </c>
      <c r="C834" s="27" t="str">
        <f t="shared" si="36"/>
        <v>May</v>
      </c>
      <c r="D834" s="27">
        <f>VLOOKUP(C834,'Look-up tables'!$N$2:$O$13,2,FALSE)</f>
        <v>5</v>
      </c>
      <c r="E834" t="s">
        <v>49</v>
      </c>
      <c r="F834">
        <v>3</v>
      </c>
      <c r="G834" t="str">
        <f>VLOOKUP(F834,'Look-up tables'!$A$1:$B$7,2,TRUE)</f>
        <v>XS</v>
      </c>
      <c r="H834">
        <v>73.44</v>
      </c>
      <c r="I834" s="2">
        <f t="shared" si="37"/>
        <v>24.48</v>
      </c>
      <c r="J834" t="s">
        <v>21</v>
      </c>
      <c r="K834">
        <v>27.75</v>
      </c>
      <c r="L834" s="8">
        <f t="shared" si="38"/>
        <v>101.19</v>
      </c>
      <c r="M834" t="s">
        <v>51</v>
      </c>
      <c r="N834" t="str">
        <f>VLOOKUP(M834,'Look-up tables'!$H$1:$I$14,2,FALSE)</f>
        <v>ON</v>
      </c>
      <c r="O834" t="s">
        <v>42</v>
      </c>
      <c r="P834" s="7">
        <f>VLOOKUP(O834,'Look-up tables'!$D$1:$E$5,2,FALSE)</f>
        <v>2</v>
      </c>
      <c r="Q834" s="8" t="s">
        <v>17</v>
      </c>
      <c r="R834" t="s">
        <v>52</v>
      </c>
      <c r="S834" t="s">
        <v>56</v>
      </c>
      <c r="T834" s="1">
        <v>40549</v>
      </c>
    </row>
    <row r="835" spans="1:20" x14ac:dyDescent="0.35">
      <c r="A835">
        <v>57059</v>
      </c>
      <c r="B835" s="1">
        <v>40695</v>
      </c>
      <c r="C835" s="27" t="str">
        <f t="shared" ref="C835:C898" si="39">TEXT(B835, "mmm")</f>
        <v>Jun</v>
      </c>
      <c r="D835" s="27">
        <f>VLOOKUP(C835,'Look-up tables'!$N$2:$O$13,2,FALSE)</f>
        <v>6</v>
      </c>
      <c r="E835" t="s">
        <v>55</v>
      </c>
      <c r="F835">
        <v>50</v>
      </c>
      <c r="G835" t="str">
        <f>VLOOKUP(F835,'Look-up tables'!$A$1:$B$7,2,TRUE)</f>
        <v>XXL</v>
      </c>
      <c r="H835">
        <v>212.12</v>
      </c>
      <c r="I835" s="2">
        <f t="shared" ref="I835:I898" si="40">H835/F835</f>
        <v>4.2423999999999999</v>
      </c>
      <c r="J835" t="s">
        <v>25</v>
      </c>
      <c r="K835">
        <v>5.26</v>
      </c>
      <c r="L835" s="8">
        <f t="shared" ref="L835:L898" si="41">H835+K835</f>
        <v>217.38</v>
      </c>
      <c r="M835" t="s">
        <v>63</v>
      </c>
      <c r="N835" t="str">
        <f>VLOOKUP(M835,'Look-up tables'!$H$1:$I$14,2,FALSE)</f>
        <v>NB</v>
      </c>
      <c r="O835" t="s">
        <v>22</v>
      </c>
      <c r="P835" s="7">
        <f>VLOOKUP(O835,'Look-up tables'!$D$1:$E$5,2,FALSE)</f>
        <v>1</v>
      </c>
      <c r="Q835" s="8" t="s">
        <v>27</v>
      </c>
      <c r="R835" t="s">
        <v>68</v>
      </c>
      <c r="S835" t="s">
        <v>19</v>
      </c>
      <c r="T835" s="1">
        <v>40608</v>
      </c>
    </row>
    <row r="836" spans="1:20" x14ac:dyDescent="0.35">
      <c r="A836">
        <v>51650</v>
      </c>
      <c r="B836" s="1">
        <v>40695</v>
      </c>
      <c r="C836" s="27" t="str">
        <f t="shared" si="39"/>
        <v>Jun</v>
      </c>
      <c r="D836" s="27">
        <f>VLOOKUP(C836,'Look-up tables'!$N$2:$O$13,2,FALSE)</f>
        <v>6</v>
      </c>
      <c r="E836" t="s">
        <v>34</v>
      </c>
      <c r="F836">
        <v>43</v>
      </c>
      <c r="G836" t="str">
        <f>VLOOKUP(F836,'Look-up tables'!$A$1:$B$7,2,TRUE)</f>
        <v>XL</v>
      </c>
      <c r="H836">
        <v>10854.83</v>
      </c>
      <c r="I836" s="2">
        <f t="shared" si="40"/>
        <v>252.43790697674419</v>
      </c>
      <c r="J836" t="s">
        <v>21</v>
      </c>
      <c r="K836">
        <v>28.06</v>
      </c>
      <c r="L836" s="8">
        <f t="shared" si="41"/>
        <v>10882.89</v>
      </c>
      <c r="M836" t="s">
        <v>39</v>
      </c>
      <c r="N836" t="str">
        <f>VLOOKUP(M836,'Look-up tables'!$H$1:$I$14,2,FALSE)</f>
        <v>MB</v>
      </c>
      <c r="O836" t="s">
        <v>16</v>
      </c>
      <c r="P836" s="7">
        <f>VLOOKUP(O836,'Look-up tables'!$D$1:$E$5,2,FALSE)</f>
        <v>4</v>
      </c>
      <c r="Q836" s="8" t="s">
        <v>30</v>
      </c>
      <c r="R836" t="s">
        <v>44</v>
      </c>
      <c r="S836" t="s">
        <v>24</v>
      </c>
      <c r="T836" s="1">
        <v>40608</v>
      </c>
    </row>
    <row r="837" spans="1:20" x14ac:dyDescent="0.35">
      <c r="A837">
        <v>57059</v>
      </c>
      <c r="B837" s="1">
        <v>40695</v>
      </c>
      <c r="C837" s="27" t="str">
        <f t="shared" si="39"/>
        <v>Jun</v>
      </c>
      <c r="D837" s="27">
        <f>VLOOKUP(C837,'Look-up tables'!$N$2:$O$13,2,FALSE)</f>
        <v>6</v>
      </c>
      <c r="E837" t="s">
        <v>55</v>
      </c>
      <c r="F837">
        <v>25</v>
      </c>
      <c r="G837" t="str">
        <f>VLOOKUP(F837,'Look-up tables'!$A$1:$B$7,2,TRUE)</f>
        <v>M</v>
      </c>
      <c r="H837">
        <v>2455.54</v>
      </c>
      <c r="I837" s="2">
        <f t="shared" si="40"/>
        <v>98.221599999999995</v>
      </c>
      <c r="J837" t="s">
        <v>25</v>
      </c>
      <c r="K837">
        <v>0.49</v>
      </c>
      <c r="L837" s="8">
        <f t="shared" si="41"/>
        <v>2456.0299999999997</v>
      </c>
      <c r="M837" t="s">
        <v>63</v>
      </c>
      <c r="N837" t="str">
        <f>VLOOKUP(M837,'Look-up tables'!$H$1:$I$14,2,FALSE)</f>
        <v>NB</v>
      </c>
      <c r="O837" t="s">
        <v>22</v>
      </c>
      <c r="P837" s="7">
        <f>VLOOKUP(O837,'Look-up tables'!$D$1:$E$5,2,FALSE)</f>
        <v>1</v>
      </c>
      <c r="Q837" s="8" t="s">
        <v>27</v>
      </c>
      <c r="R837" t="s">
        <v>71</v>
      </c>
      <c r="S837" t="s">
        <v>19</v>
      </c>
      <c r="T837" s="1">
        <v>40608</v>
      </c>
    </row>
    <row r="838" spans="1:20" x14ac:dyDescent="0.35">
      <c r="A838">
        <v>51650</v>
      </c>
      <c r="B838" s="1">
        <v>40695</v>
      </c>
      <c r="C838" s="27" t="str">
        <f t="shared" si="39"/>
        <v>Jun</v>
      </c>
      <c r="D838" s="27">
        <f>VLOOKUP(C838,'Look-up tables'!$N$2:$O$13,2,FALSE)</f>
        <v>6</v>
      </c>
      <c r="E838" t="s">
        <v>34</v>
      </c>
      <c r="F838">
        <v>25</v>
      </c>
      <c r="G838" t="str">
        <f>VLOOKUP(F838,'Look-up tables'!$A$1:$B$7,2,TRUE)</f>
        <v>M</v>
      </c>
      <c r="H838">
        <v>470.11</v>
      </c>
      <c r="I838" s="2">
        <f t="shared" si="40"/>
        <v>18.804400000000001</v>
      </c>
      <c r="J838" t="s">
        <v>25</v>
      </c>
      <c r="K838">
        <v>5.97</v>
      </c>
      <c r="L838" s="8">
        <f t="shared" si="41"/>
        <v>476.08000000000004</v>
      </c>
      <c r="M838" t="s">
        <v>39</v>
      </c>
      <c r="N838" t="str">
        <f>VLOOKUP(M838,'Look-up tables'!$H$1:$I$14,2,FALSE)</f>
        <v>MB</v>
      </c>
      <c r="O838" t="s">
        <v>16</v>
      </c>
      <c r="P838" s="7">
        <f>VLOOKUP(O838,'Look-up tables'!$D$1:$E$5,2,FALSE)</f>
        <v>4</v>
      </c>
      <c r="Q838" s="8" t="s">
        <v>27</v>
      </c>
      <c r="R838" t="s">
        <v>28</v>
      </c>
      <c r="S838" t="s">
        <v>19</v>
      </c>
      <c r="T838" s="1">
        <v>40608</v>
      </c>
    </row>
    <row r="839" spans="1:20" x14ac:dyDescent="0.35">
      <c r="A839">
        <v>49349</v>
      </c>
      <c r="B839" s="1">
        <v>40695</v>
      </c>
      <c r="C839" s="27" t="str">
        <f t="shared" si="39"/>
        <v>Jun</v>
      </c>
      <c r="D839" s="27">
        <f>VLOOKUP(C839,'Look-up tables'!$N$2:$O$13,2,FALSE)</f>
        <v>6</v>
      </c>
      <c r="E839" t="s">
        <v>34</v>
      </c>
      <c r="F839">
        <v>23</v>
      </c>
      <c r="G839" t="str">
        <f>VLOOKUP(F839,'Look-up tables'!$A$1:$B$7,2,TRUE)</f>
        <v>M</v>
      </c>
      <c r="H839">
        <v>1642.47</v>
      </c>
      <c r="I839" s="2">
        <f t="shared" si="40"/>
        <v>71.411739130434782</v>
      </c>
      <c r="J839" t="s">
        <v>21</v>
      </c>
      <c r="K839">
        <v>60</v>
      </c>
      <c r="L839" s="8">
        <f t="shared" si="41"/>
        <v>1702.47</v>
      </c>
      <c r="M839" t="s">
        <v>51</v>
      </c>
      <c r="N839" t="str">
        <f>VLOOKUP(M839,'Look-up tables'!$H$1:$I$14,2,FALSE)</f>
        <v>ON</v>
      </c>
      <c r="O839" t="s">
        <v>29</v>
      </c>
      <c r="P839" s="7">
        <f>VLOOKUP(O839,'Look-up tables'!$D$1:$E$5,2,FALSE)</f>
        <v>3</v>
      </c>
      <c r="Q839" s="8" t="s">
        <v>27</v>
      </c>
      <c r="R839" t="s">
        <v>66</v>
      </c>
      <c r="S839" t="s">
        <v>24</v>
      </c>
      <c r="T839" s="1">
        <v>40608</v>
      </c>
    </row>
    <row r="840" spans="1:20" x14ac:dyDescent="0.35">
      <c r="A840">
        <v>51650</v>
      </c>
      <c r="B840" s="1">
        <v>40695</v>
      </c>
      <c r="C840" s="27" t="str">
        <f t="shared" si="39"/>
        <v>Jun</v>
      </c>
      <c r="D840" s="27">
        <f>VLOOKUP(C840,'Look-up tables'!$N$2:$O$13,2,FALSE)</f>
        <v>6</v>
      </c>
      <c r="E840" t="s">
        <v>34</v>
      </c>
      <c r="F840">
        <v>19</v>
      </c>
      <c r="G840" t="str">
        <f>VLOOKUP(F840,'Look-up tables'!$A$1:$B$7,2,TRUE)</f>
        <v>S</v>
      </c>
      <c r="H840">
        <v>51.23</v>
      </c>
      <c r="I840" s="2">
        <f t="shared" si="40"/>
        <v>2.696315789473684</v>
      </c>
      <c r="J840" t="s">
        <v>25</v>
      </c>
      <c r="K840">
        <v>0.96</v>
      </c>
      <c r="L840" s="8">
        <f t="shared" si="41"/>
        <v>52.19</v>
      </c>
      <c r="M840" t="s">
        <v>39</v>
      </c>
      <c r="N840" t="str">
        <f>VLOOKUP(M840,'Look-up tables'!$H$1:$I$14,2,FALSE)</f>
        <v>MB</v>
      </c>
      <c r="O840" t="s">
        <v>16</v>
      </c>
      <c r="P840" s="7">
        <f>VLOOKUP(O840,'Look-up tables'!$D$1:$E$5,2,FALSE)</f>
        <v>4</v>
      </c>
      <c r="Q840" s="8" t="s">
        <v>27</v>
      </c>
      <c r="R840" t="s">
        <v>40</v>
      </c>
      <c r="S840" t="s">
        <v>37</v>
      </c>
      <c r="T840" s="1">
        <v>40608</v>
      </c>
    </row>
    <row r="841" spans="1:20" x14ac:dyDescent="0.35">
      <c r="A841">
        <v>49349</v>
      </c>
      <c r="B841" s="1">
        <v>40695</v>
      </c>
      <c r="C841" s="27" t="str">
        <f t="shared" si="39"/>
        <v>Jun</v>
      </c>
      <c r="D841" s="27">
        <f>VLOOKUP(C841,'Look-up tables'!$N$2:$O$13,2,FALSE)</f>
        <v>6</v>
      </c>
      <c r="E841" t="s">
        <v>34</v>
      </c>
      <c r="F841">
        <v>11</v>
      </c>
      <c r="G841" t="str">
        <f>VLOOKUP(F841,'Look-up tables'!$A$1:$B$7,2,TRUE)</f>
        <v>S</v>
      </c>
      <c r="H841">
        <v>123.34</v>
      </c>
      <c r="I841" s="2">
        <f t="shared" si="40"/>
        <v>11.212727272727273</v>
      </c>
      <c r="J841" t="s">
        <v>25</v>
      </c>
      <c r="K841">
        <v>5.01</v>
      </c>
      <c r="L841" s="8">
        <f t="shared" si="41"/>
        <v>128.35</v>
      </c>
      <c r="M841" t="s">
        <v>51</v>
      </c>
      <c r="N841" t="str">
        <f>VLOOKUP(M841,'Look-up tables'!$H$1:$I$14,2,FALSE)</f>
        <v>ON</v>
      </c>
      <c r="O841" t="s">
        <v>29</v>
      </c>
      <c r="P841" s="7">
        <f>VLOOKUP(O841,'Look-up tables'!$D$1:$E$5,2,FALSE)</f>
        <v>3</v>
      </c>
      <c r="Q841" s="8" t="s">
        <v>27</v>
      </c>
      <c r="R841" t="s">
        <v>28</v>
      </c>
      <c r="S841" t="s">
        <v>19</v>
      </c>
      <c r="T841" s="1">
        <v>40549</v>
      </c>
    </row>
    <row r="842" spans="1:20" x14ac:dyDescent="0.35">
      <c r="A842">
        <v>39457</v>
      </c>
      <c r="B842" s="1">
        <v>40696</v>
      </c>
      <c r="C842" s="27" t="str">
        <f t="shared" si="39"/>
        <v>Jun</v>
      </c>
      <c r="D842" s="27">
        <f>VLOOKUP(C842,'Look-up tables'!$N$2:$O$13,2,FALSE)</f>
        <v>6</v>
      </c>
      <c r="E842" t="s">
        <v>20</v>
      </c>
      <c r="F842">
        <v>40</v>
      </c>
      <c r="G842" t="str">
        <f>VLOOKUP(F842,'Look-up tables'!$A$1:$B$7,2,TRUE)</f>
        <v>XL</v>
      </c>
      <c r="H842">
        <v>4842.21</v>
      </c>
      <c r="I842" s="2">
        <f t="shared" si="40"/>
        <v>121.05525</v>
      </c>
      <c r="J842" t="s">
        <v>21</v>
      </c>
      <c r="K842">
        <v>70.2</v>
      </c>
      <c r="L842" s="8">
        <f t="shared" si="41"/>
        <v>4912.41</v>
      </c>
      <c r="M842" t="s">
        <v>26</v>
      </c>
      <c r="N842" t="str">
        <f>VLOOKUP(M842,'Look-up tables'!$H$1:$I$14,2,FALSE)</f>
        <v>NT</v>
      </c>
      <c r="O842" t="s">
        <v>29</v>
      </c>
      <c r="P842" s="7">
        <f>VLOOKUP(O842,'Look-up tables'!$D$1:$E$5,2,FALSE)</f>
        <v>3</v>
      </c>
      <c r="Q842" s="8" t="s">
        <v>17</v>
      </c>
      <c r="R842" t="s">
        <v>23</v>
      </c>
      <c r="S842" t="s">
        <v>24</v>
      </c>
      <c r="T842" s="1">
        <v>40580</v>
      </c>
    </row>
    <row r="843" spans="1:20" x14ac:dyDescent="0.35">
      <c r="A843">
        <v>57063</v>
      </c>
      <c r="B843" s="1">
        <v>40696</v>
      </c>
      <c r="C843" s="27" t="str">
        <f t="shared" si="39"/>
        <v>Jun</v>
      </c>
      <c r="D843" s="27">
        <f>VLOOKUP(C843,'Look-up tables'!$N$2:$O$13,2,FALSE)</f>
        <v>6</v>
      </c>
      <c r="E843" t="s">
        <v>55</v>
      </c>
      <c r="F843">
        <v>26</v>
      </c>
      <c r="G843" t="str">
        <f>VLOOKUP(F843,'Look-up tables'!$A$1:$B$7,2,TRUE)</f>
        <v>M</v>
      </c>
      <c r="H843">
        <v>173.78</v>
      </c>
      <c r="I843" s="2">
        <f t="shared" si="40"/>
        <v>6.6838461538461535</v>
      </c>
      <c r="J843" t="s">
        <v>25</v>
      </c>
      <c r="K843">
        <v>7.49</v>
      </c>
      <c r="L843" s="8">
        <f t="shared" si="41"/>
        <v>181.27</v>
      </c>
      <c r="M843" t="s">
        <v>54</v>
      </c>
      <c r="N843" t="str">
        <f>VLOOKUP(M843,'Look-up tables'!$H$1:$I$14,2,FALSE)</f>
        <v>AB</v>
      </c>
      <c r="O843" t="s">
        <v>42</v>
      </c>
      <c r="P843" s="7">
        <f>VLOOKUP(O843,'Look-up tables'!$D$1:$E$5,2,FALSE)</f>
        <v>2</v>
      </c>
      <c r="Q843" s="8" t="s">
        <v>27</v>
      </c>
      <c r="R843" t="s">
        <v>28</v>
      </c>
      <c r="S843" t="s">
        <v>19</v>
      </c>
      <c r="T843" s="1">
        <v>40580</v>
      </c>
    </row>
    <row r="844" spans="1:20" x14ac:dyDescent="0.35">
      <c r="A844">
        <v>57063</v>
      </c>
      <c r="B844" s="1">
        <v>40696</v>
      </c>
      <c r="C844" s="27" t="str">
        <f t="shared" si="39"/>
        <v>Jun</v>
      </c>
      <c r="D844" s="27">
        <f>VLOOKUP(C844,'Look-up tables'!$N$2:$O$13,2,FALSE)</f>
        <v>6</v>
      </c>
      <c r="E844" t="s">
        <v>55</v>
      </c>
      <c r="F844">
        <v>22</v>
      </c>
      <c r="G844" t="str">
        <f>VLOOKUP(F844,'Look-up tables'!$A$1:$B$7,2,TRUE)</f>
        <v>M</v>
      </c>
      <c r="H844">
        <v>41.18</v>
      </c>
      <c r="I844" s="2">
        <f t="shared" si="40"/>
        <v>1.8718181818181818</v>
      </c>
      <c r="J844" t="s">
        <v>25</v>
      </c>
      <c r="K844">
        <v>0.79</v>
      </c>
      <c r="L844" s="8">
        <f t="shared" si="41"/>
        <v>41.97</v>
      </c>
      <c r="M844" t="s">
        <v>54</v>
      </c>
      <c r="N844" t="str">
        <f>VLOOKUP(M844,'Look-up tables'!$H$1:$I$14,2,FALSE)</f>
        <v>AB</v>
      </c>
      <c r="O844" t="s">
        <v>42</v>
      </c>
      <c r="P844" s="7">
        <f>VLOOKUP(O844,'Look-up tables'!$D$1:$E$5,2,FALSE)</f>
        <v>2</v>
      </c>
      <c r="Q844" s="8" t="s">
        <v>27</v>
      </c>
      <c r="R844" t="s">
        <v>82</v>
      </c>
      <c r="S844" t="s">
        <v>37</v>
      </c>
      <c r="T844" s="1">
        <v>40639</v>
      </c>
    </row>
    <row r="845" spans="1:20" x14ac:dyDescent="0.35">
      <c r="A845">
        <v>8996</v>
      </c>
      <c r="B845" s="1">
        <v>40696</v>
      </c>
      <c r="C845" s="27" t="str">
        <f t="shared" si="39"/>
        <v>Jun</v>
      </c>
      <c r="D845" s="27">
        <f>VLOOKUP(C845,'Look-up tables'!$N$2:$O$13,2,FALSE)</f>
        <v>6</v>
      </c>
      <c r="E845" t="s">
        <v>13</v>
      </c>
      <c r="F845">
        <v>13</v>
      </c>
      <c r="G845" t="str">
        <f>VLOOKUP(F845,'Look-up tables'!$A$1:$B$7,2,TRUE)</f>
        <v>S</v>
      </c>
      <c r="H845">
        <v>772.26750000000004</v>
      </c>
      <c r="I845" s="2">
        <f t="shared" si="40"/>
        <v>59.40519230769231</v>
      </c>
      <c r="J845" t="s">
        <v>25</v>
      </c>
      <c r="K845">
        <v>8.99</v>
      </c>
      <c r="L845" s="8">
        <f t="shared" si="41"/>
        <v>781.25750000000005</v>
      </c>
      <c r="M845" t="s">
        <v>39</v>
      </c>
      <c r="N845" t="str">
        <f>VLOOKUP(M845,'Look-up tables'!$H$1:$I$14,2,FALSE)</f>
        <v>MB</v>
      </c>
      <c r="O845" t="s">
        <v>22</v>
      </c>
      <c r="P845" s="7">
        <f>VLOOKUP(O845,'Look-up tables'!$D$1:$E$5,2,FALSE)</f>
        <v>1</v>
      </c>
      <c r="Q845" s="8" t="s">
        <v>30</v>
      </c>
      <c r="R845" t="s">
        <v>47</v>
      </c>
      <c r="S845" t="s">
        <v>19</v>
      </c>
      <c r="T845" s="1">
        <v>40700</v>
      </c>
    </row>
    <row r="846" spans="1:20" x14ac:dyDescent="0.35">
      <c r="A846">
        <v>37505</v>
      </c>
      <c r="B846" s="1">
        <v>40697</v>
      </c>
      <c r="C846" s="27" t="str">
        <f t="shared" si="39"/>
        <v>Jun</v>
      </c>
      <c r="D846" s="27">
        <f>VLOOKUP(C846,'Look-up tables'!$N$2:$O$13,2,FALSE)</f>
        <v>6</v>
      </c>
      <c r="E846" t="s">
        <v>13</v>
      </c>
      <c r="F846">
        <v>42</v>
      </c>
      <c r="G846" t="str">
        <f>VLOOKUP(F846,'Look-up tables'!$A$1:$B$7,2,TRUE)</f>
        <v>XL</v>
      </c>
      <c r="H846">
        <v>384.41</v>
      </c>
      <c r="I846" s="2">
        <f t="shared" si="40"/>
        <v>9.1526190476190479</v>
      </c>
      <c r="J846" t="s">
        <v>25</v>
      </c>
      <c r="K846">
        <v>5.76</v>
      </c>
      <c r="L846" s="8">
        <f t="shared" si="41"/>
        <v>390.17</v>
      </c>
      <c r="M846" t="s">
        <v>15</v>
      </c>
      <c r="N846" t="str">
        <f>VLOOKUP(M846,'Look-up tables'!$H$1:$I$14,2,FALSE)</f>
        <v>BC</v>
      </c>
      <c r="O846" t="s">
        <v>29</v>
      </c>
      <c r="P846" s="7">
        <f>VLOOKUP(O846,'Look-up tables'!$D$1:$E$5,2,FALSE)</f>
        <v>3</v>
      </c>
      <c r="Q846" s="8" t="s">
        <v>30</v>
      </c>
      <c r="R846" t="s">
        <v>44</v>
      </c>
      <c r="S846" t="s">
        <v>45</v>
      </c>
      <c r="T846" s="1">
        <v>40761</v>
      </c>
    </row>
    <row r="847" spans="1:20" x14ac:dyDescent="0.35">
      <c r="A847">
        <v>326</v>
      </c>
      <c r="B847" s="1">
        <v>40697</v>
      </c>
      <c r="C847" s="27" t="str">
        <f t="shared" si="39"/>
        <v>Jun</v>
      </c>
      <c r="D847" s="27">
        <f>VLOOKUP(C847,'Look-up tables'!$N$2:$O$13,2,FALSE)</f>
        <v>6</v>
      </c>
      <c r="E847" t="s">
        <v>34</v>
      </c>
      <c r="F847">
        <v>34</v>
      </c>
      <c r="G847" t="str">
        <f>VLOOKUP(F847,'Look-up tables'!$A$1:$B$7,2,TRUE)</f>
        <v>L</v>
      </c>
      <c r="H847">
        <v>218.27</v>
      </c>
      <c r="I847" s="2">
        <f t="shared" si="40"/>
        <v>6.4197058823529414</v>
      </c>
      <c r="J847" t="s">
        <v>25</v>
      </c>
      <c r="K847">
        <v>4.92</v>
      </c>
      <c r="L847" s="8">
        <f t="shared" si="41"/>
        <v>223.19</v>
      </c>
      <c r="M847" t="s">
        <v>35</v>
      </c>
      <c r="N847" t="str">
        <f>VLOOKUP(M847,'Look-up tables'!$H$1:$I$14,2,FALSE)</f>
        <v>QC</v>
      </c>
      <c r="O847" t="s">
        <v>16</v>
      </c>
      <c r="P847" s="7">
        <f>VLOOKUP(O847,'Look-up tables'!$D$1:$E$5,2,FALSE)</f>
        <v>4</v>
      </c>
      <c r="Q847" s="8" t="s">
        <v>27</v>
      </c>
      <c r="R847" t="s">
        <v>68</v>
      </c>
      <c r="S847" t="s">
        <v>19</v>
      </c>
      <c r="T847" s="1">
        <v>40639</v>
      </c>
    </row>
    <row r="848" spans="1:20" x14ac:dyDescent="0.35">
      <c r="A848">
        <v>8006</v>
      </c>
      <c r="B848" s="1">
        <v>40697</v>
      </c>
      <c r="C848" s="27" t="str">
        <f t="shared" si="39"/>
        <v>Jun</v>
      </c>
      <c r="D848" s="27">
        <f>VLOOKUP(C848,'Look-up tables'!$N$2:$O$13,2,FALSE)</f>
        <v>6</v>
      </c>
      <c r="E848" t="s">
        <v>55</v>
      </c>
      <c r="F848">
        <v>27</v>
      </c>
      <c r="G848" t="str">
        <f>VLOOKUP(F848,'Look-up tables'!$A$1:$B$7,2,TRUE)</f>
        <v>M</v>
      </c>
      <c r="H848">
        <v>197.15</v>
      </c>
      <c r="I848" s="2">
        <f t="shared" si="40"/>
        <v>7.3018518518518523</v>
      </c>
      <c r="J848" t="s">
        <v>14</v>
      </c>
      <c r="K848">
        <v>5.2</v>
      </c>
      <c r="L848" s="8">
        <f t="shared" si="41"/>
        <v>202.35</v>
      </c>
      <c r="M848" t="s">
        <v>51</v>
      </c>
      <c r="N848" t="str">
        <f>VLOOKUP(M848,'Look-up tables'!$H$1:$I$14,2,FALSE)</f>
        <v>ON</v>
      </c>
      <c r="O848" t="s">
        <v>16</v>
      </c>
      <c r="P848" s="7">
        <f>VLOOKUP(O848,'Look-up tables'!$D$1:$E$5,2,FALSE)</f>
        <v>4</v>
      </c>
      <c r="Q848" s="8" t="s">
        <v>27</v>
      </c>
      <c r="R848" t="s">
        <v>28</v>
      </c>
      <c r="S848" t="s">
        <v>19</v>
      </c>
      <c r="T848" s="1">
        <v>40669</v>
      </c>
    </row>
    <row r="849" spans="1:20" x14ac:dyDescent="0.35">
      <c r="A849">
        <v>44579</v>
      </c>
      <c r="B849" s="1">
        <v>40697</v>
      </c>
      <c r="C849" s="27" t="str">
        <f t="shared" si="39"/>
        <v>Jun</v>
      </c>
      <c r="D849" s="27">
        <f>VLOOKUP(C849,'Look-up tables'!$N$2:$O$13,2,FALSE)</f>
        <v>6</v>
      </c>
      <c r="E849" t="s">
        <v>49</v>
      </c>
      <c r="F849">
        <v>19</v>
      </c>
      <c r="G849" t="str">
        <f>VLOOKUP(F849,'Look-up tables'!$A$1:$B$7,2,TRUE)</f>
        <v>S</v>
      </c>
      <c r="H849">
        <v>3896.39</v>
      </c>
      <c r="I849" s="2">
        <f t="shared" si="40"/>
        <v>205.07315789473682</v>
      </c>
      <c r="J849" t="s">
        <v>25</v>
      </c>
      <c r="K849">
        <v>18.059999999999999</v>
      </c>
      <c r="L849" s="8">
        <f t="shared" si="41"/>
        <v>3914.45</v>
      </c>
      <c r="M849" t="s">
        <v>51</v>
      </c>
      <c r="N849" t="str">
        <f>VLOOKUP(M849,'Look-up tables'!$H$1:$I$14,2,FALSE)</f>
        <v>ON</v>
      </c>
      <c r="O849" t="s">
        <v>42</v>
      </c>
      <c r="P849" s="7">
        <f>VLOOKUP(O849,'Look-up tables'!$D$1:$E$5,2,FALSE)</f>
        <v>2</v>
      </c>
      <c r="Q849" s="8" t="s">
        <v>17</v>
      </c>
      <c r="R849" t="s">
        <v>23</v>
      </c>
      <c r="S849" t="s">
        <v>76</v>
      </c>
      <c r="T849" s="1">
        <v>40639</v>
      </c>
    </row>
    <row r="850" spans="1:20" x14ac:dyDescent="0.35">
      <c r="A850">
        <v>50117</v>
      </c>
      <c r="B850" s="1">
        <v>40697</v>
      </c>
      <c r="C850" s="27" t="str">
        <f t="shared" si="39"/>
        <v>Jun</v>
      </c>
      <c r="D850" s="27">
        <f>VLOOKUP(C850,'Look-up tables'!$N$2:$O$13,2,FALSE)</f>
        <v>6</v>
      </c>
      <c r="E850" t="s">
        <v>20</v>
      </c>
      <c r="F850">
        <v>17</v>
      </c>
      <c r="G850" t="str">
        <f>VLOOKUP(F850,'Look-up tables'!$A$1:$B$7,2,TRUE)</f>
        <v>S</v>
      </c>
      <c r="H850">
        <v>47.44</v>
      </c>
      <c r="I850" s="2">
        <f t="shared" si="40"/>
        <v>2.7905882352941176</v>
      </c>
      <c r="J850" t="s">
        <v>25</v>
      </c>
      <c r="K850">
        <v>0.5</v>
      </c>
      <c r="L850" s="8">
        <f t="shared" si="41"/>
        <v>47.94</v>
      </c>
      <c r="M850" t="s">
        <v>26</v>
      </c>
      <c r="N850" t="str">
        <f>VLOOKUP(M850,'Look-up tables'!$H$1:$I$14,2,FALSE)</f>
        <v>NT</v>
      </c>
      <c r="O850" t="s">
        <v>42</v>
      </c>
      <c r="P850" s="7">
        <f>VLOOKUP(O850,'Look-up tables'!$D$1:$E$5,2,FALSE)</f>
        <v>2</v>
      </c>
      <c r="Q850" s="8" t="s">
        <v>27</v>
      </c>
      <c r="R850" t="s">
        <v>71</v>
      </c>
      <c r="S850" t="s">
        <v>19</v>
      </c>
      <c r="T850" s="1">
        <v>40669</v>
      </c>
    </row>
    <row r="851" spans="1:20" x14ac:dyDescent="0.35">
      <c r="A851">
        <v>326</v>
      </c>
      <c r="B851" s="1">
        <v>40697</v>
      </c>
      <c r="C851" s="27" t="str">
        <f t="shared" si="39"/>
        <v>Jun</v>
      </c>
      <c r="D851" s="27">
        <f>VLOOKUP(C851,'Look-up tables'!$N$2:$O$13,2,FALSE)</f>
        <v>6</v>
      </c>
      <c r="E851" t="s">
        <v>34</v>
      </c>
      <c r="F851">
        <v>17</v>
      </c>
      <c r="G851" t="str">
        <f>VLOOKUP(F851,'Look-up tables'!$A$1:$B$7,2,TRUE)</f>
        <v>S</v>
      </c>
      <c r="H851">
        <v>100.95</v>
      </c>
      <c r="I851" s="2">
        <f t="shared" si="40"/>
        <v>5.9382352941176473</v>
      </c>
      <c r="J851" t="s">
        <v>25</v>
      </c>
      <c r="K851">
        <v>3.37</v>
      </c>
      <c r="L851" s="8">
        <f t="shared" si="41"/>
        <v>104.32000000000001</v>
      </c>
      <c r="M851" t="s">
        <v>35</v>
      </c>
      <c r="N851" t="str">
        <f>VLOOKUP(M851,'Look-up tables'!$H$1:$I$14,2,FALSE)</f>
        <v>QC</v>
      </c>
      <c r="O851" t="s">
        <v>16</v>
      </c>
      <c r="P851" s="7">
        <f>VLOOKUP(O851,'Look-up tables'!$D$1:$E$5,2,FALSE)</f>
        <v>4</v>
      </c>
      <c r="Q851" s="8" t="s">
        <v>27</v>
      </c>
      <c r="R851" t="s">
        <v>82</v>
      </c>
      <c r="S851" t="s">
        <v>37</v>
      </c>
      <c r="T851" s="1">
        <v>40639</v>
      </c>
    </row>
    <row r="852" spans="1:20" x14ac:dyDescent="0.35">
      <c r="A852">
        <v>37505</v>
      </c>
      <c r="B852" s="1">
        <v>40697</v>
      </c>
      <c r="C852" s="27" t="str">
        <f t="shared" si="39"/>
        <v>Jun</v>
      </c>
      <c r="D852" s="27">
        <f>VLOOKUP(C852,'Look-up tables'!$N$2:$O$13,2,FALSE)</f>
        <v>6</v>
      </c>
      <c r="E852" t="s">
        <v>13</v>
      </c>
      <c r="F852">
        <v>9</v>
      </c>
      <c r="G852" t="str">
        <f>VLOOKUP(F852,'Look-up tables'!$A$1:$B$7,2,TRUE)</f>
        <v>XS</v>
      </c>
      <c r="H852">
        <v>2007.24</v>
      </c>
      <c r="I852" s="2">
        <f t="shared" si="40"/>
        <v>223.02666666666667</v>
      </c>
      <c r="J852" t="s">
        <v>14</v>
      </c>
      <c r="K852">
        <v>11.79</v>
      </c>
      <c r="L852" s="8">
        <f t="shared" si="41"/>
        <v>2019.03</v>
      </c>
      <c r="M852" t="s">
        <v>15</v>
      </c>
      <c r="N852" t="str">
        <f>VLOOKUP(M852,'Look-up tables'!$H$1:$I$14,2,FALSE)</f>
        <v>BC</v>
      </c>
      <c r="O852" t="s">
        <v>29</v>
      </c>
      <c r="P852" s="7">
        <f>VLOOKUP(O852,'Look-up tables'!$D$1:$E$5,2,FALSE)</f>
        <v>3</v>
      </c>
      <c r="Q852" s="8" t="s">
        <v>27</v>
      </c>
      <c r="R852" t="s">
        <v>66</v>
      </c>
      <c r="S852" t="s">
        <v>45</v>
      </c>
      <c r="T852" s="1">
        <v>40669</v>
      </c>
    </row>
    <row r="853" spans="1:20" x14ac:dyDescent="0.35">
      <c r="A853">
        <v>37505</v>
      </c>
      <c r="B853" s="1">
        <v>40697</v>
      </c>
      <c r="C853" s="27" t="str">
        <f t="shared" si="39"/>
        <v>Jun</v>
      </c>
      <c r="D853" s="27">
        <f>VLOOKUP(C853,'Look-up tables'!$N$2:$O$13,2,FALSE)</f>
        <v>6</v>
      </c>
      <c r="E853" t="s">
        <v>13</v>
      </c>
      <c r="F853">
        <v>1</v>
      </c>
      <c r="G853" t="str">
        <f>VLOOKUP(F853,'Look-up tables'!$A$1:$B$7,2,TRUE)</f>
        <v>XS</v>
      </c>
      <c r="H853">
        <v>29.19</v>
      </c>
      <c r="I853" s="2">
        <f t="shared" si="40"/>
        <v>29.19</v>
      </c>
      <c r="J853" t="s">
        <v>25</v>
      </c>
      <c r="K853">
        <v>12.39</v>
      </c>
      <c r="L853" s="8">
        <f t="shared" si="41"/>
        <v>41.58</v>
      </c>
      <c r="M853" t="s">
        <v>15</v>
      </c>
      <c r="N853" t="str">
        <f>VLOOKUP(M853,'Look-up tables'!$H$1:$I$14,2,FALSE)</f>
        <v>BC</v>
      </c>
      <c r="O853" t="s">
        <v>29</v>
      </c>
      <c r="P853" s="7">
        <f>VLOOKUP(O853,'Look-up tables'!$D$1:$E$5,2,FALSE)</f>
        <v>3</v>
      </c>
      <c r="Q853" s="8" t="s">
        <v>27</v>
      </c>
      <c r="R853" t="s">
        <v>127</v>
      </c>
      <c r="S853" t="s">
        <v>19</v>
      </c>
      <c r="T853" s="1">
        <v>40669</v>
      </c>
    </row>
    <row r="854" spans="1:20" x14ac:dyDescent="0.35">
      <c r="A854">
        <v>27264</v>
      </c>
      <c r="B854" s="1">
        <v>40698</v>
      </c>
      <c r="C854" s="27" t="str">
        <f t="shared" si="39"/>
        <v>Jun</v>
      </c>
      <c r="D854" s="27">
        <f>VLOOKUP(C854,'Look-up tables'!$N$2:$O$13,2,FALSE)</f>
        <v>6</v>
      </c>
      <c r="E854" t="s">
        <v>13</v>
      </c>
      <c r="F854">
        <v>3</v>
      </c>
      <c r="G854" t="str">
        <f>VLOOKUP(F854,'Look-up tables'!$A$1:$B$7,2,TRUE)</f>
        <v>XS</v>
      </c>
      <c r="H854">
        <v>74.05</v>
      </c>
      <c r="I854" s="2">
        <f t="shared" si="40"/>
        <v>24.683333333333334</v>
      </c>
      <c r="J854" t="s">
        <v>25</v>
      </c>
      <c r="K854">
        <v>11.17</v>
      </c>
      <c r="L854" s="8">
        <f t="shared" si="41"/>
        <v>85.22</v>
      </c>
      <c r="M854" t="s">
        <v>26</v>
      </c>
      <c r="N854" t="str">
        <f>VLOOKUP(M854,'Look-up tables'!$H$1:$I$14,2,FALSE)</f>
        <v>NT</v>
      </c>
      <c r="O854" t="s">
        <v>42</v>
      </c>
      <c r="P854" s="7">
        <f>VLOOKUP(O854,'Look-up tables'!$D$1:$E$5,2,FALSE)</f>
        <v>2</v>
      </c>
      <c r="Q854" s="8" t="s">
        <v>17</v>
      </c>
      <c r="R854" t="s">
        <v>18</v>
      </c>
      <c r="S854" t="s">
        <v>76</v>
      </c>
      <c r="T854" s="1">
        <v>40700</v>
      </c>
    </row>
    <row r="855" spans="1:20" x14ac:dyDescent="0.35">
      <c r="A855">
        <v>7367</v>
      </c>
      <c r="B855" s="1">
        <v>40699</v>
      </c>
      <c r="C855" s="27" t="str">
        <f t="shared" si="39"/>
        <v>Jun</v>
      </c>
      <c r="D855" s="27">
        <f>VLOOKUP(C855,'Look-up tables'!$N$2:$O$13,2,FALSE)</f>
        <v>6</v>
      </c>
      <c r="E855" t="s">
        <v>13</v>
      </c>
      <c r="F855">
        <v>48</v>
      </c>
      <c r="G855" t="str">
        <f>VLOOKUP(F855,'Look-up tables'!$A$1:$B$7,2,TRUE)</f>
        <v>XL</v>
      </c>
      <c r="H855">
        <v>269.93</v>
      </c>
      <c r="I855" s="2">
        <f t="shared" si="40"/>
        <v>5.6235416666666671</v>
      </c>
      <c r="J855" t="s">
        <v>14</v>
      </c>
      <c r="K855">
        <v>0.95</v>
      </c>
      <c r="L855" s="8">
        <f t="shared" si="41"/>
        <v>270.88</v>
      </c>
      <c r="M855" t="s">
        <v>41</v>
      </c>
      <c r="N855" t="str">
        <f>VLOOKUP(M855,'Look-up tables'!$H$1:$I$14,2,FALSE)</f>
        <v>NS</v>
      </c>
      <c r="O855" t="s">
        <v>42</v>
      </c>
      <c r="P855" s="7">
        <f>VLOOKUP(O855,'Look-up tables'!$D$1:$E$5,2,FALSE)</f>
        <v>2</v>
      </c>
      <c r="Q855" s="8" t="s">
        <v>27</v>
      </c>
      <c r="R855" t="s">
        <v>28</v>
      </c>
      <c r="S855" t="s">
        <v>37</v>
      </c>
      <c r="T855" s="1">
        <v>40822</v>
      </c>
    </row>
    <row r="856" spans="1:20" x14ac:dyDescent="0.35">
      <c r="A856">
        <v>7367</v>
      </c>
      <c r="B856" s="1">
        <v>40699</v>
      </c>
      <c r="C856" s="27" t="str">
        <f t="shared" si="39"/>
        <v>Jun</v>
      </c>
      <c r="D856" s="27">
        <f>VLOOKUP(C856,'Look-up tables'!$N$2:$O$13,2,FALSE)</f>
        <v>6</v>
      </c>
      <c r="E856" t="s">
        <v>13</v>
      </c>
      <c r="F856">
        <v>46</v>
      </c>
      <c r="G856" t="str">
        <f>VLOOKUP(F856,'Look-up tables'!$A$1:$B$7,2,TRUE)</f>
        <v>XL</v>
      </c>
      <c r="H856">
        <v>303.62</v>
      </c>
      <c r="I856" s="2">
        <f t="shared" si="40"/>
        <v>6.600434782608696</v>
      </c>
      <c r="J856" t="s">
        <v>25</v>
      </c>
      <c r="K856">
        <v>2.74</v>
      </c>
      <c r="L856" s="8">
        <f t="shared" si="41"/>
        <v>306.36</v>
      </c>
      <c r="M856" t="s">
        <v>232</v>
      </c>
      <c r="N856" t="str">
        <f>VLOOKUP(M856,'Look-up tables'!$H$1:$I$14,2,FALSE)</f>
        <v>NL</v>
      </c>
      <c r="O856" t="s">
        <v>42</v>
      </c>
      <c r="P856" s="7">
        <f>VLOOKUP(O856,'Look-up tables'!$D$1:$E$5,2,FALSE)</f>
        <v>2</v>
      </c>
      <c r="Q856" s="8" t="s">
        <v>30</v>
      </c>
      <c r="R856" t="s">
        <v>31</v>
      </c>
      <c r="S856" t="s">
        <v>32</v>
      </c>
      <c r="T856" s="1">
        <v>40883</v>
      </c>
    </row>
    <row r="857" spans="1:20" x14ac:dyDescent="0.35">
      <c r="A857">
        <v>38948</v>
      </c>
      <c r="B857" s="1">
        <v>40699</v>
      </c>
      <c r="C857" s="27" t="str">
        <f t="shared" si="39"/>
        <v>Jun</v>
      </c>
      <c r="D857" s="27">
        <f>VLOOKUP(C857,'Look-up tables'!$N$2:$O$13,2,FALSE)</f>
        <v>6</v>
      </c>
      <c r="E857" t="s">
        <v>49</v>
      </c>
      <c r="F857">
        <v>44</v>
      </c>
      <c r="G857" t="str">
        <f>VLOOKUP(F857,'Look-up tables'!$A$1:$B$7,2,TRUE)</f>
        <v>XL</v>
      </c>
      <c r="H857">
        <v>6862.2370000000001</v>
      </c>
      <c r="I857" s="2">
        <f t="shared" si="40"/>
        <v>155.95993181818181</v>
      </c>
      <c r="J857" t="s">
        <v>14</v>
      </c>
      <c r="K857">
        <v>13.99</v>
      </c>
      <c r="L857" s="8">
        <f t="shared" si="41"/>
        <v>6876.2269999999999</v>
      </c>
      <c r="M857" t="s">
        <v>15</v>
      </c>
      <c r="N857" t="str">
        <f>VLOOKUP(M857,'Look-up tables'!$H$1:$I$14,2,FALSE)</f>
        <v>BC</v>
      </c>
      <c r="O857" t="s">
        <v>29</v>
      </c>
      <c r="P857" s="7">
        <f>VLOOKUP(O857,'Look-up tables'!$D$1:$E$5,2,FALSE)</f>
        <v>3</v>
      </c>
      <c r="Q857" s="8" t="s">
        <v>30</v>
      </c>
      <c r="R857" t="s">
        <v>47</v>
      </c>
      <c r="S857" t="s">
        <v>45</v>
      </c>
      <c r="T857" s="1">
        <v>40700</v>
      </c>
    </row>
    <row r="858" spans="1:20" x14ac:dyDescent="0.35">
      <c r="A858">
        <v>20102</v>
      </c>
      <c r="B858" s="1">
        <v>40699</v>
      </c>
      <c r="C858" s="27" t="str">
        <f t="shared" si="39"/>
        <v>Jun</v>
      </c>
      <c r="D858" s="27">
        <f>VLOOKUP(C858,'Look-up tables'!$N$2:$O$13,2,FALSE)</f>
        <v>6</v>
      </c>
      <c r="E858" t="s">
        <v>34</v>
      </c>
      <c r="F858">
        <v>15</v>
      </c>
      <c r="G858" t="str">
        <f>VLOOKUP(F858,'Look-up tables'!$A$1:$B$7,2,TRUE)</f>
        <v>S</v>
      </c>
      <c r="H858">
        <v>333.3</v>
      </c>
      <c r="I858" s="2">
        <f t="shared" si="40"/>
        <v>22.220000000000002</v>
      </c>
      <c r="J858" t="s">
        <v>25</v>
      </c>
      <c r="K858">
        <v>1.99</v>
      </c>
      <c r="L858" s="8">
        <f t="shared" si="41"/>
        <v>335.29</v>
      </c>
      <c r="M858" t="s">
        <v>39</v>
      </c>
      <c r="N858" t="str">
        <f>VLOOKUP(M858,'Look-up tables'!$H$1:$I$14,2,FALSE)</f>
        <v>MB</v>
      </c>
      <c r="O858" t="s">
        <v>42</v>
      </c>
      <c r="P858" s="7">
        <f>VLOOKUP(O858,'Look-up tables'!$D$1:$E$5,2,FALSE)</f>
        <v>2</v>
      </c>
      <c r="Q858" s="8" t="s">
        <v>30</v>
      </c>
      <c r="R858" t="s">
        <v>31</v>
      </c>
      <c r="S858" t="s">
        <v>32</v>
      </c>
      <c r="T858" s="1">
        <v>40700</v>
      </c>
    </row>
    <row r="859" spans="1:20" x14ac:dyDescent="0.35">
      <c r="A859">
        <v>38948</v>
      </c>
      <c r="B859" s="1">
        <v>40699</v>
      </c>
      <c r="C859" s="27" t="str">
        <f t="shared" si="39"/>
        <v>Jun</v>
      </c>
      <c r="D859" s="27">
        <f>VLOOKUP(C859,'Look-up tables'!$N$2:$O$13,2,FALSE)</f>
        <v>6</v>
      </c>
      <c r="E859" t="s">
        <v>49</v>
      </c>
      <c r="F859">
        <v>9</v>
      </c>
      <c r="G859" t="str">
        <f>VLOOKUP(F859,'Look-up tables'!$A$1:$B$7,2,TRUE)</f>
        <v>XS</v>
      </c>
      <c r="H859">
        <v>1394.28</v>
      </c>
      <c r="I859" s="2">
        <f t="shared" si="40"/>
        <v>154.91999999999999</v>
      </c>
      <c r="J859" t="s">
        <v>25</v>
      </c>
      <c r="K859">
        <v>7.07</v>
      </c>
      <c r="L859" s="8">
        <f t="shared" si="41"/>
        <v>1401.35</v>
      </c>
      <c r="M859" t="s">
        <v>15</v>
      </c>
      <c r="N859" t="str">
        <f>VLOOKUP(M859,'Look-up tables'!$H$1:$I$14,2,FALSE)</f>
        <v>BC</v>
      </c>
      <c r="O859" t="s">
        <v>29</v>
      </c>
      <c r="P859" s="7">
        <f>VLOOKUP(O859,'Look-up tables'!$D$1:$E$5,2,FALSE)</f>
        <v>3</v>
      </c>
      <c r="Q859" s="8" t="s">
        <v>27</v>
      </c>
      <c r="R859" t="s">
        <v>58</v>
      </c>
      <c r="S859" t="s">
        <v>19</v>
      </c>
      <c r="T859" s="1">
        <v>40700</v>
      </c>
    </row>
    <row r="860" spans="1:20" x14ac:dyDescent="0.35">
      <c r="A860">
        <v>41571</v>
      </c>
      <c r="B860" s="1">
        <v>40700</v>
      </c>
      <c r="C860" s="27" t="str">
        <f t="shared" si="39"/>
        <v>Jun</v>
      </c>
      <c r="D860" s="27">
        <f>VLOOKUP(C860,'Look-up tables'!$N$2:$O$13,2,FALSE)</f>
        <v>6</v>
      </c>
      <c r="E860" t="s">
        <v>13</v>
      </c>
      <c r="F860">
        <v>42</v>
      </c>
      <c r="G860" t="str">
        <f>VLOOKUP(F860,'Look-up tables'!$A$1:$B$7,2,TRUE)</f>
        <v>XL</v>
      </c>
      <c r="H860">
        <v>906.07</v>
      </c>
      <c r="I860" s="2">
        <f t="shared" si="40"/>
        <v>21.573095238095238</v>
      </c>
      <c r="J860" t="s">
        <v>25</v>
      </c>
      <c r="K860">
        <v>8.99</v>
      </c>
      <c r="L860" s="8">
        <f t="shared" si="41"/>
        <v>915.06000000000006</v>
      </c>
      <c r="M860" t="s">
        <v>51</v>
      </c>
      <c r="N860" t="str">
        <f>VLOOKUP(M860,'Look-up tables'!$H$1:$I$14,2,FALSE)</f>
        <v>ON</v>
      </c>
      <c r="O860" t="s">
        <v>22</v>
      </c>
      <c r="P860" s="7">
        <f>VLOOKUP(O860,'Look-up tables'!$D$1:$E$5,2,FALSE)</f>
        <v>1</v>
      </c>
      <c r="Q860" s="8" t="s">
        <v>27</v>
      </c>
      <c r="R860" t="s">
        <v>40</v>
      </c>
      <c r="S860" t="s">
        <v>32</v>
      </c>
      <c r="T860" t="s">
        <v>191</v>
      </c>
    </row>
    <row r="861" spans="1:20" x14ac:dyDescent="0.35">
      <c r="A861">
        <v>33540</v>
      </c>
      <c r="B861" s="1">
        <v>40700</v>
      </c>
      <c r="C861" s="27" t="str">
        <f t="shared" si="39"/>
        <v>Jun</v>
      </c>
      <c r="D861" s="27">
        <f>VLOOKUP(C861,'Look-up tables'!$N$2:$O$13,2,FALSE)</f>
        <v>6</v>
      </c>
      <c r="E861" t="s">
        <v>13</v>
      </c>
      <c r="F861">
        <v>21</v>
      </c>
      <c r="G861" t="str">
        <f>VLOOKUP(F861,'Look-up tables'!$A$1:$B$7,2,TRUE)</f>
        <v>M</v>
      </c>
      <c r="H861">
        <v>190.99</v>
      </c>
      <c r="I861" s="2">
        <f t="shared" si="40"/>
        <v>9.0947619047619046</v>
      </c>
      <c r="J861" t="s">
        <v>25</v>
      </c>
      <c r="K861">
        <v>4.82</v>
      </c>
      <c r="L861" s="8">
        <f t="shared" si="41"/>
        <v>195.81</v>
      </c>
      <c r="M861" t="s">
        <v>35</v>
      </c>
      <c r="N861" t="str">
        <f>VLOOKUP(M861,'Look-up tables'!$H$1:$I$14,2,FALSE)</f>
        <v>QC</v>
      </c>
      <c r="O861" t="s">
        <v>16</v>
      </c>
      <c r="P861" s="7">
        <f>VLOOKUP(O861,'Look-up tables'!$D$1:$E$5,2,FALSE)</f>
        <v>4</v>
      </c>
      <c r="Q861" s="8" t="s">
        <v>27</v>
      </c>
      <c r="R861" t="s">
        <v>40</v>
      </c>
      <c r="S861" t="s">
        <v>37</v>
      </c>
      <c r="T861" s="1">
        <v>40822</v>
      </c>
    </row>
    <row r="862" spans="1:20" x14ac:dyDescent="0.35">
      <c r="A862">
        <v>25412</v>
      </c>
      <c r="B862" s="1">
        <v>40700</v>
      </c>
      <c r="C862" s="27" t="str">
        <f t="shared" si="39"/>
        <v>Jun</v>
      </c>
      <c r="D862" s="27">
        <f>VLOOKUP(C862,'Look-up tables'!$N$2:$O$13,2,FALSE)</f>
        <v>6</v>
      </c>
      <c r="E862" t="s">
        <v>49</v>
      </c>
      <c r="F862">
        <v>18</v>
      </c>
      <c r="G862" t="str">
        <f>VLOOKUP(F862,'Look-up tables'!$A$1:$B$7,2,TRUE)</f>
        <v>S</v>
      </c>
      <c r="H862">
        <v>129.77000000000001</v>
      </c>
      <c r="I862" s="2">
        <f t="shared" si="40"/>
        <v>7.2094444444444452</v>
      </c>
      <c r="J862" t="s">
        <v>25</v>
      </c>
      <c r="K862">
        <v>9.68</v>
      </c>
      <c r="L862" s="8">
        <f t="shared" si="41"/>
        <v>139.45000000000002</v>
      </c>
      <c r="M862" t="s">
        <v>54</v>
      </c>
      <c r="N862" t="str">
        <f>VLOOKUP(M862,'Look-up tables'!$H$1:$I$14,2,FALSE)</f>
        <v>AB</v>
      </c>
      <c r="O862" t="s">
        <v>22</v>
      </c>
      <c r="P862" s="7">
        <f>VLOOKUP(O862,'Look-up tables'!$D$1:$E$5,2,FALSE)</f>
        <v>1</v>
      </c>
      <c r="Q862" s="8" t="s">
        <v>27</v>
      </c>
      <c r="R862" t="s">
        <v>28</v>
      </c>
      <c r="S862" t="s">
        <v>19</v>
      </c>
      <c r="T862" s="1">
        <v>40761</v>
      </c>
    </row>
    <row r="863" spans="1:20" x14ac:dyDescent="0.35">
      <c r="A863">
        <v>5568</v>
      </c>
      <c r="B863" s="1">
        <v>40700</v>
      </c>
      <c r="C863" s="27" t="str">
        <f t="shared" si="39"/>
        <v>Jun</v>
      </c>
      <c r="D863" s="27">
        <f>VLOOKUP(C863,'Look-up tables'!$N$2:$O$13,2,FALSE)</f>
        <v>6</v>
      </c>
      <c r="E863" t="s">
        <v>55</v>
      </c>
      <c r="F863">
        <v>8</v>
      </c>
      <c r="G863" t="str">
        <f>VLOOKUP(F863,'Look-up tables'!$A$1:$B$7,2,TRUE)</f>
        <v>XS</v>
      </c>
      <c r="H863">
        <v>120.22</v>
      </c>
      <c r="I863" s="2">
        <f t="shared" si="40"/>
        <v>15.0275</v>
      </c>
      <c r="J863" t="s">
        <v>25</v>
      </c>
      <c r="K863">
        <v>5</v>
      </c>
      <c r="L863" s="8">
        <f t="shared" si="41"/>
        <v>125.22</v>
      </c>
      <c r="M863" t="s">
        <v>85</v>
      </c>
      <c r="N863" t="str">
        <f>VLOOKUP(M863,'Look-up tables'!$H$1:$I$14,2,FALSE)</f>
        <v>SK</v>
      </c>
      <c r="O863" t="s">
        <v>29</v>
      </c>
      <c r="P863" s="7">
        <f>VLOOKUP(O863,'Look-up tables'!$D$1:$E$5,2,FALSE)</f>
        <v>3</v>
      </c>
      <c r="Q863" s="8" t="s">
        <v>17</v>
      </c>
      <c r="R863" t="s">
        <v>18</v>
      </c>
      <c r="S863" t="s">
        <v>32</v>
      </c>
      <c r="T863" s="1">
        <v>40730</v>
      </c>
    </row>
    <row r="864" spans="1:20" x14ac:dyDescent="0.35">
      <c r="A864">
        <v>18144</v>
      </c>
      <c r="B864" s="1">
        <v>40701</v>
      </c>
      <c r="C864" s="27" t="str">
        <f t="shared" si="39"/>
        <v>Jun</v>
      </c>
      <c r="D864" s="27">
        <f>VLOOKUP(C864,'Look-up tables'!$N$2:$O$13,2,FALSE)</f>
        <v>6</v>
      </c>
      <c r="E864" t="s">
        <v>20</v>
      </c>
      <c r="F864">
        <v>48</v>
      </c>
      <c r="G864" t="str">
        <f>VLOOKUP(F864,'Look-up tables'!$A$1:$B$7,2,TRUE)</f>
        <v>XL</v>
      </c>
      <c r="H864">
        <v>207.08</v>
      </c>
      <c r="I864" s="2">
        <f t="shared" si="40"/>
        <v>4.3141666666666669</v>
      </c>
      <c r="J864" t="s">
        <v>25</v>
      </c>
      <c r="K864">
        <v>5.17</v>
      </c>
      <c r="L864" s="8">
        <f t="shared" si="41"/>
        <v>212.25</v>
      </c>
      <c r="M864" t="s">
        <v>26</v>
      </c>
      <c r="N864" t="str">
        <f>VLOOKUP(M864,'Look-up tables'!$H$1:$I$14,2,FALSE)</f>
        <v>NT</v>
      </c>
      <c r="O864" t="s">
        <v>22</v>
      </c>
      <c r="P864" s="7">
        <f>VLOOKUP(O864,'Look-up tables'!$D$1:$E$5,2,FALSE)</f>
        <v>1</v>
      </c>
      <c r="Q864" s="8" t="s">
        <v>27</v>
      </c>
      <c r="R864" t="s">
        <v>28</v>
      </c>
      <c r="S864" t="s">
        <v>19</v>
      </c>
      <c r="T864" s="1">
        <v>40792</v>
      </c>
    </row>
    <row r="865" spans="1:20" x14ac:dyDescent="0.35">
      <c r="A865">
        <v>46885</v>
      </c>
      <c r="B865" s="1">
        <v>40701</v>
      </c>
      <c r="C865" s="27" t="str">
        <f t="shared" si="39"/>
        <v>Jun</v>
      </c>
      <c r="D865" s="27">
        <f>VLOOKUP(C865,'Look-up tables'!$N$2:$O$13,2,FALSE)</f>
        <v>6</v>
      </c>
      <c r="E865" t="s">
        <v>13</v>
      </c>
      <c r="F865">
        <v>48</v>
      </c>
      <c r="G865" t="str">
        <f>VLOOKUP(F865,'Look-up tables'!$A$1:$B$7,2,TRUE)</f>
        <v>XL</v>
      </c>
      <c r="H865">
        <v>90.96</v>
      </c>
      <c r="I865" s="2">
        <f t="shared" si="40"/>
        <v>1.8949999999999998</v>
      </c>
      <c r="J865" t="s">
        <v>25</v>
      </c>
      <c r="K865">
        <v>1.56</v>
      </c>
      <c r="L865" s="8">
        <f t="shared" si="41"/>
        <v>92.52</v>
      </c>
      <c r="M865" t="s">
        <v>39</v>
      </c>
      <c r="N865" t="str">
        <f>VLOOKUP(M865,'Look-up tables'!$H$1:$I$14,2,FALSE)</f>
        <v>MB</v>
      </c>
      <c r="O865" t="s">
        <v>22</v>
      </c>
      <c r="P865" s="7">
        <f>VLOOKUP(O865,'Look-up tables'!$D$1:$E$5,2,FALSE)</f>
        <v>1</v>
      </c>
      <c r="Q865" s="8" t="s">
        <v>27</v>
      </c>
      <c r="R865" t="s">
        <v>82</v>
      </c>
      <c r="S865" t="s">
        <v>37</v>
      </c>
      <c r="T865" s="1">
        <v>40853</v>
      </c>
    </row>
    <row r="866" spans="1:20" x14ac:dyDescent="0.35">
      <c r="A866">
        <v>21346</v>
      </c>
      <c r="B866" s="1">
        <v>40701</v>
      </c>
      <c r="C866" s="27" t="str">
        <f t="shared" si="39"/>
        <v>Jun</v>
      </c>
      <c r="D866" s="27">
        <f>VLOOKUP(C866,'Look-up tables'!$N$2:$O$13,2,FALSE)</f>
        <v>6</v>
      </c>
      <c r="E866" t="s">
        <v>34</v>
      </c>
      <c r="F866">
        <v>46</v>
      </c>
      <c r="G866" t="str">
        <f>VLOOKUP(F866,'Look-up tables'!$A$1:$B$7,2,TRUE)</f>
        <v>XL</v>
      </c>
      <c r="H866">
        <v>400.49</v>
      </c>
      <c r="I866" s="2">
        <f t="shared" si="40"/>
        <v>8.7063043478260873</v>
      </c>
      <c r="J866" t="s">
        <v>25</v>
      </c>
      <c r="K866">
        <v>9.86</v>
      </c>
      <c r="L866" s="8">
        <f t="shared" si="41"/>
        <v>410.35</v>
      </c>
      <c r="M866" t="s">
        <v>46</v>
      </c>
      <c r="N866" t="str">
        <f>VLOOKUP(M866,'Look-up tables'!$H$1:$I$14,2,FALSE)</f>
        <v>YT</v>
      </c>
      <c r="O866" t="s">
        <v>16</v>
      </c>
      <c r="P866" s="7">
        <f>VLOOKUP(O866,'Look-up tables'!$D$1:$E$5,2,FALSE)</f>
        <v>4</v>
      </c>
      <c r="Q866" s="8" t="s">
        <v>27</v>
      </c>
      <c r="R866" t="s">
        <v>28</v>
      </c>
      <c r="S866" t="s">
        <v>19</v>
      </c>
      <c r="T866" s="1">
        <v>40730</v>
      </c>
    </row>
    <row r="867" spans="1:20" x14ac:dyDescent="0.35">
      <c r="A867">
        <v>18144</v>
      </c>
      <c r="B867" s="1">
        <v>40701</v>
      </c>
      <c r="C867" s="27" t="str">
        <f t="shared" si="39"/>
        <v>Jun</v>
      </c>
      <c r="D867" s="27">
        <f>VLOOKUP(C867,'Look-up tables'!$N$2:$O$13,2,FALSE)</f>
        <v>6</v>
      </c>
      <c r="E867" t="s">
        <v>20</v>
      </c>
      <c r="F867">
        <v>41</v>
      </c>
      <c r="G867" t="str">
        <f>VLOOKUP(F867,'Look-up tables'!$A$1:$B$7,2,TRUE)</f>
        <v>XL</v>
      </c>
      <c r="H867">
        <v>1779.8915</v>
      </c>
      <c r="I867" s="2">
        <f t="shared" si="40"/>
        <v>43.411987804878045</v>
      </c>
      <c r="J867" t="s">
        <v>25</v>
      </c>
      <c r="K867">
        <v>5</v>
      </c>
      <c r="L867" s="8">
        <f t="shared" si="41"/>
        <v>1784.8915</v>
      </c>
      <c r="M867" t="s">
        <v>26</v>
      </c>
      <c r="N867" t="str">
        <f>VLOOKUP(M867,'Look-up tables'!$H$1:$I$14,2,FALSE)</f>
        <v>NT</v>
      </c>
      <c r="O867" t="s">
        <v>22</v>
      </c>
      <c r="P867" s="7">
        <f>VLOOKUP(O867,'Look-up tables'!$D$1:$E$5,2,FALSE)</f>
        <v>1</v>
      </c>
      <c r="Q867" s="8" t="s">
        <v>30</v>
      </c>
      <c r="R867" t="s">
        <v>47</v>
      </c>
      <c r="S867" t="s">
        <v>32</v>
      </c>
      <c r="T867" s="1">
        <v>40792</v>
      </c>
    </row>
    <row r="868" spans="1:20" x14ac:dyDescent="0.35">
      <c r="A868">
        <v>46885</v>
      </c>
      <c r="B868" s="1">
        <v>40701</v>
      </c>
      <c r="C868" s="27" t="str">
        <f t="shared" si="39"/>
        <v>Jun</v>
      </c>
      <c r="D868" s="27">
        <f>VLOOKUP(C868,'Look-up tables'!$N$2:$O$13,2,FALSE)</f>
        <v>6</v>
      </c>
      <c r="E868" t="s">
        <v>13</v>
      </c>
      <c r="F868">
        <v>32</v>
      </c>
      <c r="G868" t="str">
        <f>VLOOKUP(F868,'Look-up tables'!$A$1:$B$7,2,TRUE)</f>
        <v>L</v>
      </c>
      <c r="H868">
        <v>1997.13</v>
      </c>
      <c r="I868" s="2">
        <f t="shared" si="40"/>
        <v>62.410312500000003</v>
      </c>
      <c r="J868" t="s">
        <v>25</v>
      </c>
      <c r="K868">
        <v>14.48</v>
      </c>
      <c r="L868" s="8">
        <f t="shared" si="41"/>
        <v>2011.6100000000001</v>
      </c>
      <c r="M868" t="s">
        <v>39</v>
      </c>
      <c r="N868" t="str">
        <f>VLOOKUP(M868,'Look-up tables'!$H$1:$I$14,2,FALSE)</f>
        <v>MB</v>
      </c>
      <c r="O868" t="s">
        <v>22</v>
      </c>
      <c r="P868" s="7">
        <f>VLOOKUP(O868,'Look-up tables'!$D$1:$E$5,2,FALSE)</f>
        <v>1</v>
      </c>
      <c r="Q868" s="8" t="s">
        <v>17</v>
      </c>
      <c r="R868" t="s">
        <v>18</v>
      </c>
      <c r="S868" t="s">
        <v>19</v>
      </c>
      <c r="T868" s="1">
        <v>40883</v>
      </c>
    </row>
    <row r="869" spans="1:20" x14ac:dyDescent="0.35">
      <c r="A869">
        <v>46885</v>
      </c>
      <c r="B869" s="1">
        <v>40701</v>
      </c>
      <c r="C869" s="27" t="str">
        <f t="shared" si="39"/>
        <v>Jun</v>
      </c>
      <c r="D869" s="27">
        <f>VLOOKUP(C869,'Look-up tables'!$N$2:$O$13,2,FALSE)</f>
        <v>6</v>
      </c>
      <c r="E869" t="s">
        <v>13</v>
      </c>
      <c r="F869">
        <v>27</v>
      </c>
      <c r="G869" t="str">
        <f>VLOOKUP(F869,'Look-up tables'!$A$1:$B$7,2,TRUE)</f>
        <v>M</v>
      </c>
      <c r="H869">
        <v>632.54999999999995</v>
      </c>
      <c r="I869" s="2">
        <f t="shared" si="40"/>
        <v>23.427777777777777</v>
      </c>
      <c r="J869" t="s">
        <v>25</v>
      </c>
      <c r="K869">
        <v>8.99</v>
      </c>
      <c r="L869" s="8">
        <f t="shared" si="41"/>
        <v>641.54</v>
      </c>
      <c r="M869" t="s">
        <v>39</v>
      </c>
      <c r="N869" t="str">
        <f>VLOOKUP(M869,'Look-up tables'!$H$1:$I$14,2,FALSE)</f>
        <v>MB</v>
      </c>
      <c r="O869" t="s">
        <v>22</v>
      </c>
      <c r="P869" s="7">
        <f>VLOOKUP(O869,'Look-up tables'!$D$1:$E$5,2,FALSE)</f>
        <v>1</v>
      </c>
      <c r="Q869" s="8" t="s">
        <v>17</v>
      </c>
      <c r="R869" t="s">
        <v>18</v>
      </c>
      <c r="S869" t="s">
        <v>32</v>
      </c>
      <c r="T869" s="1">
        <v>40853</v>
      </c>
    </row>
    <row r="870" spans="1:20" x14ac:dyDescent="0.35">
      <c r="A870">
        <v>18144</v>
      </c>
      <c r="B870" s="1">
        <v>40701</v>
      </c>
      <c r="C870" s="27" t="str">
        <f t="shared" si="39"/>
        <v>Jun</v>
      </c>
      <c r="D870" s="27">
        <f>VLOOKUP(C870,'Look-up tables'!$N$2:$O$13,2,FALSE)</f>
        <v>6</v>
      </c>
      <c r="E870" t="s">
        <v>20</v>
      </c>
      <c r="F870">
        <v>8</v>
      </c>
      <c r="G870" t="str">
        <f>VLOOKUP(F870,'Look-up tables'!$A$1:$B$7,2,TRUE)</f>
        <v>XS</v>
      </c>
      <c r="H870">
        <v>234.28</v>
      </c>
      <c r="I870" s="2">
        <f t="shared" si="40"/>
        <v>29.285</v>
      </c>
      <c r="J870" t="s">
        <v>25</v>
      </c>
      <c r="K870">
        <v>13.99</v>
      </c>
      <c r="L870" s="8">
        <f t="shared" si="41"/>
        <v>248.27</v>
      </c>
      <c r="M870" t="s">
        <v>26</v>
      </c>
      <c r="N870" t="str">
        <f>VLOOKUP(M870,'Look-up tables'!$H$1:$I$14,2,FALSE)</f>
        <v>NT</v>
      </c>
      <c r="O870" t="s">
        <v>22</v>
      </c>
      <c r="P870" s="7">
        <f>VLOOKUP(O870,'Look-up tables'!$D$1:$E$5,2,FALSE)</f>
        <v>1</v>
      </c>
      <c r="Q870" s="8" t="s">
        <v>27</v>
      </c>
      <c r="R870" t="s">
        <v>58</v>
      </c>
      <c r="S870" t="s">
        <v>45</v>
      </c>
      <c r="T870" s="1">
        <v>40792</v>
      </c>
    </row>
    <row r="871" spans="1:20" x14ac:dyDescent="0.35">
      <c r="A871">
        <v>21159</v>
      </c>
      <c r="B871" s="1">
        <v>40701</v>
      </c>
      <c r="C871" s="27" t="str">
        <f t="shared" si="39"/>
        <v>Jun</v>
      </c>
      <c r="D871" s="27">
        <f>VLOOKUP(C871,'Look-up tables'!$N$2:$O$13,2,FALSE)</f>
        <v>6</v>
      </c>
      <c r="E871" t="s">
        <v>13</v>
      </c>
      <c r="F871">
        <v>5</v>
      </c>
      <c r="G871" t="str">
        <f>VLOOKUP(F871,'Look-up tables'!$A$1:$B$7,2,TRUE)</f>
        <v>XS</v>
      </c>
      <c r="H871">
        <v>20.28</v>
      </c>
      <c r="I871" s="2">
        <f t="shared" si="40"/>
        <v>4.056</v>
      </c>
      <c r="J871" t="s">
        <v>14</v>
      </c>
      <c r="K871">
        <v>2.0299999999999998</v>
      </c>
      <c r="L871" s="8">
        <f t="shared" si="41"/>
        <v>22.310000000000002</v>
      </c>
      <c r="M871" t="s">
        <v>46</v>
      </c>
      <c r="N871" t="str">
        <f>VLOOKUP(M871,'Look-up tables'!$H$1:$I$14,2,FALSE)</f>
        <v>YT</v>
      </c>
      <c r="O871" t="s">
        <v>16</v>
      </c>
      <c r="P871" s="7">
        <f>VLOOKUP(O871,'Look-up tables'!$D$1:$E$5,2,FALSE)</f>
        <v>4</v>
      </c>
      <c r="Q871" s="8" t="s">
        <v>27</v>
      </c>
      <c r="R871" t="s">
        <v>40</v>
      </c>
      <c r="S871" t="s">
        <v>37</v>
      </c>
      <c r="T871" s="1">
        <v>40853</v>
      </c>
    </row>
    <row r="872" spans="1:20" x14ac:dyDescent="0.35">
      <c r="A872">
        <v>5221</v>
      </c>
      <c r="B872" s="1">
        <v>40702</v>
      </c>
      <c r="C872" s="27" t="str">
        <f t="shared" si="39"/>
        <v>Jun</v>
      </c>
      <c r="D872" s="27">
        <f>VLOOKUP(C872,'Look-up tables'!$N$2:$O$13,2,FALSE)</f>
        <v>6</v>
      </c>
      <c r="E872" t="s">
        <v>49</v>
      </c>
      <c r="F872">
        <v>48</v>
      </c>
      <c r="G872" t="str">
        <f>VLOOKUP(F872,'Look-up tables'!$A$1:$B$7,2,TRUE)</f>
        <v>XL</v>
      </c>
      <c r="H872">
        <v>1347.63</v>
      </c>
      <c r="I872" s="2">
        <f t="shared" si="40"/>
        <v>28.075625000000002</v>
      </c>
      <c r="J872" t="s">
        <v>25</v>
      </c>
      <c r="K872">
        <v>1.99</v>
      </c>
      <c r="L872" s="8">
        <f t="shared" si="41"/>
        <v>1349.6200000000001</v>
      </c>
      <c r="M872" t="s">
        <v>85</v>
      </c>
      <c r="N872" t="str">
        <f>VLOOKUP(M872,'Look-up tables'!$H$1:$I$14,2,FALSE)</f>
        <v>SK</v>
      </c>
      <c r="O872" t="s">
        <v>22</v>
      </c>
      <c r="P872" s="7">
        <f>VLOOKUP(O872,'Look-up tables'!$D$1:$E$5,2,FALSE)</f>
        <v>1</v>
      </c>
      <c r="Q872" s="8" t="s">
        <v>30</v>
      </c>
      <c r="R872" t="s">
        <v>31</v>
      </c>
      <c r="S872" t="s">
        <v>32</v>
      </c>
      <c r="T872" s="1">
        <v>40822</v>
      </c>
    </row>
    <row r="873" spans="1:20" x14ac:dyDescent="0.35">
      <c r="A873">
        <v>58470</v>
      </c>
      <c r="B873" s="1">
        <v>40702</v>
      </c>
      <c r="C873" s="27" t="str">
        <f t="shared" si="39"/>
        <v>Jun</v>
      </c>
      <c r="D873" s="27">
        <f>VLOOKUP(C873,'Look-up tables'!$N$2:$O$13,2,FALSE)</f>
        <v>6</v>
      </c>
      <c r="E873" t="s">
        <v>34</v>
      </c>
      <c r="F873">
        <v>45</v>
      </c>
      <c r="G873" t="str">
        <f>VLOOKUP(F873,'Look-up tables'!$A$1:$B$7,2,TRUE)</f>
        <v>XL</v>
      </c>
      <c r="H873">
        <v>854.14</v>
      </c>
      <c r="I873" s="2">
        <f t="shared" si="40"/>
        <v>18.980888888888888</v>
      </c>
      <c r="J873" t="s">
        <v>25</v>
      </c>
      <c r="K873">
        <v>9.0299999999999994</v>
      </c>
      <c r="L873" s="8">
        <f t="shared" si="41"/>
        <v>863.17</v>
      </c>
      <c r="M873" t="s">
        <v>15</v>
      </c>
      <c r="N873" t="str">
        <f>VLOOKUP(M873,'Look-up tables'!$H$1:$I$14,2,FALSE)</f>
        <v>BC</v>
      </c>
      <c r="O873" t="s">
        <v>42</v>
      </c>
      <c r="P873" s="7">
        <f>VLOOKUP(O873,'Look-up tables'!$D$1:$E$5,2,FALSE)</f>
        <v>2</v>
      </c>
      <c r="Q873" s="8" t="s">
        <v>27</v>
      </c>
      <c r="R873" t="s">
        <v>28</v>
      </c>
      <c r="S873" t="s">
        <v>19</v>
      </c>
      <c r="T873" s="1">
        <v>40822</v>
      </c>
    </row>
    <row r="874" spans="1:20" x14ac:dyDescent="0.35">
      <c r="A874">
        <v>58470</v>
      </c>
      <c r="B874" s="1">
        <v>40702</v>
      </c>
      <c r="C874" s="27" t="str">
        <f t="shared" si="39"/>
        <v>Jun</v>
      </c>
      <c r="D874" s="27">
        <f>VLOOKUP(C874,'Look-up tables'!$N$2:$O$13,2,FALSE)</f>
        <v>6</v>
      </c>
      <c r="E874" t="s">
        <v>34</v>
      </c>
      <c r="F874">
        <v>36</v>
      </c>
      <c r="G874" t="str">
        <f>VLOOKUP(F874,'Look-up tables'!$A$1:$B$7,2,TRUE)</f>
        <v>L</v>
      </c>
      <c r="H874">
        <v>236.19</v>
      </c>
      <c r="I874" s="2">
        <f t="shared" si="40"/>
        <v>6.5608333333333331</v>
      </c>
      <c r="J874" t="s">
        <v>25</v>
      </c>
      <c r="K874">
        <v>5.94</v>
      </c>
      <c r="L874" s="8">
        <f t="shared" si="41"/>
        <v>242.13</v>
      </c>
      <c r="M874" t="s">
        <v>15</v>
      </c>
      <c r="N874" t="str">
        <f>VLOOKUP(M874,'Look-up tables'!$H$1:$I$14,2,FALSE)</f>
        <v>BC</v>
      </c>
      <c r="O874" t="s">
        <v>42</v>
      </c>
      <c r="P874" s="7">
        <f>VLOOKUP(O874,'Look-up tables'!$D$1:$E$5,2,FALSE)</f>
        <v>2</v>
      </c>
      <c r="Q874" s="8" t="s">
        <v>27</v>
      </c>
      <c r="R874" t="s">
        <v>28</v>
      </c>
      <c r="S874" t="s">
        <v>19</v>
      </c>
      <c r="T874" s="1">
        <v>40792</v>
      </c>
    </row>
    <row r="875" spans="1:20" x14ac:dyDescent="0.35">
      <c r="A875">
        <v>58470</v>
      </c>
      <c r="B875" s="1">
        <v>40702</v>
      </c>
      <c r="C875" s="27" t="str">
        <f t="shared" si="39"/>
        <v>Jun</v>
      </c>
      <c r="D875" s="27">
        <f>VLOOKUP(C875,'Look-up tables'!$N$2:$O$13,2,FALSE)</f>
        <v>6</v>
      </c>
      <c r="E875" t="s">
        <v>34</v>
      </c>
      <c r="F875">
        <v>24</v>
      </c>
      <c r="G875" t="str">
        <f>VLOOKUP(F875,'Look-up tables'!$A$1:$B$7,2,TRUE)</f>
        <v>M</v>
      </c>
      <c r="H875">
        <v>1811.55</v>
      </c>
      <c r="I875" s="2">
        <f t="shared" si="40"/>
        <v>75.481250000000003</v>
      </c>
      <c r="J875" t="s">
        <v>25</v>
      </c>
      <c r="K875">
        <v>0.99</v>
      </c>
      <c r="L875" s="8">
        <f t="shared" si="41"/>
        <v>1812.54</v>
      </c>
      <c r="M875" t="s">
        <v>15</v>
      </c>
      <c r="N875" t="str">
        <f>VLOOKUP(M875,'Look-up tables'!$H$1:$I$14,2,FALSE)</f>
        <v>BC</v>
      </c>
      <c r="O875" t="s">
        <v>42</v>
      </c>
      <c r="P875" s="7">
        <f>VLOOKUP(O875,'Look-up tables'!$D$1:$E$5,2,FALSE)</f>
        <v>2</v>
      </c>
      <c r="Q875" s="8" t="s">
        <v>27</v>
      </c>
      <c r="R875" t="s">
        <v>66</v>
      </c>
      <c r="S875" t="s">
        <v>19</v>
      </c>
      <c r="T875" s="1">
        <v>40792</v>
      </c>
    </row>
    <row r="876" spans="1:20" x14ac:dyDescent="0.35">
      <c r="A876">
        <v>58470</v>
      </c>
      <c r="B876" s="1">
        <v>40702</v>
      </c>
      <c r="C876" s="27" t="str">
        <f t="shared" si="39"/>
        <v>Jun</v>
      </c>
      <c r="D876" s="27">
        <f>VLOOKUP(C876,'Look-up tables'!$N$2:$O$13,2,FALSE)</f>
        <v>6</v>
      </c>
      <c r="E876" t="s">
        <v>34</v>
      </c>
      <c r="F876">
        <v>13</v>
      </c>
      <c r="G876" t="str">
        <f>VLOOKUP(F876,'Look-up tables'!$A$1:$B$7,2,TRUE)</f>
        <v>S</v>
      </c>
      <c r="H876">
        <v>49.08</v>
      </c>
      <c r="I876" s="2">
        <f t="shared" si="40"/>
        <v>3.7753846153846151</v>
      </c>
      <c r="J876" t="s">
        <v>25</v>
      </c>
      <c r="K876">
        <v>1.93</v>
      </c>
      <c r="L876" s="8">
        <f t="shared" si="41"/>
        <v>51.01</v>
      </c>
      <c r="M876" t="s">
        <v>15</v>
      </c>
      <c r="N876" t="str">
        <f>VLOOKUP(M876,'Look-up tables'!$H$1:$I$14,2,FALSE)</f>
        <v>BC</v>
      </c>
      <c r="O876" t="s">
        <v>42</v>
      </c>
      <c r="P876" s="7">
        <f>VLOOKUP(O876,'Look-up tables'!$D$1:$E$5,2,FALSE)</f>
        <v>2</v>
      </c>
      <c r="Q876" s="8" t="s">
        <v>27</v>
      </c>
      <c r="R876" t="s">
        <v>28</v>
      </c>
      <c r="S876" t="s">
        <v>37</v>
      </c>
      <c r="T876" s="1">
        <v>40761</v>
      </c>
    </row>
    <row r="877" spans="1:20" x14ac:dyDescent="0.35">
      <c r="A877">
        <v>58470</v>
      </c>
      <c r="B877" s="1">
        <v>40702</v>
      </c>
      <c r="C877" s="27" t="str">
        <f t="shared" si="39"/>
        <v>Jun</v>
      </c>
      <c r="D877" s="27">
        <f>VLOOKUP(C877,'Look-up tables'!$N$2:$O$13,2,FALSE)</f>
        <v>6</v>
      </c>
      <c r="E877" t="s">
        <v>34</v>
      </c>
      <c r="F877">
        <v>5</v>
      </c>
      <c r="G877" t="str">
        <f>VLOOKUP(F877,'Look-up tables'!$A$1:$B$7,2,TRUE)</f>
        <v>XS</v>
      </c>
      <c r="H877">
        <v>159.5</v>
      </c>
      <c r="I877" s="2">
        <f t="shared" si="40"/>
        <v>31.9</v>
      </c>
      <c r="J877" t="s">
        <v>25</v>
      </c>
      <c r="K877">
        <v>6.72</v>
      </c>
      <c r="L877" s="8">
        <f t="shared" si="41"/>
        <v>166.22</v>
      </c>
      <c r="M877" t="s">
        <v>15</v>
      </c>
      <c r="N877" t="str">
        <f>VLOOKUP(M877,'Look-up tables'!$H$1:$I$14,2,FALSE)</f>
        <v>BC</v>
      </c>
      <c r="O877" t="s">
        <v>42</v>
      </c>
      <c r="P877" s="7">
        <f>VLOOKUP(O877,'Look-up tables'!$D$1:$E$5,2,FALSE)</f>
        <v>2</v>
      </c>
      <c r="Q877" s="8" t="s">
        <v>27</v>
      </c>
      <c r="R877" t="s">
        <v>58</v>
      </c>
      <c r="S877" t="s">
        <v>19</v>
      </c>
      <c r="T877" s="1">
        <v>40792</v>
      </c>
    </row>
    <row r="878" spans="1:20" x14ac:dyDescent="0.35">
      <c r="A878">
        <v>11074</v>
      </c>
      <c r="B878" s="1">
        <v>40703</v>
      </c>
      <c r="C878" s="27" t="str">
        <f t="shared" si="39"/>
        <v>Jun</v>
      </c>
      <c r="D878" s="27">
        <f>VLOOKUP(C878,'Look-up tables'!$N$2:$O$13,2,FALSE)</f>
        <v>6</v>
      </c>
      <c r="E878" t="s">
        <v>34</v>
      </c>
      <c r="F878">
        <v>44</v>
      </c>
      <c r="G878" t="str">
        <f>VLOOKUP(F878,'Look-up tables'!$A$1:$B$7,2,TRUE)</f>
        <v>XL</v>
      </c>
      <c r="H878">
        <v>7164.7434999999996</v>
      </c>
      <c r="I878" s="2">
        <f t="shared" si="40"/>
        <v>162.83507954545453</v>
      </c>
      <c r="J878" t="s">
        <v>25</v>
      </c>
      <c r="K878">
        <v>5.99</v>
      </c>
      <c r="L878" s="8">
        <f t="shared" si="41"/>
        <v>7170.7334999999994</v>
      </c>
      <c r="M878" t="s">
        <v>15</v>
      </c>
      <c r="N878" t="str">
        <f>VLOOKUP(M878,'Look-up tables'!$H$1:$I$14,2,FALSE)</f>
        <v>BC</v>
      </c>
      <c r="O878" t="s">
        <v>22</v>
      </c>
      <c r="P878" s="7">
        <f>VLOOKUP(O878,'Look-up tables'!$D$1:$E$5,2,FALSE)</f>
        <v>1</v>
      </c>
      <c r="Q878" s="8" t="s">
        <v>30</v>
      </c>
      <c r="R878" t="s">
        <v>47</v>
      </c>
      <c r="S878" t="s">
        <v>19</v>
      </c>
      <c r="T878" s="1">
        <v>40822</v>
      </c>
    </row>
    <row r="879" spans="1:20" x14ac:dyDescent="0.35">
      <c r="A879">
        <v>47462</v>
      </c>
      <c r="B879" s="1">
        <v>40703</v>
      </c>
      <c r="C879" s="27" t="str">
        <f t="shared" si="39"/>
        <v>Jun</v>
      </c>
      <c r="D879" s="27">
        <f>VLOOKUP(C879,'Look-up tables'!$N$2:$O$13,2,FALSE)</f>
        <v>6</v>
      </c>
      <c r="E879" t="s">
        <v>34</v>
      </c>
      <c r="F879">
        <v>43</v>
      </c>
      <c r="G879" t="str">
        <f>VLOOKUP(F879,'Look-up tables'!$A$1:$B$7,2,TRUE)</f>
        <v>XL</v>
      </c>
      <c r="H879">
        <v>154.18</v>
      </c>
      <c r="I879" s="2">
        <f t="shared" si="40"/>
        <v>3.5855813953488376</v>
      </c>
      <c r="J879" t="s">
        <v>25</v>
      </c>
      <c r="K879">
        <v>5.47</v>
      </c>
      <c r="L879" s="8">
        <f t="shared" si="41"/>
        <v>159.65</v>
      </c>
      <c r="M879" t="s">
        <v>26</v>
      </c>
      <c r="N879" t="str">
        <f>VLOOKUP(M879,'Look-up tables'!$H$1:$I$14,2,FALSE)</f>
        <v>NT</v>
      </c>
      <c r="O879" t="s">
        <v>22</v>
      </c>
      <c r="P879" s="7">
        <f>VLOOKUP(O879,'Look-up tables'!$D$1:$E$5,2,FALSE)</f>
        <v>1</v>
      </c>
      <c r="Q879" s="8" t="s">
        <v>27</v>
      </c>
      <c r="R879" t="s">
        <v>68</v>
      </c>
      <c r="S879" t="s">
        <v>19</v>
      </c>
      <c r="T879" s="1">
        <v>40853</v>
      </c>
    </row>
    <row r="880" spans="1:20" x14ac:dyDescent="0.35">
      <c r="A880">
        <v>47462</v>
      </c>
      <c r="B880" s="1">
        <v>40703</v>
      </c>
      <c r="C880" s="27" t="str">
        <f t="shared" si="39"/>
        <v>Jun</v>
      </c>
      <c r="D880" s="27">
        <f>VLOOKUP(C880,'Look-up tables'!$N$2:$O$13,2,FALSE)</f>
        <v>6</v>
      </c>
      <c r="E880" t="s">
        <v>34</v>
      </c>
      <c r="F880">
        <v>41</v>
      </c>
      <c r="G880" t="str">
        <f>VLOOKUP(F880,'Look-up tables'!$A$1:$B$7,2,TRUE)</f>
        <v>XL</v>
      </c>
      <c r="H880">
        <v>137.51</v>
      </c>
      <c r="I880" s="2">
        <f t="shared" si="40"/>
        <v>3.3539024390243899</v>
      </c>
      <c r="J880" t="s">
        <v>25</v>
      </c>
      <c r="K880">
        <v>1.35</v>
      </c>
      <c r="L880" s="8">
        <f t="shared" si="41"/>
        <v>138.85999999999999</v>
      </c>
      <c r="M880" t="s">
        <v>26</v>
      </c>
      <c r="N880" t="str">
        <f>VLOOKUP(M880,'Look-up tables'!$H$1:$I$14,2,FALSE)</f>
        <v>NT</v>
      </c>
      <c r="O880" t="s">
        <v>22</v>
      </c>
      <c r="P880" s="7">
        <f>VLOOKUP(O880,'Look-up tables'!$D$1:$E$5,2,FALSE)</f>
        <v>1</v>
      </c>
      <c r="Q880" s="8" t="s">
        <v>27</v>
      </c>
      <c r="R880" t="s">
        <v>82</v>
      </c>
      <c r="S880" t="s">
        <v>37</v>
      </c>
      <c r="T880" s="1">
        <v>40853</v>
      </c>
    </row>
    <row r="881" spans="1:20" x14ac:dyDescent="0.35">
      <c r="A881">
        <v>11074</v>
      </c>
      <c r="B881" s="1">
        <v>40703</v>
      </c>
      <c r="C881" s="27" t="str">
        <f t="shared" si="39"/>
        <v>Jun</v>
      </c>
      <c r="D881" s="27">
        <f>VLOOKUP(C881,'Look-up tables'!$N$2:$O$13,2,FALSE)</f>
        <v>6</v>
      </c>
      <c r="E881" t="s">
        <v>34</v>
      </c>
      <c r="F881">
        <v>21</v>
      </c>
      <c r="G881" t="str">
        <f>VLOOKUP(F881,'Look-up tables'!$A$1:$B$7,2,TRUE)</f>
        <v>M</v>
      </c>
      <c r="H881">
        <v>114.53</v>
      </c>
      <c r="I881" s="2">
        <f t="shared" si="40"/>
        <v>5.4538095238095234</v>
      </c>
      <c r="J881" t="s">
        <v>25</v>
      </c>
      <c r="K881">
        <v>3.6</v>
      </c>
      <c r="L881" s="8">
        <f t="shared" si="41"/>
        <v>118.13</v>
      </c>
      <c r="M881" t="s">
        <v>15</v>
      </c>
      <c r="N881" t="str">
        <f>VLOOKUP(M881,'Look-up tables'!$H$1:$I$14,2,FALSE)</f>
        <v>BC</v>
      </c>
      <c r="O881" t="s">
        <v>22</v>
      </c>
      <c r="P881" s="7">
        <f>VLOOKUP(O881,'Look-up tables'!$D$1:$E$5,2,FALSE)</f>
        <v>1</v>
      </c>
      <c r="Q881" s="8" t="s">
        <v>27</v>
      </c>
      <c r="R881" t="s">
        <v>36</v>
      </c>
      <c r="S881" t="s">
        <v>32</v>
      </c>
      <c r="T881" s="1">
        <v>40853</v>
      </c>
    </row>
    <row r="882" spans="1:20" x14ac:dyDescent="0.35">
      <c r="A882">
        <v>47462</v>
      </c>
      <c r="B882" s="1">
        <v>40703</v>
      </c>
      <c r="C882" s="27" t="str">
        <f t="shared" si="39"/>
        <v>Jun</v>
      </c>
      <c r="D882" s="27">
        <f>VLOOKUP(C882,'Look-up tables'!$N$2:$O$13,2,FALSE)</f>
        <v>6</v>
      </c>
      <c r="E882" t="s">
        <v>34</v>
      </c>
      <c r="F882">
        <v>18</v>
      </c>
      <c r="G882" t="str">
        <f>VLOOKUP(F882,'Look-up tables'!$A$1:$B$7,2,TRUE)</f>
        <v>S</v>
      </c>
      <c r="H882">
        <v>110.31</v>
      </c>
      <c r="I882" s="2">
        <f t="shared" si="40"/>
        <v>6.1283333333333339</v>
      </c>
      <c r="J882" t="s">
        <v>25</v>
      </c>
      <c r="K882">
        <v>2.27</v>
      </c>
      <c r="L882" s="8">
        <f t="shared" si="41"/>
        <v>112.58</v>
      </c>
      <c r="M882" t="s">
        <v>26</v>
      </c>
      <c r="N882" t="str">
        <f>VLOOKUP(M882,'Look-up tables'!$H$1:$I$14,2,FALSE)</f>
        <v>NT</v>
      </c>
      <c r="O882" t="s">
        <v>22</v>
      </c>
      <c r="P882" s="7">
        <f>VLOOKUP(O882,'Look-up tables'!$D$1:$E$5,2,FALSE)</f>
        <v>1</v>
      </c>
      <c r="Q882" s="8" t="s">
        <v>27</v>
      </c>
      <c r="R882" t="s">
        <v>40</v>
      </c>
      <c r="S882" t="s">
        <v>37</v>
      </c>
      <c r="T882" s="1">
        <v>40853</v>
      </c>
    </row>
    <row r="883" spans="1:20" x14ac:dyDescent="0.35">
      <c r="A883">
        <v>31169</v>
      </c>
      <c r="B883" s="1">
        <v>40703</v>
      </c>
      <c r="C883" s="27" t="str">
        <f t="shared" si="39"/>
        <v>Jun</v>
      </c>
      <c r="D883" s="27">
        <f>VLOOKUP(C883,'Look-up tables'!$N$2:$O$13,2,FALSE)</f>
        <v>6</v>
      </c>
      <c r="E883" t="s">
        <v>13</v>
      </c>
      <c r="F883">
        <v>6</v>
      </c>
      <c r="G883" t="str">
        <f>VLOOKUP(F883,'Look-up tables'!$A$1:$B$7,2,TRUE)</f>
        <v>XS</v>
      </c>
      <c r="H883">
        <v>254.76</v>
      </c>
      <c r="I883" s="2">
        <f t="shared" si="40"/>
        <v>42.46</v>
      </c>
      <c r="J883" t="s">
        <v>25</v>
      </c>
      <c r="K883">
        <v>14.45</v>
      </c>
      <c r="L883" s="8">
        <f t="shared" si="41"/>
        <v>269.20999999999998</v>
      </c>
      <c r="M883" t="s">
        <v>26</v>
      </c>
      <c r="N883" t="str">
        <f>VLOOKUP(M883,'Look-up tables'!$H$1:$I$14,2,FALSE)</f>
        <v>NT</v>
      </c>
      <c r="O883" t="s">
        <v>29</v>
      </c>
      <c r="P883" s="7">
        <f>VLOOKUP(O883,'Look-up tables'!$D$1:$E$5,2,FALSE)</f>
        <v>3</v>
      </c>
      <c r="Q883" s="8" t="s">
        <v>17</v>
      </c>
      <c r="R883" t="s">
        <v>18</v>
      </c>
      <c r="S883" t="s">
        <v>76</v>
      </c>
      <c r="T883" t="s">
        <v>254</v>
      </c>
    </row>
    <row r="884" spans="1:20" x14ac:dyDescent="0.35">
      <c r="A884">
        <v>16519</v>
      </c>
      <c r="B884" s="1">
        <v>40704</v>
      </c>
      <c r="C884" s="27" t="str">
        <f t="shared" si="39"/>
        <v>Jun</v>
      </c>
      <c r="D884" s="27">
        <f>VLOOKUP(C884,'Look-up tables'!$N$2:$O$13,2,FALSE)</f>
        <v>6</v>
      </c>
      <c r="E884" t="s">
        <v>55</v>
      </c>
      <c r="F884">
        <v>49</v>
      </c>
      <c r="G884" t="str">
        <f>VLOOKUP(F884,'Look-up tables'!$A$1:$B$7,2,TRUE)</f>
        <v>XL</v>
      </c>
      <c r="H884">
        <v>138.96</v>
      </c>
      <c r="I884" s="2">
        <f t="shared" si="40"/>
        <v>2.835918367346939</v>
      </c>
      <c r="J884" t="s">
        <v>25</v>
      </c>
      <c r="K884">
        <v>0.7</v>
      </c>
      <c r="L884" s="8">
        <f t="shared" si="41"/>
        <v>139.66</v>
      </c>
      <c r="M884" t="s">
        <v>51</v>
      </c>
      <c r="N884" t="str">
        <f>VLOOKUP(M884,'Look-up tables'!$H$1:$I$14,2,FALSE)</f>
        <v>ON</v>
      </c>
      <c r="O884" t="s">
        <v>42</v>
      </c>
      <c r="P884" s="7">
        <f>VLOOKUP(O884,'Look-up tables'!$D$1:$E$5,2,FALSE)</f>
        <v>2</v>
      </c>
      <c r="Q884" s="8" t="s">
        <v>27</v>
      </c>
      <c r="R884" t="s">
        <v>40</v>
      </c>
      <c r="S884" t="s">
        <v>37</v>
      </c>
      <c r="T884" s="1">
        <v>40883</v>
      </c>
    </row>
    <row r="885" spans="1:20" x14ac:dyDescent="0.35">
      <c r="A885">
        <v>37702</v>
      </c>
      <c r="B885" s="1">
        <v>40704</v>
      </c>
      <c r="C885" s="27" t="str">
        <f t="shared" si="39"/>
        <v>Jun</v>
      </c>
      <c r="D885" s="27">
        <f>VLOOKUP(C885,'Look-up tables'!$N$2:$O$13,2,FALSE)</f>
        <v>6</v>
      </c>
      <c r="E885" t="s">
        <v>49</v>
      </c>
      <c r="F885">
        <v>44</v>
      </c>
      <c r="G885" t="str">
        <f>VLOOKUP(F885,'Look-up tables'!$A$1:$B$7,2,TRUE)</f>
        <v>XL</v>
      </c>
      <c r="H885">
        <v>601.78</v>
      </c>
      <c r="I885" s="2">
        <f t="shared" si="40"/>
        <v>13.676818181818181</v>
      </c>
      <c r="J885" t="s">
        <v>25</v>
      </c>
      <c r="K885">
        <v>4.51</v>
      </c>
      <c r="L885" s="8">
        <f t="shared" si="41"/>
        <v>606.29</v>
      </c>
      <c r="M885" t="s">
        <v>39</v>
      </c>
      <c r="N885" t="str">
        <f>VLOOKUP(M885,'Look-up tables'!$H$1:$I$14,2,FALSE)</f>
        <v>MB</v>
      </c>
      <c r="O885" t="s">
        <v>16</v>
      </c>
      <c r="P885" s="7">
        <f>VLOOKUP(O885,'Look-up tables'!$D$1:$E$5,2,FALSE)</f>
        <v>4</v>
      </c>
      <c r="Q885" s="8" t="s">
        <v>27</v>
      </c>
      <c r="R885" t="s">
        <v>58</v>
      </c>
      <c r="S885" t="s">
        <v>19</v>
      </c>
      <c r="T885" s="1">
        <v>40883</v>
      </c>
    </row>
    <row r="886" spans="1:20" x14ac:dyDescent="0.35">
      <c r="A886">
        <v>53671</v>
      </c>
      <c r="B886" s="1">
        <v>40704</v>
      </c>
      <c r="C886" s="27" t="str">
        <f t="shared" si="39"/>
        <v>Jun</v>
      </c>
      <c r="D886" s="27">
        <f>VLOOKUP(C886,'Look-up tables'!$N$2:$O$13,2,FALSE)</f>
        <v>6</v>
      </c>
      <c r="E886" t="s">
        <v>55</v>
      </c>
      <c r="F886">
        <v>43</v>
      </c>
      <c r="G886" t="str">
        <f>VLOOKUP(F886,'Look-up tables'!$A$1:$B$7,2,TRUE)</f>
        <v>XL</v>
      </c>
      <c r="H886">
        <v>6255.81</v>
      </c>
      <c r="I886" s="2">
        <f t="shared" si="40"/>
        <v>145.48395348837209</v>
      </c>
      <c r="J886" t="s">
        <v>25</v>
      </c>
      <c r="K886">
        <v>19.989999999999998</v>
      </c>
      <c r="L886" s="8">
        <f t="shared" si="41"/>
        <v>6275.8</v>
      </c>
      <c r="M886" t="s">
        <v>51</v>
      </c>
      <c r="N886" t="str">
        <f>VLOOKUP(M886,'Look-up tables'!$H$1:$I$14,2,FALSE)</f>
        <v>ON</v>
      </c>
      <c r="O886" t="s">
        <v>42</v>
      </c>
      <c r="P886" s="7">
        <f>VLOOKUP(O886,'Look-up tables'!$D$1:$E$5,2,FALSE)</f>
        <v>2</v>
      </c>
      <c r="Q886" s="8" t="s">
        <v>27</v>
      </c>
      <c r="R886" t="s">
        <v>58</v>
      </c>
      <c r="S886" t="s">
        <v>19</v>
      </c>
      <c r="T886" s="1">
        <v>40853</v>
      </c>
    </row>
    <row r="887" spans="1:20" x14ac:dyDescent="0.35">
      <c r="A887">
        <v>53671</v>
      </c>
      <c r="B887" s="1">
        <v>40704</v>
      </c>
      <c r="C887" s="27" t="str">
        <f t="shared" si="39"/>
        <v>Jun</v>
      </c>
      <c r="D887" s="27">
        <f>VLOOKUP(C887,'Look-up tables'!$N$2:$O$13,2,FALSE)</f>
        <v>6</v>
      </c>
      <c r="E887" t="s">
        <v>55</v>
      </c>
      <c r="F887">
        <v>41</v>
      </c>
      <c r="G887" t="str">
        <f>VLOOKUP(F887,'Look-up tables'!$A$1:$B$7,2,TRUE)</f>
        <v>XL</v>
      </c>
      <c r="H887">
        <v>236.68</v>
      </c>
      <c r="I887" s="2">
        <f t="shared" si="40"/>
        <v>5.7726829268292681</v>
      </c>
      <c r="J887" t="s">
        <v>25</v>
      </c>
      <c r="K887">
        <v>5.01</v>
      </c>
      <c r="L887" s="8">
        <f t="shared" si="41"/>
        <v>241.69</v>
      </c>
      <c r="M887" t="s">
        <v>51</v>
      </c>
      <c r="N887" t="str">
        <f>VLOOKUP(M887,'Look-up tables'!$H$1:$I$14,2,FALSE)</f>
        <v>ON</v>
      </c>
      <c r="O887" t="s">
        <v>42</v>
      </c>
      <c r="P887" s="7">
        <f>VLOOKUP(O887,'Look-up tables'!$D$1:$E$5,2,FALSE)</f>
        <v>2</v>
      </c>
      <c r="Q887" s="8" t="s">
        <v>27</v>
      </c>
      <c r="R887" t="s">
        <v>68</v>
      </c>
      <c r="S887" t="s">
        <v>19</v>
      </c>
      <c r="T887" s="1">
        <v>40853</v>
      </c>
    </row>
    <row r="888" spans="1:20" x14ac:dyDescent="0.35">
      <c r="A888">
        <v>53671</v>
      </c>
      <c r="B888" s="1">
        <v>40704</v>
      </c>
      <c r="C888" s="27" t="str">
        <f t="shared" si="39"/>
        <v>Jun</v>
      </c>
      <c r="D888" s="27">
        <f>VLOOKUP(C888,'Look-up tables'!$N$2:$O$13,2,FALSE)</f>
        <v>6</v>
      </c>
      <c r="E888" t="s">
        <v>55</v>
      </c>
      <c r="F888">
        <v>39</v>
      </c>
      <c r="G888" t="str">
        <f>VLOOKUP(F888,'Look-up tables'!$A$1:$B$7,2,TRUE)</f>
        <v>L</v>
      </c>
      <c r="H888">
        <v>616.5</v>
      </c>
      <c r="I888" s="2">
        <f t="shared" si="40"/>
        <v>15.807692307692308</v>
      </c>
      <c r="J888" t="s">
        <v>25</v>
      </c>
      <c r="K888">
        <v>8.4</v>
      </c>
      <c r="L888" s="8">
        <f t="shared" si="41"/>
        <v>624.9</v>
      </c>
      <c r="M888" t="s">
        <v>51</v>
      </c>
      <c r="N888" t="str">
        <f>VLOOKUP(M888,'Look-up tables'!$H$1:$I$14,2,FALSE)</f>
        <v>ON</v>
      </c>
      <c r="O888" t="s">
        <v>42</v>
      </c>
      <c r="P888" s="7">
        <f>VLOOKUP(O888,'Look-up tables'!$D$1:$E$5,2,FALSE)</f>
        <v>2</v>
      </c>
      <c r="Q888" s="8" t="s">
        <v>27</v>
      </c>
      <c r="R888" t="s">
        <v>68</v>
      </c>
      <c r="S888" t="s">
        <v>19</v>
      </c>
      <c r="T888" s="1">
        <v>40853</v>
      </c>
    </row>
    <row r="889" spans="1:20" x14ac:dyDescent="0.35">
      <c r="A889">
        <v>16519</v>
      </c>
      <c r="B889" s="1">
        <v>40704</v>
      </c>
      <c r="C889" s="27" t="str">
        <f t="shared" si="39"/>
        <v>Jun</v>
      </c>
      <c r="D889" s="27">
        <f>VLOOKUP(C889,'Look-up tables'!$N$2:$O$13,2,FALSE)</f>
        <v>6</v>
      </c>
      <c r="E889" t="s">
        <v>55</v>
      </c>
      <c r="F889">
        <v>39</v>
      </c>
      <c r="G889" t="str">
        <f>VLOOKUP(F889,'Look-up tables'!$A$1:$B$7,2,TRUE)</f>
        <v>L</v>
      </c>
      <c r="H889">
        <v>158.97</v>
      </c>
      <c r="I889" s="2">
        <f t="shared" si="40"/>
        <v>4.0761538461538462</v>
      </c>
      <c r="J889" t="s">
        <v>25</v>
      </c>
      <c r="K889">
        <v>2.99</v>
      </c>
      <c r="L889" s="8">
        <f t="shared" si="41"/>
        <v>161.96</v>
      </c>
      <c r="M889" t="s">
        <v>51</v>
      </c>
      <c r="N889" t="str">
        <f>VLOOKUP(M889,'Look-up tables'!$H$1:$I$14,2,FALSE)</f>
        <v>ON</v>
      </c>
      <c r="O889" t="s">
        <v>42</v>
      </c>
      <c r="P889" s="7">
        <f>VLOOKUP(O889,'Look-up tables'!$D$1:$E$5,2,FALSE)</f>
        <v>2</v>
      </c>
      <c r="Q889" s="8" t="s">
        <v>27</v>
      </c>
      <c r="R889" t="s">
        <v>68</v>
      </c>
      <c r="S889" t="s">
        <v>19</v>
      </c>
      <c r="T889" s="1">
        <v>40883</v>
      </c>
    </row>
    <row r="890" spans="1:20" x14ac:dyDescent="0.35">
      <c r="A890">
        <v>38274</v>
      </c>
      <c r="B890" s="1">
        <v>40704</v>
      </c>
      <c r="C890" s="27" t="str">
        <f t="shared" si="39"/>
        <v>Jun</v>
      </c>
      <c r="D890" s="27">
        <f>VLOOKUP(C890,'Look-up tables'!$N$2:$O$13,2,FALSE)</f>
        <v>6</v>
      </c>
      <c r="E890" t="s">
        <v>34</v>
      </c>
      <c r="F890">
        <v>27</v>
      </c>
      <c r="G890" t="str">
        <f>VLOOKUP(F890,'Look-up tables'!$A$1:$B$7,2,TRUE)</f>
        <v>M</v>
      </c>
      <c r="H890">
        <v>1199.57</v>
      </c>
      <c r="I890" s="2">
        <f t="shared" si="40"/>
        <v>44.428518518518516</v>
      </c>
      <c r="J890" t="s">
        <v>25</v>
      </c>
      <c r="K890">
        <v>16.36</v>
      </c>
      <c r="L890" s="8">
        <f t="shared" si="41"/>
        <v>1215.9299999999998</v>
      </c>
      <c r="M890" t="s">
        <v>51</v>
      </c>
      <c r="N890" t="str">
        <f>VLOOKUP(M890,'Look-up tables'!$H$1:$I$14,2,FALSE)</f>
        <v>ON</v>
      </c>
      <c r="O890" t="s">
        <v>16</v>
      </c>
      <c r="P890" s="7">
        <f>VLOOKUP(O890,'Look-up tables'!$D$1:$E$5,2,FALSE)</f>
        <v>4</v>
      </c>
      <c r="Q890" s="8" t="s">
        <v>27</v>
      </c>
      <c r="R890" t="s">
        <v>58</v>
      </c>
      <c r="S890" t="s">
        <v>19</v>
      </c>
      <c r="T890" s="1">
        <v>40883</v>
      </c>
    </row>
    <row r="891" spans="1:20" x14ac:dyDescent="0.35">
      <c r="A891">
        <v>9095</v>
      </c>
      <c r="B891" s="1">
        <v>40704</v>
      </c>
      <c r="C891" s="27" t="str">
        <f t="shared" si="39"/>
        <v>Jun</v>
      </c>
      <c r="D891" s="27">
        <f>VLOOKUP(C891,'Look-up tables'!$N$2:$O$13,2,FALSE)</f>
        <v>6</v>
      </c>
      <c r="E891" t="s">
        <v>34</v>
      </c>
      <c r="F891">
        <v>23</v>
      </c>
      <c r="G891" t="str">
        <f>VLOOKUP(F891,'Look-up tables'!$A$1:$B$7,2,TRUE)</f>
        <v>M</v>
      </c>
      <c r="H891">
        <v>294.91000000000003</v>
      </c>
      <c r="I891" s="2">
        <f t="shared" si="40"/>
        <v>12.82217391304348</v>
      </c>
      <c r="J891" t="s">
        <v>25</v>
      </c>
      <c r="K891">
        <v>6.27</v>
      </c>
      <c r="L891" s="8">
        <f t="shared" si="41"/>
        <v>301.18</v>
      </c>
      <c r="M891" t="s">
        <v>85</v>
      </c>
      <c r="N891" t="str">
        <f>VLOOKUP(M891,'Look-up tables'!$H$1:$I$14,2,FALSE)</f>
        <v>SK</v>
      </c>
      <c r="O891" t="s">
        <v>42</v>
      </c>
      <c r="P891" s="7">
        <f>VLOOKUP(O891,'Look-up tables'!$D$1:$E$5,2,FALSE)</f>
        <v>2</v>
      </c>
      <c r="Q891" s="8" t="s">
        <v>27</v>
      </c>
      <c r="R891" t="s">
        <v>58</v>
      </c>
      <c r="S891" t="s">
        <v>45</v>
      </c>
      <c r="T891" s="1">
        <v>40883</v>
      </c>
    </row>
    <row r="892" spans="1:20" x14ac:dyDescent="0.35">
      <c r="A892">
        <v>38274</v>
      </c>
      <c r="B892" s="1">
        <v>40704</v>
      </c>
      <c r="C892" s="27" t="str">
        <f t="shared" si="39"/>
        <v>Jun</v>
      </c>
      <c r="D892" s="27">
        <f>VLOOKUP(C892,'Look-up tables'!$N$2:$O$13,2,FALSE)</f>
        <v>6</v>
      </c>
      <c r="E892" t="s">
        <v>34</v>
      </c>
      <c r="F892">
        <v>10</v>
      </c>
      <c r="G892" t="str">
        <f>VLOOKUP(F892,'Look-up tables'!$A$1:$B$7,2,TRUE)</f>
        <v>S</v>
      </c>
      <c r="H892">
        <v>484.21949999999998</v>
      </c>
      <c r="I892" s="2">
        <f t="shared" si="40"/>
        <v>48.421949999999995</v>
      </c>
      <c r="J892" t="s">
        <v>14</v>
      </c>
      <c r="K892">
        <v>1.25</v>
      </c>
      <c r="L892" s="8">
        <f t="shared" si="41"/>
        <v>485.46949999999998</v>
      </c>
      <c r="M892" t="s">
        <v>51</v>
      </c>
      <c r="N892" t="str">
        <f>VLOOKUP(M892,'Look-up tables'!$H$1:$I$14,2,FALSE)</f>
        <v>ON</v>
      </c>
      <c r="O892" t="s">
        <v>16</v>
      </c>
      <c r="P892" s="7">
        <f>VLOOKUP(O892,'Look-up tables'!$D$1:$E$5,2,FALSE)</f>
        <v>4</v>
      </c>
      <c r="Q892" s="8" t="s">
        <v>30</v>
      </c>
      <c r="R892" t="s">
        <v>47</v>
      </c>
      <c r="S892" t="s">
        <v>32</v>
      </c>
      <c r="T892" s="1">
        <v>40853</v>
      </c>
    </row>
    <row r="893" spans="1:20" x14ac:dyDescent="0.35">
      <c r="A893">
        <v>38274</v>
      </c>
      <c r="B893" s="1">
        <v>40704</v>
      </c>
      <c r="C893" s="27" t="str">
        <f t="shared" si="39"/>
        <v>Jun</v>
      </c>
      <c r="D893" s="27">
        <f>VLOOKUP(C893,'Look-up tables'!$N$2:$O$13,2,FALSE)</f>
        <v>6</v>
      </c>
      <c r="E893" t="s">
        <v>34</v>
      </c>
      <c r="F893">
        <v>9</v>
      </c>
      <c r="G893" t="str">
        <f>VLOOKUP(F893,'Look-up tables'!$A$1:$B$7,2,TRUE)</f>
        <v>XS</v>
      </c>
      <c r="H893">
        <v>1225.3699999999999</v>
      </c>
      <c r="I893" s="2">
        <f t="shared" si="40"/>
        <v>136.15222222222221</v>
      </c>
      <c r="J893" t="s">
        <v>25</v>
      </c>
      <c r="K893">
        <v>24.49</v>
      </c>
      <c r="L893" s="8">
        <f t="shared" si="41"/>
        <v>1249.8599999999999</v>
      </c>
      <c r="M893" t="s">
        <v>51</v>
      </c>
      <c r="N893" t="str">
        <f>VLOOKUP(M893,'Look-up tables'!$H$1:$I$14,2,FALSE)</f>
        <v>ON</v>
      </c>
      <c r="O893" t="s">
        <v>16</v>
      </c>
      <c r="P893" s="7">
        <f>VLOOKUP(O893,'Look-up tables'!$D$1:$E$5,2,FALSE)</f>
        <v>4</v>
      </c>
      <c r="Q893" s="8" t="s">
        <v>17</v>
      </c>
      <c r="R893" t="s">
        <v>23</v>
      </c>
      <c r="S893" t="s">
        <v>76</v>
      </c>
      <c r="T893" s="1">
        <v>40883</v>
      </c>
    </row>
    <row r="894" spans="1:20" x14ac:dyDescent="0.35">
      <c r="A894">
        <v>4871</v>
      </c>
      <c r="B894" s="1">
        <v>40705</v>
      </c>
      <c r="C894" s="27" t="str">
        <f t="shared" si="39"/>
        <v>Jun</v>
      </c>
      <c r="D894" s="27">
        <f>VLOOKUP(C894,'Look-up tables'!$N$2:$O$13,2,FALSE)</f>
        <v>6</v>
      </c>
      <c r="E894" t="s">
        <v>20</v>
      </c>
      <c r="F894">
        <v>26</v>
      </c>
      <c r="G894" t="str">
        <f>VLOOKUP(F894,'Look-up tables'!$A$1:$B$7,2,TRUE)</f>
        <v>M</v>
      </c>
      <c r="H894">
        <v>238.34</v>
      </c>
      <c r="I894" s="2">
        <f t="shared" si="40"/>
        <v>9.1669230769230765</v>
      </c>
      <c r="J894" t="s">
        <v>25</v>
      </c>
      <c r="K894">
        <v>3.98</v>
      </c>
      <c r="L894" s="8">
        <f t="shared" si="41"/>
        <v>242.32</v>
      </c>
      <c r="M894" t="s">
        <v>85</v>
      </c>
      <c r="N894" t="str">
        <f>VLOOKUP(M894,'Look-up tables'!$H$1:$I$14,2,FALSE)</f>
        <v>SK</v>
      </c>
      <c r="O894" t="s">
        <v>16</v>
      </c>
      <c r="P894" s="7">
        <f>VLOOKUP(O894,'Look-up tables'!$D$1:$E$5,2,FALSE)</f>
        <v>4</v>
      </c>
      <c r="Q894" s="8" t="s">
        <v>27</v>
      </c>
      <c r="R894" t="s">
        <v>36</v>
      </c>
      <c r="S894" t="s">
        <v>32</v>
      </c>
      <c r="T894" t="s">
        <v>90</v>
      </c>
    </row>
    <row r="895" spans="1:20" x14ac:dyDescent="0.35">
      <c r="A895">
        <v>24519</v>
      </c>
      <c r="B895" s="1">
        <v>40705</v>
      </c>
      <c r="C895" s="27" t="str">
        <f t="shared" si="39"/>
        <v>Jun</v>
      </c>
      <c r="D895" s="27">
        <f>VLOOKUP(C895,'Look-up tables'!$N$2:$O$13,2,FALSE)</f>
        <v>6</v>
      </c>
      <c r="E895" t="s">
        <v>20</v>
      </c>
      <c r="F895">
        <v>22</v>
      </c>
      <c r="G895" t="str">
        <f>VLOOKUP(F895,'Look-up tables'!$A$1:$B$7,2,TRUE)</f>
        <v>M</v>
      </c>
      <c r="H895">
        <v>127.56</v>
      </c>
      <c r="I895" s="2">
        <f t="shared" si="40"/>
        <v>5.7981818181818179</v>
      </c>
      <c r="J895" t="s">
        <v>25</v>
      </c>
      <c r="K895">
        <v>5.63</v>
      </c>
      <c r="L895" s="8">
        <f t="shared" si="41"/>
        <v>133.19</v>
      </c>
      <c r="M895" t="s">
        <v>51</v>
      </c>
      <c r="N895" t="str">
        <f>VLOOKUP(M895,'Look-up tables'!$H$1:$I$14,2,FALSE)</f>
        <v>ON</v>
      </c>
      <c r="O895" t="s">
        <v>16</v>
      </c>
      <c r="P895" s="7">
        <f>VLOOKUP(O895,'Look-up tables'!$D$1:$E$5,2,FALSE)</f>
        <v>4</v>
      </c>
      <c r="Q895" s="8" t="s">
        <v>27</v>
      </c>
      <c r="R895" t="s">
        <v>68</v>
      </c>
      <c r="S895" t="s">
        <v>19</v>
      </c>
      <c r="T895" s="1">
        <v>40883</v>
      </c>
    </row>
    <row r="896" spans="1:20" x14ac:dyDescent="0.35">
      <c r="A896">
        <v>4070</v>
      </c>
      <c r="B896" s="1">
        <v>40705</v>
      </c>
      <c r="C896" s="27" t="str">
        <f t="shared" si="39"/>
        <v>Jun</v>
      </c>
      <c r="D896" s="27">
        <f>VLOOKUP(C896,'Look-up tables'!$N$2:$O$13,2,FALSE)</f>
        <v>6</v>
      </c>
      <c r="E896" t="s">
        <v>34</v>
      </c>
      <c r="F896">
        <v>22</v>
      </c>
      <c r="G896" t="str">
        <f>VLOOKUP(F896,'Look-up tables'!$A$1:$B$7,2,TRUE)</f>
        <v>M</v>
      </c>
      <c r="H896">
        <v>646.07000000000005</v>
      </c>
      <c r="I896" s="2">
        <f t="shared" si="40"/>
        <v>29.366818181818186</v>
      </c>
      <c r="J896" t="s">
        <v>14</v>
      </c>
      <c r="K896">
        <v>1.99</v>
      </c>
      <c r="L896" s="8">
        <f t="shared" si="41"/>
        <v>648.06000000000006</v>
      </c>
      <c r="M896" t="s">
        <v>39</v>
      </c>
      <c r="N896" t="str">
        <f>VLOOKUP(M896,'Look-up tables'!$H$1:$I$14,2,FALSE)</f>
        <v>MB</v>
      </c>
      <c r="O896" t="s">
        <v>29</v>
      </c>
      <c r="P896" s="7">
        <f>VLOOKUP(O896,'Look-up tables'!$D$1:$E$5,2,FALSE)</f>
        <v>3</v>
      </c>
      <c r="Q896" s="8" t="s">
        <v>30</v>
      </c>
      <c r="R896" t="s">
        <v>31</v>
      </c>
      <c r="S896" t="s">
        <v>32</v>
      </c>
      <c r="T896" s="1">
        <v>40853</v>
      </c>
    </row>
    <row r="897" spans="1:20" x14ac:dyDescent="0.35">
      <c r="A897">
        <v>58496</v>
      </c>
      <c r="B897" s="1">
        <v>40705</v>
      </c>
      <c r="C897" s="27" t="str">
        <f t="shared" si="39"/>
        <v>Jun</v>
      </c>
      <c r="D897" s="27">
        <f>VLOOKUP(C897,'Look-up tables'!$N$2:$O$13,2,FALSE)</f>
        <v>6</v>
      </c>
      <c r="E897" t="s">
        <v>49</v>
      </c>
      <c r="F897">
        <v>20</v>
      </c>
      <c r="G897" t="str">
        <f>VLOOKUP(F897,'Look-up tables'!$A$1:$B$7,2,TRUE)</f>
        <v>M</v>
      </c>
      <c r="H897">
        <v>137.97</v>
      </c>
      <c r="I897" s="2">
        <f t="shared" si="40"/>
        <v>6.8985000000000003</v>
      </c>
      <c r="J897" t="s">
        <v>25</v>
      </c>
      <c r="K897">
        <v>10.050000000000001</v>
      </c>
      <c r="L897" s="8">
        <f t="shared" si="41"/>
        <v>148.02000000000001</v>
      </c>
      <c r="M897" t="s">
        <v>35</v>
      </c>
      <c r="N897" t="str">
        <f>VLOOKUP(M897,'Look-up tables'!$H$1:$I$14,2,FALSE)</f>
        <v>QC</v>
      </c>
      <c r="O897" t="s">
        <v>42</v>
      </c>
      <c r="P897" s="7">
        <f>VLOOKUP(O897,'Look-up tables'!$D$1:$E$5,2,FALSE)</f>
        <v>2</v>
      </c>
      <c r="Q897" s="8" t="s">
        <v>27</v>
      </c>
      <c r="R897" t="s">
        <v>28</v>
      </c>
      <c r="S897" t="s">
        <v>19</v>
      </c>
      <c r="T897" t="s">
        <v>254</v>
      </c>
    </row>
    <row r="898" spans="1:20" x14ac:dyDescent="0.35">
      <c r="A898">
        <v>4871</v>
      </c>
      <c r="B898" s="1">
        <v>40705</v>
      </c>
      <c r="C898" s="27" t="str">
        <f t="shared" si="39"/>
        <v>Jun</v>
      </c>
      <c r="D898" s="27">
        <f>VLOOKUP(C898,'Look-up tables'!$N$2:$O$13,2,FALSE)</f>
        <v>6</v>
      </c>
      <c r="E898" t="s">
        <v>20</v>
      </c>
      <c r="F898">
        <v>8</v>
      </c>
      <c r="G898" t="str">
        <f>VLOOKUP(F898,'Look-up tables'!$A$1:$B$7,2,TRUE)</f>
        <v>XS</v>
      </c>
      <c r="H898">
        <v>775.74</v>
      </c>
      <c r="I898" s="2">
        <f t="shared" si="40"/>
        <v>96.967500000000001</v>
      </c>
      <c r="J898" t="s">
        <v>21</v>
      </c>
      <c r="K898">
        <v>42</v>
      </c>
      <c r="L898" s="8">
        <f t="shared" si="41"/>
        <v>817.74</v>
      </c>
      <c r="M898" t="s">
        <v>85</v>
      </c>
      <c r="N898" t="str">
        <f>VLOOKUP(M898,'Look-up tables'!$H$1:$I$14,2,FALSE)</f>
        <v>SK</v>
      </c>
      <c r="O898" t="s">
        <v>16</v>
      </c>
      <c r="P898" s="7">
        <f>VLOOKUP(O898,'Look-up tables'!$D$1:$E$5,2,FALSE)</f>
        <v>4</v>
      </c>
      <c r="Q898" s="8" t="s">
        <v>17</v>
      </c>
      <c r="R898" t="s">
        <v>23</v>
      </c>
      <c r="S898" t="s">
        <v>24</v>
      </c>
      <c r="T898" t="s">
        <v>254</v>
      </c>
    </row>
    <row r="899" spans="1:20" x14ac:dyDescent="0.35">
      <c r="A899">
        <v>23107</v>
      </c>
      <c r="B899" s="1">
        <v>40705</v>
      </c>
      <c r="C899" s="27" t="str">
        <f t="shared" ref="C899:C962" si="42">TEXT(B899, "mmm")</f>
        <v>Jun</v>
      </c>
      <c r="D899" s="27">
        <f>VLOOKUP(C899,'Look-up tables'!$N$2:$O$13,2,FALSE)</f>
        <v>6</v>
      </c>
      <c r="E899" t="s">
        <v>55</v>
      </c>
      <c r="F899">
        <v>7</v>
      </c>
      <c r="G899" t="str">
        <f>VLOOKUP(F899,'Look-up tables'!$A$1:$B$7,2,TRUE)</f>
        <v>XS</v>
      </c>
      <c r="H899">
        <v>43.29</v>
      </c>
      <c r="I899" s="2">
        <f t="shared" ref="I899:I962" si="43">H899/F899</f>
        <v>6.1842857142857142</v>
      </c>
      <c r="J899" t="s">
        <v>25</v>
      </c>
      <c r="K899">
        <v>7.57</v>
      </c>
      <c r="L899" s="8">
        <f t="shared" ref="L899:L962" si="44">H899+K899</f>
        <v>50.86</v>
      </c>
      <c r="M899" t="s">
        <v>63</v>
      </c>
      <c r="N899" t="str">
        <f>VLOOKUP(M899,'Look-up tables'!$H$1:$I$14,2,FALSE)</f>
        <v>NB</v>
      </c>
      <c r="O899" t="s">
        <v>16</v>
      </c>
      <c r="P899" s="7">
        <f>VLOOKUP(O899,'Look-up tables'!$D$1:$E$5,2,FALSE)</f>
        <v>4</v>
      </c>
      <c r="Q899" s="8" t="s">
        <v>27</v>
      </c>
      <c r="R899" t="s">
        <v>68</v>
      </c>
      <c r="S899" t="s">
        <v>19</v>
      </c>
      <c r="T899" t="s">
        <v>90</v>
      </c>
    </row>
    <row r="900" spans="1:20" x14ac:dyDescent="0.35">
      <c r="A900">
        <v>54592</v>
      </c>
      <c r="B900" s="1">
        <v>40706</v>
      </c>
      <c r="C900" s="27" t="str">
        <f t="shared" si="42"/>
        <v>Jun</v>
      </c>
      <c r="D900" s="27">
        <f>VLOOKUP(C900,'Look-up tables'!$N$2:$O$13,2,FALSE)</f>
        <v>6</v>
      </c>
      <c r="E900" t="s">
        <v>13</v>
      </c>
      <c r="F900">
        <v>34</v>
      </c>
      <c r="G900" t="str">
        <f>VLOOKUP(F900,'Look-up tables'!$A$1:$B$7,2,TRUE)</f>
        <v>L</v>
      </c>
      <c r="H900">
        <v>154.43</v>
      </c>
      <c r="I900" s="2">
        <f t="shared" si="43"/>
        <v>4.5420588235294117</v>
      </c>
      <c r="J900" t="s">
        <v>25</v>
      </c>
      <c r="K900">
        <v>6.92</v>
      </c>
      <c r="L900" s="8">
        <f t="shared" si="44"/>
        <v>161.35</v>
      </c>
      <c r="M900" t="s">
        <v>35</v>
      </c>
      <c r="N900" t="str">
        <f>VLOOKUP(M900,'Look-up tables'!$H$1:$I$14,2,FALSE)</f>
        <v>QC</v>
      </c>
      <c r="O900" t="s">
        <v>42</v>
      </c>
      <c r="P900" s="7">
        <f>VLOOKUP(O900,'Look-up tables'!$D$1:$E$5,2,FALSE)</f>
        <v>2</v>
      </c>
      <c r="Q900" s="8" t="s">
        <v>17</v>
      </c>
      <c r="R900" t="s">
        <v>18</v>
      </c>
      <c r="S900" t="s">
        <v>19</v>
      </c>
      <c r="T900" t="s">
        <v>90</v>
      </c>
    </row>
    <row r="901" spans="1:20" x14ac:dyDescent="0.35">
      <c r="A901">
        <v>54592</v>
      </c>
      <c r="B901" s="1">
        <v>40706</v>
      </c>
      <c r="C901" s="27" t="str">
        <f t="shared" si="42"/>
        <v>Jun</v>
      </c>
      <c r="D901" s="27">
        <f>VLOOKUP(C901,'Look-up tables'!$N$2:$O$13,2,FALSE)</f>
        <v>6</v>
      </c>
      <c r="E901" t="s">
        <v>13</v>
      </c>
      <c r="F901">
        <v>28</v>
      </c>
      <c r="G901" t="str">
        <f>VLOOKUP(F901,'Look-up tables'!$A$1:$B$7,2,TRUE)</f>
        <v>M</v>
      </c>
      <c r="H901">
        <v>1971.56</v>
      </c>
      <c r="I901" s="2">
        <f t="shared" si="43"/>
        <v>70.412857142857135</v>
      </c>
      <c r="J901" t="s">
        <v>21</v>
      </c>
      <c r="K901">
        <v>26.85</v>
      </c>
      <c r="L901" s="8">
        <f t="shared" si="44"/>
        <v>1998.4099999999999</v>
      </c>
      <c r="M901" t="s">
        <v>35</v>
      </c>
      <c r="N901" t="str">
        <f>VLOOKUP(M901,'Look-up tables'!$H$1:$I$14,2,FALSE)</f>
        <v>QC</v>
      </c>
      <c r="O901" t="s">
        <v>42</v>
      </c>
      <c r="P901" s="7">
        <f>VLOOKUP(O901,'Look-up tables'!$D$1:$E$5,2,FALSE)</f>
        <v>2</v>
      </c>
      <c r="Q901" s="8" t="s">
        <v>17</v>
      </c>
      <c r="R901" t="s">
        <v>115</v>
      </c>
      <c r="S901" t="s">
        <v>56</v>
      </c>
      <c r="T901" t="s">
        <v>229</v>
      </c>
    </row>
    <row r="902" spans="1:20" x14ac:dyDescent="0.35">
      <c r="A902">
        <v>50852</v>
      </c>
      <c r="B902" s="1">
        <v>40706</v>
      </c>
      <c r="C902" s="27" t="str">
        <f t="shared" si="42"/>
        <v>Jun</v>
      </c>
      <c r="D902" s="27">
        <f>VLOOKUP(C902,'Look-up tables'!$N$2:$O$13,2,FALSE)</f>
        <v>6</v>
      </c>
      <c r="E902" t="s">
        <v>55</v>
      </c>
      <c r="F902">
        <v>24</v>
      </c>
      <c r="G902" t="str">
        <f>VLOOKUP(F902,'Look-up tables'!$A$1:$B$7,2,TRUE)</f>
        <v>M</v>
      </c>
      <c r="H902">
        <v>188.47</v>
      </c>
      <c r="I902" s="2">
        <f t="shared" si="43"/>
        <v>7.8529166666666663</v>
      </c>
      <c r="J902" t="s">
        <v>25</v>
      </c>
      <c r="K902">
        <v>11.51</v>
      </c>
      <c r="L902" s="8">
        <f t="shared" si="44"/>
        <v>199.98</v>
      </c>
      <c r="M902" t="s">
        <v>85</v>
      </c>
      <c r="N902" t="str">
        <f>VLOOKUP(M902,'Look-up tables'!$H$1:$I$14,2,FALSE)</f>
        <v>SK</v>
      </c>
      <c r="O902" t="s">
        <v>42</v>
      </c>
      <c r="P902" s="7">
        <f>VLOOKUP(O902,'Look-up tables'!$D$1:$E$5,2,FALSE)</f>
        <v>2</v>
      </c>
      <c r="Q902" s="8" t="s">
        <v>27</v>
      </c>
      <c r="R902" t="s">
        <v>68</v>
      </c>
      <c r="S902" t="s">
        <v>19</v>
      </c>
      <c r="T902" t="s">
        <v>254</v>
      </c>
    </row>
    <row r="903" spans="1:20" x14ac:dyDescent="0.35">
      <c r="A903">
        <v>45671</v>
      </c>
      <c r="B903" s="1">
        <v>40706</v>
      </c>
      <c r="C903" s="27" t="str">
        <f t="shared" si="42"/>
        <v>Jun</v>
      </c>
      <c r="D903" s="27">
        <f>VLOOKUP(C903,'Look-up tables'!$N$2:$O$13,2,FALSE)</f>
        <v>6</v>
      </c>
      <c r="E903" t="s">
        <v>13</v>
      </c>
      <c r="F903">
        <v>13</v>
      </c>
      <c r="G903" t="str">
        <f>VLOOKUP(F903,'Look-up tables'!$A$1:$B$7,2,TRUE)</f>
        <v>S</v>
      </c>
      <c r="H903">
        <v>126.68</v>
      </c>
      <c r="I903" s="2">
        <f t="shared" si="43"/>
        <v>9.7446153846153845</v>
      </c>
      <c r="J903" t="s">
        <v>25</v>
      </c>
      <c r="K903">
        <v>6.02</v>
      </c>
      <c r="L903" s="8">
        <f t="shared" si="44"/>
        <v>132.70000000000002</v>
      </c>
      <c r="M903" t="s">
        <v>15</v>
      </c>
      <c r="N903" t="str">
        <f>VLOOKUP(M903,'Look-up tables'!$H$1:$I$14,2,FALSE)</f>
        <v>BC</v>
      </c>
      <c r="O903" t="s">
        <v>16</v>
      </c>
      <c r="P903" s="7">
        <f>VLOOKUP(O903,'Look-up tables'!$D$1:$E$5,2,FALSE)</f>
        <v>4</v>
      </c>
      <c r="Q903" s="8" t="s">
        <v>17</v>
      </c>
      <c r="R903" t="s">
        <v>18</v>
      </c>
      <c r="S903" t="s">
        <v>45</v>
      </c>
      <c r="T903" t="s">
        <v>160</v>
      </c>
    </row>
    <row r="904" spans="1:20" x14ac:dyDescent="0.35">
      <c r="A904">
        <v>29249</v>
      </c>
      <c r="B904" s="1">
        <v>40707</v>
      </c>
      <c r="C904" s="27" t="str">
        <f t="shared" si="42"/>
        <v>Jun</v>
      </c>
      <c r="D904" s="27">
        <f>VLOOKUP(C904,'Look-up tables'!$N$2:$O$13,2,FALSE)</f>
        <v>6</v>
      </c>
      <c r="E904" t="s">
        <v>13</v>
      </c>
      <c r="F904">
        <v>47</v>
      </c>
      <c r="G904" t="str">
        <f>VLOOKUP(F904,'Look-up tables'!$A$1:$B$7,2,TRUE)</f>
        <v>XL</v>
      </c>
      <c r="H904">
        <v>302.69</v>
      </c>
      <c r="I904" s="2">
        <f t="shared" si="43"/>
        <v>6.4402127659574466</v>
      </c>
      <c r="J904" t="s">
        <v>14</v>
      </c>
      <c r="K904">
        <v>1.02</v>
      </c>
      <c r="L904" s="8">
        <f t="shared" si="44"/>
        <v>303.70999999999998</v>
      </c>
      <c r="M904" t="s">
        <v>39</v>
      </c>
      <c r="N904" t="str">
        <f>VLOOKUP(M904,'Look-up tables'!$H$1:$I$14,2,FALSE)</f>
        <v>MB</v>
      </c>
      <c r="O904" t="s">
        <v>22</v>
      </c>
      <c r="P904" s="7">
        <f>VLOOKUP(O904,'Look-up tables'!$D$1:$E$5,2,FALSE)</f>
        <v>1</v>
      </c>
      <c r="Q904" s="8" t="s">
        <v>27</v>
      </c>
      <c r="R904" t="s">
        <v>28</v>
      </c>
      <c r="S904" t="s">
        <v>37</v>
      </c>
      <c r="T904" t="s">
        <v>208</v>
      </c>
    </row>
    <row r="905" spans="1:20" x14ac:dyDescent="0.35">
      <c r="A905">
        <v>30048</v>
      </c>
      <c r="B905" s="1">
        <v>40707</v>
      </c>
      <c r="C905" s="27" t="str">
        <f t="shared" si="42"/>
        <v>Jun</v>
      </c>
      <c r="D905" s="27">
        <f>VLOOKUP(C905,'Look-up tables'!$N$2:$O$13,2,FALSE)</f>
        <v>6</v>
      </c>
      <c r="E905" t="s">
        <v>55</v>
      </c>
      <c r="F905">
        <v>44</v>
      </c>
      <c r="G905" t="str">
        <f>VLOOKUP(F905,'Look-up tables'!$A$1:$B$7,2,TRUE)</f>
        <v>XL</v>
      </c>
      <c r="H905">
        <v>7765.13</v>
      </c>
      <c r="I905" s="2">
        <f t="shared" si="43"/>
        <v>176.48022727272726</v>
      </c>
      <c r="J905" t="s">
        <v>21</v>
      </c>
      <c r="K905">
        <v>55.24</v>
      </c>
      <c r="L905" s="8">
        <f t="shared" si="44"/>
        <v>7820.37</v>
      </c>
      <c r="M905" t="s">
        <v>96</v>
      </c>
      <c r="N905" t="str">
        <f>VLOOKUP(M905,'Look-up tables'!$H$1:$I$14,2,FALSE)</f>
        <v>PE</v>
      </c>
      <c r="O905" t="s">
        <v>29</v>
      </c>
      <c r="P905" s="7">
        <f>VLOOKUP(O905,'Look-up tables'!$D$1:$E$5,2,FALSE)</f>
        <v>3</v>
      </c>
      <c r="Q905" s="8" t="s">
        <v>27</v>
      </c>
      <c r="R905" t="s">
        <v>66</v>
      </c>
      <c r="S905" t="s">
        <v>24</v>
      </c>
      <c r="T905" t="s">
        <v>191</v>
      </c>
    </row>
    <row r="906" spans="1:20" x14ac:dyDescent="0.35">
      <c r="A906">
        <v>29249</v>
      </c>
      <c r="B906" s="1">
        <v>40707</v>
      </c>
      <c r="C906" s="27" t="str">
        <f t="shared" si="42"/>
        <v>Jun</v>
      </c>
      <c r="D906" s="27">
        <f>VLOOKUP(C906,'Look-up tables'!$N$2:$O$13,2,FALSE)</f>
        <v>6</v>
      </c>
      <c r="E906" t="s">
        <v>13</v>
      </c>
      <c r="F906">
        <v>12</v>
      </c>
      <c r="G906" t="str">
        <f>VLOOKUP(F906,'Look-up tables'!$A$1:$B$7,2,TRUE)</f>
        <v>S</v>
      </c>
      <c r="H906">
        <v>3156.6</v>
      </c>
      <c r="I906" s="2">
        <f t="shared" si="43"/>
        <v>263.05</v>
      </c>
      <c r="J906" t="s">
        <v>25</v>
      </c>
      <c r="K906">
        <v>24.49</v>
      </c>
      <c r="L906" s="8">
        <f t="shared" si="44"/>
        <v>3181.0899999999997</v>
      </c>
      <c r="M906" t="s">
        <v>39</v>
      </c>
      <c r="N906" t="str">
        <f>VLOOKUP(M906,'Look-up tables'!$H$1:$I$14,2,FALSE)</f>
        <v>MB</v>
      </c>
      <c r="O906" t="s">
        <v>22</v>
      </c>
      <c r="P906" s="7">
        <f>VLOOKUP(O906,'Look-up tables'!$D$1:$E$5,2,FALSE)</f>
        <v>1</v>
      </c>
      <c r="Q906" s="8" t="s">
        <v>17</v>
      </c>
      <c r="R906" t="s">
        <v>23</v>
      </c>
      <c r="S906" t="s">
        <v>76</v>
      </c>
      <c r="T906" t="s">
        <v>117</v>
      </c>
    </row>
    <row r="907" spans="1:20" x14ac:dyDescent="0.35">
      <c r="A907">
        <v>29506</v>
      </c>
      <c r="B907" s="1">
        <v>40708</v>
      </c>
      <c r="C907" s="27" t="str">
        <f t="shared" si="42"/>
        <v>Jun</v>
      </c>
      <c r="D907" s="27">
        <f>VLOOKUP(C907,'Look-up tables'!$N$2:$O$13,2,FALSE)</f>
        <v>6</v>
      </c>
      <c r="E907" t="s">
        <v>20</v>
      </c>
      <c r="F907">
        <v>46</v>
      </c>
      <c r="G907" t="str">
        <f>VLOOKUP(F907,'Look-up tables'!$A$1:$B$7,2,TRUE)</f>
        <v>XL</v>
      </c>
      <c r="H907">
        <v>221.13</v>
      </c>
      <c r="I907" s="2">
        <f t="shared" si="43"/>
        <v>4.8071739130434779</v>
      </c>
      <c r="J907" t="s">
        <v>25</v>
      </c>
      <c r="K907">
        <v>1.49</v>
      </c>
      <c r="L907" s="8">
        <f t="shared" si="44"/>
        <v>222.62</v>
      </c>
      <c r="M907" t="s">
        <v>35</v>
      </c>
      <c r="N907" t="str">
        <f>VLOOKUP(M907,'Look-up tables'!$H$1:$I$14,2,FALSE)</f>
        <v>QC</v>
      </c>
      <c r="O907" t="s">
        <v>16</v>
      </c>
      <c r="P907" s="7">
        <f>VLOOKUP(O907,'Look-up tables'!$D$1:$E$5,2,FALSE)</f>
        <v>4</v>
      </c>
      <c r="Q907" s="8" t="s">
        <v>27</v>
      </c>
      <c r="R907" t="s">
        <v>68</v>
      </c>
      <c r="S907" t="s">
        <v>19</v>
      </c>
      <c r="T907" t="s">
        <v>229</v>
      </c>
    </row>
    <row r="908" spans="1:20" x14ac:dyDescent="0.35">
      <c r="A908">
        <v>35875</v>
      </c>
      <c r="B908" s="1">
        <v>40708</v>
      </c>
      <c r="C908" s="27" t="str">
        <f t="shared" si="42"/>
        <v>Jun</v>
      </c>
      <c r="D908" s="27">
        <f>VLOOKUP(C908,'Look-up tables'!$N$2:$O$13,2,FALSE)</f>
        <v>6</v>
      </c>
      <c r="E908" t="s">
        <v>34</v>
      </c>
      <c r="F908">
        <v>31</v>
      </c>
      <c r="G908" t="str">
        <f>VLOOKUP(F908,'Look-up tables'!$A$1:$B$7,2,TRUE)</f>
        <v>L</v>
      </c>
      <c r="H908">
        <v>348.92</v>
      </c>
      <c r="I908" s="2">
        <f t="shared" si="43"/>
        <v>11.255483870967742</v>
      </c>
      <c r="J908" t="s">
        <v>25</v>
      </c>
      <c r="K908">
        <v>3.37</v>
      </c>
      <c r="L908" s="8">
        <f t="shared" si="44"/>
        <v>352.29</v>
      </c>
      <c r="M908" t="s">
        <v>15</v>
      </c>
      <c r="N908" t="str">
        <f>VLOOKUP(M908,'Look-up tables'!$H$1:$I$14,2,FALSE)</f>
        <v>BC</v>
      </c>
      <c r="O908" t="s">
        <v>22</v>
      </c>
      <c r="P908" s="7">
        <f>VLOOKUP(O908,'Look-up tables'!$D$1:$E$5,2,FALSE)</f>
        <v>1</v>
      </c>
      <c r="Q908" s="8" t="s">
        <v>27</v>
      </c>
      <c r="R908" t="s">
        <v>36</v>
      </c>
      <c r="S908" t="s">
        <v>32</v>
      </c>
      <c r="T908" t="s">
        <v>90</v>
      </c>
    </row>
    <row r="909" spans="1:20" x14ac:dyDescent="0.35">
      <c r="A909">
        <v>52642</v>
      </c>
      <c r="B909" s="1">
        <v>40708</v>
      </c>
      <c r="C909" s="27" t="str">
        <f t="shared" si="42"/>
        <v>Jun</v>
      </c>
      <c r="D909" s="27">
        <f>VLOOKUP(C909,'Look-up tables'!$N$2:$O$13,2,FALSE)</f>
        <v>6</v>
      </c>
      <c r="E909" t="s">
        <v>13</v>
      </c>
      <c r="F909">
        <v>15</v>
      </c>
      <c r="G909" t="str">
        <f>VLOOKUP(F909,'Look-up tables'!$A$1:$B$7,2,TRUE)</f>
        <v>S</v>
      </c>
      <c r="H909">
        <v>764.13</v>
      </c>
      <c r="I909" s="2">
        <f t="shared" si="43"/>
        <v>50.942</v>
      </c>
      <c r="J909" t="s">
        <v>25</v>
      </c>
      <c r="K909">
        <v>4.8600000000000003</v>
      </c>
      <c r="L909" s="8">
        <f t="shared" si="44"/>
        <v>768.99</v>
      </c>
      <c r="M909" t="s">
        <v>51</v>
      </c>
      <c r="N909" t="str">
        <f>VLOOKUP(M909,'Look-up tables'!$H$1:$I$14,2,FALSE)</f>
        <v>ON</v>
      </c>
      <c r="O909" t="s">
        <v>29</v>
      </c>
      <c r="P909" s="7">
        <f>VLOOKUP(O909,'Look-up tables'!$D$1:$E$5,2,FALSE)</f>
        <v>3</v>
      </c>
      <c r="Q909" s="8" t="s">
        <v>27</v>
      </c>
      <c r="R909" t="s">
        <v>28</v>
      </c>
      <c r="S909" t="s">
        <v>19</v>
      </c>
      <c r="T909" t="s">
        <v>226</v>
      </c>
    </row>
    <row r="910" spans="1:20" x14ac:dyDescent="0.35">
      <c r="A910">
        <v>52642</v>
      </c>
      <c r="B910" s="1">
        <v>40708</v>
      </c>
      <c r="C910" s="27" t="str">
        <f t="shared" si="42"/>
        <v>Jun</v>
      </c>
      <c r="D910" s="27">
        <f>VLOOKUP(C910,'Look-up tables'!$N$2:$O$13,2,FALSE)</f>
        <v>6</v>
      </c>
      <c r="E910" t="s">
        <v>13</v>
      </c>
      <c r="F910">
        <v>14</v>
      </c>
      <c r="G910" t="str">
        <f>VLOOKUP(F910,'Look-up tables'!$A$1:$B$7,2,TRUE)</f>
        <v>S</v>
      </c>
      <c r="H910">
        <v>2070.6799999999998</v>
      </c>
      <c r="I910" s="2">
        <f t="shared" si="43"/>
        <v>147.90571428571428</v>
      </c>
      <c r="J910" t="s">
        <v>25</v>
      </c>
      <c r="K910">
        <v>4</v>
      </c>
      <c r="L910" s="8">
        <f t="shared" si="44"/>
        <v>2074.6799999999998</v>
      </c>
      <c r="M910" t="s">
        <v>51</v>
      </c>
      <c r="N910" t="str">
        <f>VLOOKUP(M910,'Look-up tables'!$H$1:$I$14,2,FALSE)</f>
        <v>ON</v>
      </c>
      <c r="O910" t="s">
        <v>29</v>
      </c>
      <c r="P910" s="7">
        <f>VLOOKUP(O910,'Look-up tables'!$D$1:$E$5,2,FALSE)</f>
        <v>3</v>
      </c>
      <c r="Q910" s="8" t="s">
        <v>30</v>
      </c>
      <c r="R910" t="s">
        <v>31</v>
      </c>
      <c r="S910" t="s">
        <v>19</v>
      </c>
      <c r="T910" t="s">
        <v>226</v>
      </c>
    </row>
    <row r="911" spans="1:20" x14ac:dyDescent="0.35">
      <c r="A911">
        <v>52642</v>
      </c>
      <c r="B911" s="1">
        <v>40708</v>
      </c>
      <c r="C911" s="27" t="str">
        <f t="shared" si="42"/>
        <v>Jun</v>
      </c>
      <c r="D911" s="27">
        <f>VLOOKUP(C911,'Look-up tables'!$N$2:$O$13,2,FALSE)</f>
        <v>6</v>
      </c>
      <c r="E911" t="s">
        <v>13</v>
      </c>
      <c r="F911">
        <v>9</v>
      </c>
      <c r="G911" t="str">
        <f>VLOOKUP(F911,'Look-up tables'!$A$1:$B$7,2,TRUE)</f>
        <v>XS</v>
      </c>
      <c r="H911">
        <v>742.84</v>
      </c>
      <c r="I911" s="2">
        <f t="shared" si="43"/>
        <v>82.537777777777777</v>
      </c>
      <c r="J911" t="s">
        <v>21</v>
      </c>
      <c r="K911">
        <v>59.81</v>
      </c>
      <c r="L911" s="8">
        <f t="shared" si="44"/>
        <v>802.65000000000009</v>
      </c>
      <c r="M911" t="s">
        <v>51</v>
      </c>
      <c r="N911" t="str">
        <f>VLOOKUP(M911,'Look-up tables'!$H$1:$I$14,2,FALSE)</f>
        <v>ON</v>
      </c>
      <c r="O911" t="s">
        <v>29</v>
      </c>
      <c r="P911" s="7">
        <f>VLOOKUP(O911,'Look-up tables'!$D$1:$E$5,2,FALSE)</f>
        <v>3</v>
      </c>
      <c r="Q911" s="8" t="s">
        <v>17</v>
      </c>
      <c r="R911" t="s">
        <v>23</v>
      </c>
      <c r="S911" t="s">
        <v>24</v>
      </c>
      <c r="T911" t="s">
        <v>208</v>
      </c>
    </row>
    <row r="912" spans="1:20" x14ac:dyDescent="0.35">
      <c r="A912">
        <v>29506</v>
      </c>
      <c r="B912" s="1">
        <v>40708</v>
      </c>
      <c r="C912" s="27" t="str">
        <f t="shared" si="42"/>
        <v>Jun</v>
      </c>
      <c r="D912" s="27">
        <f>VLOOKUP(C912,'Look-up tables'!$N$2:$O$13,2,FALSE)</f>
        <v>6</v>
      </c>
      <c r="E912" t="s">
        <v>20</v>
      </c>
      <c r="F912">
        <v>8</v>
      </c>
      <c r="G912" t="str">
        <f>VLOOKUP(F912,'Look-up tables'!$A$1:$B$7,2,TRUE)</f>
        <v>XS</v>
      </c>
      <c r="H912">
        <v>16.350000000000001</v>
      </c>
      <c r="I912" s="2">
        <f t="shared" si="43"/>
        <v>2.0437500000000002</v>
      </c>
      <c r="J912" t="s">
        <v>25</v>
      </c>
      <c r="K912">
        <v>1.49</v>
      </c>
      <c r="L912" s="8">
        <f t="shared" si="44"/>
        <v>17.84</v>
      </c>
      <c r="M912" t="s">
        <v>35</v>
      </c>
      <c r="N912" t="str">
        <f>VLOOKUP(M912,'Look-up tables'!$H$1:$I$14,2,FALSE)</f>
        <v>QC</v>
      </c>
      <c r="O912" t="s">
        <v>16</v>
      </c>
      <c r="P912" s="7">
        <f>VLOOKUP(O912,'Look-up tables'!$D$1:$E$5,2,FALSE)</f>
        <v>4</v>
      </c>
      <c r="Q912" s="8" t="s">
        <v>27</v>
      </c>
      <c r="R912" t="s">
        <v>68</v>
      </c>
      <c r="S912" t="s">
        <v>19</v>
      </c>
      <c r="T912" t="s">
        <v>191</v>
      </c>
    </row>
    <row r="913" spans="1:20" x14ac:dyDescent="0.35">
      <c r="A913">
        <v>38693</v>
      </c>
      <c r="B913" s="1">
        <v>40708</v>
      </c>
      <c r="C913" s="27" t="str">
        <f t="shared" si="42"/>
        <v>Jun</v>
      </c>
      <c r="D913" s="27">
        <f>VLOOKUP(C913,'Look-up tables'!$N$2:$O$13,2,FALSE)</f>
        <v>6</v>
      </c>
      <c r="E913" t="s">
        <v>13</v>
      </c>
      <c r="F913">
        <v>3</v>
      </c>
      <c r="G913" t="str">
        <f>VLOOKUP(F913,'Look-up tables'!$A$1:$B$7,2,TRUE)</f>
        <v>XS</v>
      </c>
      <c r="H913">
        <v>2222.61</v>
      </c>
      <c r="I913" s="2">
        <f t="shared" si="43"/>
        <v>740.87</v>
      </c>
      <c r="J913" t="s">
        <v>25</v>
      </c>
      <c r="K913">
        <v>24.49</v>
      </c>
      <c r="L913" s="8">
        <f t="shared" si="44"/>
        <v>2247.1</v>
      </c>
      <c r="M913" t="s">
        <v>51</v>
      </c>
      <c r="N913" t="str">
        <f>VLOOKUP(M913,'Look-up tables'!$H$1:$I$14,2,FALSE)</f>
        <v>ON</v>
      </c>
      <c r="O913" t="s">
        <v>29</v>
      </c>
      <c r="P913" s="7">
        <f>VLOOKUP(O913,'Look-up tables'!$D$1:$E$5,2,FALSE)</f>
        <v>3</v>
      </c>
      <c r="Q913" s="8" t="s">
        <v>30</v>
      </c>
      <c r="R913" t="s">
        <v>165</v>
      </c>
      <c r="S913" t="s">
        <v>76</v>
      </c>
      <c r="T913" t="s">
        <v>226</v>
      </c>
    </row>
    <row r="914" spans="1:20" x14ac:dyDescent="0.35">
      <c r="A914">
        <v>44292</v>
      </c>
      <c r="B914" s="1">
        <v>40708</v>
      </c>
      <c r="C914" s="27" t="str">
        <f t="shared" si="42"/>
        <v>Jun</v>
      </c>
      <c r="D914" s="27">
        <f>VLOOKUP(C914,'Look-up tables'!$N$2:$O$13,2,FALSE)</f>
        <v>6</v>
      </c>
      <c r="E914" t="s">
        <v>49</v>
      </c>
      <c r="F914">
        <v>1</v>
      </c>
      <c r="G914" t="str">
        <f>VLOOKUP(F914,'Look-up tables'!$A$1:$B$7,2,TRUE)</f>
        <v>XS</v>
      </c>
      <c r="H914">
        <v>10.48</v>
      </c>
      <c r="I914" s="2">
        <f t="shared" si="43"/>
        <v>10.48</v>
      </c>
      <c r="J914" t="s">
        <v>14</v>
      </c>
      <c r="K914">
        <v>2.04</v>
      </c>
      <c r="L914" s="8">
        <f t="shared" si="44"/>
        <v>12.52</v>
      </c>
      <c r="M914" t="s">
        <v>41</v>
      </c>
      <c r="N914" t="str">
        <f>VLOOKUP(M914,'Look-up tables'!$H$1:$I$14,2,FALSE)</f>
        <v>NS</v>
      </c>
      <c r="O914" t="s">
        <v>22</v>
      </c>
      <c r="P914" s="7">
        <f>VLOOKUP(O914,'Look-up tables'!$D$1:$E$5,2,FALSE)</f>
        <v>1</v>
      </c>
      <c r="Q914" s="8" t="s">
        <v>27</v>
      </c>
      <c r="R914" t="s">
        <v>28</v>
      </c>
      <c r="S914" t="s">
        <v>37</v>
      </c>
      <c r="T914" t="s">
        <v>191</v>
      </c>
    </row>
    <row r="915" spans="1:20" x14ac:dyDescent="0.35">
      <c r="A915">
        <v>49762</v>
      </c>
      <c r="B915" s="1">
        <v>40709</v>
      </c>
      <c r="C915" s="27" t="str">
        <f t="shared" si="42"/>
        <v>Jun</v>
      </c>
      <c r="D915" s="27">
        <f>VLOOKUP(C915,'Look-up tables'!$N$2:$O$13,2,FALSE)</f>
        <v>6</v>
      </c>
      <c r="E915" t="s">
        <v>34</v>
      </c>
      <c r="F915">
        <v>35</v>
      </c>
      <c r="G915" t="str">
        <f>VLOOKUP(F915,'Look-up tables'!$A$1:$B$7,2,TRUE)</f>
        <v>L</v>
      </c>
      <c r="H915">
        <v>99.13</v>
      </c>
      <c r="I915" s="2">
        <f t="shared" si="43"/>
        <v>2.8322857142857143</v>
      </c>
      <c r="J915" t="s">
        <v>25</v>
      </c>
      <c r="K915">
        <v>0.81</v>
      </c>
      <c r="L915" s="8">
        <f t="shared" si="44"/>
        <v>99.94</v>
      </c>
      <c r="M915" t="s">
        <v>35</v>
      </c>
      <c r="N915" t="str">
        <f>VLOOKUP(M915,'Look-up tables'!$H$1:$I$14,2,FALSE)</f>
        <v>QC</v>
      </c>
      <c r="O915" t="s">
        <v>22</v>
      </c>
      <c r="P915" s="7">
        <f>VLOOKUP(O915,'Look-up tables'!$D$1:$E$5,2,FALSE)</f>
        <v>1</v>
      </c>
      <c r="Q915" s="8" t="s">
        <v>27</v>
      </c>
      <c r="R915" t="s">
        <v>40</v>
      </c>
      <c r="S915" t="s">
        <v>37</v>
      </c>
      <c r="T915" t="s">
        <v>117</v>
      </c>
    </row>
    <row r="916" spans="1:20" x14ac:dyDescent="0.35">
      <c r="A916">
        <v>11910</v>
      </c>
      <c r="B916" s="1">
        <v>40709</v>
      </c>
      <c r="C916" s="27" t="str">
        <f t="shared" si="42"/>
        <v>Jun</v>
      </c>
      <c r="D916" s="27">
        <f>VLOOKUP(C916,'Look-up tables'!$N$2:$O$13,2,FALSE)</f>
        <v>6</v>
      </c>
      <c r="E916" t="s">
        <v>34</v>
      </c>
      <c r="F916">
        <v>21</v>
      </c>
      <c r="G916" t="str">
        <f>VLOOKUP(F916,'Look-up tables'!$A$1:$B$7,2,TRUE)</f>
        <v>M</v>
      </c>
      <c r="H916">
        <v>49.23</v>
      </c>
      <c r="I916" s="2">
        <f t="shared" si="43"/>
        <v>2.3442857142857143</v>
      </c>
      <c r="J916" t="s">
        <v>25</v>
      </c>
      <c r="K916">
        <v>4.7699999999999996</v>
      </c>
      <c r="L916" s="8">
        <f t="shared" si="44"/>
        <v>54</v>
      </c>
      <c r="M916" t="s">
        <v>54</v>
      </c>
      <c r="N916" t="str">
        <f>VLOOKUP(M916,'Look-up tables'!$H$1:$I$14,2,FALSE)</f>
        <v>AB</v>
      </c>
      <c r="O916" t="s">
        <v>29</v>
      </c>
      <c r="P916" s="7">
        <f>VLOOKUP(O916,'Look-up tables'!$D$1:$E$5,2,FALSE)</f>
        <v>3</v>
      </c>
      <c r="Q916" s="8" t="s">
        <v>27</v>
      </c>
      <c r="R916" t="s">
        <v>68</v>
      </c>
      <c r="S916" t="s">
        <v>19</v>
      </c>
      <c r="T916" t="s">
        <v>117</v>
      </c>
    </row>
    <row r="917" spans="1:20" x14ac:dyDescent="0.35">
      <c r="A917">
        <v>26050</v>
      </c>
      <c r="B917" s="1">
        <v>40710</v>
      </c>
      <c r="C917" s="27" t="str">
        <f t="shared" si="42"/>
        <v>Jun</v>
      </c>
      <c r="D917" s="27">
        <f>VLOOKUP(C917,'Look-up tables'!$N$2:$O$13,2,FALSE)</f>
        <v>6</v>
      </c>
      <c r="E917" t="s">
        <v>34</v>
      </c>
      <c r="F917">
        <v>44</v>
      </c>
      <c r="G917" t="str">
        <f>VLOOKUP(F917,'Look-up tables'!$A$1:$B$7,2,TRUE)</f>
        <v>XL</v>
      </c>
      <c r="H917">
        <v>365.24</v>
      </c>
      <c r="I917" s="2">
        <f t="shared" si="43"/>
        <v>8.3009090909090908</v>
      </c>
      <c r="J917" t="s">
        <v>25</v>
      </c>
      <c r="K917">
        <v>8.2899999999999991</v>
      </c>
      <c r="L917" s="8">
        <f t="shared" si="44"/>
        <v>373.53000000000003</v>
      </c>
      <c r="M917" t="s">
        <v>51</v>
      </c>
      <c r="N917" t="str">
        <f>VLOOKUP(M917,'Look-up tables'!$H$1:$I$14,2,FALSE)</f>
        <v>ON</v>
      </c>
      <c r="O917" t="s">
        <v>29</v>
      </c>
      <c r="P917" s="7">
        <f>VLOOKUP(O917,'Look-up tables'!$D$1:$E$5,2,FALSE)</f>
        <v>3</v>
      </c>
      <c r="Q917" s="8" t="s">
        <v>27</v>
      </c>
      <c r="R917" t="s">
        <v>127</v>
      </c>
      <c r="S917" t="s">
        <v>19</v>
      </c>
      <c r="T917" t="s">
        <v>117</v>
      </c>
    </row>
    <row r="918" spans="1:20" x14ac:dyDescent="0.35">
      <c r="A918">
        <v>36704</v>
      </c>
      <c r="B918" s="1">
        <v>40710</v>
      </c>
      <c r="C918" s="27" t="str">
        <f t="shared" si="42"/>
        <v>Jun</v>
      </c>
      <c r="D918" s="27">
        <f>VLOOKUP(C918,'Look-up tables'!$N$2:$O$13,2,FALSE)</f>
        <v>6</v>
      </c>
      <c r="E918" t="s">
        <v>34</v>
      </c>
      <c r="F918">
        <v>43</v>
      </c>
      <c r="G918" t="str">
        <f>VLOOKUP(F918,'Look-up tables'!$A$1:$B$7,2,TRUE)</f>
        <v>XL</v>
      </c>
      <c r="H918">
        <v>134.33000000000001</v>
      </c>
      <c r="I918" s="2">
        <f t="shared" si="43"/>
        <v>3.1239534883720932</v>
      </c>
      <c r="J918" t="s">
        <v>14</v>
      </c>
      <c r="K918">
        <v>1.1399999999999999</v>
      </c>
      <c r="L918" s="8">
        <f t="shared" si="44"/>
        <v>135.47</v>
      </c>
      <c r="M918" t="s">
        <v>54</v>
      </c>
      <c r="N918" t="str">
        <f>VLOOKUP(M918,'Look-up tables'!$H$1:$I$14,2,FALSE)</f>
        <v>AB</v>
      </c>
      <c r="O918" t="s">
        <v>29</v>
      </c>
      <c r="P918" s="7">
        <f>VLOOKUP(O918,'Look-up tables'!$D$1:$E$5,2,FALSE)</f>
        <v>3</v>
      </c>
      <c r="Q918" s="8" t="s">
        <v>27</v>
      </c>
      <c r="R918" t="s">
        <v>28</v>
      </c>
      <c r="S918" t="s">
        <v>37</v>
      </c>
      <c r="T918" t="s">
        <v>117</v>
      </c>
    </row>
    <row r="919" spans="1:20" x14ac:dyDescent="0.35">
      <c r="A919">
        <v>3554</v>
      </c>
      <c r="B919" s="1">
        <v>40710</v>
      </c>
      <c r="C919" s="27" t="str">
        <f t="shared" si="42"/>
        <v>Jun</v>
      </c>
      <c r="D919" s="27">
        <f>VLOOKUP(C919,'Look-up tables'!$N$2:$O$13,2,FALSE)</f>
        <v>6</v>
      </c>
      <c r="E919" t="s">
        <v>13</v>
      </c>
      <c r="F919">
        <v>25</v>
      </c>
      <c r="G919" t="str">
        <f>VLOOKUP(F919,'Look-up tables'!$A$1:$B$7,2,TRUE)</f>
        <v>M</v>
      </c>
      <c r="H919">
        <v>288.91000000000003</v>
      </c>
      <c r="I919" s="2">
        <f t="shared" si="43"/>
        <v>11.556400000000002</v>
      </c>
      <c r="J919" t="s">
        <v>25</v>
      </c>
      <c r="K919">
        <v>6.47</v>
      </c>
      <c r="L919" s="8">
        <f t="shared" si="44"/>
        <v>295.38000000000005</v>
      </c>
      <c r="M919" t="s">
        <v>85</v>
      </c>
      <c r="N919" t="str">
        <f>VLOOKUP(M919,'Look-up tables'!$H$1:$I$14,2,FALSE)</f>
        <v>SK</v>
      </c>
      <c r="O919" t="s">
        <v>22</v>
      </c>
      <c r="P919" s="7">
        <f>VLOOKUP(O919,'Look-up tables'!$D$1:$E$5,2,FALSE)</f>
        <v>1</v>
      </c>
      <c r="Q919" s="8" t="s">
        <v>27</v>
      </c>
      <c r="R919" t="s">
        <v>28</v>
      </c>
      <c r="S919" t="s">
        <v>19</v>
      </c>
      <c r="T919" t="s">
        <v>152</v>
      </c>
    </row>
    <row r="920" spans="1:20" x14ac:dyDescent="0.35">
      <c r="A920">
        <v>36704</v>
      </c>
      <c r="B920" s="1">
        <v>40710</v>
      </c>
      <c r="C920" s="27" t="str">
        <f t="shared" si="42"/>
        <v>Jun</v>
      </c>
      <c r="D920" s="27">
        <f>VLOOKUP(C920,'Look-up tables'!$N$2:$O$13,2,FALSE)</f>
        <v>6</v>
      </c>
      <c r="E920" t="s">
        <v>34</v>
      </c>
      <c r="F920">
        <v>19</v>
      </c>
      <c r="G920" t="str">
        <f>VLOOKUP(F920,'Look-up tables'!$A$1:$B$7,2,TRUE)</f>
        <v>S</v>
      </c>
      <c r="H920">
        <v>70.319999999999993</v>
      </c>
      <c r="I920" s="2">
        <f t="shared" si="43"/>
        <v>3.7010526315789471</v>
      </c>
      <c r="J920" t="s">
        <v>25</v>
      </c>
      <c r="K920">
        <v>4.17</v>
      </c>
      <c r="L920" s="8">
        <f t="shared" si="44"/>
        <v>74.489999999999995</v>
      </c>
      <c r="M920" t="s">
        <v>54</v>
      </c>
      <c r="N920" t="str">
        <f>VLOOKUP(M920,'Look-up tables'!$H$1:$I$14,2,FALSE)</f>
        <v>AB</v>
      </c>
      <c r="O920" t="s">
        <v>29</v>
      </c>
      <c r="P920" s="7">
        <f>VLOOKUP(O920,'Look-up tables'!$D$1:$E$5,2,FALSE)</f>
        <v>3</v>
      </c>
      <c r="Q920" s="8" t="s">
        <v>27</v>
      </c>
      <c r="R920" t="s">
        <v>40</v>
      </c>
      <c r="S920" t="s">
        <v>32</v>
      </c>
      <c r="T920" t="s">
        <v>208</v>
      </c>
    </row>
    <row r="921" spans="1:20" x14ac:dyDescent="0.35">
      <c r="A921">
        <v>771</v>
      </c>
      <c r="B921" s="1">
        <v>40710</v>
      </c>
      <c r="C921" s="27" t="str">
        <f t="shared" si="42"/>
        <v>Jun</v>
      </c>
      <c r="D921" s="27">
        <f>VLOOKUP(C921,'Look-up tables'!$N$2:$O$13,2,FALSE)</f>
        <v>6</v>
      </c>
      <c r="E921" t="s">
        <v>20</v>
      </c>
      <c r="F921">
        <v>18</v>
      </c>
      <c r="G921" t="str">
        <f>VLOOKUP(F921,'Look-up tables'!$A$1:$B$7,2,TRUE)</f>
        <v>S</v>
      </c>
      <c r="H921">
        <v>88.84</v>
      </c>
      <c r="I921" s="2">
        <f t="shared" si="43"/>
        <v>4.9355555555555561</v>
      </c>
      <c r="J921" t="s">
        <v>25</v>
      </c>
      <c r="K921">
        <v>4.72</v>
      </c>
      <c r="L921" s="8">
        <f t="shared" si="44"/>
        <v>93.56</v>
      </c>
      <c r="M921" t="s">
        <v>85</v>
      </c>
      <c r="N921" t="str">
        <f>VLOOKUP(M921,'Look-up tables'!$H$1:$I$14,2,FALSE)</f>
        <v>SK</v>
      </c>
      <c r="O921" t="s">
        <v>29</v>
      </c>
      <c r="P921" s="7">
        <f>VLOOKUP(O921,'Look-up tables'!$D$1:$E$5,2,FALSE)</f>
        <v>3</v>
      </c>
      <c r="Q921" s="8" t="s">
        <v>27</v>
      </c>
      <c r="R921" t="s">
        <v>28</v>
      </c>
      <c r="S921" t="s">
        <v>19</v>
      </c>
      <c r="T921" t="s">
        <v>117</v>
      </c>
    </row>
    <row r="922" spans="1:20" x14ac:dyDescent="0.35">
      <c r="A922">
        <v>9472</v>
      </c>
      <c r="B922" s="1">
        <v>40710</v>
      </c>
      <c r="C922" s="27" t="str">
        <f t="shared" si="42"/>
        <v>Jun</v>
      </c>
      <c r="D922" s="27">
        <f>VLOOKUP(C922,'Look-up tables'!$N$2:$O$13,2,FALSE)</f>
        <v>6</v>
      </c>
      <c r="E922" t="s">
        <v>20</v>
      </c>
      <c r="F922">
        <v>17</v>
      </c>
      <c r="G922" t="str">
        <f>VLOOKUP(F922,'Look-up tables'!$A$1:$B$7,2,TRUE)</f>
        <v>S</v>
      </c>
      <c r="H922">
        <v>53.91</v>
      </c>
      <c r="I922" s="2">
        <f t="shared" si="43"/>
        <v>3.171176470588235</v>
      </c>
      <c r="J922" t="s">
        <v>25</v>
      </c>
      <c r="K922">
        <v>0.49</v>
      </c>
      <c r="L922" s="8">
        <f t="shared" si="44"/>
        <v>54.4</v>
      </c>
      <c r="M922" t="s">
        <v>35</v>
      </c>
      <c r="N922" t="str">
        <f>VLOOKUP(M922,'Look-up tables'!$H$1:$I$14,2,FALSE)</f>
        <v>QC</v>
      </c>
      <c r="O922" t="s">
        <v>29</v>
      </c>
      <c r="P922" s="7">
        <f>VLOOKUP(O922,'Look-up tables'!$D$1:$E$5,2,FALSE)</f>
        <v>3</v>
      </c>
      <c r="Q922" s="8" t="s">
        <v>27</v>
      </c>
      <c r="R922" t="s">
        <v>71</v>
      </c>
      <c r="S922" t="s">
        <v>19</v>
      </c>
      <c r="T922" t="s">
        <v>160</v>
      </c>
    </row>
    <row r="923" spans="1:20" x14ac:dyDescent="0.35">
      <c r="A923">
        <v>12579</v>
      </c>
      <c r="B923" s="1">
        <v>40710</v>
      </c>
      <c r="C923" s="27" t="str">
        <f t="shared" si="42"/>
        <v>Jun</v>
      </c>
      <c r="D923" s="27">
        <f>VLOOKUP(C923,'Look-up tables'!$N$2:$O$13,2,FALSE)</f>
        <v>6</v>
      </c>
      <c r="E923" t="s">
        <v>49</v>
      </c>
      <c r="F923">
        <v>5</v>
      </c>
      <c r="G923" t="str">
        <f>VLOOKUP(F923,'Look-up tables'!$A$1:$B$7,2,TRUE)</f>
        <v>XS</v>
      </c>
      <c r="H923">
        <v>70.33</v>
      </c>
      <c r="I923" s="2">
        <f t="shared" si="43"/>
        <v>14.065999999999999</v>
      </c>
      <c r="J923" t="s">
        <v>25</v>
      </c>
      <c r="K923">
        <v>1.97</v>
      </c>
      <c r="L923" s="8">
        <f t="shared" si="44"/>
        <v>72.3</v>
      </c>
      <c r="M923" t="s">
        <v>15</v>
      </c>
      <c r="N923" t="str">
        <f>VLOOKUP(M923,'Look-up tables'!$H$1:$I$14,2,FALSE)</f>
        <v>BC</v>
      </c>
      <c r="O923" t="s">
        <v>29</v>
      </c>
      <c r="P923" s="7">
        <f>VLOOKUP(O923,'Look-up tables'!$D$1:$E$5,2,FALSE)</f>
        <v>3</v>
      </c>
      <c r="Q923" s="8" t="s">
        <v>27</v>
      </c>
      <c r="R923" t="s">
        <v>28</v>
      </c>
      <c r="S923" t="s">
        <v>37</v>
      </c>
      <c r="T923" t="s">
        <v>229</v>
      </c>
    </row>
    <row r="924" spans="1:20" x14ac:dyDescent="0.35">
      <c r="A924">
        <v>36994</v>
      </c>
      <c r="B924" s="1">
        <v>40711</v>
      </c>
      <c r="C924" s="27" t="str">
        <f t="shared" si="42"/>
        <v>Jun</v>
      </c>
      <c r="D924" s="27">
        <f>VLOOKUP(C924,'Look-up tables'!$N$2:$O$13,2,FALSE)</f>
        <v>6</v>
      </c>
      <c r="E924" t="s">
        <v>20</v>
      </c>
      <c r="F924">
        <v>40</v>
      </c>
      <c r="G924" t="str">
        <f>VLOOKUP(F924,'Look-up tables'!$A$1:$B$7,2,TRUE)</f>
        <v>XL</v>
      </c>
      <c r="H924">
        <v>5264.48</v>
      </c>
      <c r="I924" s="2">
        <f t="shared" si="43"/>
        <v>131.61199999999999</v>
      </c>
      <c r="J924" t="s">
        <v>21</v>
      </c>
      <c r="K924">
        <v>30</v>
      </c>
      <c r="L924" s="8">
        <f t="shared" si="44"/>
        <v>5294.48</v>
      </c>
      <c r="M924" t="s">
        <v>54</v>
      </c>
      <c r="N924" t="str">
        <f>VLOOKUP(M924,'Look-up tables'!$H$1:$I$14,2,FALSE)</f>
        <v>AB</v>
      </c>
      <c r="O924" t="s">
        <v>22</v>
      </c>
      <c r="P924" s="7">
        <f>VLOOKUP(O924,'Look-up tables'!$D$1:$E$5,2,FALSE)</f>
        <v>1</v>
      </c>
      <c r="Q924" s="8" t="s">
        <v>17</v>
      </c>
      <c r="R924" t="s">
        <v>23</v>
      </c>
      <c r="S924" t="s">
        <v>24</v>
      </c>
      <c r="T924" t="s">
        <v>117</v>
      </c>
    </row>
    <row r="925" spans="1:20" x14ac:dyDescent="0.35">
      <c r="A925">
        <v>18340</v>
      </c>
      <c r="B925" s="1">
        <v>40711</v>
      </c>
      <c r="C925" s="27" t="str">
        <f t="shared" si="42"/>
        <v>Jun</v>
      </c>
      <c r="D925" s="27">
        <f>VLOOKUP(C925,'Look-up tables'!$N$2:$O$13,2,FALSE)</f>
        <v>6</v>
      </c>
      <c r="E925" t="s">
        <v>55</v>
      </c>
      <c r="F925">
        <v>28</v>
      </c>
      <c r="G925" t="str">
        <f>VLOOKUP(F925,'Look-up tables'!$A$1:$B$7,2,TRUE)</f>
        <v>M</v>
      </c>
      <c r="H925">
        <v>198.21</v>
      </c>
      <c r="I925" s="2">
        <f t="shared" si="43"/>
        <v>7.0789285714285715</v>
      </c>
      <c r="J925" t="s">
        <v>14</v>
      </c>
      <c r="K925">
        <v>10.050000000000001</v>
      </c>
      <c r="L925" s="8">
        <f t="shared" si="44"/>
        <v>208.26000000000002</v>
      </c>
      <c r="M925" t="s">
        <v>85</v>
      </c>
      <c r="N925" t="str">
        <f>VLOOKUP(M925,'Look-up tables'!$H$1:$I$14,2,FALSE)</f>
        <v>SK</v>
      </c>
      <c r="O925" t="s">
        <v>16</v>
      </c>
      <c r="P925" s="7">
        <f>VLOOKUP(O925,'Look-up tables'!$D$1:$E$5,2,FALSE)</f>
        <v>4</v>
      </c>
      <c r="Q925" s="8" t="s">
        <v>27</v>
      </c>
      <c r="R925" t="s">
        <v>28</v>
      </c>
      <c r="S925" t="s">
        <v>19</v>
      </c>
      <c r="T925" t="s">
        <v>208</v>
      </c>
    </row>
    <row r="926" spans="1:20" x14ac:dyDescent="0.35">
      <c r="A926">
        <v>613</v>
      </c>
      <c r="B926" s="1">
        <v>40711</v>
      </c>
      <c r="C926" s="27" t="str">
        <f t="shared" si="42"/>
        <v>Jun</v>
      </c>
      <c r="D926" s="27">
        <f>VLOOKUP(C926,'Look-up tables'!$N$2:$O$13,2,FALSE)</f>
        <v>6</v>
      </c>
      <c r="E926" t="s">
        <v>34</v>
      </c>
      <c r="F926">
        <v>22</v>
      </c>
      <c r="G926" t="str">
        <f>VLOOKUP(F926,'Look-up tables'!$A$1:$B$7,2,TRUE)</f>
        <v>M</v>
      </c>
      <c r="H926">
        <v>905.08</v>
      </c>
      <c r="I926" s="2">
        <f t="shared" si="43"/>
        <v>41.14</v>
      </c>
      <c r="J926" t="s">
        <v>25</v>
      </c>
      <c r="K926">
        <v>6.22</v>
      </c>
      <c r="L926" s="8">
        <f t="shared" si="44"/>
        <v>911.30000000000007</v>
      </c>
      <c r="M926" t="s">
        <v>62</v>
      </c>
      <c r="N926" t="str">
        <f>VLOOKUP(M926,'Look-up tables'!$H$1:$I$14,2,FALSE)</f>
        <v>NU</v>
      </c>
      <c r="O926" t="s">
        <v>22</v>
      </c>
      <c r="P926" s="7">
        <f>VLOOKUP(O926,'Look-up tables'!$D$1:$E$5,2,FALSE)</f>
        <v>1</v>
      </c>
      <c r="Q926" s="8" t="s">
        <v>27</v>
      </c>
      <c r="R926" t="s">
        <v>58</v>
      </c>
      <c r="S926" t="s">
        <v>19</v>
      </c>
      <c r="T926" t="s">
        <v>208</v>
      </c>
    </row>
    <row r="927" spans="1:20" x14ac:dyDescent="0.35">
      <c r="A927">
        <v>18340</v>
      </c>
      <c r="B927" s="1">
        <v>40711</v>
      </c>
      <c r="C927" s="27" t="str">
        <f t="shared" si="42"/>
        <v>Jun</v>
      </c>
      <c r="D927" s="27">
        <f>VLOOKUP(C927,'Look-up tables'!$N$2:$O$13,2,FALSE)</f>
        <v>6</v>
      </c>
      <c r="E927" t="s">
        <v>55</v>
      </c>
      <c r="F927">
        <v>20</v>
      </c>
      <c r="G927" t="str">
        <f>VLOOKUP(F927,'Look-up tables'!$A$1:$B$7,2,TRUE)</f>
        <v>M</v>
      </c>
      <c r="H927">
        <v>148.65</v>
      </c>
      <c r="I927" s="2">
        <f t="shared" si="43"/>
        <v>7.4325000000000001</v>
      </c>
      <c r="J927" t="s">
        <v>14</v>
      </c>
      <c r="K927">
        <v>11.15</v>
      </c>
      <c r="L927" s="8">
        <f t="shared" si="44"/>
        <v>159.80000000000001</v>
      </c>
      <c r="M927" t="s">
        <v>85</v>
      </c>
      <c r="N927" t="str">
        <f>VLOOKUP(M927,'Look-up tables'!$H$1:$I$14,2,FALSE)</f>
        <v>SK</v>
      </c>
      <c r="O927" t="s">
        <v>16</v>
      </c>
      <c r="P927" s="7">
        <f>VLOOKUP(O927,'Look-up tables'!$D$1:$E$5,2,FALSE)</f>
        <v>4</v>
      </c>
      <c r="Q927" s="8" t="s">
        <v>27</v>
      </c>
      <c r="R927" t="s">
        <v>28</v>
      </c>
      <c r="S927" t="s">
        <v>19</v>
      </c>
      <c r="T927" t="s">
        <v>208</v>
      </c>
    </row>
    <row r="928" spans="1:20" x14ac:dyDescent="0.35">
      <c r="A928">
        <v>1538</v>
      </c>
      <c r="B928" s="1">
        <v>40711</v>
      </c>
      <c r="C928" s="27" t="str">
        <f t="shared" si="42"/>
        <v>Jun</v>
      </c>
      <c r="D928" s="27">
        <f>VLOOKUP(C928,'Look-up tables'!$N$2:$O$13,2,FALSE)</f>
        <v>6</v>
      </c>
      <c r="E928" t="s">
        <v>49</v>
      </c>
      <c r="F928">
        <v>15</v>
      </c>
      <c r="G928" t="str">
        <f>VLOOKUP(F928,'Look-up tables'!$A$1:$B$7,2,TRUE)</f>
        <v>S</v>
      </c>
      <c r="H928">
        <v>1297.3040000000001</v>
      </c>
      <c r="I928" s="2">
        <f t="shared" si="43"/>
        <v>86.48693333333334</v>
      </c>
      <c r="J928" t="s">
        <v>25</v>
      </c>
      <c r="K928">
        <v>4.9000000000000004</v>
      </c>
      <c r="L928" s="8">
        <f t="shared" si="44"/>
        <v>1302.2040000000002</v>
      </c>
      <c r="M928" t="s">
        <v>51</v>
      </c>
      <c r="N928" t="str">
        <f>VLOOKUP(M928,'Look-up tables'!$H$1:$I$14,2,FALSE)</f>
        <v>ON</v>
      </c>
      <c r="O928" t="s">
        <v>22</v>
      </c>
      <c r="P928" s="7">
        <f>VLOOKUP(O928,'Look-up tables'!$D$1:$E$5,2,FALSE)</f>
        <v>1</v>
      </c>
      <c r="Q928" s="8" t="s">
        <v>30</v>
      </c>
      <c r="R928" t="s">
        <v>47</v>
      </c>
      <c r="S928" t="s">
        <v>19</v>
      </c>
      <c r="T928" t="s">
        <v>208</v>
      </c>
    </row>
    <row r="929" spans="1:20" x14ac:dyDescent="0.35">
      <c r="A929">
        <v>613</v>
      </c>
      <c r="B929" s="1">
        <v>40711</v>
      </c>
      <c r="C929" s="27" t="str">
        <f t="shared" si="42"/>
        <v>Jun</v>
      </c>
      <c r="D929" s="27">
        <f>VLOOKUP(C929,'Look-up tables'!$N$2:$O$13,2,FALSE)</f>
        <v>6</v>
      </c>
      <c r="E929" t="s">
        <v>34</v>
      </c>
      <c r="F929">
        <v>12</v>
      </c>
      <c r="G929" t="str">
        <f>VLOOKUP(F929,'Look-up tables'!$A$1:$B$7,2,TRUE)</f>
        <v>S</v>
      </c>
      <c r="H929">
        <v>93.54</v>
      </c>
      <c r="I929" s="2">
        <f t="shared" si="43"/>
        <v>7.7950000000000008</v>
      </c>
      <c r="J929" t="s">
        <v>25</v>
      </c>
      <c r="K929">
        <v>7.72</v>
      </c>
      <c r="L929" s="8">
        <f t="shared" si="44"/>
        <v>101.26</v>
      </c>
      <c r="M929" t="s">
        <v>62</v>
      </c>
      <c r="N929" t="str">
        <f>VLOOKUP(M929,'Look-up tables'!$H$1:$I$14,2,FALSE)</f>
        <v>NU</v>
      </c>
      <c r="O929" t="s">
        <v>22</v>
      </c>
      <c r="P929" s="7">
        <f>VLOOKUP(O929,'Look-up tables'!$D$1:$E$5,2,FALSE)</f>
        <v>1</v>
      </c>
      <c r="Q929" s="8" t="s">
        <v>27</v>
      </c>
      <c r="R929" t="s">
        <v>68</v>
      </c>
      <c r="S929" t="s">
        <v>19</v>
      </c>
      <c r="T929" t="s">
        <v>117</v>
      </c>
    </row>
    <row r="930" spans="1:20" x14ac:dyDescent="0.35">
      <c r="A930">
        <v>47398</v>
      </c>
      <c r="B930" s="1">
        <v>40711</v>
      </c>
      <c r="C930" s="27" t="str">
        <f t="shared" si="42"/>
        <v>Jun</v>
      </c>
      <c r="D930" s="27">
        <f>VLOOKUP(C930,'Look-up tables'!$N$2:$O$13,2,FALSE)</f>
        <v>6</v>
      </c>
      <c r="E930" t="s">
        <v>55</v>
      </c>
      <c r="F930">
        <v>6</v>
      </c>
      <c r="G930" t="str">
        <f>VLOOKUP(F930,'Look-up tables'!$A$1:$B$7,2,TRUE)</f>
        <v>XS</v>
      </c>
      <c r="H930">
        <v>1307.184</v>
      </c>
      <c r="I930" s="2">
        <f t="shared" si="43"/>
        <v>217.864</v>
      </c>
      <c r="J930" t="s">
        <v>21</v>
      </c>
      <c r="K930">
        <v>62.74</v>
      </c>
      <c r="L930" s="8">
        <f t="shared" si="44"/>
        <v>1369.924</v>
      </c>
      <c r="M930" t="s">
        <v>85</v>
      </c>
      <c r="N930" t="str">
        <f>VLOOKUP(M930,'Look-up tables'!$H$1:$I$14,2,FALSE)</f>
        <v>SK</v>
      </c>
      <c r="O930" t="s">
        <v>22</v>
      </c>
      <c r="P930" s="7">
        <f>VLOOKUP(O930,'Look-up tables'!$D$1:$E$5,2,FALSE)</f>
        <v>1</v>
      </c>
      <c r="Q930" s="8" t="s">
        <v>17</v>
      </c>
      <c r="R930" t="s">
        <v>52</v>
      </c>
      <c r="S930" t="s">
        <v>56</v>
      </c>
      <c r="T930" t="s">
        <v>160</v>
      </c>
    </row>
    <row r="931" spans="1:20" x14ac:dyDescent="0.35">
      <c r="A931">
        <v>44609</v>
      </c>
      <c r="B931" s="1">
        <v>40712</v>
      </c>
      <c r="C931" s="27" t="str">
        <f t="shared" si="42"/>
        <v>Jun</v>
      </c>
      <c r="D931" s="27">
        <f>VLOOKUP(C931,'Look-up tables'!$N$2:$O$13,2,FALSE)</f>
        <v>6</v>
      </c>
      <c r="E931" t="s">
        <v>13</v>
      </c>
      <c r="F931">
        <v>37</v>
      </c>
      <c r="G931" t="str">
        <f>VLOOKUP(F931,'Look-up tables'!$A$1:$B$7,2,TRUE)</f>
        <v>L</v>
      </c>
      <c r="H931">
        <v>61.77</v>
      </c>
      <c r="I931" s="2">
        <f t="shared" si="43"/>
        <v>1.6694594594594596</v>
      </c>
      <c r="J931" t="s">
        <v>14</v>
      </c>
      <c r="K931">
        <v>0.7</v>
      </c>
      <c r="L931" s="8">
        <f t="shared" si="44"/>
        <v>62.470000000000006</v>
      </c>
      <c r="M931" t="s">
        <v>39</v>
      </c>
      <c r="N931" t="str">
        <f>VLOOKUP(M931,'Look-up tables'!$H$1:$I$14,2,FALSE)</f>
        <v>MB</v>
      </c>
      <c r="O931" t="s">
        <v>42</v>
      </c>
      <c r="P931" s="7">
        <f>VLOOKUP(O931,'Look-up tables'!$D$1:$E$5,2,FALSE)</f>
        <v>2</v>
      </c>
      <c r="Q931" s="8" t="s">
        <v>27</v>
      </c>
      <c r="R931" t="s">
        <v>82</v>
      </c>
      <c r="S931" t="s">
        <v>37</v>
      </c>
      <c r="T931" t="s">
        <v>121</v>
      </c>
    </row>
    <row r="932" spans="1:20" x14ac:dyDescent="0.35">
      <c r="A932">
        <v>12293</v>
      </c>
      <c r="B932" s="1">
        <v>40712</v>
      </c>
      <c r="C932" s="27" t="str">
        <f t="shared" si="42"/>
        <v>Jun</v>
      </c>
      <c r="D932" s="27">
        <f>VLOOKUP(C932,'Look-up tables'!$N$2:$O$13,2,FALSE)</f>
        <v>6</v>
      </c>
      <c r="E932" t="s">
        <v>34</v>
      </c>
      <c r="F932">
        <v>31</v>
      </c>
      <c r="G932" t="str">
        <f>VLOOKUP(F932,'Look-up tables'!$A$1:$B$7,2,TRUE)</f>
        <v>L</v>
      </c>
      <c r="H932">
        <v>283.17</v>
      </c>
      <c r="I932" s="2">
        <f t="shared" si="43"/>
        <v>9.1345161290322583</v>
      </c>
      <c r="J932" t="s">
        <v>25</v>
      </c>
      <c r="K932">
        <v>1.39</v>
      </c>
      <c r="L932" s="8">
        <f t="shared" si="44"/>
        <v>284.56</v>
      </c>
      <c r="M932" t="s">
        <v>96</v>
      </c>
      <c r="N932" t="str">
        <f>VLOOKUP(M932,'Look-up tables'!$H$1:$I$14,2,FALSE)</f>
        <v>PE</v>
      </c>
      <c r="O932" t="s">
        <v>29</v>
      </c>
      <c r="P932" s="7">
        <f>VLOOKUP(O932,'Look-up tables'!$D$1:$E$5,2,FALSE)</f>
        <v>3</v>
      </c>
      <c r="Q932" s="8" t="s">
        <v>27</v>
      </c>
      <c r="R932" t="s">
        <v>127</v>
      </c>
      <c r="S932" t="s">
        <v>19</v>
      </c>
      <c r="T932" t="s">
        <v>160</v>
      </c>
    </row>
    <row r="933" spans="1:20" x14ac:dyDescent="0.35">
      <c r="A933">
        <v>44609</v>
      </c>
      <c r="B933" s="1">
        <v>40712</v>
      </c>
      <c r="C933" s="27" t="str">
        <f t="shared" si="42"/>
        <v>Jun</v>
      </c>
      <c r="D933" s="27">
        <f>VLOOKUP(C933,'Look-up tables'!$N$2:$O$13,2,FALSE)</f>
        <v>6</v>
      </c>
      <c r="E933" t="s">
        <v>13</v>
      </c>
      <c r="F933">
        <v>28</v>
      </c>
      <c r="G933" t="str">
        <f>VLOOKUP(F933,'Look-up tables'!$A$1:$B$7,2,TRUE)</f>
        <v>M</v>
      </c>
      <c r="H933">
        <v>525.4</v>
      </c>
      <c r="I933" s="2">
        <f t="shared" si="43"/>
        <v>18.764285714285712</v>
      </c>
      <c r="J933" t="s">
        <v>25</v>
      </c>
      <c r="K933">
        <v>4.0999999999999996</v>
      </c>
      <c r="L933" s="8">
        <f t="shared" si="44"/>
        <v>529.5</v>
      </c>
      <c r="M933" t="s">
        <v>39</v>
      </c>
      <c r="N933" t="str">
        <f>VLOOKUP(M933,'Look-up tables'!$H$1:$I$14,2,FALSE)</f>
        <v>MB</v>
      </c>
      <c r="O933" t="s">
        <v>42</v>
      </c>
      <c r="P933" s="7">
        <f>VLOOKUP(O933,'Look-up tables'!$D$1:$E$5,2,FALSE)</f>
        <v>2</v>
      </c>
      <c r="Q933" s="8" t="s">
        <v>27</v>
      </c>
      <c r="R933" t="s">
        <v>40</v>
      </c>
      <c r="S933" t="s">
        <v>37</v>
      </c>
      <c r="T933" t="s">
        <v>264</v>
      </c>
    </row>
    <row r="934" spans="1:20" x14ac:dyDescent="0.35">
      <c r="A934">
        <v>38786</v>
      </c>
      <c r="B934" s="1">
        <v>40712</v>
      </c>
      <c r="C934" s="27" t="str">
        <f t="shared" si="42"/>
        <v>Jun</v>
      </c>
      <c r="D934" s="27">
        <f>VLOOKUP(C934,'Look-up tables'!$N$2:$O$13,2,FALSE)</f>
        <v>6</v>
      </c>
      <c r="E934" t="s">
        <v>55</v>
      </c>
      <c r="F934">
        <v>10</v>
      </c>
      <c r="G934" t="str">
        <f>VLOOKUP(F934,'Look-up tables'!$A$1:$B$7,2,TRUE)</f>
        <v>S</v>
      </c>
      <c r="H934">
        <v>236.17</v>
      </c>
      <c r="I934" s="2">
        <f t="shared" si="43"/>
        <v>23.616999999999997</v>
      </c>
      <c r="J934" t="s">
        <v>21</v>
      </c>
      <c r="K934">
        <v>15.68</v>
      </c>
      <c r="L934" s="8">
        <f t="shared" si="44"/>
        <v>251.85</v>
      </c>
      <c r="M934" t="s">
        <v>39</v>
      </c>
      <c r="N934" t="str">
        <f>VLOOKUP(M934,'Look-up tables'!$H$1:$I$14,2,FALSE)</f>
        <v>MB</v>
      </c>
      <c r="O934" t="s">
        <v>16</v>
      </c>
      <c r="P934" s="7">
        <f>VLOOKUP(O934,'Look-up tables'!$D$1:$E$5,2,FALSE)</f>
        <v>4</v>
      </c>
      <c r="Q934" s="8" t="s">
        <v>17</v>
      </c>
      <c r="R934" t="s">
        <v>18</v>
      </c>
      <c r="S934" t="s">
        <v>24</v>
      </c>
      <c r="T934" t="s">
        <v>279</v>
      </c>
    </row>
    <row r="935" spans="1:20" x14ac:dyDescent="0.35">
      <c r="A935">
        <v>57376</v>
      </c>
      <c r="B935" s="1">
        <v>40713</v>
      </c>
      <c r="C935" s="27" t="str">
        <f t="shared" si="42"/>
        <v>Jun</v>
      </c>
      <c r="D935" s="27">
        <f>VLOOKUP(C935,'Look-up tables'!$N$2:$O$13,2,FALSE)</f>
        <v>6</v>
      </c>
      <c r="E935" t="s">
        <v>20</v>
      </c>
      <c r="F935">
        <v>44</v>
      </c>
      <c r="G935" t="str">
        <f>VLOOKUP(F935,'Look-up tables'!$A$1:$B$7,2,TRUE)</f>
        <v>XL</v>
      </c>
      <c r="H935">
        <v>442.72</v>
      </c>
      <c r="I935" s="2">
        <f t="shared" si="43"/>
        <v>10.061818181818182</v>
      </c>
      <c r="J935" t="s">
        <v>25</v>
      </c>
      <c r="K935">
        <v>7.94</v>
      </c>
      <c r="L935" s="8">
        <f t="shared" si="44"/>
        <v>450.66</v>
      </c>
      <c r="M935" t="s">
        <v>41</v>
      </c>
      <c r="N935" t="str">
        <f>VLOOKUP(M935,'Look-up tables'!$H$1:$I$14,2,FALSE)</f>
        <v>NS</v>
      </c>
      <c r="O935" t="s">
        <v>42</v>
      </c>
      <c r="P935" s="7">
        <f>VLOOKUP(O935,'Look-up tables'!$D$1:$E$5,2,FALSE)</f>
        <v>2</v>
      </c>
      <c r="Q935" s="8" t="s">
        <v>17</v>
      </c>
      <c r="R935" t="s">
        <v>18</v>
      </c>
      <c r="S935" t="s">
        <v>32</v>
      </c>
      <c r="T935" t="s">
        <v>226</v>
      </c>
    </row>
    <row r="936" spans="1:20" x14ac:dyDescent="0.35">
      <c r="A936">
        <v>29862</v>
      </c>
      <c r="B936" s="1">
        <v>40713</v>
      </c>
      <c r="C936" s="27" t="str">
        <f t="shared" si="42"/>
        <v>Jun</v>
      </c>
      <c r="D936" s="27">
        <f>VLOOKUP(C936,'Look-up tables'!$N$2:$O$13,2,FALSE)</f>
        <v>6</v>
      </c>
      <c r="E936" t="s">
        <v>55</v>
      </c>
      <c r="F936">
        <v>34</v>
      </c>
      <c r="G936" t="str">
        <f>VLOOKUP(F936,'Look-up tables'!$A$1:$B$7,2,TRUE)</f>
        <v>L</v>
      </c>
      <c r="H936">
        <v>214.64</v>
      </c>
      <c r="I936" s="2">
        <f t="shared" si="43"/>
        <v>6.3129411764705878</v>
      </c>
      <c r="J936" t="s">
        <v>25</v>
      </c>
      <c r="K936">
        <v>5.86</v>
      </c>
      <c r="L936" s="8">
        <f t="shared" si="44"/>
        <v>220.5</v>
      </c>
      <c r="M936" t="s">
        <v>51</v>
      </c>
      <c r="N936" t="str">
        <f>VLOOKUP(M936,'Look-up tables'!$H$1:$I$14,2,FALSE)</f>
        <v>ON</v>
      </c>
      <c r="O936" t="s">
        <v>22</v>
      </c>
      <c r="P936" s="7">
        <f>VLOOKUP(O936,'Look-up tables'!$D$1:$E$5,2,FALSE)</f>
        <v>1</v>
      </c>
      <c r="Q936" s="8" t="s">
        <v>27</v>
      </c>
      <c r="R936" t="s">
        <v>28</v>
      </c>
      <c r="S936" t="s">
        <v>19</v>
      </c>
      <c r="T936" t="s">
        <v>226</v>
      </c>
    </row>
    <row r="937" spans="1:20" x14ac:dyDescent="0.35">
      <c r="A937">
        <v>8902</v>
      </c>
      <c r="B937" s="1">
        <v>40713</v>
      </c>
      <c r="C937" s="27" t="str">
        <f t="shared" si="42"/>
        <v>Jun</v>
      </c>
      <c r="D937" s="27">
        <f>VLOOKUP(C937,'Look-up tables'!$N$2:$O$13,2,FALSE)</f>
        <v>6</v>
      </c>
      <c r="E937" t="s">
        <v>34</v>
      </c>
      <c r="F937">
        <v>27</v>
      </c>
      <c r="G937" t="str">
        <f>VLOOKUP(F937,'Look-up tables'!$A$1:$B$7,2,TRUE)</f>
        <v>M</v>
      </c>
      <c r="H937">
        <v>180.46</v>
      </c>
      <c r="I937" s="2">
        <f t="shared" si="43"/>
        <v>6.6837037037037037</v>
      </c>
      <c r="J937" t="s">
        <v>25</v>
      </c>
      <c r="K937">
        <v>5.94</v>
      </c>
      <c r="L937" s="8">
        <f t="shared" si="44"/>
        <v>186.4</v>
      </c>
      <c r="M937" t="s">
        <v>54</v>
      </c>
      <c r="N937" t="str">
        <f>VLOOKUP(M937,'Look-up tables'!$H$1:$I$14,2,FALSE)</f>
        <v>AB</v>
      </c>
      <c r="O937" t="s">
        <v>16</v>
      </c>
      <c r="P937" s="7">
        <f>VLOOKUP(O937,'Look-up tables'!$D$1:$E$5,2,FALSE)</f>
        <v>4</v>
      </c>
      <c r="Q937" s="8" t="s">
        <v>27</v>
      </c>
      <c r="R937" t="s">
        <v>28</v>
      </c>
      <c r="S937" t="s">
        <v>19</v>
      </c>
      <c r="T937" t="s">
        <v>226</v>
      </c>
    </row>
    <row r="938" spans="1:20" x14ac:dyDescent="0.35">
      <c r="A938">
        <v>57376</v>
      </c>
      <c r="B938" s="1">
        <v>40713</v>
      </c>
      <c r="C938" s="27" t="str">
        <f t="shared" si="42"/>
        <v>Jun</v>
      </c>
      <c r="D938" s="27">
        <f>VLOOKUP(C938,'Look-up tables'!$N$2:$O$13,2,FALSE)</f>
        <v>6</v>
      </c>
      <c r="E938" t="s">
        <v>20</v>
      </c>
      <c r="F938">
        <v>6</v>
      </c>
      <c r="G938" t="str">
        <f>VLOOKUP(F938,'Look-up tables'!$A$1:$B$7,2,TRUE)</f>
        <v>XS</v>
      </c>
      <c r="H938">
        <v>326.89299999999997</v>
      </c>
      <c r="I938" s="2">
        <f t="shared" si="43"/>
        <v>54.482166666666664</v>
      </c>
      <c r="J938" t="s">
        <v>25</v>
      </c>
      <c r="K938">
        <v>5.31</v>
      </c>
      <c r="L938" s="8">
        <f t="shared" si="44"/>
        <v>332.20299999999997</v>
      </c>
      <c r="M938" t="s">
        <v>41</v>
      </c>
      <c r="N938" t="str">
        <f>VLOOKUP(M938,'Look-up tables'!$H$1:$I$14,2,FALSE)</f>
        <v>NS</v>
      </c>
      <c r="O938" t="s">
        <v>42</v>
      </c>
      <c r="P938" s="7">
        <f>VLOOKUP(O938,'Look-up tables'!$D$1:$E$5,2,FALSE)</f>
        <v>2</v>
      </c>
      <c r="Q938" s="8" t="s">
        <v>30</v>
      </c>
      <c r="R938" t="s">
        <v>47</v>
      </c>
      <c r="S938" t="s">
        <v>19</v>
      </c>
      <c r="T938" t="s">
        <v>160</v>
      </c>
    </row>
    <row r="939" spans="1:20" x14ac:dyDescent="0.35">
      <c r="A939">
        <v>24038</v>
      </c>
      <c r="B939" s="1">
        <v>40714</v>
      </c>
      <c r="C939" s="27" t="str">
        <f t="shared" si="42"/>
        <v>Jun</v>
      </c>
      <c r="D939" s="27">
        <f>VLOOKUP(C939,'Look-up tables'!$N$2:$O$13,2,FALSE)</f>
        <v>6</v>
      </c>
      <c r="E939" t="s">
        <v>34</v>
      </c>
      <c r="F939">
        <v>38</v>
      </c>
      <c r="G939" t="str">
        <f>VLOOKUP(F939,'Look-up tables'!$A$1:$B$7,2,TRUE)</f>
        <v>L</v>
      </c>
      <c r="H939">
        <v>103.07</v>
      </c>
      <c r="I939" s="2">
        <f t="shared" si="43"/>
        <v>2.7123684210526315</v>
      </c>
      <c r="J939" t="s">
        <v>25</v>
      </c>
      <c r="K939">
        <v>1.34</v>
      </c>
      <c r="L939" s="8">
        <f t="shared" si="44"/>
        <v>104.41</v>
      </c>
      <c r="M939" t="s">
        <v>26</v>
      </c>
      <c r="N939" t="str">
        <f>VLOOKUP(M939,'Look-up tables'!$H$1:$I$14,2,FALSE)</f>
        <v>NT</v>
      </c>
      <c r="O939" t="s">
        <v>22</v>
      </c>
      <c r="P939" s="7">
        <f>VLOOKUP(O939,'Look-up tables'!$D$1:$E$5,2,FALSE)</f>
        <v>1</v>
      </c>
      <c r="Q939" s="8" t="s">
        <v>27</v>
      </c>
      <c r="R939" t="s">
        <v>40</v>
      </c>
      <c r="S939" t="s">
        <v>37</v>
      </c>
      <c r="T939" t="s">
        <v>121</v>
      </c>
    </row>
    <row r="940" spans="1:20" x14ac:dyDescent="0.35">
      <c r="A940">
        <v>26531</v>
      </c>
      <c r="B940" s="1">
        <v>40714</v>
      </c>
      <c r="C940" s="27" t="str">
        <f t="shared" si="42"/>
        <v>Jun</v>
      </c>
      <c r="D940" s="27">
        <f>VLOOKUP(C940,'Look-up tables'!$N$2:$O$13,2,FALSE)</f>
        <v>6</v>
      </c>
      <c r="E940" t="s">
        <v>55</v>
      </c>
      <c r="F940">
        <v>26</v>
      </c>
      <c r="G940" t="str">
        <f>VLOOKUP(F940,'Look-up tables'!$A$1:$B$7,2,TRUE)</f>
        <v>M</v>
      </c>
      <c r="H940">
        <v>4688.9485000000004</v>
      </c>
      <c r="I940" s="2">
        <f t="shared" si="43"/>
        <v>180.34417307692308</v>
      </c>
      <c r="J940" t="s">
        <v>25</v>
      </c>
      <c r="K940">
        <v>5.26</v>
      </c>
      <c r="L940" s="8">
        <f t="shared" si="44"/>
        <v>4694.2085000000006</v>
      </c>
      <c r="M940" t="s">
        <v>26</v>
      </c>
      <c r="N940" t="str">
        <f>VLOOKUP(M940,'Look-up tables'!$H$1:$I$14,2,FALSE)</f>
        <v>NT</v>
      </c>
      <c r="O940" t="s">
        <v>22</v>
      </c>
      <c r="P940" s="7">
        <f>VLOOKUP(O940,'Look-up tables'!$D$1:$E$5,2,FALSE)</f>
        <v>1</v>
      </c>
      <c r="Q940" s="8" t="s">
        <v>30</v>
      </c>
      <c r="R940" t="s">
        <v>47</v>
      </c>
      <c r="S940" t="s">
        <v>19</v>
      </c>
      <c r="T940" t="s">
        <v>121</v>
      </c>
    </row>
    <row r="941" spans="1:20" x14ac:dyDescent="0.35">
      <c r="A941">
        <v>24038</v>
      </c>
      <c r="B941" s="1">
        <v>40714</v>
      </c>
      <c r="C941" s="27" t="str">
        <f t="shared" si="42"/>
        <v>Jun</v>
      </c>
      <c r="D941" s="27">
        <f>VLOOKUP(C941,'Look-up tables'!$N$2:$O$13,2,FALSE)</f>
        <v>6</v>
      </c>
      <c r="E941" t="s">
        <v>34</v>
      </c>
      <c r="F941">
        <v>15</v>
      </c>
      <c r="G941" t="str">
        <f>VLOOKUP(F941,'Look-up tables'!$A$1:$B$7,2,TRUE)</f>
        <v>S</v>
      </c>
      <c r="H941">
        <v>896.18050000000005</v>
      </c>
      <c r="I941" s="2">
        <f t="shared" si="43"/>
        <v>59.745366666666669</v>
      </c>
      <c r="J941" t="s">
        <v>14</v>
      </c>
      <c r="K941">
        <v>5.26</v>
      </c>
      <c r="L941" s="8">
        <f t="shared" si="44"/>
        <v>901.44050000000004</v>
      </c>
      <c r="M941" t="s">
        <v>96</v>
      </c>
      <c r="N941" t="str">
        <f>VLOOKUP(M941,'Look-up tables'!$H$1:$I$14,2,FALSE)</f>
        <v>PE</v>
      </c>
      <c r="O941" t="s">
        <v>22</v>
      </c>
      <c r="P941" s="7">
        <f>VLOOKUP(O941,'Look-up tables'!$D$1:$E$5,2,FALSE)</f>
        <v>1</v>
      </c>
      <c r="Q941" s="8" t="s">
        <v>30</v>
      </c>
      <c r="R941" t="s">
        <v>47</v>
      </c>
      <c r="S941" t="s">
        <v>19</v>
      </c>
      <c r="T941" t="s">
        <v>121</v>
      </c>
    </row>
    <row r="942" spans="1:20" x14ac:dyDescent="0.35">
      <c r="A942">
        <v>16737</v>
      </c>
      <c r="B942" s="1">
        <v>40714</v>
      </c>
      <c r="C942" s="27" t="str">
        <f t="shared" si="42"/>
        <v>Jun</v>
      </c>
      <c r="D942" s="27">
        <f>VLOOKUP(C942,'Look-up tables'!$N$2:$O$13,2,FALSE)</f>
        <v>6</v>
      </c>
      <c r="E942" t="s">
        <v>49</v>
      </c>
      <c r="F942">
        <v>15</v>
      </c>
      <c r="G942" t="str">
        <f>VLOOKUP(F942,'Look-up tables'!$A$1:$B$7,2,TRUE)</f>
        <v>S</v>
      </c>
      <c r="H942">
        <v>1390.49</v>
      </c>
      <c r="I942" s="2">
        <f t="shared" si="43"/>
        <v>92.699333333333328</v>
      </c>
      <c r="J942" t="s">
        <v>25</v>
      </c>
      <c r="K942">
        <v>19.989999999999998</v>
      </c>
      <c r="L942" s="8">
        <f t="shared" si="44"/>
        <v>1410.48</v>
      </c>
      <c r="M942" t="s">
        <v>85</v>
      </c>
      <c r="N942" t="str">
        <f>VLOOKUP(M942,'Look-up tables'!$H$1:$I$14,2,FALSE)</f>
        <v>SK</v>
      </c>
      <c r="O942" t="s">
        <v>29</v>
      </c>
      <c r="P942" s="7">
        <f>VLOOKUP(O942,'Look-up tables'!$D$1:$E$5,2,FALSE)</f>
        <v>3</v>
      </c>
      <c r="Q942" s="8" t="s">
        <v>27</v>
      </c>
      <c r="R942" t="s">
        <v>127</v>
      </c>
      <c r="S942" t="s">
        <v>19</v>
      </c>
      <c r="T942" t="s">
        <v>226</v>
      </c>
    </row>
    <row r="943" spans="1:20" x14ac:dyDescent="0.35">
      <c r="A943">
        <v>51360</v>
      </c>
      <c r="B943" s="1">
        <v>40714</v>
      </c>
      <c r="C943" s="27" t="str">
        <f t="shared" si="42"/>
        <v>Jun</v>
      </c>
      <c r="D943" s="27">
        <f>VLOOKUP(C943,'Look-up tables'!$N$2:$O$13,2,FALSE)</f>
        <v>6</v>
      </c>
      <c r="E943" t="s">
        <v>55</v>
      </c>
      <c r="F943">
        <v>12</v>
      </c>
      <c r="G943" t="str">
        <f>VLOOKUP(F943,'Look-up tables'!$A$1:$B$7,2,TRUE)</f>
        <v>S</v>
      </c>
      <c r="H943">
        <v>46.55</v>
      </c>
      <c r="I943" s="2">
        <f t="shared" si="43"/>
        <v>3.8791666666666664</v>
      </c>
      <c r="J943" t="s">
        <v>25</v>
      </c>
      <c r="K943">
        <v>0.5</v>
      </c>
      <c r="L943" s="8">
        <f t="shared" si="44"/>
        <v>47.05</v>
      </c>
      <c r="M943" t="s">
        <v>85</v>
      </c>
      <c r="N943" t="str">
        <f>VLOOKUP(M943,'Look-up tables'!$H$1:$I$14,2,FALSE)</f>
        <v>SK</v>
      </c>
      <c r="O943" t="s">
        <v>16</v>
      </c>
      <c r="P943" s="7">
        <f>VLOOKUP(O943,'Look-up tables'!$D$1:$E$5,2,FALSE)</f>
        <v>4</v>
      </c>
      <c r="Q943" s="8" t="s">
        <v>27</v>
      </c>
      <c r="R943" t="s">
        <v>71</v>
      </c>
      <c r="S943" t="s">
        <v>19</v>
      </c>
      <c r="T943" t="s">
        <v>121</v>
      </c>
    </row>
    <row r="944" spans="1:20" x14ac:dyDescent="0.35">
      <c r="A944">
        <v>32806</v>
      </c>
      <c r="B944" s="1">
        <v>40715</v>
      </c>
      <c r="C944" s="27" t="str">
        <f t="shared" si="42"/>
        <v>Jun</v>
      </c>
      <c r="D944" s="27">
        <f>VLOOKUP(C944,'Look-up tables'!$N$2:$O$13,2,FALSE)</f>
        <v>6</v>
      </c>
      <c r="E944" t="s">
        <v>34</v>
      </c>
      <c r="F944">
        <v>48</v>
      </c>
      <c r="G944" t="str">
        <f>VLOOKUP(F944,'Look-up tables'!$A$1:$B$7,2,TRUE)</f>
        <v>XL</v>
      </c>
      <c r="H944">
        <v>175.99</v>
      </c>
      <c r="I944" s="2">
        <f t="shared" si="43"/>
        <v>3.6664583333333334</v>
      </c>
      <c r="J944" t="s">
        <v>14</v>
      </c>
      <c r="K944">
        <v>0.5</v>
      </c>
      <c r="L944" s="8">
        <f t="shared" si="44"/>
        <v>176.49</v>
      </c>
      <c r="M944" t="s">
        <v>85</v>
      </c>
      <c r="N944" t="str">
        <f>VLOOKUP(M944,'Look-up tables'!$H$1:$I$14,2,FALSE)</f>
        <v>SK</v>
      </c>
      <c r="O944" t="s">
        <v>29</v>
      </c>
      <c r="P944" s="7">
        <f>VLOOKUP(O944,'Look-up tables'!$D$1:$E$5,2,FALSE)</f>
        <v>3</v>
      </c>
      <c r="Q944" s="8" t="s">
        <v>27</v>
      </c>
      <c r="R944" t="s">
        <v>71</v>
      </c>
      <c r="S944" t="s">
        <v>19</v>
      </c>
      <c r="T944" t="s">
        <v>121</v>
      </c>
    </row>
    <row r="945" spans="1:20" x14ac:dyDescent="0.35">
      <c r="A945">
        <v>32806</v>
      </c>
      <c r="B945" s="1">
        <v>40715</v>
      </c>
      <c r="C945" s="27" t="str">
        <f t="shared" si="42"/>
        <v>Jun</v>
      </c>
      <c r="D945" s="27">
        <f>VLOOKUP(C945,'Look-up tables'!$N$2:$O$13,2,FALSE)</f>
        <v>6</v>
      </c>
      <c r="E945" t="s">
        <v>34</v>
      </c>
      <c r="F945">
        <v>33</v>
      </c>
      <c r="G945" t="str">
        <f>VLOOKUP(F945,'Look-up tables'!$A$1:$B$7,2,TRUE)</f>
        <v>L</v>
      </c>
      <c r="H945">
        <v>221.23</v>
      </c>
      <c r="I945" s="2">
        <f t="shared" si="43"/>
        <v>6.7039393939393932</v>
      </c>
      <c r="J945" t="s">
        <v>25</v>
      </c>
      <c r="K945">
        <v>5.2</v>
      </c>
      <c r="L945" s="8">
        <f t="shared" si="44"/>
        <v>226.42999999999998</v>
      </c>
      <c r="M945" t="s">
        <v>85</v>
      </c>
      <c r="N945" t="str">
        <f>VLOOKUP(M945,'Look-up tables'!$H$1:$I$14,2,FALSE)</f>
        <v>SK</v>
      </c>
      <c r="O945" t="s">
        <v>29</v>
      </c>
      <c r="P945" s="7">
        <f>VLOOKUP(O945,'Look-up tables'!$D$1:$E$5,2,FALSE)</f>
        <v>3</v>
      </c>
      <c r="Q945" s="8" t="s">
        <v>27</v>
      </c>
      <c r="R945" t="s">
        <v>28</v>
      </c>
      <c r="S945" t="s">
        <v>19</v>
      </c>
      <c r="T945" t="s">
        <v>264</v>
      </c>
    </row>
    <row r="946" spans="1:20" x14ac:dyDescent="0.35">
      <c r="A946">
        <v>42850</v>
      </c>
      <c r="B946" s="1">
        <v>40715</v>
      </c>
      <c r="C946" s="27" t="str">
        <f t="shared" si="42"/>
        <v>Jun</v>
      </c>
      <c r="D946" s="27">
        <f>VLOOKUP(C946,'Look-up tables'!$N$2:$O$13,2,FALSE)</f>
        <v>6</v>
      </c>
      <c r="E946" t="s">
        <v>55</v>
      </c>
      <c r="F946">
        <v>27</v>
      </c>
      <c r="G946" t="str">
        <f>VLOOKUP(F946,'Look-up tables'!$A$1:$B$7,2,TRUE)</f>
        <v>M</v>
      </c>
      <c r="H946">
        <v>822.7</v>
      </c>
      <c r="I946" s="2">
        <f t="shared" si="43"/>
        <v>30.470370370370372</v>
      </c>
      <c r="J946" t="s">
        <v>14</v>
      </c>
      <c r="K946">
        <v>5.5</v>
      </c>
      <c r="L946" s="8">
        <f t="shared" si="44"/>
        <v>828.2</v>
      </c>
      <c r="M946" t="s">
        <v>51</v>
      </c>
      <c r="N946" t="str">
        <f>VLOOKUP(M946,'Look-up tables'!$H$1:$I$14,2,FALSE)</f>
        <v>ON</v>
      </c>
      <c r="O946" t="s">
        <v>29</v>
      </c>
      <c r="P946" s="7">
        <f>VLOOKUP(O946,'Look-up tables'!$D$1:$E$5,2,FALSE)</f>
        <v>3</v>
      </c>
      <c r="Q946" s="8" t="s">
        <v>30</v>
      </c>
      <c r="R946" t="s">
        <v>31</v>
      </c>
      <c r="S946" t="s">
        <v>19</v>
      </c>
      <c r="T946" t="s">
        <v>121</v>
      </c>
    </row>
    <row r="947" spans="1:20" x14ac:dyDescent="0.35">
      <c r="A947">
        <v>32806</v>
      </c>
      <c r="B947" s="1">
        <v>40715</v>
      </c>
      <c r="C947" s="27" t="str">
        <f t="shared" si="42"/>
        <v>Jun</v>
      </c>
      <c r="D947" s="27">
        <f>VLOOKUP(C947,'Look-up tables'!$N$2:$O$13,2,FALSE)</f>
        <v>6</v>
      </c>
      <c r="E947" t="s">
        <v>20</v>
      </c>
      <c r="F947">
        <v>8</v>
      </c>
      <c r="G947" t="str">
        <f>VLOOKUP(F947,'Look-up tables'!$A$1:$B$7,2,TRUE)</f>
        <v>XS</v>
      </c>
      <c r="H947">
        <v>178.78</v>
      </c>
      <c r="I947" s="2">
        <f t="shared" si="43"/>
        <v>22.3475</v>
      </c>
      <c r="J947" t="s">
        <v>25</v>
      </c>
      <c r="K947">
        <v>8.99</v>
      </c>
      <c r="L947" s="8">
        <f t="shared" si="44"/>
        <v>187.77</v>
      </c>
      <c r="M947" t="s">
        <v>26</v>
      </c>
      <c r="N947" t="str">
        <f>VLOOKUP(M947,'Look-up tables'!$H$1:$I$14,2,FALSE)</f>
        <v>NT</v>
      </c>
      <c r="O947" t="s">
        <v>29</v>
      </c>
      <c r="P947" s="7">
        <f>VLOOKUP(O947,'Look-up tables'!$D$1:$E$5,2,FALSE)</f>
        <v>3</v>
      </c>
      <c r="Q947" s="8" t="s">
        <v>17</v>
      </c>
      <c r="R947" t="s">
        <v>18</v>
      </c>
      <c r="S947" t="s">
        <v>32</v>
      </c>
      <c r="T947" t="s">
        <v>121</v>
      </c>
    </row>
    <row r="948" spans="1:20" x14ac:dyDescent="0.35">
      <c r="A948">
        <v>46565</v>
      </c>
      <c r="B948" s="1">
        <v>40716</v>
      </c>
      <c r="C948" s="27" t="str">
        <f t="shared" si="42"/>
        <v>Jun</v>
      </c>
      <c r="D948" s="27">
        <f>VLOOKUP(C948,'Look-up tables'!$N$2:$O$13,2,FALSE)</f>
        <v>6</v>
      </c>
      <c r="E948" t="s">
        <v>49</v>
      </c>
      <c r="F948">
        <v>50</v>
      </c>
      <c r="G948" t="str">
        <f>VLOOKUP(F948,'Look-up tables'!$A$1:$B$7,2,TRUE)</f>
        <v>XXL</v>
      </c>
      <c r="H948">
        <v>804.14</v>
      </c>
      <c r="I948" s="2">
        <f t="shared" si="43"/>
        <v>16.082799999999999</v>
      </c>
      <c r="J948" t="s">
        <v>25</v>
      </c>
      <c r="K948">
        <v>8.99</v>
      </c>
      <c r="L948" s="8">
        <f t="shared" si="44"/>
        <v>813.13</v>
      </c>
      <c r="M948" t="s">
        <v>63</v>
      </c>
      <c r="N948" t="str">
        <f>VLOOKUP(M948,'Look-up tables'!$H$1:$I$14,2,FALSE)</f>
        <v>NB</v>
      </c>
      <c r="O948" t="s">
        <v>29</v>
      </c>
      <c r="P948" s="7">
        <f>VLOOKUP(O948,'Look-up tables'!$D$1:$E$5,2,FALSE)</f>
        <v>3</v>
      </c>
      <c r="Q948" s="8" t="s">
        <v>17</v>
      </c>
      <c r="R948" t="s">
        <v>18</v>
      </c>
      <c r="S948" t="s">
        <v>32</v>
      </c>
      <c r="T948" t="s">
        <v>264</v>
      </c>
    </row>
    <row r="949" spans="1:20" x14ac:dyDescent="0.35">
      <c r="A949">
        <v>59812</v>
      </c>
      <c r="B949" s="1">
        <v>40716</v>
      </c>
      <c r="C949" s="27" t="str">
        <f t="shared" si="42"/>
        <v>Jun</v>
      </c>
      <c r="D949" s="27">
        <f>VLOOKUP(C949,'Look-up tables'!$N$2:$O$13,2,FALSE)</f>
        <v>6</v>
      </c>
      <c r="E949" t="s">
        <v>55</v>
      </c>
      <c r="F949">
        <v>46</v>
      </c>
      <c r="G949" t="str">
        <f>VLOOKUP(F949,'Look-up tables'!$A$1:$B$7,2,TRUE)</f>
        <v>XL</v>
      </c>
      <c r="H949">
        <v>9261.24</v>
      </c>
      <c r="I949" s="2">
        <f t="shared" si="43"/>
        <v>201.33130434782609</v>
      </c>
      <c r="J949" t="s">
        <v>25</v>
      </c>
      <c r="K949">
        <v>19.989999999999998</v>
      </c>
      <c r="L949" s="8">
        <f t="shared" si="44"/>
        <v>9281.23</v>
      </c>
      <c r="M949" t="s">
        <v>15</v>
      </c>
      <c r="N949" t="str">
        <f>VLOOKUP(M949,'Look-up tables'!$H$1:$I$14,2,FALSE)</f>
        <v>BC</v>
      </c>
      <c r="O949" t="s">
        <v>16</v>
      </c>
      <c r="P949" s="7">
        <f>VLOOKUP(O949,'Look-up tables'!$D$1:$E$5,2,FALSE)</f>
        <v>4</v>
      </c>
      <c r="Q949" s="8" t="s">
        <v>27</v>
      </c>
      <c r="R949" t="s">
        <v>58</v>
      </c>
      <c r="S949" t="s">
        <v>19</v>
      </c>
      <c r="T949" t="s">
        <v>121</v>
      </c>
    </row>
    <row r="950" spans="1:20" x14ac:dyDescent="0.35">
      <c r="A950">
        <v>30944</v>
      </c>
      <c r="B950" s="1">
        <v>40716</v>
      </c>
      <c r="C950" s="27" t="str">
        <f t="shared" si="42"/>
        <v>Jun</v>
      </c>
      <c r="D950" s="27">
        <f>VLOOKUP(C950,'Look-up tables'!$N$2:$O$13,2,FALSE)</f>
        <v>6</v>
      </c>
      <c r="E950" t="s">
        <v>20</v>
      </c>
      <c r="F950">
        <v>32</v>
      </c>
      <c r="G950" t="str">
        <f>VLOOKUP(F950,'Look-up tables'!$A$1:$B$7,2,TRUE)</f>
        <v>L</v>
      </c>
      <c r="H950">
        <v>546.01</v>
      </c>
      <c r="I950" s="2">
        <f t="shared" si="43"/>
        <v>17.0628125</v>
      </c>
      <c r="J950" t="s">
        <v>25</v>
      </c>
      <c r="K950">
        <v>5.08</v>
      </c>
      <c r="L950" s="8">
        <f t="shared" si="44"/>
        <v>551.09</v>
      </c>
      <c r="M950" t="s">
        <v>85</v>
      </c>
      <c r="N950" t="str">
        <f>VLOOKUP(M950,'Look-up tables'!$H$1:$I$14,2,FALSE)</f>
        <v>SK</v>
      </c>
      <c r="O950" t="s">
        <v>16</v>
      </c>
      <c r="P950" s="7">
        <f>VLOOKUP(O950,'Look-up tables'!$D$1:$E$5,2,FALSE)</f>
        <v>4</v>
      </c>
      <c r="Q950" s="8" t="s">
        <v>27</v>
      </c>
      <c r="R950" t="s">
        <v>68</v>
      </c>
      <c r="S950" t="s">
        <v>19</v>
      </c>
      <c r="T950" t="s">
        <v>264</v>
      </c>
    </row>
    <row r="951" spans="1:20" x14ac:dyDescent="0.35">
      <c r="A951">
        <v>11425</v>
      </c>
      <c r="B951" s="1">
        <v>40716</v>
      </c>
      <c r="C951" s="27" t="str">
        <f t="shared" si="42"/>
        <v>Jun</v>
      </c>
      <c r="D951" s="27">
        <f>VLOOKUP(C951,'Look-up tables'!$N$2:$O$13,2,FALSE)</f>
        <v>6</v>
      </c>
      <c r="E951" t="s">
        <v>20</v>
      </c>
      <c r="F951">
        <v>29</v>
      </c>
      <c r="G951" t="str">
        <f>VLOOKUP(F951,'Look-up tables'!$A$1:$B$7,2,TRUE)</f>
        <v>M</v>
      </c>
      <c r="H951">
        <v>482.91</v>
      </c>
      <c r="I951" s="2">
        <f t="shared" si="43"/>
        <v>16.652068965517241</v>
      </c>
      <c r="J951" t="s">
        <v>25</v>
      </c>
      <c r="K951">
        <v>6.25</v>
      </c>
      <c r="L951" s="8">
        <f t="shared" si="44"/>
        <v>489.16</v>
      </c>
      <c r="M951" t="s">
        <v>51</v>
      </c>
      <c r="N951" t="str">
        <f>VLOOKUP(M951,'Look-up tables'!$H$1:$I$14,2,FALSE)</f>
        <v>ON</v>
      </c>
      <c r="O951" t="s">
        <v>16</v>
      </c>
      <c r="P951" s="7">
        <f>VLOOKUP(O951,'Look-up tables'!$D$1:$E$5,2,FALSE)</f>
        <v>4</v>
      </c>
      <c r="Q951" s="8" t="s">
        <v>27</v>
      </c>
      <c r="R951" t="s">
        <v>58</v>
      </c>
      <c r="S951" t="s">
        <v>19</v>
      </c>
      <c r="T951" t="s">
        <v>264</v>
      </c>
    </row>
    <row r="952" spans="1:20" x14ac:dyDescent="0.35">
      <c r="A952">
        <v>10340</v>
      </c>
      <c r="B952" s="1">
        <v>40716</v>
      </c>
      <c r="C952" s="27" t="str">
        <f t="shared" si="42"/>
        <v>Jun</v>
      </c>
      <c r="D952" s="27">
        <f>VLOOKUP(C952,'Look-up tables'!$N$2:$O$13,2,FALSE)</f>
        <v>6</v>
      </c>
      <c r="E952" t="s">
        <v>34</v>
      </c>
      <c r="F952">
        <v>24</v>
      </c>
      <c r="G952" t="str">
        <f>VLOOKUP(F952,'Look-up tables'!$A$1:$B$7,2,TRUE)</f>
        <v>M</v>
      </c>
      <c r="H952">
        <v>7547.14</v>
      </c>
      <c r="I952" s="2">
        <f t="shared" si="43"/>
        <v>314.4641666666667</v>
      </c>
      <c r="J952" t="s">
        <v>25</v>
      </c>
      <c r="K952">
        <v>24.49</v>
      </c>
      <c r="L952" s="8">
        <f t="shared" si="44"/>
        <v>7571.63</v>
      </c>
      <c r="M952" t="s">
        <v>51</v>
      </c>
      <c r="N952" t="str">
        <f>VLOOKUP(M952,'Look-up tables'!$H$1:$I$14,2,FALSE)</f>
        <v>ON</v>
      </c>
      <c r="O952" t="s">
        <v>29</v>
      </c>
      <c r="P952" s="7">
        <f>VLOOKUP(O952,'Look-up tables'!$D$1:$E$5,2,FALSE)</f>
        <v>3</v>
      </c>
      <c r="Q952" s="8" t="s">
        <v>17</v>
      </c>
      <c r="R952" t="s">
        <v>23</v>
      </c>
      <c r="S952" t="s">
        <v>76</v>
      </c>
      <c r="T952" t="s">
        <v>264</v>
      </c>
    </row>
    <row r="953" spans="1:20" x14ac:dyDescent="0.35">
      <c r="A953">
        <v>56743</v>
      </c>
      <c r="B953" s="1">
        <v>40716</v>
      </c>
      <c r="C953" s="27" t="str">
        <f t="shared" si="42"/>
        <v>Jun</v>
      </c>
      <c r="D953" s="27">
        <f>VLOOKUP(C953,'Look-up tables'!$N$2:$O$13,2,FALSE)</f>
        <v>6</v>
      </c>
      <c r="E953" t="s">
        <v>55</v>
      </c>
      <c r="F953">
        <v>23</v>
      </c>
      <c r="G953" t="str">
        <f>VLOOKUP(F953,'Look-up tables'!$A$1:$B$7,2,TRUE)</f>
        <v>M</v>
      </c>
      <c r="H953">
        <v>524.25</v>
      </c>
      <c r="I953" s="2">
        <f t="shared" si="43"/>
        <v>22.793478260869566</v>
      </c>
      <c r="J953" t="s">
        <v>14</v>
      </c>
      <c r="K953">
        <v>8.99</v>
      </c>
      <c r="L953" s="8">
        <f t="shared" si="44"/>
        <v>533.24</v>
      </c>
      <c r="M953" t="s">
        <v>85</v>
      </c>
      <c r="N953" t="str">
        <f>VLOOKUP(M953,'Look-up tables'!$H$1:$I$14,2,FALSE)</f>
        <v>SK</v>
      </c>
      <c r="O953" t="s">
        <v>22</v>
      </c>
      <c r="P953" s="7">
        <f>VLOOKUP(O953,'Look-up tables'!$D$1:$E$5,2,FALSE)</f>
        <v>1</v>
      </c>
      <c r="Q953" s="8" t="s">
        <v>17</v>
      </c>
      <c r="R953" t="s">
        <v>18</v>
      </c>
      <c r="S953" t="s">
        <v>32</v>
      </c>
      <c r="T953" t="s">
        <v>152</v>
      </c>
    </row>
    <row r="954" spans="1:20" x14ac:dyDescent="0.35">
      <c r="A954">
        <v>11425</v>
      </c>
      <c r="B954" s="1">
        <v>40716</v>
      </c>
      <c r="C954" s="27" t="str">
        <f t="shared" si="42"/>
        <v>Jun</v>
      </c>
      <c r="D954" s="27">
        <f>VLOOKUP(C954,'Look-up tables'!$N$2:$O$13,2,FALSE)</f>
        <v>6</v>
      </c>
      <c r="E954" t="s">
        <v>20</v>
      </c>
      <c r="F954">
        <v>23</v>
      </c>
      <c r="G954" t="str">
        <f>VLOOKUP(F954,'Look-up tables'!$A$1:$B$7,2,TRUE)</f>
        <v>M</v>
      </c>
      <c r="H954">
        <v>2969.6365000000001</v>
      </c>
      <c r="I954" s="2">
        <f t="shared" si="43"/>
        <v>129.11463043478261</v>
      </c>
      <c r="J954" t="s">
        <v>14</v>
      </c>
      <c r="K954">
        <v>8.99</v>
      </c>
      <c r="L954" s="8">
        <f t="shared" si="44"/>
        <v>2978.6264999999999</v>
      </c>
      <c r="M954" t="s">
        <v>51</v>
      </c>
      <c r="N954" t="str">
        <f>VLOOKUP(M954,'Look-up tables'!$H$1:$I$14,2,FALSE)</f>
        <v>ON</v>
      </c>
      <c r="O954" t="s">
        <v>16</v>
      </c>
      <c r="P954" s="7">
        <f>VLOOKUP(O954,'Look-up tables'!$D$1:$E$5,2,FALSE)</f>
        <v>4</v>
      </c>
      <c r="Q954" s="8" t="s">
        <v>30</v>
      </c>
      <c r="R954" t="s">
        <v>47</v>
      </c>
      <c r="S954" t="s">
        <v>19</v>
      </c>
      <c r="T954" t="s">
        <v>244</v>
      </c>
    </row>
    <row r="955" spans="1:20" x14ac:dyDescent="0.35">
      <c r="A955">
        <v>46565</v>
      </c>
      <c r="B955" s="1">
        <v>40716</v>
      </c>
      <c r="C955" s="27" t="str">
        <f t="shared" si="42"/>
        <v>Jun</v>
      </c>
      <c r="D955" s="27">
        <f>VLOOKUP(C955,'Look-up tables'!$N$2:$O$13,2,FALSE)</f>
        <v>6</v>
      </c>
      <c r="E955" t="s">
        <v>49</v>
      </c>
      <c r="F955">
        <v>16</v>
      </c>
      <c r="G955" t="str">
        <f>VLOOKUP(F955,'Look-up tables'!$A$1:$B$7,2,TRUE)</f>
        <v>S</v>
      </c>
      <c r="H955">
        <v>4691.2700000000004</v>
      </c>
      <c r="I955" s="2">
        <f t="shared" si="43"/>
        <v>293.20437500000003</v>
      </c>
      <c r="J955" t="s">
        <v>14</v>
      </c>
      <c r="K955">
        <v>24.49</v>
      </c>
      <c r="L955" s="8">
        <f t="shared" si="44"/>
        <v>4715.76</v>
      </c>
      <c r="M955" t="s">
        <v>63</v>
      </c>
      <c r="N955" t="str">
        <f>VLOOKUP(M955,'Look-up tables'!$H$1:$I$14,2,FALSE)</f>
        <v>NB</v>
      </c>
      <c r="O955" t="s">
        <v>29</v>
      </c>
      <c r="P955" s="7">
        <f>VLOOKUP(O955,'Look-up tables'!$D$1:$E$5,2,FALSE)</f>
        <v>3</v>
      </c>
      <c r="Q955" s="8" t="s">
        <v>27</v>
      </c>
      <c r="R955" t="s">
        <v>66</v>
      </c>
      <c r="S955" t="s">
        <v>76</v>
      </c>
      <c r="T955" t="s">
        <v>121</v>
      </c>
    </row>
    <row r="956" spans="1:20" x14ac:dyDescent="0.35">
      <c r="A956">
        <v>51462</v>
      </c>
      <c r="B956" s="1">
        <v>40716</v>
      </c>
      <c r="C956" s="27" t="str">
        <f t="shared" si="42"/>
        <v>Jun</v>
      </c>
      <c r="D956" s="27">
        <f>VLOOKUP(C956,'Look-up tables'!$N$2:$O$13,2,FALSE)</f>
        <v>6</v>
      </c>
      <c r="E956" t="s">
        <v>55</v>
      </c>
      <c r="F956">
        <v>15</v>
      </c>
      <c r="G956" t="str">
        <f>VLOOKUP(F956,'Look-up tables'!$A$1:$B$7,2,TRUE)</f>
        <v>S</v>
      </c>
      <c r="H956">
        <v>417.88</v>
      </c>
      <c r="I956" s="2">
        <f t="shared" si="43"/>
        <v>27.858666666666668</v>
      </c>
      <c r="J956" t="s">
        <v>14</v>
      </c>
      <c r="K956">
        <v>8.99</v>
      </c>
      <c r="L956" s="8">
        <f t="shared" si="44"/>
        <v>426.87</v>
      </c>
      <c r="M956" t="s">
        <v>41</v>
      </c>
      <c r="N956" t="str">
        <f>VLOOKUP(M956,'Look-up tables'!$H$1:$I$14,2,FALSE)</f>
        <v>NS</v>
      </c>
      <c r="O956" t="s">
        <v>42</v>
      </c>
      <c r="P956" s="7">
        <f>VLOOKUP(O956,'Look-up tables'!$D$1:$E$5,2,FALSE)</f>
        <v>2</v>
      </c>
      <c r="Q956" s="8" t="s">
        <v>27</v>
      </c>
      <c r="R956" t="s">
        <v>40</v>
      </c>
      <c r="S956" t="s">
        <v>32</v>
      </c>
      <c r="T956" t="s">
        <v>244</v>
      </c>
    </row>
    <row r="957" spans="1:20" x14ac:dyDescent="0.35">
      <c r="A957">
        <v>10340</v>
      </c>
      <c r="B957" s="1">
        <v>40716</v>
      </c>
      <c r="C957" s="27" t="str">
        <f t="shared" si="42"/>
        <v>Jun</v>
      </c>
      <c r="D957" s="27">
        <f>VLOOKUP(C957,'Look-up tables'!$N$2:$O$13,2,FALSE)</f>
        <v>6</v>
      </c>
      <c r="E957" t="s">
        <v>34</v>
      </c>
      <c r="F957">
        <v>15</v>
      </c>
      <c r="G957" t="str">
        <f>VLOOKUP(F957,'Look-up tables'!$A$1:$B$7,2,TRUE)</f>
        <v>S</v>
      </c>
      <c r="H957">
        <v>311.98</v>
      </c>
      <c r="I957" s="2">
        <f t="shared" si="43"/>
        <v>20.798666666666669</v>
      </c>
      <c r="J957" t="s">
        <v>25</v>
      </c>
      <c r="K957">
        <v>5.53</v>
      </c>
      <c r="L957" s="8">
        <f t="shared" si="44"/>
        <v>317.51</v>
      </c>
      <c r="M957" t="s">
        <v>51</v>
      </c>
      <c r="N957" t="str">
        <f>VLOOKUP(M957,'Look-up tables'!$H$1:$I$14,2,FALSE)</f>
        <v>ON</v>
      </c>
      <c r="O957" t="s">
        <v>29</v>
      </c>
      <c r="P957" s="7">
        <f>VLOOKUP(O957,'Look-up tables'!$D$1:$E$5,2,FALSE)</f>
        <v>3</v>
      </c>
      <c r="Q957" s="8" t="s">
        <v>27</v>
      </c>
      <c r="R957" t="s">
        <v>40</v>
      </c>
      <c r="S957" t="s">
        <v>32</v>
      </c>
      <c r="T957" t="s">
        <v>152</v>
      </c>
    </row>
    <row r="958" spans="1:20" x14ac:dyDescent="0.35">
      <c r="A958">
        <v>54150</v>
      </c>
      <c r="B958" s="1">
        <v>40716</v>
      </c>
      <c r="C958" s="27" t="str">
        <f t="shared" si="42"/>
        <v>Jun</v>
      </c>
      <c r="D958" s="27">
        <f>VLOOKUP(C958,'Look-up tables'!$N$2:$O$13,2,FALSE)</f>
        <v>6</v>
      </c>
      <c r="E958" t="s">
        <v>20</v>
      </c>
      <c r="F958">
        <v>12</v>
      </c>
      <c r="G958" t="str">
        <f>VLOOKUP(F958,'Look-up tables'!$A$1:$B$7,2,TRUE)</f>
        <v>S</v>
      </c>
      <c r="H958">
        <v>2011.6355000000001</v>
      </c>
      <c r="I958" s="2">
        <f t="shared" si="43"/>
        <v>167.63629166666666</v>
      </c>
      <c r="J958" t="s">
        <v>14</v>
      </c>
      <c r="K958">
        <v>3.99</v>
      </c>
      <c r="L958" s="8">
        <f t="shared" si="44"/>
        <v>2015.6255000000001</v>
      </c>
      <c r="M958" t="s">
        <v>39</v>
      </c>
      <c r="N958" t="str">
        <f>VLOOKUP(M958,'Look-up tables'!$H$1:$I$14,2,FALSE)</f>
        <v>MB</v>
      </c>
      <c r="O958" t="s">
        <v>22</v>
      </c>
      <c r="P958" s="7">
        <f>VLOOKUP(O958,'Look-up tables'!$D$1:$E$5,2,FALSE)</f>
        <v>1</v>
      </c>
      <c r="Q958" s="8" t="s">
        <v>30</v>
      </c>
      <c r="R958" t="s">
        <v>47</v>
      </c>
      <c r="S958" t="s">
        <v>19</v>
      </c>
      <c r="T958" t="s">
        <v>121</v>
      </c>
    </row>
    <row r="959" spans="1:20" x14ac:dyDescent="0.35">
      <c r="A959">
        <v>46565</v>
      </c>
      <c r="B959" s="1">
        <v>40716</v>
      </c>
      <c r="C959" s="27" t="str">
        <f t="shared" si="42"/>
        <v>Jun</v>
      </c>
      <c r="D959" s="27">
        <f>VLOOKUP(C959,'Look-up tables'!$N$2:$O$13,2,FALSE)</f>
        <v>6</v>
      </c>
      <c r="E959" t="s">
        <v>49</v>
      </c>
      <c r="F959">
        <v>8</v>
      </c>
      <c r="G959" t="str">
        <f>VLOOKUP(F959,'Look-up tables'!$A$1:$B$7,2,TRUE)</f>
        <v>XS</v>
      </c>
      <c r="H959">
        <v>567.51</v>
      </c>
      <c r="I959" s="2">
        <f t="shared" si="43"/>
        <v>70.938749999999999</v>
      </c>
      <c r="J959" t="s">
        <v>25</v>
      </c>
      <c r="K959">
        <v>35</v>
      </c>
      <c r="L959" s="8">
        <f t="shared" si="44"/>
        <v>602.51</v>
      </c>
      <c r="M959" t="s">
        <v>63</v>
      </c>
      <c r="N959" t="str">
        <f>VLOOKUP(M959,'Look-up tables'!$H$1:$I$14,2,FALSE)</f>
        <v>NB</v>
      </c>
      <c r="O959" t="s">
        <v>29</v>
      </c>
      <c r="P959" s="7">
        <f>VLOOKUP(O959,'Look-up tables'!$D$1:$E$5,2,FALSE)</f>
        <v>3</v>
      </c>
      <c r="Q959" s="8" t="s">
        <v>27</v>
      </c>
      <c r="R959" t="s">
        <v>58</v>
      </c>
      <c r="S959" t="s">
        <v>76</v>
      </c>
      <c r="T959" t="s">
        <v>244</v>
      </c>
    </row>
    <row r="960" spans="1:20" x14ac:dyDescent="0.35">
      <c r="A960">
        <v>10340</v>
      </c>
      <c r="B960" s="1">
        <v>40716</v>
      </c>
      <c r="C960" s="27" t="str">
        <f t="shared" si="42"/>
        <v>Jun</v>
      </c>
      <c r="D960" s="27">
        <f>VLOOKUP(C960,'Look-up tables'!$N$2:$O$13,2,FALSE)</f>
        <v>6</v>
      </c>
      <c r="E960" t="s">
        <v>34</v>
      </c>
      <c r="F960">
        <v>2</v>
      </c>
      <c r="G960" t="str">
        <f>VLOOKUP(F960,'Look-up tables'!$A$1:$B$7,2,TRUE)</f>
        <v>XS</v>
      </c>
      <c r="H960">
        <v>224.32</v>
      </c>
      <c r="I960" s="2">
        <f t="shared" si="43"/>
        <v>112.16</v>
      </c>
      <c r="J960" t="s">
        <v>25</v>
      </c>
      <c r="K960">
        <v>13.99</v>
      </c>
      <c r="L960" s="8">
        <f t="shared" si="44"/>
        <v>238.31</v>
      </c>
      <c r="M960" t="s">
        <v>51</v>
      </c>
      <c r="N960" t="str">
        <f>VLOOKUP(M960,'Look-up tables'!$H$1:$I$14,2,FALSE)</f>
        <v>ON</v>
      </c>
      <c r="O960" t="s">
        <v>29</v>
      </c>
      <c r="P960" s="7">
        <f>VLOOKUP(O960,'Look-up tables'!$D$1:$E$5,2,FALSE)</f>
        <v>3</v>
      </c>
      <c r="Q960" s="8" t="s">
        <v>17</v>
      </c>
      <c r="R960" t="s">
        <v>18</v>
      </c>
      <c r="S960" t="s">
        <v>45</v>
      </c>
      <c r="T960" t="s">
        <v>264</v>
      </c>
    </row>
    <row r="961" spans="1:20" x14ac:dyDescent="0.35">
      <c r="A961">
        <v>59812</v>
      </c>
      <c r="B961" s="1">
        <v>40716</v>
      </c>
      <c r="C961" s="27" t="str">
        <f t="shared" si="42"/>
        <v>Jun</v>
      </c>
      <c r="D961" s="27">
        <f>VLOOKUP(C961,'Look-up tables'!$N$2:$O$13,2,FALSE)</f>
        <v>6</v>
      </c>
      <c r="E961" t="s">
        <v>55</v>
      </c>
      <c r="F961">
        <v>2</v>
      </c>
      <c r="G961" t="str">
        <f>VLOOKUP(F961,'Look-up tables'!$A$1:$B$7,2,TRUE)</f>
        <v>XS</v>
      </c>
      <c r="H961">
        <v>28.98</v>
      </c>
      <c r="I961" s="2">
        <f t="shared" si="43"/>
        <v>14.49</v>
      </c>
      <c r="J961" t="s">
        <v>25</v>
      </c>
      <c r="K961">
        <v>4.9800000000000004</v>
      </c>
      <c r="L961" s="8">
        <f t="shared" si="44"/>
        <v>33.96</v>
      </c>
      <c r="M961" t="s">
        <v>15</v>
      </c>
      <c r="N961" t="str">
        <f>VLOOKUP(M961,'Look-up tables'!$H$1:$I$14,2,FALSE)</f>
        <v>BC</v>
      </c>
      <c r="O961" t="s">
        <v>16</v>
      </c>
      <c r="P961" s="7">
        <f>VLOOKUP(O961,'Look-up tables'!$D$1:$E$5,2,FALSE)</f>
        <v>4</v>
      </c>
      <c r="Q961" s="8" t="s">
        <v>17</v>
      </c>
      <c r="R961" t="s">
        <v>18</v>
      </c>
      <c r="S961" t="s">
        <v>32</v>
      </c>
      <c r="T961" t="s">
        <v>264</v>
      </c>
    </row>
    <row r="962" spans="1:20" x14ac:dyDescent="0.35">
      <c r="A962">
        <v>2465</v>
      </c>
      <c r="B962" s="1">
        <v>40717</v>
      </c>
      <c r="C962" s="27" t="str">
        <f t="shared" si="42"/>
        <v>Jun</v>
      </c>
      <c r="D962" s="27">
        <f>VLOOKUP(C962,'Look-up tables'!$N$2:$O$13,2,FALSE)</f>
        <v>6</v>
      </c>
      <c r="E962" t="s">
        <v>20</v>
      </c>
      <c r="F962">
        <v>28</v>
      </c>
      <c r="G962" t="str">
        <f>VLOOKUP(F962,'Look-up tables'!$A$1:$B$7,2,TRUE)</f>
        <v>M</v>
      </c>
      <c r="H962">
        <v>1082.45</v>
      </c>
      <c r="I962" s="2">
        <f t="shared" si="43"/>
        <v>38.658928571428575</v>
      </c>
      <c r="J962" t="s">
        <v>25</v>
      </c>
      <c r="K962">
        <v>1.99</v>
      </c>
      <c r="L962" s="8">
        <f t="shared" si="44"/>
        <v>1084.44</v>
      </c>
      <c r="M962" t="s">
        <v>15</v>
      </c>
      <c r="N962" t="str">
        <f>VLOOKUP(M962,'Look-up tables'!$H$1:$I$14,2,FALSE)</f>
        <v>BC</v>
      </c>
      <c r="O962" t="s">
        <v>16</v>
      </c>
      <c r="P962" s="7">
        <f>VLOOKUP(O962,'Look-up tables'!$D$1:$E$5,2,FALSE)</f>
        <v>4</v>
      </c>
      <c r="Q962" s="8" t="s">
        <v>30</v>
      </c>
      <c r="R962" t="s">
        <v>31</v>
      </c>
      <c r="S962" t="s">
        <v>32</v>
      </c>
      <c r="T962" t="s">
        <v>152</v>
      </c>
    </row>
    <row r="963" spans="1:20" x14ac:dyDescent="0.35">
      <c r="A963">
        <v>23169</v>
      </c>
      <c r="B963" s="1">
        <v>40717</v>
      </c>
      <c r="C963" s="27" t="str">
        <f t="shared" ref="C963:C1026" si="45">TEXT(B963, "mmm")</f>
        <v>Jun</v>
      </c>
      <c r="D963" s="27">
        <f>VLOOKUP(C963,'Look-up tables'!$N$2:$O$13,2,FALSE)</f>
        <v>6</v>
      </c>
      <c r="E963" t="s">
        <v>20</v>
      </c>
      <c r="F963">
        <v>27</v>
      </c>
      <c r="G963" t="str">
        <f>VLOOKUP(F963,'Look-up tables'!$A$1:$B$7,2,TRUE)</f>
        <v>M</v>
      </c>
      <c r="H963">
        <v>172.7</v>
      </c>
      <c r="I963" s="2">
        <f t="shared" ref="I963:I1022" si="46">H963/F963</f>
        <v>6.3962962962962955</v>
      </c>
      <c r="J963" t="s">
        <v>25</v>
      </c>
      <c r="K963">
        <v>5.1100000000000003</v>
      </c>
      <c r="L963" s="8">
        <f t="shared" ref="L963:L1026" si="47">H963+K963</f>
        <v>177.81</v>
      </c>
      <c r="M963" t="s">
        <v>51</v>
      </c>
      <c r="N963" t="str">
        <f>VLOOKUP(M963,'Look-up tables'!$H$1:$I$14,2,FALSE)</f>
        <v>ON</v>
      </c>
      <c r="O963" t="s">
        <v>29</v>
      </c>
      <c r="P963" s="7">
        <f>VLOOKUP(O963,'Look-up tables'!$D$1:$E$5,2,FALSE)</f>
        <v>3</v>
      </c>
      <c r="Q963" s="8" t="s">
        <v>27</v>
      </c>
      <c r="R963" t="s">
        <v>28</v>
      </c>
      <c r="S963" t="s">
        <v>19</v>
      </c>
      <c r="T963" t="s">
        <v>152</v>
      </c>
    </row>
    <row r="964" spans="1:20" x14ac:dyDescent="0.35">
      <c r="A964">
        <v>23943</v>
      </c>
      <c r="B964" s="1">
        <v>40717</v>
      </c>
      <c r="C964" s="27" t="str">
        <f t="shared" si="45"/>
        <v>Jun</v>
      </c>
      <c r="D964" s="27">
        <f>VLOOKUP(C964,'Look-up tables'!$N$2:$O$13,2,FALSE)</f>
        <v>6</v>
      </c>
      <c r="E964" t="s">
        <v>20</v>
      </c>
      <c r="F964">
        <v>24</v>
      </c>
      <c r="G964" t="str">
        <f>VLOOKUP(F964,'Look-up tables'!$A$1:$B$7,2,TRUE)</f>
        <v>M</v>
      </c>
      <c r="H964">
        <v>376.53</v>
      </c>
      <c r="I964" s="2">
        <f t="shared" si="46"/>
        <v>15.688749999999999</v>
      </c>
      <c r="J964" t="s">
        <v>25</v>
      </c>
      <c r="K964">
        <v>5.45</v>
      </c>
      <c r="L964" s="8">
        <f t="shared" si="47"/>
        <v>381.97999999999996</v>
      </c>
      <c r="M964" t="s">
        <v>46</v>
      </c>
      <c r="N964" t="str">
        <f>VLOOKUP(M964,'Look-up tables'!$H$1:$I$14,2,FALSE)</f>
        <v>YT</v>
      </c>
      <c r="O964" t="s">
        <v>22</v>
      </c>
      <c r="P964" s="7">
        <f>VLOOKUP(O964,'Look-up tables'!$D$1:$E$5,2,FALSE)</f>
        <v>1</v>
      </c>
      <c r="Q964" s="8" t="s">
        <v>27</v>
      </c>
      <c r="R964" t="s">
        <v>40</v>
      </c>
      <c r="S964" t="s">
        <v>32</v>
      </c>
      <c r="T964" t="s">
        <v>152</v>
      </c>
    </row>
    <row r="965" spans="1:20" x14ac:dyDescent="0.35">
      <c r="A965">
        <v>23169</v>
      </c>
      <c r="B965" s="1">
        <v>40717</v>
      </c>
      <c r="C965" s="27" t="str">
        <f t="shared" si="45"/>
        <v>Jun</v>
      </c>
      <c r="D965" s="27">
        <f>VLOOKUP(C965,'Look-up tables'!$N$2:$O$13,2,FALSE)</f>
        <v>6</v>
      </c>
      <c r="E965" t="s">
        <v>20</v>
      </c>
      <c r="F965">
        <v>22</v>
      </c>
      <c r="G965" t="str">
        <f>VLOOKUP(F965,'Look-up tables'!$A$1:$B$7,2,TRUE)</f>
        <v>M</v>
      </c>
      <c r="H965">
        <v>1683.57</v>
      </c>
      <c r="I965" s="2">
        <f t="shared" si="46"/>
        <v>76.525909090909082</v>
      </c>
      <c r="J965" t="s">
        <v>25</v>
      </c>
      <c r="K965">
        <v>7.18</v>
      </c>
      <c r="L965" s="8">
        <f t="shared" si="47"/>
        <v>1690.75</v>
      </c>
      <c r="M965" t="s">
        <v>51</v>
      </c>
      <c r="N965" t="str">
        <f>VLOOKUP(M965,'Look-up tables'!$H$1:$I$14,2,FALSE)</f>
        <v>ON</v>
      </c>
      <c r="O965" t="s">
        <v>29</v>
      </c>
      <c r="P965" s="7">
        <f>VLOOKUP(O965,'Look-up tables'!$D$1:$E$5,2,FALSE)</f>
        <v>3</v>
      </c>
      <c r="Q965" s="8" t="s">
        <v>30</v>
      </c>
      <c r="R965" t="s">
        <v>31</v>
      </c>
      <c r="S965" t="s">
        <v>19</v>
      </c>
      <c r="T965" t="s">
        <v>152</v>
      </c>
    </row>
    <row r="966" spans="1:20" x14ac:dyDescent="0.35">
      <c r="A966">
        <v>10210</v>
      </c>
      <c r="B966" s="1">
        <v>40717</v>
      </c>
      <c r="C966" s="27" t="str">
        <f t="shared" si="45"/>
        <v>Jun</v>
      </c>
      <c r="D966" s="27">
        <f>VLOOKUP(C966,'Look-up tables'!$N$2:$O$13,2,FALSE)</f>
        <v>6</v>
      </c>
      <c r="E966" t="s">
        <v>49</v>
      </c>
      <c r="F966">
        <v>10</v>
      </c>
      <c r="G966" t="str">
        <f>VLOOKUP(F966,'Look-up tables'!$A$1:$B$7,2,TRUE)</f>
        <v>S</v>
      </c>
      <c r="H966">
        <v>767.34</v>
      </c>
      <c r="I966" s="2">
        <f t="shared" si="46"/>
        <v>76.734000000000009</v>
      </c>
      <c r="J966" t="s">
        <v>25</v>
      </c>
      <c r="K966">
        <v>14.52</v>
      </c>
      <c r="L966" s="8">
        <f t="shared" si="47"/>
        <v>781.86</v>
      </c>
      <c r="M966" t="s">
        <v>85</v>
      </c>
      <c r="N966" t="str">
        <f>VLOOKUP(M966,'Look-up tables'!$H$1:$I$14,2,FALSE)</f>
        <v>SK</v>
      </c>
      <c r="O966" t="s">
        <v>22</v>
      </c>
      <c r="P966" s="7">
        <f>VLOOKUP(O966,'Look-up tables'!$D$1:$E$5,2,FALSE)</f>
        <v>1</v>
      </c>
      <c r="Q966" s="8" t="s">
        <v>30</v>
      </c>
      <c r="R966" t="s">
        <v>31</v>
      </c>
      <c r="S966" t="s">
        <v>19</v>
      </c>
      <c r="T966" t="s">
        <v>244</v>
      </c>
    </row>
    <row r="967" spans="1:20" x14ac:dyDescent="0.35">
      <c r="A967">
        <v>14500</v>
      </c>
      <c r="B967" s="1">
        <v>40718</v>
      </c>
      <c r="C967" s="27" t="str">
        <f t="shared" si="45"/>
        <v>Jun</v>
      </c>
      <c r="D967" s="27">
        <f>VLOOKUP(C967,'Look-up tables'!$N$2:$O$13,2,FALSE)</f>
        <v>6</v>
      </c>
      <c r="E967" t="s">
        <v>49</v>
      </c>
      <c r="F967">
        <v>46</v>
      </c>
      <c r="G967" t="str">
        <f>VLOOKUP(F967,'Look-up tables'!$A$1:$B$7,2,TRUE)</f>
        <v>XL</v>
      </c>
      <c r="H967">
        <v>1662.5</v>
      </c>
      <c r="I967" s="2">
        <f t="shared" si="46"/>
        <v>36.141304347826086</v>
      </c>
      <c r="J967" t="s">
        <v>25</v>
      </c>
      <c r="K967">
        <v>8.99</v>
      </c>
      <c r="L967" s="8">
        <f t="shared" si="47"/>
        <v>1671.49</v>
      </c>
      <c r="M967" t="s">
        <v>39</v>
      </c>
      <c r="N967" t="str">
        <f>VLOOKUP(M967,'Look-up tables'!$H$1:$I$14,2,FALSE)</f>
        <v>MB</v>
      </c>
      <c r="O967" t="s">
        <v>16</v>
      </c>
      <c r="P967" s="7">
        <f>VLOOKUP(O967,'Look-up tables'!$D$1:$E$5,2,FALSE)</f>
        <v>4</v>
      </c>
      <c r="Q967" s="8" t="s">
        <v>27</v>
      </c>
      <c r="R967" t="s">
        <v>40</v>
      </c>
      <c r="S967" t="s">
        <v>32</v>
      </c>
      <c r="T967" t="s">
        <v>152</v>
      </c>
    </row>
    <row r="968" spans="1:20" x14ac:dyDescent="0.35">
      <c r="A968">
        <v>14500</v>
      </c>
      <c r="B968" s="1">
        <v>40718</v>
      </c>
      <c r="C968" s="27" t="str">
        <f t="shared" si="45"/>
        <v>Jun</v>
      </c>
      <c r="D968" s="27">
        <f>VLOOKUP(C968,'Look-up tables'!$N$2:$O$13,2,FALSE)</f>
        <v>6</v>
      </c>
      <c r="E968" t="s">
        <v>49</v>
      </c>
      <c r="F968">
        <v>44</v>
      </c>
      <c r="G968" t="str">
        <f>VLOOKUP(F968,'Look-up tables'!$A$1:$B$7,2,TRUE)</f>
        <v>XL</v>
      </c>
      <c r="H968">
        <v>839.7</v>
      </c>
      <c r="I968" s="2">
        <f t="shared" si="46"/>
        <v>19.084090909090911</v>
      </c>
      <c r="J968" t="s">
        <v>25</v>
      </c>
      <c r="K968">
        <v>5.77</v>
      </c>
      <c r="L968" s="8">
        <f t="shared" si="47"/>
        <v>845.47</v>
      </c>
      <c r="M968" t="s">
        <v>39</v>
      </c>
      <c r="N968" t="str">
        <f>VLOOKUP(M968,'Look-up tables'!$H$1:$I$14,2,FALSE)</f>
        <v>MB</v>
      </c>
      <c r="O968" t="s">
        <v>16</v>
      </c>
      <c r="P968" s="7">
        <f>VLOOKUP(O968,'Look-up tables'!$D$1:$E$5,2,FALSE)</f>
        <v>4</v>
      </c>
      <c r="Q968" s="8" t="s">
        <v>27</v>
      </c>
      <c r="R968" t="s">
        <v>28</v>
      </c>
      <c r="S968" t="s">
        <v>19</v>
      </c>
      <c r="T968" t="s">
        <v>277</v>
      </c>
    </row>
    <row r="969" spans="1:20" x14ac:dyDescent="0.35">
      <c r="A969">
        <v>18884</v>
      </c>
      <c r="B969" s="1">
        <v>40718</v>
      </c>
      <c r="C969" s="27" t="str">
        <f t="shared" si="45"/>
        <v>Jun</v>
      </c>
      <c r="D969" s="27">
        <f>VLOOKUP(C969,'Look-up tables'!$N$2:$O$13,2,FALSE)</f>
        <v>6</v>
      </c>
      <c r="E969" t="s">
        <v>49</v>
      </c>
      <c r="F969">
        <v>29</v>
      </c>
      <c r="G969" t="str">
        <f>VLOOKUP(F969,'Look-up tables'!$A$1:$B$7,2,TRUE)</f>
        <v>M</v>
      </c>
      <c r="H969">
        <v>13571.7</v>
      </c>
      <c r="I969" s="2">
        <f t="shared" si="46"/>
        <v>467.98965517241379</v>
      </c>
      <c r="J969" t="s">
        <v>25</v>
      </c>
      <c r="K969">
        <v>24.49</v>
      </c>
      <c r="L969" s="8">
        <f t="shared" si="47"/>
        <v>13596.19</v>
      </c>
      <c r="M969" t="s">
        <v>39</v>
      </c>
      <c r="N969" t="str">
        <f>VLOOKUP(M969,'Look-up tables'!$H$1:$I$14,2,FALSE)</f>
        <v>MB</v>
      </c>
      <c r="O969" t="s">
        <v>29</v>
      </c>
      <c r="P969" s="7">
        <f>VLOOKUP(O969,'Look-up tables'!$D$1:$E$5,2,FALSE)</f>
        <v>3</v>
      </c>
      <c r="Q969" s="8" t="s">
        <v>30</v>
      </c>
      <c r="R969" t="s">
        <v>165</v>
      </c>
      <c r="S969" t="s">
        <v>76</v>
      </c>
      <c r="T969" t="s">
        <v>277</v>
      </c>
    </row>
    <row r="970" spans="1:20" x14ac:dyDescent="0.35">
      <c r="A970">
        <v>18884</v>
      </c>
      <c r="B970" s="1">
        <v>40718</v>
      </c>
      <c r="C970" s="27" t="str">
        <f t="shared" si="45"/>
        <v>Jun</v>
      </c>
      <c r="D970" s="27">
        <f>VLOOKUP(C970,'Look-up tables'!$N$2:$O$13,2,FALSE)</f>
        <v>6</v>
      </c>
      <c r="E970" t="s">
        <v>49</v>
      </c>
      <c r="F970">
        <v>5</v>
      </c>
      <c r="G970" t="str">
        <f>VLOOKUP(F970,'Look-up tables'!$A$1:$B$7,2,TRUE)</f>
        <v>XS</v>
      </c>
      <c r="H970">
        <v>131.27000000000001</v>
      </c>
      <c r="I970" s="2">
        <f t="shared" si="46"/>
        <v>26.254000000000001</v>
      </c>
      <c r="J970" t="s">
        <v>21</v>
      </c>
      <c r="K970">
        <v>14.36</v>
      </c>
      <c r="L970" s="8">
        <f t="shared" si="47"/>
        <v>145.63</v>
      </c>
      <c r="M970" t="s">
        <v>39</v>
      </c>
      <c r="N970" t="str">
        <f>VLOOKUP(M970,'Look-up tables'!$H$1:$I$14,2,FALSE)</f>
        <v>MB</v>
      </c>
      <c r="O970" t="s">
        <v>29</v>
      </c>
      <c r="P970" s="7">
        <f>VLOOKUP(O970,'Look-up tables'!$D$1:$E$5,2,FALSE)</f>
        <v>3</v>
      </c>
      <c r="Q970" s="8" t="s">
        <v>17</v>
      </c>
      <c r="R970" t="s">
        <v>23</v>
      </c>
      <c r="S970" t="s">
        <v>24</v>
      </c>
      <c r="T970" t="s">
        <v>152</v>
      </c>
    </row>
    <row r="971" spans="1:20" x14ac:dyDescent="0.35">
      <c r="A971">
        <v>7846</v>
      </c>
      <c r="B971" s="1">
        <v>40719</v>
      </c>
      <c r="C971" s="27" t="str">
        <f t="shared" si="45"/>
        <v>Jun</v>
      </c>
      <c r="D971" s="27">
        <f>VLOOKUP(C971,'Look-up tables'!$N$2:$O$13,2,FALSE)</f>
        <v>6</v>
      </c>
      <c r="E971" t="s">
        <v>13</v>
      </c>
      <c r="F971">
        <v>47</v>
      </c>
      <c r="G971" t="str">
        <f>VLOOKUP(F971,'Look-up tables'!$A$1:$B$7,2,TRUE)</f>
        <v>XL</v>
      </c>
      <c r="H971">
        <v>2926.33</v>
      </c>
      <c r="I971" s="2">
        <f t="shared" si="46"/>
        <v>62.26234042553191</v>
      </c>
      <c r="J971" t="s">
        <v>25</v>
      </c>
      <c r="K971">
        <v>19.989999999999998</v>
      </c>
      <c r="L971" s="8">
        <f t="shared" si="47"/>
        <v>2946.3199999999997</v>
      </c>
      <c r="M971" t="s">
        <v>35</v>
      </c>
      <c r="N971" t="str">
        <f>VLOOKUP(M971,'Look-up tables'!$H$1:$I$14,2,FALSE)</f>
        <v>QC</v>
      </c>
      <c r="O971" t="s">
        <v>22</v>
      </c>
      <c r="P971" s="7">
        <f>VLOOKUP(O971,'Look-up tables'!$D$1:$E$5,2,FALSE)</f>
        <v>1</v>
      </c>
      <c r="Q971" s="8" t="s">
        <v>27</v>
      </c>
      <c r="R971" t="s">
        <v>68</v>
      </c>
      <c r="S971" t="s">
        <v>19</v>
      </c>
      <c r="T971" t="s">
        <v>178</v>
      </c>
    </row>
    <row r="972" spans="1:20" x14ac:dyDescent="0.35">
      <c r="A972">
        <v>7846</v>
      </c>
      <c r="B972" s="1">
        <v>40719</v>
      </c>
      <c r="C972" s="27" t="str">
        <f t="shared" si="45"/>
        <v>Jun</v>
      </c>
      <c r="D972" s="27">
        <f>VLOOKUP(C972,'Look-up tables'!$N$2:$O$13,2,FALSE)</f>
        <v>6</v>
      </c>
      <c r="E972" t="s">
        <v>13</v>
      </c>
      <c r="F972">
        <v>20</v>
      </c>
      <c r="G972" t="str">
        <f>VLOOKUP(F972,'Look-up tables'!$A$1:$B$7,2,TRUE)</f>
        <v>M</v>
      </c>
      <c r="H972">
        <v>552.87</v>
      </c>
      <c r="I972" s="2">
        <f t="shared" si="46"/>
        <v>27.6435</v>
      </c>
      <c r="J972" t="s">
        <v>25</v>
      </c>
      <c r="K972">
        <v>5.89</v>
      </c>
      <c r="L972" s="8">
        <f t="shared" si="47"/>
        <v>558.76</v>
      </c>
      <c r="M972" t="s">
        <v>35</v>
      </c>
      <c r="N972" t="str">
        <f>VLOOKUP(M972,'Look-up tables'!$H$1:$I$14,2,FALSE)</f>
        <v>QC</v>
      </c>
      <c r="O972" t="s">
        <v>22</v>
      </c>
      <c r="P972" s="7">
        <f>VLOOKUP(O972,'Look-up tables'!$D$1:$E$5,2,FALSE)</f>
        <v>1</v>
      </c>
      <c r="Q972" s="8" t="s">
        <v>30</v>
      </c>
      <c r="R972" t="s">
        <v>31</v>
      </c>
      <c r="S972" t="s">
        <v>19</v>
      </c>
      <c r="T972" s="1">
        <v>40581</v>
      </c>
    </row>
    <row r="973" spans="1:20" x14ac:dyDescent="0.35">
      <c r="A973">
        <v>7846</v>
      </c>
      <c r="B973" s="1">
        <v>40719</v>
      </c>
      <c r="C973" s="27" t="str">
        <f t="shared" si="45"/>
        <v>Jun</v>
      </c>
      <c r="D973" s="27">
        <f>VLOOKUP(C973,'Look-up tables'!$N$2:$O$13,2,FALSE)</f>
        <v>6</v>
      </c>
      <c r="E973" t="s">
        <v>13</v>
      </c>
      <c r="F973">
        <v>20</v>
      </c>
      <c r="G973" t="str">
        <f>VLOOKUP(F973,'Look-up tables'!$A$1:$B$7,2,TRUE)</f>
        <v>M</v>
      </c>
      <c r="H973">
        <v>40.049999999999997</v>
      </c>
      <c r="I973" s="2">
        <f t="shared" si="46"/>
        <v>2.0024999999999999</v>
      </c>
      <c r="J973" t="s">
        <v>25</v>
      </c>
      <c r="K973">
        <v>1.49</v>
      </c>
      <c r="L973" s="8">
        <f t="shared" si="47"/>
        <v>41.54</v>
      </c>
      <c r="M973" t="s">
        <v>35</v>
      </c>
      <c r="N973" t="str">
        <f>VLOOKUP(M973,'Look-up tables'!$H$1:$I$14,2,FALSE)</f>
        <v>QC</v>
      </c>
      <c r="O973" t="s">
        <v>22</v>
      </c>
      <c r="P973" s="7">
        <f>VLOOKUP(O973,'Look-up tables'!$D$1:$E$5,2,FALSE)</f>
        <v>1</v>
      </c>
      <c r="Q973" s="8" t="s">
        <v>27</v>
      </c>
      <c r="R973" t="s">
        <v>68</v>
      </c>
      <c r="S973" t="s">
        <v>19</v>
      </c>
      <c r="T973" t="s">
        <v>178</v>
      </c>
    </row>
    <row r="974" spans="1:20" x14ac:dyDescent="0.35">
      <c r="A974">
        <v>31939</v>
      </c>
      <c r="B974" s="1">
        <v>40719</v>
      </c>
      <c r="C974" s="27" t="str">
        <f t="shared" si="45"/>
        <v>Jun</v>
      </c>
      <c r="D974" s="27">
        <f>VLOOKUP(C974,'Look-up tables'!$N$2:$O$13,2,FALSE)</f>
        <v>6</v>
      </c>
      <c r="E974" t="s">
        <v>34</v>
      </c>
      <c r="F974">
        <v>13</v>
      </c>
      <c r="G974" t="str">
        <f>VLOOKUP(F974,'Look-up tables'!$A$1:$B$7,2,TRUE)</f>
        <v>S</v>
      </c>
      <c r="H974">
        <v>1506.8375000000001</v>
      </c>
      <c r="I974" s="2">
        <f t="shared" si="46"/>
        <v>115.91057692307693</v>
      </c>
      <c r="J974" t="s">
        <v>25</v>
      </c>
      <c r="K974">
        <v>4.2</v>
      </c>
      <c r="L974" s="8">
        <f t="shared" si="47"/>
        <v>1511.0375000000001</v>
      </c>
      <c r="M974" t="s">
        <v>46</v>
      </c>
      <c r="N974" t="str">
        <f>VLOOKUP(M974,'Look-up tables'!$H$1:$I$14,2,FALSE)</f>
        <v>YT</v>
      </c>
      <c r="O974" t="s">
        <v>42</v>
      </c>
      <c r="P974" s="7">
        <f>VLOOKUP(O974,'Look-up tables'!$D$1:$E$5,2,FALSE)</f>
        <v>2</v>
      </c>
      <c r="Q974" s="8" t="s">
        <v>30</v>
      </c>
      <c r="R974" t="s">
        <v>47</v>
      </c>
      <c r="S974" t="s">
        <v>19</v>
      </c>
      <c r="T974" t="s">
        <v>48</v>
      </c>
    </row>
    <row r="975" spans="1:20" x14ac:dyDescent="0.35">
      <c r="A975">
        <v>7846</v>
      </c>
      <c r="B975" s="1">
        <v>40719</v>
      </c>
      <c r="C975" s="27" t="str">
        <f t="shared" si="45"/>
        <v>Jun</v>
      </c>
      <c r="D975" s="27">
        <f>VLOOKUP(C975,'Look-up tables'!$N$2:$O$13,2,FALSE)</f>
        <v>6</v>
      </c>
      <c r="E975" t="s">
        <v>13</v>
      </c>
      <c r="F975">
        <v>12</v>
      </c>
      <c r="G975" t="str">
        <f>VLOOKUP(F975,'Look-up tables'!$A$1:$B$7,2,TRUE)</f>
        <v>S</v>
      </c>
      <c r="H975">
        <v>26.33</v>
      </c>
      <c r="I975" s="2">
        <f t="shared" si="46"/>
        <v>2.1941666666666664</v>
      </c>
      <c r="J975" t="s">
        <v>25</v>
      </c>
      <c r="K975">
        <v>4.8600000000000003</v>
      </c>
      <c r="L975" s="8">
        <f t="shared" si="47"/>
        <v>31.189999999999998</v>
      </c>
      <c r="M975" t="s">
        <v>35</v>
      </c>
      <c r="N975" t="str">
        <f>VLOOKUP(M975,'Look-up tables'!$H$1:$I$14,2,FALSE)</f>
        <v>QC</v>
      </c>
      <c r="O975" t="s">
        <v>22</v>
      </c>
      <c r="P975" s="7">
        <f>VLOOKUP(O975,'Look-up tables'!$D$1:$E$5,2,FALSE)</f>
        <v>1</v>
      </c>
      <c r="Q975" s="8" t="s">
        <v>17</v>
      </c>
      <c r="R975" t="s">
        <v>18</v>
      </c>
      <c r="S975" t="s">
        <v>19</v>
      </c>
      <c r="T975" t="s">
        <v>152</v>
      </c>
    </row>
    <row r="976" spans="1:20" x14ac:dyDescent="0.35">
      <c r="A976">
        <v>8135</v>
      </c>
      <c r="B976" s="1">
        <v>40720</v>
      </c>
      <c r="C976" s="27" t="str">
        <f t="shared" si="45"/>
        <v>Jun</v>
      </c>
      <c r="D976" s="27">
        <f>VLOOKUP(C976,'Look-up tables'!$N$2:$O$13,2,FALSE)</f>
        <v>6</v>
      </c>
      <c r="E976" t="s">
        <v>49</v>
      </c>
      <c r="F976">
        <v>16</v>
      </c>
      <c r="G976" t="str">
        <f>VLOOKUP(F976,'Look-up tables'!$A$1:$B$7,2,TRUE)</f>
        <v>S</v>
      </c>
      <c r="H976">
        <v>772.41200000000003</v>
      </c>
      <c r="I976" s="2">
        <f t="shared" si="46"/>
        <v>48.275750000000002</v>
      </c>
      <c r="J976" t="s">
        <v>25</v>
      </c>
      <c r="K976">
        <v>5</v>
      </c>
      <c r="L976" s="8">
        <f t="shared" si="47"/>
        <v>777.41200000000003</v>
      </c>
      <c r="M976" t="s">
        <v>85</v>
      </c>
      <c r="N976" t="str">
        <f>VLOOKUP(M976,'Look-up tables'!$H$1:$I$14,2,FALSE)</f>
        <v>SK</v>
      </c>
      <c r="O976" t="s">
        <v>16</v>
      </c>
      <c r="P976" s="7">
        <f>VLOOKUP(O976,'Look-up tables'!$D$1:$E$5,2,FALSE)</f>
        <v>4</v>
      </c>
      <c r="Q976" s="8" t="s">
        <v>30</v>
      </c>
      <c r="R976" t="s">
        <v>47</v>
      </c>
      <c r="S976" t="s">
        <v>32</v>
      </c>
      <c r="T976" t="s">
        <v>48</v>
      </c>
    </row>
    <row r="977" spans="1:20" x14ac:dyDescent="0.35">
      <c r="A977">
        <v>31524</v>
      </c>
      <c r="B977" s="1">
        <v>40720</v>
      </c>
      <c r="C977" s="27" t="str">
        <f t="shared" si="45"/>
        <v>Jun</v>
      </c>
      <c r="D977" s="27">
        <f>VLOOKUP(C977,'Look-up tables'!$N$2:$O$13,2,FALSE)</f>
        <v>6</v>
      </c>
      <c r="E977" t="s">
        <v>13</v>
      </c>
      <c r="F977">
        <v>10</v>
      </c>
      <c r="G977" t="str">
        <f>VLOOKUP(F977,'Look-up tables'!$A$1:$B$7,2,TRUE)</f>
        <v>S</v>
      </c>
      <c r="H977">
        <v>1025.8800000000001</v>
      </c>
      <c r="I977" s="2">
        <f t="shared" si="46"/>
        <v>102.58800000000001</v>
      </c>
      <c r="J977" t="s">
        <v>21</v>
      </c>
      <c r="K977">
        <v>42</v>
      </c>
      <c r="L977" s="8">
        <f t="shared" si="47"/>
        <v>1067.8800000000001</v>
      </c>
      <c r="M977" t="s">
        <v>46</v>
      </c>
      <c r="N977" t="str">
        <f>VLOOKUP(M977,'Look-up tables'!$H$1:$I$14,2,FALSE)</f>
        <v>YT</v>
      </c>
      <c r="O977" t="s">
        <v>42</v>
      </c>
      <c r="P977" s="7">
        <f>VLOOKUP(O977,'Look-up tables'!$D$1:$E$5,2,FALSE)</f>
        <v>2</v>
      </c>
      <c r="Q977" s="8" t="s">
        <v>17</v>
      </c>
      <c r="R977" t="s">
        <v>23</v>
      </c>
      <c r="S977" t="s">
        <v>24</v>
      </c>
      <c r="T977" t="s">
        <v>245</v>
      </c>
    </row>
    <row r="978" spans="1:20" x14ac:dyDescent="0.35">
      <c r="A978">
        <v>54176</v>
      </c>
      <c r="B978" s="1">
        <v>40721</v>
      </c>
      <c r="C978" s="27" t="str">
        <f t="shared" si="45"/>
        <v>Jun</v>
      </c>
      <c r="D978" s="27">
        <f>VLOOKUP(C978,'Look-up tables'!$N$2:$O$13,2,FALSE)</f>
        <v>6</v>
      </c>
      <c r="E978" t="s">
        <v>49</v>
      </c>
      <c r="F978">
        <v>33</v>
      </c>
      <c r="G978" t="str">
        <f>VLOOKUP(F978,'Look-up tables'!$A$1:$B$7,2,TRUE)</f>
        <v>L</v>
      </c>
      <c r="H978">
        <v>2492.9699999999998</v>
      </c>
      <c r="I978" s="2">
        <f t="shared" si="46"/>
        <v>75.544545454545442</v>
      </c>
      <c r="J978" t="s">
        <v>25</v>
      </c>
      <c r="K978">
        <v>14.52</v>
      </c>
      <c r="L978" s="8">
        <f t="shared" si="47"/>
        <v>2507.4899999999998</v>
      </c>
      <c r="M978" t="s">
        <v>85</v>
      </c>
      <c r="N978" t="str">
        <f>VLOOKUP(M978,'Look-up tables'!$H$1:$I$14,2,FALSE)</f>
        <v>SK</v>
      </c>
      <c r="O978" t="s">
        <v>16</v>
      </c>
      <c r="P978" s="7">
        <f>VLOOKUP(O978,'Look-up tables'!$D$1:$E$5,2,FALSE)</f>
        <v>4</v>
      </c>
      <c r="Q978" s="8" t="s">
        <v>30</v>
      </c>
      <c r="R978" t="s">
        <v>31</v>
      </c>
      <c r="S978" t="s">
        <v>19</v>
      </c>
      <c r="T978" t="s">
        <v>245</v>
      </c>
    </row>
    <row r="979" spans="1:20" x14ac:dyDescent="0.35">
      <c r="A979">
        <v>31461</v>
      </c>
      <c r="B979" s="1">
        <v>40721</v>
      </c>
      <c r="C979" s="27" t="str">
        <f t="shared" si="45"/>
        <v>Jun</v>
      </c>
      <c r="D979" s="27">
        <f>VLOOKUP(C979,'Look-up tables'!$N$2:$O$13,2,FALSE)</f>
        <v>6</v>
      </c>
      <c r="E979" t="s">
        <v>55</v>
      </c>
      <c r="F979">
        <v>26</v>
      </c>
      <c r="G979" t="str">
        <f>VLOOKUP(F979,'Look-up tables'!$A$1:$B$7,2,TRUE)</f>
        <v>M</v>
      </c>
      <c r="H979">
        <v>1463.42</v>
      </c>
      <c r="I979" s="2">
        <f t="shared" si="46"/>
        <v>56.285384615384615</v>
      </c>
      <c r="J979" t="s">
        <v>25</v>
      </c>
      <c r="K979">
        <v>3.99</v>
      </c>
      <c r="L979" s="8">
        <f t="shared" si="47"/>
        <v>1467.41</v>
      </c>
      <c r="M979" t="s">
        <v>46</v>
      </c>
      <c r="N979" t="str">
        <f>VLOOKUP(M979,'Look-up tables'!$H$1:$I$14,2,FALSE)</f>
        <v>YT</v>
      </c>
      <c r="O979" t="s">
        <v>22</v>
      </c>
      <c r="P979" s="7">
        <f>VLOOKUP(O979,'Look-up tables'!$D$1:$E$5,2,FALSE)</f>
        <v>1</v>
      </c>
      <c r="Q979" s="8" t="s">
        <v>27</v>
      </c>
      <c r="R979" t="s">
        <v>66</v>
      </c>
      <c r="S979" t="s">
        <v>19</v>
      </c>
      <c r="T979" t="s">
        <v>199</v>
      </c>
    </row>
    <row r="980" spans="1:20" x14ac:dyDescent="0.35">
      <c r="A980">
        <v>26277</v>
      </c>
      <c r="B980" s="1">
        <v>40721</v>
      </c>
      <c r="C980" s="27" t="str">
        <f t="shared" si="45"/>
        <v>Jun</v>
      </c>
      <c r="D980" s="27">
        <f>VLOOKUP(C980,'Look-up tables'!$N$2:$O$13,2,FALSE)</f>
        <v>6</v>
      </c>
      <c r="E980" t="s">
        <v>55</v>
      </c>
      <c r="F980">
        <v>17</v>
      </c>
      <c r="G980" t="str">
        <f>VLOOKUP(F980,'Look-up tables'!$A$1:$B$7,2,TRUE)</f>
        <v>S</v>
      </c>
      <c r="H980">
        <v>877.81</v>
      </c>
      <c r="I980" s="2">
        <f t="shared" si="46"/>
        <v>51.635882352941174</v>
      </c>
      <c r="J980" t="s">
        <v>25</v>
      </c>
      <c r="K980">
        <v>19.989999999999998</v>
      </c>
      <c r="L980" s="8">
        <f t="shared" si="47"/>
        <v>897.8</v>
      </c>
      <c r="M980" t="s">
        <v>15</v>
      </c>
      <c r="N980" t="str">
        <f>VLOOKUP(M980,'Look-up tables'!$H$1:$I$14,2,FALSE)</f>
        <v>BC</v>
      </c>
      <c r="O980" t="s">
        <v>22</v>
      </c>
      <c r="P980" s="7">
        <f>VLOOKUP(O980,'Look-up tables'!$D$1:$E$5,2,FALSE)</f>
        <v>1</v>
      </c>
      <c r="Q980" s="8" t="s">
        <v>30</v>
      </c>
      <c r="R980" t="s">
        <v>31</v>
      </c>
      <c r="S980" t="s">
        <v>19</v>
      </c>
      <c r="T980" t="s">
        <v>245</v>
      </c>
    </row>
    <row r="981" spans="1:20" x14ac:dyDescent="0.35">
      <c r="A981">
        <v>8961</v>
      </c>
      <c r="B981" s="1">
        <v>40722</v>
      </c>
      <c r="C981" s="27" t="str">
        <f t="shared" si="45"/>
        <v>Jun</v>
      </c>
      <c r="D981" s="27">
        <f>VLOOKUP(C981,'Look-up tables'!$N$2:$O$13,2,FALSE)</f>
        <v>6</v>
      </c>
      <c r="E981" t="s">
        <v>13</v>
      </c>
      <c r="F981">
        <v>48</v>
      </c>
      <c r="G981" t="str">
        <f>VLOOKUP(F981,'Look-up tables'!$A$1:$B$7,2,TRUE)</f>
        <v>XL</v>
      </c>
      <c r="H981">
        <v>4644.87</v>
      </c>
      <c r="I981" s="2">
        <f t="shared" si="46"/>
        <v>96.768124999999998</v>
      </c>
      <c r="J981" t="s">
        <v>21</v>
      </c>
      <c r="K981">
        <v>60</v>
      </c>
      <c r="L981" s="8">
        <f t="shared" si="47"/>
        <v>4704.87</v>
      </c>
      <c r="M981" t="s">
        <v>54</v>
      </c>
      <c r="N981" t="str">
        <f>VLOOKUP(M981,'Look-up tables'!$H$1:$I$14,2,FALSE)</f>
        <v>AB</v>
      </c>
      <c r="O981" t="s">
        <v>42</v>
      </c>
      <c r="P981" s="7">
        <f>VLOOKUP(O981,'Look-up tables'!$D$1:$E$5,2,FALSE)</f>
        <v>2</v>
      </c>
      <c r="Q981" s="8" t="s">
        <v>17</v>
      </c>
      <c r="R981" t="s">
        <v>52</v>
      </c>
      <c r="S981" t="s">
        <v>24</v>
      </c>
      <c r="T981" s="1">
        <v>40609</v>
      </c>
    </row>
    <row r="982" spans="1:20" x14ac:dyDescent="0.35">
      <c r="A982">
        <v>50983</v>
      </c>
      <c r="B982" s="1">
        <v>40722</v>
      </c>
      <c r="C982" s="27" t="str">
        <f t="shared" si="45"/>
        <v>Jun</v>
      </c>
      <c r="D982" s="27">
        <f>VLOOKUP(C982,'Look-up tables'!$N$2:$O$13,2,FALSE)</f>
        <v>6</v>
      </c>
      <c r="E982" t="s">
        <v>20</v>
      </c>
      <c r="F982">
        <v>39</v>
      </c>
      <c r="G982" t="str">
        <f>VLOOKUP(F982,'Look-up tables'!$A$1:$B$7,2,TRUE)</f>
        <v>L</v>
      </c>
      <c r="H982">
        <v>3063.1</v>
      </c>
      <c r="I982" s="2">
        <f t="shared" si="46"/>
        <v>78.541025641025641</v>
      </c>
      <c r="J982" t="s">
        <v>25</v>
      </c>
      <c r="K982">
        <v>35</v>
      </c>
      <c r="L982" s="8">
        <f t="shared" si="47"/>
        <v>3098.1</v>
      </c>
      <c r="M982" t="s">
        <v>46</v>
      </c>
      <c r="N982" t="str">
        <f>VLOOKUP(M982,'Look-up tables'!$H$1:$I$14,2,FALSE)</f>
        <v>YT</v>
      </c>
      <c r="O982" t="s">
        <v>29</v>
      </c>
      <c r="P982" s="7">
        <f>VLOOKUP(O982,'Look-up tables'!$D$1:$E$5,2,FALSE)</f>
        <v>3</v>
      </c>
      <c r="Q982" s="8" t="s">
        <v>27</v>
      </c>
      <c r="R982" t="s">
        <v>58</v>
      </c>
      <c r="S982" t="s">
        <v>76</v>
      </c>
      <c r="T982" t="s">
        <v>199</v>
      </c>
    </row>
    <row r="983" spans="1:20" x14ac:dyDescent="0.35">
      <c r="A983">
        <v>15619</v>
      </c>
      <c r="B983" s="1">
        <v>40722</v>
      </c>
      <c r="C983" s="27" t="str">
        <f t="shared" si="45"/>
        <v>Jun</v>
      </c>
      <c r="D983" s="27">
        <f>VLOOKUP(C983,'Look-up tables'!$N$2:$O$13,2,FALSE)</f>
        <v>6</v>
      </c>
      <c r="E983" t="s">
        <v>13</v>
      </c>
      <c r="F983">
        <v>36</v>
      </c>
      <c r="G983" t="str">
        <f>VLOOKUP(F983,'Look-up tables'!$A$1:$B$7,2,TRUE)</f>
        <v>L</v>
      </c>
      <c r="H983">
        <v>123.13</v>
      </c>
      <c r="I983" s="2">
        <f t="shared" si="46"/>
        <v>3.4202777777777778</v>
      </c>
      <c r="J983" t="s">
        <v>14</v>
      </c>
      <c r="K983">
        <v>1.35</v>
      </c>
      <c r="L983" s="8">
        <f t="shared" si="47"/>
        <v>124.47999999999999</v>
      </c>
      <c r="M983" t="s">
        <v>41</v>
      </c>
      <c r="N983" t="str">
        <f>VLOOKUP(M983,'Look-up tables'!$H$1:$I$14,2,FALSE)</f>
        <v>NS</v>
      </c>
      <c r="O983" t="s">
        <v>22</v>
      </c>
      <c r="P983" s="7">
        <f>VLOOKUP(O983,'Look-up tables'!$D$1:$E$5,2,FALSE)</f>
        <v>1</v>
      </c>
      <c r="Q983" s="8" t="s">
        <v>27</v>
      </c>
      <c r="R983" t="s">
        <v>82</v>
      </c>
      <c r="S983" t="s">
        <v>37</v>
      </c>
      <c r="T983" s="1">
        <v>40581</v>
      </c>
    </row>
    <row r="984" spans="1:20" x14ac:dyDescent="0.35">
      <c r="A984">
        <v>50983</v>
      </c>
      <c r="B984" s="1">
        <v>40722</v>
      </c>
      <c r="C984" s="27" t="str">
        <f t="shared" si="45"/>
        <v>Jun</v>
      </c>
      <c r="D984" s="27">
        <f>VLOOKUP(C984,'Look-up tables'!$N$2:$O$13,2,FALSE)</f>
        <v>6</v>
      </c>
      <c r="E984" t="s">
        <v>20</v>
      </c>
      <c r="F984">
        <v>15</v>
      </c>
      <c r="G984" t="str">
        <f>VLOOKUP(F984,'Look-up tables'!$A$1:$B$7,2,TRUE)</f>
        <v>S</v>
      </c>
      <c r="H984">
        <v>229.03</v>
      </c>
      <c r="I984" s="2">
        <f t="shared" si="46"/>
        <v>15.268666666666666</v>
      </c>
      <c r="J984" t="s">
        <v>25</v>
      </c>
      <c r="K984">
        <v>5.8</v>
      </c>
      <c r="L984" s="8">
        <f t="shared" si="47"/>
        <v>234.83</v>
      </c>
      <c r="M984" t="s">
        <v>46</v>
      </c>
      <c r="N984" t="str">
        <f>VLOOKUP(M984,'Look-up tables'!$H$1:$I$14,2,FALSE)</f>
        <v>YT</v>
      </c>
      <c r="O984" t="s">
        <v>29</v>
      </c>
      <c r="P984" s="7">
        <f>VLOOKUP(O984,'Look-up tables'!$D$1:$E$5,2,FALSE)</f>
        <v>3</v>
      </c>
      <c r="Q984" s="8" t="s">
        <v>27</v>
      </c>
      <c r="R984" t="s">
        <v>58</v>
      </c>
      <c r="S984" t="s">
        <v>19</v>
      </c>
      <c r="T984" t="s">
        <v>178</v>
      </c>
    </row>
    <row r="985" spans="1:20" x14ac:dyDescent="0.35">
      <c r="A985">
        <v>8961</v>
      </c>
      <c r="B985" s="1">
        <v>40722</v>
      </c>
      <c r="C985" s="27" t="str">
        <f t="shared" si="45"/>
        <v>Jun</v>
      </c>
      <c r="D985" s="27">
        <f>VLOOKUP(C985,'Look-up tables'!$N$2:$O$13,2,FALSE)</f>
        <v>6</v>
      </c>
      <c r="E985" t="s">
        <v>13</v>
      </c>
      <c r="F985">
        <v>15</v>
      </c>
      <c r="G985" t="str">
        <f>VLOOKUP(F985,'Look-up tables'!$A$1:$B$7,2,TRUE)</f>
        <v>S</v>
      </c>
      <c r="H985">
        <v>627.69000000000005</v>
      </c>
      <c r="I985" s="2">
        <f t="shared" si="46"/>
        <v>41.846000000000004</v>
      </c>
      <c r="J985" t="s">
        <v>25</v>
      </c>
      <c r="K985">
        <v>4</v>
      </c>
      <c r="L985" s="8">
        <f t="shared" si="47"/>
        <v>631.69000000000005</v>
      </c>
      <c r="M985" t="s">
        <v>51</v>
      </c>
      <c r="N985" t="str">
        <f>VLOOKUP(M985,'Look-up tables'!$H$1:$I$14,2,FALSE)</f>
        <v>ON</v>
      </c>
      <c r="O985" t="s">
        <v>42</v>
      </c>
      <c r="P985" s="7">
        <f>VLOOKUP(O985,'Look-up tables'!$D$1:$E$5,2,FALSE)</f>
        <v>2</v>
      </c>
      <c r="Q985" s="8" t="s">
        <v>30</v>
      </c>
      <c r="R985" t="s">
        <v>31</v>
      </c>
      <c r="S985" t="s">
        <v>19</v>
      </c>
      <c r="T985" s="1">
        <v>40609</v>
      </c>
    </row>
    <row r="986" spans="1:20" x14ac:dyDescent="0.35">
      <c r="A986">
        <v>15619</v>
      </c>
      <c r="B986" s="1">
        <v>40722</v>
      </c>
      <c r="C986" s="27" t="str">
        <f t="shared" si="45"/>
        <v>Jun</v>
      </c>
      <c r="D986" s="27">
        <f>VLOOKUP(C986,'Look-up tables'!$N$2:$O$13,2,FALSE)</f>
        <v>6</v>
      </c>
      <c r="E986" t="s">
        <v>13</v>
      </c>
      <c r="F986">
        <v>9</v>
      </c>
      <c r="G986" t="str">
        <f>VLOOKUP(F986,'Look-up tables'!$A$1:$B$7,2,TRUE)</f>
        <v>XS</v>
      </c>
      <c r="H986">
        <v>1425.21</v>
      </c>
      <c r="I986" s="2">
        <f t="shared" si="46"/>
        <v>158.35666666666668</v>
      </c>
      <c r="J986" t="s">
        <v>21</v>
      </c>
      <c r="K986">
        <v>30</v>
      </c>
      <c r="L986" s="8">
        <f t="shared" si="47"/>
        <v>1455.21</v>
      </c>
      <c r="M986" t="s">
        <v>41</v>
      </c>
      <c r="N986" t="str">
        <f>VLOOKUP(M986,'Look-up tables'!$H$1:$I$14,2,FALSE)</f>
        <v>NS</v>
      </c>
      <c r="O986" t="s">
        <v>22</v>
      </c>
      <c r="P986" s="7">
        <f>VLOOKUP(O986,'Look-up tables'!$D$1:$E$5,2,FALSE)</f>
        <v>1</v>
      </c>
      <c r="Q986" s="8" t="s">
        <v>17</v>
      </c>
      <c r="R986" t="s">
        <v>23</v>
      </c>
      <c r="S986" t="s">
        <v>24</v>
      </c>
      <c r="T986" s="1">
        <v>40670</v>
      </c>
    </row>
    <row r="987" spans="1:20" x14ac:dyDescent="0.35">
      <c r="A987">
        <v>7239</v>
      </c>
      <c r="B987" s="1">
        <v>40723</v>
      </c>
      <c r="C987" s="27" t="str">
        <f t="shared" si="45"/>
        <v>Jun</v>
      </c>
      <c r="D987" s="27">
        <f>VLOOKUP(C987,'Look-up tables'!$N$2:$O$13,2,FALSE)</f>
        <v>6</v>
      </c>
      <c r="E987" t="s">
        <v>55</v>
      </c>
      <c r="F987">
        <v>50</v>
      </c>
      <c r="G987" t="str">
        <f>VLOOKUP(F987,'Look-up tables'!$A$1:$B$7,2,TRUE)</f>
        <v>XXL</v>
      </c>
      <c r="H987">
        <v>6206.16</v>
      </c>
      <c r="I987" s="2">
        <f t="shared" si="46"/>
        <v>124.1232</v>
      </c>
      <c r="J987" t="s">
        <v>25</v>
      </c>
      <c r="K987">
        <v>19.989999999999998</v>
      </c>
      <c r="L987" s="8">
        <f t="shared" si="47"/>
        <v>6226.15</v>
      </c>
      <c r="M987" t="s">
        <v>51</v>
      </c>
      <c r="N987" t="str">
        <f>VLOOKUP(M987,'Look-up tables'!$H$1:$I$14,2,FALSE)</f>
        <v>ON</v>
      </c>
      <c r="O987" t="s">
        <v>42</v>
      </c>
      <c r="P987" s="7">
        <f>VLOOKUP(O987,'Look-up tables'!$D$1:$E$5,2,FALSE)</f>
        <v>2</v>
      </c>
      <c r="Q987" s="8" t="s">
        <v>27</v>
      </c>
      <c r="R987" t="s">
        <v>58</v>
      </c>
      <c r="S987" t="s">
        <v>19</v>
      </c>
      <c r="T987" s="1">
        <v>40550</v>
      </c>
    </row>
    <row r="988" spans="1:20" x14ac:dyDescent="0.35">
      <c r="A988">
        <v>27844</v>
      </c>
      <c r="B988" s="1">
        <v>40723</v>
      </c>
      <c r="C988" s="27" t="str">
        <f t="shared" si="45"/>
        <v>Jun</v>
      </c>
      <c r="D988" s="27">
        <f>VLOOKUP(C988,'Look-up tables'!$N$2:$O$13,2,FALSE)</f>
        <v>6</v>
      </c>
      <c r="E988" t="s">
        <v>13</v>
      </c>
      <c r="F988">
        <v>27</v>
      </c>
      <c r="G988" t="str">
        <f>VLOOKUP(F988,'Look-up tables'!$A$1:$B$7,2,TRUE)</f>
        <v>M</v>
      </c>
      <c r="H988">
        <v>135.86000000000001</v>
      </c>
      <c r="I988" s="2">
        <f t="shared" si="46"/>
        <v>5.0318518518518527</v>
      </c>
      <c r="J988" t="s">
        <v>25</v>
      </c>
      <c r="K988">
        <v>5.49</v>
      </c>
      <c r="L988" s="8">
        <f t="shared" si="47"/>
        <v>141.35000000000002</v>
      </c>
      <c r="M988" t="s">
        <v>51</v>
      </c>
      <c r="N988" t="str">
        <f>VLOOKUP(M988,'Look-up tables'!$H$1:$I$14,2,FALSE)</f>
        <v>ON</v>
      </c>
      <c r="O988" t="s">
        <v>29</v>
      </c>
      <c r="P988" s="7">
        <f>VLOOKUP(O988,'Look-up tables'!$D$1:$E$5,2,FALSE)</f>
        <v>3</v>
      </c>
      <c r="Q988" s="8" t="s">
        <v>27</v>
      </c>
      <c r="R988" t="s">
        <v>28</v>
      </c>
      <c r="S988" t="s">
        <v>19</v>
      </c>
      <c r="T988" s="1">
        <v>40550</v>
      </c>
    </row>
    <row r="989" spans="1:20" x14ac:dyDescent="0.35">
      <c r="A989">
        <v>44516</v>
      </c>
      <c r="B989" s="1">
        <v>40723</v>
      </c>
      <c r="C989" s="27" t="str">
        <f t="shared" si="45"/>
        <v>Jun</v>
      </c>
      <c r="D989" s="27">
        <f>VLOOKUP(C989,'Look-up tables'!$N$2:$O$13,2,FALSE)</f>
        <v>6</v>
      </c>
      <c r="E989" t="s">
        <v>20</v>
      </c>
      <c r="F989">
        <v>17</v>
      </c>
      <c r="G989" t="str">
        <f>VLOOKUP(F989,'Look-up tables'!$A$1:$B$7,2,TRUE)</f>
        <v>S</v>
      </c>
      <c r="H989">
        <v>57.96</v>
      </c>
      <c r="I989" s="2">
        <f t="shared" si="46"/>
        <v>3.4094117647058826</v>
      </c>
      <c r="J989" t="s">
        <v>25</v>
      </c>
      <c r="K989">
        <v>3.97</v>
      </c>
      <c r="L989" s="8">
        <f t="shared" si="47"/>
        <v>61.93</v>
      </c>
      <c r="M989" t="s">
        <v>54</v>
      </c>
      <c r="N989" t="str">
        <f>VLOOKUP(M989,'Look-up tables'!$H$1:$I$14,2,FALSE)</f>
        <v>AB</v>
      </c>
      <c r="O989" t="s">
        <v>42</v>
      </c>
      <c r="P989" s="7">
        <f>VLOOKUP(O989,'Look-up tables'!$D$1:$E$5,2,FALSE)</f>
        <v>2</v>
      </c>
      <c r="Q989" s="8" t="s">
        <v>27</v>
      </c>
      <c r="R989" t="s">
        <v>40</v>
      </c>
      <c r="S989" t="s">
        <v>37</v>
      </c>
      <c r="T989" t="s">
        <v>199</v>
      </c>
    </row>
    <row r="990" spans="1:20" x14ac:dyDescent="0.35">
      <c r="A990">
        <v>18951</v>
      </c>
      <c r="B990" s="1">
        <v>40723</v>
      </c>
      <c r="C990" s="27" t="str">
        <f t="shared" si="45"/>
        <v>Jun</v>
      </c>
      <c r="D990" s="27">
        <f>VLOOKUP(C990,'Look-up tables'!$N$2:$O$13,2,FALSE)</f>
        <v>6</v>
      </c>
      <c r="E990" t="s">
        <v>20</v>
      </c>
      <c r="F990">
        <v>16</v>
      </c>
      <c r="G990" t="str">
        <f>VLOOKUP(F990,'Look-up tables'!$A$1:$B$7,2,TRUE)</f>
        <v>S</v>
      </c>
      <c r="H990">
        <v>61.5</v>
      </c>
      <c r="I990" s="2">
        <f t="shared" si="46"/>
        <v>3.84375</v>
      </c>
      <c r="J990" t="s">
        <v>25</v>
      </c>
      <c r="K990">
        <v>2.97</v>
      </c>
      <c r="L990" s="8">
        <f t="shared" si="47"/>
        <v>64.47</v>
      </c>
      <c r="M990" t="s">
        <v>41</v>
      </c>
      <c r="N990" t="str">
        <f>VLOOKUP(M990,'Look-up tables'!$H$1:$I$14,2,FALSE)</f>
        <v>NS</v>
      </c>
      <c r="O990" t="s">
        <v>22</v>
      </c>
      <c r="P990" s="7">
        <f>VLOOKUP(O990,'Look-up tables'!$D$1:$E$5,2,FALSE)</f>
        <v>1</v>
      </c>
      <c r="Q990" s="8" t="s">
        <v>27</v>
      </c>
      <c r="R990" t="s">
        <v>28</v>
      </c>
      <c r="S990" t="s">
        <v>37</v>
      </c>
      <c r="T990" t="s">
        <v>178</v>
      </c>
    </row>
    <row r="991" spans="1:20" x14ac:dyDescent="0.35">
      <c r="A991">
        <v>18951</v>
      </c>
      <c r="B991" s="1">
        <v>40723</v>
      </c>
      <c r="C991" s="27" t="str">
        <f t="shared" si="45"/>
        <v>Jun</v>
      </c>
      <c r="D991" s="27">
        <f>VLOOKUP(C991,'Look-up tables'!$N$2:$O$13,2,FALSE)</f>
        <v>6</v>
      </c>
      <c r="E991" t="s">
        <v>20</v>
      </c>
      <c r="F991">
        <v>10</v>
      </c>
      <c r="G991" t="str">
        <f>VLOOKUP(F991,'Look-up tables'!$A$1:$B$7,2,TRUE)</f>
        <v>S</v>
      </c>
      <c r="H991">
        <v>324.3175</v>
      </c>
      <c r="I991" s="2">
        <f t="shared" si="46"/>
        <v>32.431750000000001</v>
      </c>
      <c r="J991" t="s">
        <v>14</v>
      </c>
      <c r="K991">
        <v>5</v>
      </c>
      <c r="L991" s="8">
        <f t="shared" si="47"/>
        <v>329.3175</v>
      </c>
      <c r="M991" t="s">
        <v>41</v>
      </c>
      <c r="N991" t="str">
        <f>VLOOKUP(M991,'Look-up tables'!$H$1:$I$14,2,FALSE)</f>
        <v>NS</v>
      </c>
      <c r="O991" t="s">
        <v>22</v>
      </c>
      <c r="P991" s="7">
        <f>VLOOKUP(O991,'Look-up tables'!$D$1:$E$5,2,FALSE)</f>
        <v>1</v>
      </c>
      <c r="Q991" s="8" t="s">
        <v>30</v>
      </c>
      <c r="R991" t="s">
        <v>47</v>
      </c>
      <c r="S991" t="s">
        <v>19</v>
      </c>
      <c r="T991" s="1">
        <v>40550</v>
      </c>
    </row>
    <row r="992" spans="1:20" x14ac:dyDescent="0.35">
      <c r="A992">
        <v>27844</v>
      </c>
      <c r="B992" s="1">
        <v>40723</v>
      </c>
      <c r="C992" s="27" t="str">
        <f t="shared" si="45"/>
        <v>Jun</v>
      </c>
      <c r="D992" s="27">
        <f>VLOOKUP(C992,'Look-up tables'!$N$2:$O$13,2,FALSE)</f>
        <v>6</v>
      </c>
      <c r="E992" t="s">
        <v>13</v>
      </c>
      <c r="F992">
        <v>1</v>
      </c>
      <c r="G992" t="str">
        <f>VLOOKUP(F992,'Look-up tables'!$A$1:$B$7,2,TRUE)</f>
        <v>XS</v>
      </c>
      <c r="H992">
        <v>11.08</v>
      </c>
      <c r="I992" s="2">
        <f t="shared" si="46"/>
        <v>11.08</v>
      </c>
      <c r="J992" t="s">
        <v>25</v>
      </c>
      <c r="K992">
        <v>5.59</v>
      </c>
      <c r="L992" s="8">
        <f t="shared" si="47"/>
        <v>16.670000000000002</v>
      </c>
      <c r="M992" t="s">
        <v>54</v>
      </c>
      <c r="N992" t="str">
        <f>VLOOKUP(M992,'Look-up tables'!$H$1:$I$14,2,FALSE)</f>
        <v>AB</v>
      </c>
      <c r="O992" t="s">
        <v>29</v>
      </c>
      <c r="P992" s="7">
        <f>VLOOKUP(O992,'Look-up tables'!$D$1:$E$5,2,FALSE)</f>
        <v>3</v>
      </c>
      <c r="Q992" s="8" t="s">
        <v>27</v>
      </c>
      <c r="R992" t="s">
        <v>68</v>
      </c>
      <c r="S992" t="s">
        <v>19</v>
      </c>
      <c r="T992" s="1">
        <v>40701</v>
      </c>
    </row>
    <row r="993" spans="1:20" x14ac:dyDescent="0.35">
      <c r="A993">
        <v>8704</v>
      </c>
      <c r="B993" s="1">
        <v>40724</v>
      </c>
      <c r="C993" s="27" t="str">
        <f t="shared" si="45"/>
        <v>Jun</v>
      </c>
      <c r="D993" s="27">
        <f>VLOOKUP(C993,'Look-up tables'!$N$2:$O$13,2,FALSE)</f>
        <v>6</v>
      </c>
      <c r="E993" t="s">
        <v>55</v>
      </c>
      <c r="F993">
        <v>43</v>
      </c>
      <c r="G993" t="str">
        <f>VLOOKUP(F993,'Look-up tables'!$A$1:$B$7,2,TRUE)</f>
        <v>XL</v>
      </c>
      <c r="H993">
        <v>449.17</v>
      </c>
      <c r="I993" s="2">
        <f t="shared" si="46"/>
        <v>10.445813953488372</v>
      </c>
      <c r="J993" t="s">
        <v>25</v>
      </c>
      <c r="K993">
        <v>1.0900000000000001</v>
      </c>
      <c r="L993" s="8">
        <f t="shared" si="47"/>
        <v>450.26</v>
      </c>
      <c r="M993" t="s">
        <v>63</v>
      </c>
      <c r="N993" t="str">
        <f>VLOOKUP(M993,'Look-up tables'!$H$1:$I$14,2,FALSE)</f>
        <v>NB</v>
      </c>
      <c r="O993" t="s">
        <v>29</v>
      </c>
      <c r="P993" s="7">
        <f>VLOOKUP(O993,'Look-up tables'!$D$1:$E$5,2,FALSE)</f>
        <v>3</v>
      </c>
      <c r="Q993" s="8" t="s">
        <v>27</v>
      </c>
      <c r="R993" t="s">
        <v>40</v>
      </c>
      <c r="S993" t="s">
        <v>37</v>
      </c>
      <c r="T993" s="1">
        <v>40550</v>
      </c>
    </row>
    <row r="994" spans="1:20" x14ac:dyDescent="0.35">
      <c r="A994">
        <v>8704</v>
      </c>
      <c r="B994" s="1">
        <v>40724</v>
      </c>
      <c r="C994" s="27" t="str">
        <f t="shared" si="45"/>
        <v>Jun</v>
      </c>
      <c r="D994" s="27">
        <f>VLOOKUP(C994,'Look-up tables'!$N$2:$O$13,2,FALSE)</f>
        <v>6</v>
      </c>
      <c r="E994" t="s">
        <v>55</v>
      </c>
      <c r="F994">
        <v>38</v>
      </c>
      <c r="G994" t="str">
        <f>VLOOKUP(F994,'Look-up tables'!$A$1:$B$7,2,TRUE)</f>
        <v>L</v>
      </c>
      <c r="H994">
        <v>79.81</v>
      </c>
      <c r="I994" s="2">
        <f t="shared" si="46"/>
        <v>2.1002631578947368</v>
      </c>
      <c r="J994" t="s">
        <v>25</v>
      </c>
      <c r="K994">
        <v>1</v>
      </c>
      <c r="L994" s="8">
        <f t="shared" si="47"/>
        <v>80.81</v>
      </c>
      <c r="M994" t="s">
        <v>63</v>
      </c>
      <c r="N994" t="str">
        <f>VLOOKUP(M994,'Look-up tables'!$H$1:$I$14,2,FALSE)</f>
        <v>NB</v>
      </c>
      <c r="O994" t="s">
        <v>29</v>
      </c>
      <c r="P994" s="7">
        <f>VLOOKUP(O994,'Look-up tables'!$D$1:$E$5,2,FALSE)</f>
        <v>3</v>
      </c>
      <c r="Q994" s="8" t="s">
        <v>27</v>
      </c>
      <c r="R994" t="s">
        <v>40</v>
      </c>
      <c r="S994" t="s">
        <v>37</v>
      </c>
      <c r="T994" s="1">
        <v>40550</v>
      </c>
    </row>
    <row r="995" spans="1:20" x14ac:dyDescent="0.35">
      <c r="A995">
        <v>29318</v>
      </c>
      <c r="B995" s="1">
        <v>40724</v>
      </c>
      <c r="C995" s="27" t="str">
        <f t="shared" si="45"/>
        <v>Jun</v>
      </c>
      <c r="D995" s="27">
        <f>VLOOKUP(C995,'Look-up tables'!$N$2:$O$13,2,FALSE)</f>
        <v>6</v>
      </c>
      <c r="E995" t="s">
        <v>49</v>
      </c>
      <c r="F995">
        <v>34</v>
      </c>
      <c r="G995" t="str">
        <f>VLOOKUP(F995,'Look-up tables'!$A$1:$B$7,2,TRUE)</f>
        <v>L</v>
      </c>
      <c r="H995">
        <v>3375.3074999999999</v>
      </c>
      <c r="I995" s="2">
        <f t="shared" si="46"/>
        <v>99.273749999999993</v>
      </c>
      <c r="J995" t="s">
        <v>25</v>
      </c>
      <c r="K995">
        <v>8.08</v>
      </c>
      <c r="L995" s="8">
        <f t="shared" si="47"/>
        <v>3383.3874999999998</v>
      </c>
      <c r="M995" t="s">
        <v>51</v>
      </c>
      <c r="N995" t="str">
        <f>VLOOKUP(M995,'Look-up tables'!$H$1:$I$14,2,FALSE)</f>
        <v>ON</v>
      </c>
      <c r="O995" t="s">
        <v>22</v>
      </c>
      <c r="P995" s="7">
        <f>VLOOKUP(O995,'Look-up tables'!$D$1:$E$5,2,FALSE)</f>
        <v>1</v>
      </c>
      <c r="Q995" s="8" t="s">
        <v>30</v>
      </c>
      <c r="R995" t="s">
        <v>47</v>
      </c>
      <c r="S995" t="s">
        <v>19</v>
      </c>
      <c r="T995" s="1">
        <v>40550</v>
      </c>
    </row>
    <row r="996" spans="1:20" x14ac:dyDescent="0.35">
      <c r="A996">
        <v>29318</v>
      </c>
      <c r="B996" s="1">
        <v>40724</v>
      </c>
      <c r="C996" s="27" t="str">
        <f t="shared" si="45"/>
        <v>Jun</v>
      </c>
      <c r="D996" s="27">
        <f>VLOOKUP(C996,'Look-up tables'!$N$2:$O$13,2,FALSE)</f>
        <v>6</v>
      </c>
      <c r="E996" t="s">
        <v>49</v>
      </c>
      <c r="F996">
        <v>21</v>
      </c>
      <c r="G996" t="str">
        <f>VLOOKUP(F996,'Look-up tables'!$A$1:$B$7,2,TRUE)</f>
        <v>M</v>
      </c>
      <c r="H996">
        <v>2954.14</v>
      </c>
      <c r="I996" s="2">
        <f t="shared" si="46"/>
        <v>140.67333333333332</v>
      </c>
      <c r="J996" t="s">
        <v>14</v>
      </c>
      <c r="K996">
        <v>35</v>
      </c>
      <c r="L996" s="8">
        <f t="shared" si="47"/>
        <v>2989.14</v>
      </c>
      <c r="M996" t="s">
        <v>51</v>
      </c>
      <c r="N996" t="str">
        <f>VLOOKUP(M996,'Look-up tables'!$H$1:$I$14,2,FALSE)</f>
        <v>ON</v>
      </c>
      <c r="O996" t="s">
        <v>22</v>
      </c>
      <c r="P996" s="7">
        <f>VLOOKUP(O996,'Look-up tables'!$D$1:$E$5,2,FALSE)</f>
        <v>1</v>
      </c>
      <c r="Q996" s="8" t="s">
        <v>27</v>
      </c>
      <c r="R996" t="s">
        <v>58</v>
      </c>
      <c r="S996" t="s">
        <v>76</v>
      </c>
      <c r="T996" s="1">
        <v>40550</v>
      </c>
    </row>
    <row r="997" spans="1:20" x14ac:dyDescent="0.35">
      <c r="A997">
        <v>11270</v>
      </c>
      <c r="B997" s="1">
        <v>40724</v>
      </c>
      <c r="C997" s="27" t="str">
        <f t="shared" si="45"/>
        <v>Jun</v>
      </c>
      <c r="D997" s="27">
        <f>VLOOKUP(C997,'Look-up tables'!$N$2:$O$13,2,FALSE)</f>
        <v>6</v>
      </c>
      <c r="E997" t="s">
        <v>34</v>
      </c>
      <c r="F997">
        <v>15</v>
      </c>
      <c r="G997" t="str">
        <f>VLOOKUP(F997,'Look-up tables'!$A$1:$B$7,2,TRUE)</f>
        <v>S</v>
      </c>
      <c r="H997">
        <v>140.07</v>
      </c>
      <c r="I997" s="2">
        <f t="shared" si="46"/>
        <v>9.3379999999999992</v>
      </c>
      <c r="J997" t="s">
        <v>14</v>
      </c>
      <c r="K997">
        <v>6.19</v>
      </c>
      <c r="L997" s="8">
        <f t="shared" si="47"/>
        <v>146.26</v>
      </c>
      <c r="M997" t="s">
        <v>39</v>
      </c>
      <c r="N997" t="str">
        <f>VLOOKUP(M997,'Look-up tables'!$H$1:$I$14,2,FALSE)</f>
        <v>MB</v>
      </c>
      <c r="O997" t="s">
        <v>22</v>
      </c>
      <c r="P997" s="7">
        <f>VLOOKUP(O997,'Look-up tables'!$D$1:$E$5,2,FALSE)</f>
        <v>1</v>
      </c>
      <c r="Q997" s="8" t="s">
        <v>27</v>
      </c>
      <c r="R997" t="s">
        <v>68</v>
      </c>
      <c r="S997" t="s">
        <v>19</v>
      </c>
      <c r="T997" s="1">
        <v>40550</v>
      </c>
    </row>
    <row r="998" spans="1:20" x14ac:dyDescent="0.35">
      <c r="A998">
        <v>12037</v>
      </c>
      <c r="B998" s="1">
        <v>40724</v>
      </c>
      <c r="C998" s="27" t="str">
        <f t="shared" si="45"/>
        <v>Jun</v>
      </c>
      <c r="D998" s="27">
        <f>VLOOKUP(C998,'Look-up tables'!$N$2:$O$13,2,FALSE)</f>
        <v>6</v>
      </c>
      <c r="E998" t="s">
        <v>13</v>
      </c>
      <c r="F998">
        <v>14</v>
      </c>
      <c r="G998" t="str">
        <f>VLOOKUP(F998,'Look-up tables'!$A$1:$B$7,2,TRUE)</f>
        <v>S</v>
      </c>
      <c r="H998">
        <v>135.21</v>
      </c>
      <c r="I998" s="2">
        <f t="shared" si="46"/>
        <v>9.6578571428571429</v>
      </c>
      <c r="J998" t="s">
        <v>25</v>
      </c>
      <c r="K998">
        <v>4.3899999999999997</v>
      </c>
      <c r="L998" s="8">
        <f t="shared" si="47"/>
        <v>139.6</v>
      </c>
      <c r="M998" t="s">
        <v>63</v>
      </c>
      <c r="N998" t="str">
        <f>VLOOKUP(M998,'Look-up tables'!$H$1:$I$14,2,FALSE)</f>
        <v>NB</v>
      </c>
      <c r="O998" t="s">
        <v>16</v>
      </c>
      <c r="P998" s="7">
        <f>VLOOKUP(O998,'Look-up tables'!$D$1:$E$5,2,FALSE)</f>
        <v>4</v>
      </c>
      <c r="Q998" s="8" t="s">
        <v>27</v>
      </c>
      <c r="R998" t="s">
        <v>28</v>
      </c>
      <c r="S998" t="s">
        <v>37</v>
      </c>
      <c r="T998" s="1">
        <v>40670</v>
      </c>
    </row>
    <row r="999" spans="1:20" x14ac:dyDescent="0.35">
      <c r="A999">
        <v>6918</v>
      </c>
      <c r="B999" s="1">
        <v>40725</v>
      </c>
      <c r="C999" s="27" t="str">
        <f t="shared" si="45"/>
        <v>Jul</v>
      </c>
      <c r="D999" s="27">
        <f>VLOOKUP(C999,'Look-up tables'!$N$2:$O$13,2,FALSE)</f>
        <v>7</v>
      </c>
      <c r="E999" t="s">
        <v>20</v>
      </c>
      <c r="F999">
        <v>38</v>
      </c>
      <c r="G999" t="str">
        <f>VLOOKUP(F999,'Look-up tables'!$A$1:$B$7,2,TRUE)</f>
        <v>L</v>
      </c>
      <c r="H999">
        <v>1559.5</v>
      </c>
      <c r="I999" s="2">
        <f t="shared" si="46"/>
        <v>41.039473684210527</v>
      </c>
      <c r="J999" t="s">
        <v>25</v>
      </c>
      <c r="K999">
        <v>1.99</v>
      </c>
      <c r="L999" s="8">
        <f t="shared" si="47"/>
        <v>1561.49</v>
      </c>
      <c r="M999" t="s">
        <v>51</v>
      </c>
      <c r="N999" t="str">
        <f>VLOOKUP(M999,'Look-up tables'!$H$1:$I$14,2,FALSE)</f>
        <v>ON</v>
      </c>
      <c r="O999" t="s">
        <v>16</v>
      </c>
      <c r="P999" s="7">
        <f>VLOOKUP(O999,'Look-up tables'!$D$1:$E$5,2,FALSE)</f>
        <v>4</v>
      </c>
      <c r="Q999" s="8" t="s">
        <v>30</v>
      </c>
      <c r="R999" t="s">
        <v>31</v>
      </c>
      <c r="S999" t="s">
        <v>32</v>
      </c>
      <c r="T999" s="1">
        <v>40609</v>
      </c>
    </row>
    <row r="1000" spans="1:20" x14ac:dyDescent="0.35">
      <c r="A1000">
        <v>30566</v>
      </c>
      <c r="B1000" s="1">
        <v>40725</v>
      </c>
      <c r="C1000" s="27" t="str">
        <f t="shared" si="45"/>
        <v>Jul</v>
      </c>
      <c r="D1000" s="27">
        <f>VLOOKUP(C1000,'Look-up tables'!$N$2:$O$13,2,FALSE)</f>
        <v>7</v>
      </c>
      <c r="E1000" t="s">
        <v>13</v>
      </c>
      <c r="F1000">
        <v>34</v>
      </c>
      <c r="G1000" t="str">
        <f>VLOOKUP(F1000,'Look-up tables'!$A$1:$B$7,2,TRUE)</f>
        <v>L</v>
      </c>
      <c r="H1000">
        <v>225.45</v>
      </c>
      <c r="I1000" s="2">
        <f t="shared" si="46"/>
        <v>6.6308823529411764</v>
      </c>
      <c r="J1000" t="s">
        <v>25</v>
      </c>
      <c r="K1000">
        <v>9.5399999999999991</v>
      </c>
      <c r="L1000" s="8">
        <f t="shared" si="47"/>
        <v>234.98999999999998</v>
      </c>
      <c r="M1000" t="s">
        <v>15</v>
      </c>
      <c r="N1000" t="str">
        <f>VLOOKUP(M1000,'Look-up tables'!$H$1:$I$14,2,FALSE)</f>
        <v>BC</v>
      </c>
      <c r="O1000" t="s">
        <v>42</v>
      </c>
      <c r="P1000" s="7">
        <f>VLOOKUP(O1000,'Look-up tables'!$D$1:$E$5,2,FALSE)</f>
        <v>2</v>
      </c>
      <c r="Q1000" s="8" t="s">
        <v>27</v>
      </c>
      <c r="R1000" t="s">
        <v>28</v>
      </c>
      <c r="S1000" t="s">
        <v>19</v>
      </c>
      <c r="T1000" s="1">
        <v>40609</v>
      </c>
    </row>
    <row r="1001" spans="1:20" x14ac:dyDescent="0.35">
      <c r="A1001">
        <v>58433</v>
      </c>
      <c r="B1001" s="1">
        <v>40725</v>
      </c>
      <c r="C1001" s="27" t="str">
        <f t="shared" si="45"/>
        <v>Jul</v>
      </c>
      <c r="D1001" s="27">
        <f>VLOOKUP(C1001,'Look-up tables'!$N$2:$O$13,2,FALSE)</f>
        <v>7</v>
      </c>
      <c r="E1001" t="s">
        <v>34</v>
      </c>
      <c r="F1001">
        <v>30</v>
      </c>
      <c r="G1001" t="str">
        <f>VLOOKUP(F1001,'Look-up tables'!$A$1:$B$7,2,TRUE)</f>
        <v>L</v>
      </c>
      <c r="H1001">
        <v>1533.46</v>
      </c>
      <c r="I1001" s="2">
        <f t="shared" si="46"/>
        <v>51.115333333333332</v>
      </c>
      <c r="J1001" t="s">
        <v>25</v>
      </c>
      <c r="K1001">
        <v>5.79</v>
      </c>
      <c r="L1001" s="8">
        <f t="shared" si="47"/>
        <v>1539.25</v>
      </c>
      <c r="M1001" t="s">
        <v>15</v>
      </c>
      <c r="N1001" t="str">
        <f>VLOOKUP(M1001,'Look-up tables'!$H$1:$I$14,2,FALSE)</f>
        <v>BC</v>
      </c>
      <c r="O1001" t="s">
        <v>29</v>
      </c>
      <c r="P1001" s="7">
        <f>VLOOKUP(O1001,'Look-up tables'!$D$1:$E$5,2,FALSE)</f>
        <v>3</v>
      </c>
      <c r="Q1001" s="8" t="s">
        <v>27</v>
      </c>
      <c r="R1001" t="s">
        <v>28</v>
      </c>
      <c r="S1001" t="s">
        <v>19</v>
      </c>
      <c r="T1001" s="1">
        <v>40609</v>
      </c>
    </row>
    <row r="1002" spans="1:20" x14ac:dyDescent="0.35">
      <c r="A1002">
        <v>58433</v>
      </c>
      <c r="B1002" s="1">
        <v>40725</v>
      </c>
      <c r="C1002" s="27" t="str">
        <f t="shared" si="45"/>
        <v>Jul</v>
      </c>
      <c r="D1002" s="27">
        <f>VLOOKUP(C1002,'Look-up tables'!$N$2:$O$13,2,FALSE)</f>
        <v>7</v>
      </c>
      <c r="E1002" t="s">
        <v>34</v>
      </c>
      <c r="F1002">
        <v>20</v>
      </c>
      <c r="G1002" t="str">
        <f>VLOOKUP(F1002,'Look-up tables'!$A$1:$B$7,2,TRUE)</f>
        <v>M</v>
      </c>
      <c r="H1002">
        <v>5989.0479999999998</v>
      </c>
      <c r="I1002" s="2">
        <f t="shared" si="46"/>
        <v>299.45240000000001</v>
      </c>
      <c r="J1002" t="s">
        <v>21</v>
      </c>
      <c r="K1002">
        <v>42.52</v>
      </c>
      <c r="L1002" s="8">
        <f t="shared" si="47"/>
        <v>6031.5680000000002</v>
      </c>
      <c r="M1002" t="s">
        <v>15</v>
      </c>
      <c r="N1002" t="str">
        <f>VLOOKUP(M1002,'Look-up tables'!$H$1:$I$14,2,FALSE)</f>
        <v>BC</v>
      </c>
      <c r="O1002" t="s">
        <v>29</v>
      </c>
      <c r="P1002" s="7">
        <f>VLOOKUP(O1002,'Look-up tables'!$D$1:$E$5,2,FALSE)</f>
        <v>3</v>
      </c>
      <c r="Q1002" s="8" t="s">
        <v>17</v>
      </c>
      <c r="R1002" t="s">
        <v>52</v>
      </c>
      <c r="S1002" t="s">
        <v>56</v>
      </c>
      <c r="T1002" s="1">
        <v>40609</v>
      </c>
    </row>
    <row r="1003" spans="1:20" x14ac:dyDescent="0.35">
      <c r="A1003">
        <v>58433</v>
      </c>
      <c r="B1003" s="1">
        <v>40725</v>
      </c>
      <c r="C1003" s="27" t="str">
        <f t="shared" si="45"/>
        <v>Jul</v>
      </c>
      <c r="D1003" s="27">
        <f>VLOOKUP(C1003,'Look-up tables'!$N$2:$O$13,2,FALSE)</f>
        <v>7</v>
      </c>
      <c r="E1003" t="s">
        <v>34</v>
      </c>
      <c r="F1003">
        <v>11</v>
      </c>
      <c r="G1003" t="str">
        <f>VLOOKUP(F1003,'Look-up tables'!$A$1:$B$7,2,TRUE)</f>
        <v>S</v>
      </c>
      <c r="H1003">
        <v>2020.58</v>
      </c>
      <c r="I1003" s="2">
        <f>H1003/F1003</f>
        <v>183.68909090909091</v>
      </c>
      <c r="J1003" t="s">
        <v>21</v>
      </c>
      <c r="K1003">
        <v>30</v>
      </c>
      <c r="L1003" s="8">
        <f t="shared" si="47"/>
        <v>2050.58</v>
      </c>
      <c r="M1003" t="s">
        <v>15</v>
      </c>
      <c r="N1003" t="str">
        <f>VLOOKUP(M1003,'Look-up tables'!$H$1:$I$14,2,FALSE)</f>
        <v>BC</v>
      </c>
      <c r="O1003" t="s">
        <v>29</v>
      </c>
      <c r="P1003" s="7">
        <f>VLOOKUP(O1003,'Look-up tables'!$D$1:$E$5,2,FALSE)</f>
        <v>3</v>
      </c>
      <c r="Q1003" s="8" t="s">
        <v>17</v>
      </c>
      <c r="R1003" t="s">
        <v>23</v>
      </c>
      <c r="S1003" t="s">
        <v>24</v>
      </c>
      <c r="T1003" s="1">
        <v>40581</v>
      </c>
    </row>
    <row r="1004" spans="1:20" x14ac:dyDescent="0.35">
      <c r="A1004">
        <v>38950</v>
      </c>
      <c r="B1004" s="1">
        <v>40726</v>
      </c>
      <c r="C1004" s="27" t="str">
        <f t="shared" si="45"/>
        <v>Jul</v>
      </c>
      <c r="D1004" s="27">
        <f>VLOOKUP(C1004,'Look-up tables'!$N$2:$O$13,2,FALSE)</f>
        <v>7</v>
      </c>
      <c r="E1004" t="s">
        <v>49</v>
      </c>
      <c r="F1004">
        <v>39</v>
      </c>
      <c r="G1004" t="str">
        <f>VLOOKUP(F1004,'Look-up tables'!$A$1:$B$7,2,TRUE)</f>
        <v>L</v>
      </c>
      <c r="H1004">
        <v>74</v>
      </c>
      <c r="I1004" s="2">
        <f t="shared" si="46"/>
        <v>1.8974358974358974</v>
      </c>
      <c r="J1004" t="s">
        <v>25</v>
      </c>
      <c r="K1004">
        <v>0.76</v>
      </c>
      <c r="L1004" s="8">
        <f t="shared" si="47"/>
        <v>74.760000000000005</v>
      </c>
      <c r="M1004" t="s">
        <v>63</v>
      </c>
      <c r="N1004" t="str">
        <f>VLOOKUP(M1004,'Look-up tables'!$H$1:$I$14,2,FALSE)</f>
        <v>NB</v>
      </c>
      <c r="O1004" t="s">
        <v>42</v>
      </c>
      <c r="P1004" s="7">
        <f>VLOOKUP(O1004,'Look-up tables'!$D$1:$E$5,2,FALSE)</f>
        <v>2</v>
      </c>
      <c r="Q1004" s="8" t="s">
        <v>27</v>
      </c>
      <c r="R1004" t="s">
        <v>82</v>
      </c>
      <c r="S1004" t="s">
        <v>37</v>
      </c>
      <c r="T1004" s="1">
        <v>40609</v>
      </c>
    </row>
    <row r="1005" spans="1:20" x14ac:dyDescent="0.35">
      <c r="A1005">
        <v>38950</v>
      </c>
      <c r="B1005" s="1">
        <v>40726</v>
      </c>
      <c r="C1005" s="27" t="str">
        <f t="shared" si="45"/>
        <v>Jul</v>
      </c>
      <c r="D1005" s="27">
        <f>VLOOKUP(C1005,'Look-up tables'!$N$2:$O$13,2,FALSE)</f>
        <v>7</v>
      </c>
      <c r="E1005" t="s">
        <v>49</v>
      </c>
      <c r="F1005">
        <v>30</v>
      </c>
      <c r="G1005" t="str">
        <f>VLOOKUP(F1005,'Look-up tables'!$A$1:$B$7,2,TRUE)</f>
        <v>L</v>
      </c>
      <c r="H1005">
        <v>288.45</v>
      </c>
      <c r="I1005" s="2">
        <f t="shared" si="46"/>
        <v>9.6150000000000002</v>
      </c>
      <c r="J1005" t="s">
        <v>25</v>
      </c>
      <c r="K1005">
        <v>3.98</v>
      </c>
      <c r="L1005" s="8">
        <f t="shared" si="47"/>
        <v>292.43</v>
      </c>
      <c r="M1005" t="s">
        <v>63</v>
      </c>
      <c r="N1005" t="str">
        <f>VLOOKUP(M1005,'Look-up tables'!$H$1:$I$14,2,FALSE)</f>
        <v>NB</v>
      </c>
      <c r="O1005" t="s">
        <v>42</v>
      </c>
      <c r="P1005" s="7">
        <f>VLOOKUP(O1005,'Look-up tables'!$D$1:$E$5,2,FALSE)</f>
        <v>2</v>
      </c>
      <c r="Q1005" s="8" t="s">
        <v>27</v>
      </c>
      <c r="R1005" t="s">
        <v>36</v>
      </c>
      <c r="S1005" t="s">
        <v>32</v>
      </c>
      <c r="T1005" s="1">
        <v>40670</v>
      </c>
    </row>
    <row r="1006" spans="1:20" x14ac:dyDescent="0.35">
      <c r="A1006">
        <v>38950</v>
      </c>
      <c r="B1006" s="1">
        <v>40726</v>
      </c>
      <c r="C1006" s="27" t="str">
        <f t="shared" si="45"/>
        <v>Jul</v>
      </c>
      <c r="D1006" s="27">
        <f>VLOOKUP(C1006,'Look-up tables'!$N$2:$O$13,2,FALSE)</f>
        <v>7</v>
      </c>
      <c r="E1006" t="s">
        <v>49</v>
      </c>
      <c r="F1006">
        <v>24</v>
      </c>
      <c r="G1006" t="str">
        <f>VLOOKUP(F1006,'Look-up tables'!$A$1:$B$7,2,TRUE)</f>
        <v>M</v>
      </c>
      <c r="H1006">
        <v>109.23</v>
      </c>
      <c r="I1006" s="2">
        <f t="shared" si="46"/>
        <v>4.5512500000000005</v>
      </c>
      <c r="J1006" t="s">
        <v>25</v>
      </c>
      <c r="K1006">
        <v>6.21</v>
      </c>
      <c r="L1006" s="8">
        <f t="shared" si="47"/>
        <v>115.44</v>
      </c>
      <c r="M1006" t="s">
        <v>63</v>
      </c>
      <c r="N1006" t="str">
        <f>VLOOKUP(M1006,'Look-up tables'!$H$1:$I$14,2,FALSE)</f>
        <v>NB</v>
      </c>
      <c r="O1006" t="s">
        <v>42</v>
      </c>
      <c r="P1006" s="7">
        <f>VLOOKUP(O1006,'Look-up tables'!$D$1:$E$5,2,FALSE)</f>
        <v>2</v>
      </c>
      <c r="Q1006" s="8" t="s">
        <v>27</v>
      </c>
      <c r="R1006" t="s">
        <v>68</v>
      </c>
      <c r="S1006" t="s">
        <v>19</v>
      </c>
      <c r="T1006" s="1">
        <v>40609</v>
      </c>
    </row>
    <row r="1007" spans="1:20" x14ac:dyDescent="0.35">
      <c r="A1007">
        <v>32129</v>
      </c>
      <c r="B1007" s="1">
        <v>40726</v>
      </c>
      <c r="C1007" s="27" t="str">
        <f t="shared" si="45"/>
        <v>Jul</v>
      </c>
      <c r="D1007" s="27">
        <f>VLOOKUP(C1007,'Look-up tables'!$N$2:$O$13,2,FALSE)</f>
        <v>7</v>
      </c>
      <c r="E1007" t="s">
        <v>20</v>
      </c>
      <c r="F1007">
        <v>20</v>
      </c>
      <c r="G1007" t="str">
        <f>VLOOKUP(F1007,'Look-up tables'!$A$1:$B$7,2,TRUE)</f>
        <v>M</v>
      </c>
      <c r="H1007">
        <v>129.27000000000001</v>
      </c>
      <c r="I1007" s="2">
        <f t="shared" si="46"/>
        <v>6.4635000000000007</v>
      </c>
      <c r="J1007" t="s">
        <v>25</v>
      </c>
      <c r="K1007">
        <v>8.74</v>
      </c>
      <c r="L1007" s="8">
        <f t="shared" si="47"/>
        <v>138.01000000000002</v>
      </c>
      <c r="M1007" t="s">
        <v>15</v>
      </c>
      <c r="N1007" t="str">
        <f>VLOOKUP(M1007,'Look-up tables'!$H$1:$I$14,2,FALSE)</f>
        <v>BC</v>
      </c>
      <c r="O1007" t="s">
        <v>16</v>
      </c>
      <c r="P1007" s="7">
        <f>VLOOKUP(O1007,'Look-up tables'!$D$1:$E$5,2,FALSE)</f>
        <v>4</v>
      </c>
      <c r="Q1007" s="8" t="s">
        <v>27</v>
      </c>
      <c r="R1007" t="s">
        <v>28</v>
      </c>
      <c r="S1007" t="s">
        <v>19</v>
      </c>
      <c r="T1007" s="1">
        <v>40609</v>
      </c>
    </row>
    <row r="1008" spans="1:20" x14ac:dyDescent="0.35">
      <c r="A1008">
        <v>31844</v>
      </c>
      <c r="B1008" s="1">
        <v>40726</v>
      </c>
      <c r="C1008" s="27" t="str">
        <f t="shared" si="45"/>
        <v>Jul</v>
      </c>
      <c r="D1008" s="27">
        <f>VLOOKUP(C1008,'Look-up tables'!$N$2:$O$13,2,FALSE)</f>
        <v>7</v>
      </c>
      <c r="E1008" t="s">
        <v>49</v>
      </c>
      <c r="F1008">
        <v>14</v>
      </c>
      <c r="G1008" t="str">
        <f>VLOOKUP(F1008,'Look-up tables'!$A$1:$B$7,2,TRUE)</f>
        <v>S</v>
      </c>
      <c r="H1008">
        <v>2085.9299999999998</v>
      </c>
      <c r="I1008" s="2">
        <f t="shared" si="46"/>
        <v>148.99499999999998</v>
      </c>
      <c r="J1008" t="s">
        <v>21</v>
      </c>
      <c r="K1008">
        <v>66.27</v>
      </c>
      <c r="L1008" s="8">
        <f t="shared" si="47"/>
        <v>2152.1999999999998</v>
      </c>
      <c r="M1008" t="s">
        <v>54</v>
      </c>
      <c r="N1008" t="str">
        <f>VLOOKUP(M1008,'Look-up tables'!$H$1:$I$14,2,FALSE)</f>
        <v>AB</v>
      </c>
      <c r="O1008" t="s">
        <v>42</v>
      </c>
      <c r="P1008" s="7">
        <f>VLOOKUP(O1008,'Look-up tables'!$D$1:$E$5,2,FALSE)</f>
        <v>2</v>
      </c>
      <c r="Q1008" s="8" t="s">
        <v>17</v>
      </c>
      <c r="R1008" t="s">
        <v>115</v>
      </c>
      <c r="S1008" t="s">
        <v>56</v>
      </c>
      <c r="T1008" s="1">
        <v>40581</v>
      </c>
    </row>
    <row r="1009" spans="1:20" x14ac:dyDescent="0.35">
      <c r="A1009">
        <v>50405</v>
      </c>
      <c r="B1009" s="1">
        <v>40726</v>
      </c>
      <c r="C1009" s="27" t="str">
        <f t="shared" si="45"/>
        <v>Jul</v>
      </c>
      <c r="D1009" s="27">
        <f>VLOOKUP(C1009,'Look-up tables'!$N$2:$O$13,2,FALSE)</f>
        <v>7</v>
      </c>
      <c r="E1009" t="s">
        <v>55</v>
      </c>
      <c r="F1009">
        <v>8</v>
      </c>
      <c r="G1009" t="str">
        <f>VLOOKUP(F1009,'Look-up tables'!$A$1:$B$7,2,TRUE)</f>
        <v>XS</v>
      </c>
      <c r="H1009">
        <v>876.01</v>
      </c>
      <c r="I1009" s="2">
        <f t="shared" si="46"/>
        <v>109.50125</v>
      </c>
      <c r="J1009" t="s">
        <v>25</v>
      </c>
      <c r="K1009">
        <v>8.64</v>
      </c>
      <c r="L1009" s="8">
        <f t="shared" si="47"/>
        <v>884.65</v>
      </c>
      <c r="M1009" t="s">
        <v>39</v>
      </c>
      <c r="N1009" t="str">
        <f>VLOOKUP(M1009,'Look-up tables'!$H$1:$I$14,2,FALSE)</f>
        <v>MB</v>
      </c>
      <c r="O1009" t="s">
        <v>42</v>
      </c>
      <c r="P1009" s="7">
        <f>VLOOKUP(O1009,'Look-up tables'!$D$1:$E$5,2,FALSE)</f>
        <v>2</v>
      </c>
      <c r="Q1009" s="8" t="s">
        <v>27</v>
      </c>
      <c r="R1009" t="s">
        <v>58</v>
      </c>
      <c r="S1009" t="s">
        <v>19</v>
      </c>
      <c r="T1009" s="1">
        <v>40581</v>
      </c>
    </row>
    <row r="1010" spans="1:20" x14ac:dyDescent="0.35">
      <c r="A1010">
        <v>32129</v>
      </c>
      <c r="B1010" s="1">
        <v>40726</v>
      </c>
      <c r="C1010" s="27" t="str">
        <f t="shared" si="45"/>
        <v>Jul</v>
      </c>
      <c r="D1010" s="27">
        <f>VLOOKUP(C1010,'Look-up tables'!$N$2:$O$13,2,FALSE)</f>
        <v>7</v>
      </c>
      <c r="E1010" t="s">
        <v>20</v>
      </c>
      <c r="F1010">
        <v>4</v>
      </c>
      <c r="G1010" t="str">
        <f>VLOOKUP(F1010,'Look-up tables'!$A$1:$B$7,2,TRUE)</f>
        <v>XS</v>
      </c>
      <c r="H1010">
        <v>8467.68</v>
      </c>
      <c r="I1010" s="2">
        <f t="shared" si="46"/>
        <v>2116.92</v>
      </c>
      <c r="J1010" t="s">
        <v>21</v>
      </c>
      <c r="K1010">
        <v>14.7</v>
      </c>
      <c r="L1010" s="8">
        <f t="shared" si="47"/>
        <v>8482.380000000001</v>
      </c>
      <c r="M1010" t="s">
        <v>15</v>
      </c>
      <c r="N1010" t="str">
        <f>VLOOKUP(M1010,'Look-up tables'!$H$1:$I$14,2,FALSE)</f>
        <v>BC</v>
      </c>
      <c r="O1010" t="s">
        <v>16</v>
      </c>
      <c r="P1010" s="7">
        <f>VLOOKUP(O1010,'Look-up tables'!$D$1:$E$5,2,FALSE)</f>
        <v>4</v>
      </c>
      <c r="Q1010" s="8" t="s">
        <v>30</v>
      </c>
      <c r="R1010" t="s">
        <v>44</v>
      </c>
      <c r="S1010" t="s">
        <v>24</v>
      </c>
      <c r="T1010" s="1">
        <v>40640</v>
      </c>
    </row>
    <row r="1011" spans="1:20" x14ac:dyDescent="0.35">
      <c r="A1011">
        <v>11876</v>
      </c>
      <c r="B1011" s="1">
        <v>40727</v>
      </c>
      <c r="C1011" s="27" t="str">
        <f t="shared" si="45"/>
        <v>Jul</v>
      </c>
      <c r="D1011" s="27">
        <f>VLOOKUP(C1011,'Look-up tables'!$N$2:$O$13,2,FALSE)</f>
        <v>7</v>
      </c>
      <c r="E1011" t="s">
        <v>34</v>
      </c>
      <c r="F1011">
        <v>47</v>
      </c>
      <c r="G1011" t="str">
        <f>VLOOKUP(F1011,'Look-up tables'!$A$1:$B$7,2,TRUE)</f>
        <v>XL</v>
      </c>
      <c r="H1011">
        <v>5051.8900000000003</v>
      </c>
      <c r="I1011" s="2">
        <f t="shared" si="46"/>
        <v>107.48702127659575</v>
      </c>
      <c r="J1011" t="s">
        <v>25</v>
      </c>
      <c r="K1011">
        <v>5.81</v>
      </c>
      <c r="L1011" s="8">
        <f t="shared" si="47"/>
        <v>5057.7000000000007</v>
      </c>
      <c r="M1011" t="s">
        <v>51</v>
      </c>
      <c r="N1011" t="str">
        <f>VLOOKUP(M1011,'Look-up tables'!$H$1:$I$14,2,FALSE)</f>
        <v>ON</v>
      </c>
      <c r="O1011" t="s">
        <v>29</v>
      </c>
      <c r="P1011" s="7">
        <f>VLOOKUP(O1011,'Look-up tables'!$D$1:$E$5,2,FALSE)</f>
        <v>3</v>
      </c>
      <c r="Q1011" s="8" t="s">
        <v>17</v>
      </c>
      <c r="R1011" t="s">
        <v>18</v>
      </c>
      <c r="S1011" t="s">
        <v>45</v>
      </c>
      <c r="T1011" s="1">
        <v>40701</v>
      </c>
    </row>
    <row r="1012" spans="1:20" x14ac:dyDescent="0.35">
      <c r="A1012">
        <v>29569</v>
      </c>
      <c r="B1012" s="1">
        <v>40727</v>
      </c>
      <c r="C1012" s="27" t="str">
        <f t="shared" si="45"/>
        <v>Jul</v>
      </c>
      <c r="D1012" s="27">
        <f>VLOOKUP(C1012,'Look-up tables'!$N$2:$O$13,2,FALSE)</f>
        <v>7</v>
      </c>
      <c r="E1012" t="s">
        <v>34</v>
      </c>
      <c r="F1012">
        <v>46</v>
      </c>
      <c r="G1012" t="str">
        <f>VLOOKUP(F1012,'Look-up tables'!$A$1:$B$7,2,TRUE)</f>
        <v>XL</v>
      </c>
      <c r="H1012">
        <v>27720.98</v>
      </c>
      <c r="I1012" s="2">
        <f t="shared" si="46"/>
        <v>602.63</v>
      </c>
      <c r="J1012" t="s">
        <v>25</v>
      </c>
      <c r="K1012">
        <v>24.49</v>
      </c>
      <c r="L1012" s="8">
        <f t="shared" si="47"/>
        <v>27745.47</v>
      </c>
      <c r="M1012" t="s">
        <v>54</v>
      </c>
      <c r="N1012" t="str">
        <f>VLOOKUP(M1012,'Look-up tables'!$H$1:$I$14,2,FALSE)</f>
        <v>AB</v>
      </c>
      <c r="O1012" t="s">
        <v>16</v>
      </c>
      <c r="P1012" s="7">
        <f>VLOOKUP(O1012,'Look-up tables'!$D$1:$E$5,2,FALSE)</f>
        <v>4</v>
      </c>
      <c r="Q1012" s="8" t="s">
        <v>30</v>
      </c>
      <c r="R1012" t="s">
        <v>165</v>
      </c>
      <c r="S1012" t="s">
        <v>76</v>
      </c>
      <c r="T1012" s="1">
        <v>40640</v>
      </c>
    </row>
    <row r="1013" spans="1:20" x14ac:dyDescent="0.35">
      <c r="A1013">
        <v>22727</v>
      </c>
      <c r="B1013" s="1">
        <v>40727</v>
      </c>
      <c r="C1013" s="27" t="str">
        <f t="shared" si="45"/>
        <v>Jul</v>
      </c>
      <c r="D1013" s="27">
        <f>VLOOKUP(C1013,'Look-up tables'!$N$2:$O$13,2,FALSE)</f>
        <v>7</v>
      </c>
      <c r="E1013" t="s">
        <v>49</v>
      </c>
      <c r="F1013">
        <v>45</v>
      </c>
      <c r="G1013" t="str">
        <f>VLOOKUP(F1013,'Look-up tables'!$A$1:$B$7,2,TRUE)</f>
        <v>XL</v>
      </c>
      <c r="H1013">
        <v>296.82</v>
      </c>
      <c r="I1013" s="2">
        <f t="shared" si="46"/>
        <v>6.5960000000000001</v>
      </c>
      <c r="J1013" t="s">
        <v>25</v>
      </c>
      <c r="K1013">
        <v>6.65</v>
      </c>
      <c r="L1013" s="8">
        <f t="shared" si="47"/>
        <v>303.46999999999997</v>
      </c>
      <c r="M1013" t="s">
        <v>85</v>
      </c>
      <c r="N1013" t="str">
        <f>VLOOKUP(M1013,'Look-up tables'!$H$1:$I$14,2,FALSE)</f>
        <v>SK</v>
      </c>
      <c r="O1013" t="s">
        <v>22</v>
      </c>
      <c r="P1013" s="7">
        <f>VLOOKUP(O1013,'Look-up tables'!$D$1:$E$5,2,FALSE)</f>
        <v>1</v>
      </c>
      <c r="Q1013" s="8" t="s">
        <v>27</v>
      </c>
      <c r="R1013" t="s">
        <v>28</v>
      </c>
      <c r="S1013" t="s">
        <v>19</v>
      </c>
      <c r="T1013" s="1">
        <v>40609</v>
      </c>
    </row>
    <row r="1014" spans="1:20" x14ac:dyDescent="0.35">
      <c r="A1014">
        <v>29986</v>
      </c>
      <c r="B1014" s="1">
        <v>40727</v>
      </c>
      <c r="C1014" s="27" t="str">
        <f t="shared" si="45"/>
        <v>Jul</v>
      </c>
      <c r="D1014" s="27">
        <f>VLOOKUP(C1014,'Look-up tables'!$N$2:$O$13,2,FALSE)</f>
        <v>7</v>
      </c>
      <c r="E1014" t="s">
        <v>20</v>
      </c>
      <c r="F1014">
        <v>40</v>
      </c>
      <c r="G1014" t="str">
        <f>VLOOKUP(F1014,'Look-up tables'!$A$1:$B$7,2,TRUE)</f>
        <v>XL</v>
      </c>
      <c r="H1014">
        <v>1477.39</v>
      </c>
      <c r="I1014" s="2">
        <f t="shared" si="46"/>
        <v>36.934750000000001</v>
      </c>
      <c r="J1014" t="s">
        <v>25</v>
      </c>
      <c r="K1014">
        <v>2.99</v>
      </c>
      <c r="L1014" s="8">
        <f t="shared" si="47"/>
        <v>1480.38</v>
      </c>
      <c r="M1014" t="s">
        <v>15</v>
      </c>
      <c r="N1014" t="str">
        <f>VLOOKUP(M1014,'Look-up tables'!$H$1:$I$14,2,FALSE)</f>
        <v>BC</v>
      </c>
      <c r="O1014" t="s">
        <v>22</v>
      </c>
      <c r="P1014" s="7">
        <f>VLOOKUP(O1014,'Look-up tables'!$D$1:$E$5,2,FALSE)</f>
        <v>1</v>
      </c>
      <c r="Q1014" s="8" t="s">
        <v>27</v>
      </c>
      <c r="R1014" t="s">
        <v>68</v>
      </c>
      <c r="S1014" t="s">
        <v>19</v>
      </c>
      <c r="T1014" s="1">
        <v>40609</v>
      </c>
    </row>
    <row r="1015" spans="1:20" x14ac:dyDescent="0.35">
      <c r="A1015">
        <v>36675</v>
      </c>
      <c r="B1015" s="1">
        <v>40727</v>
      </c>
      <c r="C1015" s="27" t="str">
        <f t="shared" si="45"/>
        <v>Jul</v>
      </c>
      <c r="D1015" s="27">
        <f>VLOOKUP(C1015,'Look-up tables'!$N$2:$O$13,2,FALSE)</f>
        <v>7</v>
      </c>
      <c r="E1015" t="s">
        <v>34</v>
      </c>
      <c r="F1015">
        <v>39</v>
      </c>
      <c r="G1015" t="str">
        <f>VLOOKUP(F1015,'Look-up tables'!$A$1:$B$7,2,TRUE)</f>
        <v>L</v>
      </c>
      <c r="H1015">
        <v>113.09</v>
      </c>
      <c r="I1015" s="2">
        <f t="shared" si="46"/>
        <v>2.8997435897435899</v>
      </c>
      <c r="J1015" t="s">
        <v>25</v>
      </c>
      <c r="K1015">
        <v>0.81</v>
      </c>
      <c r="L1015" s="8">
        <f t="shared" si="47"/>
        <v>113.9</v>
      </c>
      <c r="M1015" t="s">
        <v>51</v>
      </c>
      <c r="N1015" t="str">
        <f>VLOOKUP(M1015,'Look-up tables'!$H$1:$I$14,2,FALSE)</f>
        <v>ON</v>
      </c>
      <c r="O1015" t="s">
        <v>42</v>
      </c>
      <c r="P1015" s="7">
        <f>VLOOKUP(O1015,'Look-up tables'!$D$1:$E$5,2,FALSE)</f>
        <v>2</v>
      </c>
      <c r="Q1015" s="8" t="s">
        <v>27</v>
      </c>
      <c r="R1015" t="s">
        <v>40</v>
      </c>
      <c r="S1015" t="s">
        <v>37</v>
      </c>
      <c r="T1015" s="1">
        <v>40701</v>
      </c>
    </row>
    <row r="1016" spans="1:20" x14ac:dyDescent="0.35">
      <c r="A1016">
        <v>3393</v>
      </c>
      <c r="B1016" s="1">
        <v>40727</v>
      </c>
      <c r="C1016" s="27" t="str">
        <f t="shared" si="45"/>
        <v>Jul</v>
      </c>
      <c r="D1016" s="27">
        <f>VLOOKUP(C1016,'Look-up tables'!$N$2:$O$13,2,FALSE)</f>
        <v>7</v>
      </c>
      <c r="E1016" t="s">
        <v>34</v>
      </c>
      <c r="F1016">
        <v>33</v>
      </c>
      <c r="G1016" t="str">
        <f>VLOOKUP(F1016,'Look-up tables'!$A$1:$B$7,2,TRUE)</f>
        <v>L</v>
      </c>
      <c r="H1016">
        <v>325.92</v>
      </c>
      <c r="I1016" s="2">
        <f t="shared" si="46"/>
        <v>9.8763636363636369</v>
      </c>
      <c r="J1016" t="s">
        <v>25</v>
      </c>
      <c r="K1016">
        <v>7.29</v>
      </c>
      <c r="L1016" s="8">
        <f t="shared" si="47"/>
        <v>333.21000000000004</v>
      </c>
      <c r="M1016" t="s">
        <v>41</v>
      </c>
      <c r="N1016" t="str">
        <f>VLOOKUP(M1016,'Look-up tables'!$H$1:$I$14,2,FALSE)</f>
        <v>NS</v>
      </c>
      <c r="O1016" t="s">
        <v>16</v>
      </c>
      <c r="P1016" s="7">
        <f>VLOOKUP(O1016,'Look-up tables'!$D$1:$E$5,2,FALSE)</f>
        <v>4</v>
      </c>
      <c r="Q1016" s="8" t="s">
        <v>17</v>
      </c>
      <c r="R1016" t="s">
        <v>18</v>
      </c>
      <c r="S1016" t="s">
        <v>32</v>
      </c>
      <c r="T1016" s="1">
        <v>40609</v>
      </c>
    </row>
    <row r="1017" spans="1:20" x14ac:dyDescent="0.35">
      <c r="A1017">
        <v>29569</v>
      </c>
      <c r="B1017" s="1">
        <v>40727</v>
      </c>
      <c r="C1017" s="27" t="str">
        <f t="shared" si="45"/>
        <v>Jul</v>
      </c>
      <c r="D1017" s="27">
        <f>VLOOKUP(C1017,'Look-up tables'!$N$2:$O$13,2,FALSE)</f>
        <v>7</v>
      </c>
      <c r="E1017" t="s">
        <v>34</v>
      </c>
      <c r="F1017">
        <v>29</v>
      </c>
      <c r="G1017" t="str">
        <f>VLOOKUP(F1017,'Look-up tables'!$A$1:$B$7,2,TRUE)</f>
        <v>M</v>
      </c>
      <c r="H1017">
        <v>520.13</v>
      </c>
      <c r="I1017" s="2">
        <f t="shared" si="46"/>
        <v>17.935517241379308</v>
      </c>
      <c r="J1017" t="s">
        <v>25</v>
      </c>
      <c r="K1017">
        <v>5.21</v>
      </c>
      <c r="L1017" s="8">
        <f t="shared" si="47"/>
        <v>525.34</v>
      </c>
      <c r="M1017" t="s">
        <v>54</v>
      </c>
      <c r="N1017" t="str">
        <f>VLOOKUP(M1017,'Look-up tables'!$H$1:$I$14,2,FALSE)</f>
        <v>AB</v>
      </c>
      <c r="O1017" t="s">
        <v>16</v>
      </c>
      <c r="P1017" s="7">
        <f>VLOOKUP(O1017,'Look-up tables'!$D$1:$E$5,2,FALSE)</f>
        <v>4</v>
      </c>
      <c r="Q1017" s="8" t="s">
        <v>27</v>
      </c>
      <c r="R1017" t="s">
        <v>28</v>
      </c>
      <c r="S1017" t="s">
        <v>19</v>
      </c>
      <c r="T1017" s="1">
        <v>40670</v>
      </c>
    </row>
    <row r="1018" spans="1:20" x14ac:dyDescent="0.35">
      <c r="A1018">
        <v>3393</v>
      </c>
      <c r="B1018" s="1">
        <v>40727</v>
      </c>
      <c r="C1018" s="27" t="str">
        <f t="shared" si="45"/>
        <v>Jul</v>
      </c>
      <c r="D1018" s="27">
        <f>VLOOKUP(C1018,'Look-up tables'!$N$2:$O$13,2,FALSE)</f>
        <v>7</v>
      </c>
      <c r="E1018" t="s">
        <v>34</v>
      </c>
      <c r="F1018">
        <v>7</v>
      </c>
      <c r="G1018" t="str">
        <f>VLOOKUP(F1018,'Look-up tables'!$A$1:$B$7,2,TRUE)</f>
        <v>XS</v>
      </c>
      <c r="H1018">
        <v>127.74</v>
      </c>
      <c r="I1018" s="2">
        <f t="shared" si="46"/>
        <v>18.248571428571427</v>
      </c>
      <c r="J1018" t="s">
        <v>14</v>
      </c>
      <c r="K1018">
        <v>4</v>
      </c>
      <c r="L1018" s="8">
        <f t="shared" si="47"/>
        <v>131.74</v>
      </c>
      <c r="M1018" t="s">
        <v>41</v>
      </c>
      <c r="N1018" t="str">
        <f>VLOOKUP(M1018,'Look-up tables'!$H$1:$I$14,2,FALSE)</f>
        <v>NS</v>
      </c>
      <c r="O1018" t="s">
        <v>16</v>
      </c>
      <c r="P1018" s="7">
        <f>VLOOKUP(O1018,'Look-up tables'!$D$1:$E$5,2,FALSE)</f>
        <v>4</v>
      </c>
      <c r="Q1018" s="8" t="s">
        <v>30</v>
      </c>
      <c r="R1018" t="s">
        <v>31</v>
      </c>
      <c r="S1018" t="s">
        <v>19</v>
      </c>
      <c r="T1018" s="1">
        <v>40640</v>
      </c>
    </row>
    <row r="1019" spans="1:20" x14ac:dyDescent="0.35">
      <c r="A1019">
        <v>52160</v>
      </c>
      <c r="B1019" s="1">
        <v>40727</v>
      </c>
      <c r="C1019" s="27" t="str">
        <f t="shared" si="45"/>
        <v>Jul</v>
      </c>
      <c r="D1019" s="27">
        <f>VLOOKUP(C1019,'Look-up tables'!$N$2:$O$13,2,FALSE)</f>
        <v>7</v>
      </c>
      <c r="E1019" t="s">
        <v>20</v>
      </c>
      <c r="F1019">
        <v>6</v>
      </c>
      <c r="G1019" t="str">
        <f>VLOOKUP(F1019,'Look-up tables'!$A$1:$B$7,2,TRUE)</f>
        <v>XS</v>
      </c>
      <c r="H1019">
        <v>631.49900000000002</v>
      </c>
      <c r="I1019" s="2">
        <f t="shared" si="46"/>
        <v>105.24983333333334</v>
      </c>
      <c r="J1019" t="s">
        <v>25</v>
      </c>
      <c r="K1019">
        <v>8.08</v>
      </c>
      <c r="L1019" s="8">
        <f t="shared" si="47"/>
        <v>639.57900000000006</v>
      </c>
      <c r="M1019" t="s">
        <v>39</v>
      </c>
      <c r="N1019" t="str">
        <f>VLOOKUP(M1019,'Look-up tables'!$H$1:$I$14,2,FALSE)</f>
        <v>MB</v>
      </c>
      <c r="O1019" t="s">
        <v>22</v>
      </c>
      <c r="P1019" s="7">
        <f>VLOOKUP(O1019,'Look-up tables'!$D$1:$E$5,2,FALSE)</f>
        <v>1</v>
      </c>
      <c r="Q1019" s="8" t="s">
        <v>30</v>
      </c>
      <c r="R1019" t="s">
        <v>47</v>
      </c>
      <c r="S1019" t="s">
        <v>19</v>
      </c>
      <c r="T1019" s="1">
        <v>40670</v>
      </c>
    </row>
    <row r="1020" spans="1:20" x14ac:dyDescent="0.35">
      <c r="A1020">
        <v>52160</v>
      </c>
      <c r="B1020" s="1">
        <v>40727</v>
      </c>
      <c r="C1020" s="27" t="str">
        <f t="shared" si="45"/>
        <v>Jul</v>
      </c>
      <c r="D1020" s="27">
        <f>VLOOKUP(C1020,'Look-up tables'!$N$2:$O$13,2,FALSE)</f>
        <v>7</v>
      </c>
      <c r="E1020" t="s">
        <v>20</v>
      </c>
      <c r="F1020">
        <v>5</v>
      </c>
      <c r="G1020" t="str">
        <f>VLOOKUP(F1020,'Look-up tables'!$A$1:$B$7,2,TRUE)</f>
        <v>XS</v>
      </c>
      <c r="H1020">
        <v>15.6</v>
      </c>
      <c r="I1020" s="2">
        <f t="shared" si="46"/>
        <v>3.12</v>
      </c>
      <c r="J1020" t="s">
        <v>14</v>
      </c>
      <c r="K1020">
        <v>0.78</v>
      </c>
      <c r="L1020" s="8">
        <f t="shared" si="47"/>
        <v>16.38</v>
      </c>
      <c r="M1020" t="s">
        <v>39</v>
      </c>
      <c r="N1020" t="str">
        <f>VLOOKUP(M1020,'Look-up tables'!$H$1:$I$14,2,FALSE)</f>
        <v>MB</v>
      </c>
      <c r="O1020" t="s">
        <v>22</v>
      </c>
      <c r="P1020" s="7">
        <f>VLOOKUP(O1020,'Look-up tables'!$D$1:$E$5,2,FALSE)</f>
        <v>1</v>
      </c>
      <c r="Q1020" s="8" t="s">
        <v>27</v>
      </c>
      <c r="R1020" t="s">
        <v>82</v>
      </c>
      <c r="S1020" t="s">
        <v>37</v>
      </c>
      <c r="T1020" s="1">
        <v>40701</v>
      </c>
    </row>
    <row r="1021" spans="1:20" x14ac:dyDescent="0.35">
      <c r="A1021">
        <v>26145</v>
      </c>
      <c r="B1021" s="1">
        <v>40728</v>
      </c>
      <c r="C1021" s="27" t="str">
        <f t="shared" si="45"/>
        <v>Jul</v>
      </c>
      <c r="D1021" s="27">
        <f>VLOOKUP(C1021,'Look-up tables'!$N$2:$O$13,2,FALSE)</f>
        <v>7</v>
      </c>
      <c r="E1021" t="s">
        <v>13</v>
      </c>
      <c r="F1021">
        <v>49</v>
      </c>
      <c r="G1021" t="str">
        <f>VLOOKUP(F1021,'Look-up tables'!$A$1:$B$7,2,TRUE)</f>
        <v>XL</v>
      </c>
      <c r="H1021">
        <v>510.15</v>
      </c>
      <c r="I1021" s="2">
        <f t="shared" si="46"/>
        <v>10.411224489795918</v>
      </c>
      <c r="J1021" t="s">
        <v>25</v>
      </c>
      <c r="K1021">
        <v>12.52</v>
      </c>
      <c r="L1021" s="8">
        <f t="shared" si="47"/>
        <v>522.66999999999996</v>
      </c>
      <c r="M1021" t="s">
        <v>51</v>
      </c>
      <c r="N1021" t="str">
        <f>VLOOKUP(M1021,'Look-up tables'!$H$1:$I$14,2,FALSE)</f>
        <v>ON</v>
      </c>
      <c r="O1021" t="s">
        <v>22</v>
      </c>
      <c r="P1021" s="7">
        <f>VLOOKUP(O1021,'Look-up tables'!$D$1:$E$5,2,FALSE)</f>
        <v>1</v>
      </c>
      <c r="Q1021" s="8" t="s">
        <v>17</v>
      </c>
      <c r="R1021" t="s">
        <v>18</v>
      </c>
      <c r="S1021" t="s">
        <v>19</v>
      </c>
      <c r="T1021" s="1">
        <v>40640</v>
      </c>
    </row>
    <row r="1022" spans="1:20" x14ac:dyDescent="0.35">
      <c r="A1022">
        <v>805</v>
      </c>
      <c r="B1022" s="1">
        <v>40728</v>
      </c>
      <c r="C1022" s="27" t="str">
        <f t="shared" si="45"/>
        <v>Jul</v>
      </c>
      <c r="D1022" s="27">
        <f>VLOOKUP(C1022,'Look-up tables'!$N$2:$O$13,2,FALSE)</f>
        <v>7</v>
      </c>
      <c r="E1022" t="s">
        <v>49</v>
      </c>
      <c r="F1022">
        <v>39</v>
      </c>
      <c r="G1022" t="str">
        <f>VLOOKUP(F1022,'Look-up tables'!$A$1:$B$7,2,TRUE)</f>
        <v>L</v>
      </c>
      <c r="H1022">
        <v>197.56</v>
      </c>
      <c r="I1022" s="2">
        <f t="shared" si="46"/>
        <v>5.0656410256410256</v>
      </c>
      <c r="J1022" t="s">
        <v>25</v>
      </c>
      <c r="K1022">
        <v>5.71</v>
      </c>
      <c r="L1022" s="8">
        <f t="shared" si="47"/>
        <v>203.27</v>
      </c>
      <c r="M1022" t="s">
        <v>85</v>
      </c>
      <c r="N1022" t="str">
        <f>VLOOKUP(M1022,'Look-up tables'!$H$1:$I$14,2,FALSE)</f>
        <v>SK</v>
      </c>
      <c r="O1022" t="s">
        <v>42</v>
      </c>
      <c r="P1022" s="7">
        <f>VLOOKUP(O1022,'Look-up tables'!$D$1:$E$5,2,FALSE)</f>
        <v>2</v>
      </c>
      <c r="Q1022" s="8" t="s">
        <v>17</v>
      </c>
      <c r="R1022" t="s">
        <v>18</v>
      </c>
      <c r="S1022" t="s">
        <v>45</v>
      </c>
      <c r="T1022" s="1">
        <v>40701</v>
      </c>
    </row>
    <row r="1023" spans="1:20" x14ac:dyDescent="0.35">
      <c r="A1023">
        <v>57447</v>
      </c>
      <c r="B1023" s="1">
        <v>40728</v>
      </c>
      <c r="C1023" s="27" t="str">
        <f t="shared" si="45"/>
        <v>Jul</v>
      </c>
      <c r="D1023" s="27">
        <f>VLOOKUP(C1023,'Look-up tables'!$N$2:$O$13,2,FALSE)</f>
        <v>7</v>
      </c>
      <c r="E1023" t="s">
        <v>49</v>
      </c>
      <c r="F1023">
        <v>39</v>
      </c>
      <c r="G1023" t="str">
        <f>VLOOKUP(F1023,'Look-up tables'!$A$1:$B$7,2,TRUE)</f>
        <v>L</v>
      </c>
      <c r="H1023">
        <v>315.88</v>
      </c>
      <c r="I1023" s="2">
        <f>H1023/F1023</f>
        <v>8.0994871794871788</v>
      </c>
      <c r="J1023" t="s">
        <v>25</v>
      </c>
      <c r="K1023">
        <v>3.62</v>
      </c>
      <c r="L1023" s="8">
        <f t="shared" si="47"/>
        <v>319.5</v>
      </c>
      <c r="M1023" t="s">
        <v>51</v>
      </c>
      <c r="N1023" t="str">
        <f>VLOOKUP(M1023,'Look-up tables'!$H$1:$I$14,2,FALSE)</f>
        <v>ON</v>
      </c>
      <c r="O1023" t="s">
        <v>22</v>
      </c>
      <c r="P1023" s="7">
        <f>VLOOKUP(O1023,'Look-up tables'!$D$1:$E$5,2,FALSE)</f>
        <v>1</v>
      </c>
      <c r="Q1023" s="8" t="s">
        <v>30</v>
      </c>
      <c r="R1023" t="s">
        <v>31</v>
      </c>
      <c r="S1023" t="s">
        <v>32</v>
      </c>
      <c r="T1023" s="1">
        <v>40640</v>
      </c>
    </row>
    <row r="1024" spans="1:20" x14ac:dyDescent="0.35">
      <c r="A1024">
        <v>26145</v>
      </c>
      <c r="B1024" s="1">
        <v>40728</v>
      </c>
      <c r="C1024" s="27" t="str">
        <f t="shared" si="45"/>
        <v>Jul</v>
      </c>
      <c r="D1024" s="27">
        <f>VLOOKUP(C1024,'Look-up tables'!$N$2:$O$13,2,FALSE)</f>
        <v>7</v>
      </c>
      <c r="E1024" t="s">
        <v>13</v>
      </c>
      <c r="F1024">
        <v>27</v>
      </c>
      <c r="G1024" t="str">
        <f>VLOOKUP(F1024,'Look-up tables'!$A$1:$B$7,2,TRUE)</f>
        <v>M</v>
      </c>
      <c r="H1024">
        <v>735.09</v>
      </c>
      <c r="I1024" s="2">
        <f t="shared" ref="I1024:I1087" si="48">H1024/F1024</f>
        <v>27.225555555555555</v>
      </c>
      <c r="J1024" t="s">
        <v>25</v>
      </c>
      <c r="K1024">
        <v>7.87</v>
      </c>
      <c r="L1024" s="8">
        <f t="shared" si="47"/>
        <v>742.96</v>
      </c>
      <c r="M1024" t="s">
        <v>51</v>
      </c>
      <c r="N1024" t="str">
        <f>VLOOKUP(M1024,'Look-up tables'!$H$1:$I$14,2,FALSE)</f>
        <v>ON</v>
      </c>
      <c r="O1024" t="s">
        <v>22</v>
      </c>
      <c r="P1024" s="7">
        <f>VLOOKUP(O1024,'Look-up tables'!$D$1:$E$5,2,FALSE)</f>
        <v>1</v>
      </c>
      <c r="Q1024" s="8" t="s">
        <v>17</v>
      </c>
      <c r="R1024" t="s">
        <v>18</v>
      </c>
      <c r="S1024" t="s">
        <v>19</v>
      </c>
      <c r="T1024" s="1">
        <v>40701</v>
      </c>
    </row>
    <row r="1025" spans="1:20" x14ac:dyDescent="0.35">
      <c r="A1025">
        <v>17382</v>
      </c>
      <c r="B1025" s="1">
        <v>40728</v>
      </c>
      <c r="C1025" s="27" t="str">
        <f t="shared" si="45"/>
        <v>Jul</v>
      </c>
      <c r="D1025" s="27">
        <f>VLOOKUP(C1025,'Look-up tables'!$N$2:$O$13,2,FALSE)</f>
        <v>7</v>
      </c>
      <c r="E1025" t="s">
        <v>49</v>
      </c>
      <c r="F1025">
        <v>20</v>
      </c>
      <c r="G1025" t="str">
        <f>VLOOKUP(F1025,'Look-up tables'!$A$1:$B$7,2,TRUE)</f>
        <v>M</v>
      </c>
      <c r="H1025">
        <v>2162.8164999999999</v>
      </c>
      <c r="I1025" s="2">
        <f t="shared" si="48"/>
        <v>108.14082499999999</v>
      </c>
      <c r="J1025" t="s">
        <v>25</v>
      </c>
      <c r="K1025">
        <v>8.99</v>
      </c>
      <c r="L1025" s="8">
        <f t="shared" si="47"/>
        <v>2171.8064999999997</v>
      </c>
      <c r="M1025" t="s">
        <v>15</v>
      </c>
      <c r="N1025" t="str">
        <f>VLOOKUP(M1025,'Look-up tables'!$H$1:$I$14,2,FALSE)</f>
        <v>BC</v>
      </c>
      <c r="O1025" t="s">
        <v>29</v>
      </c>
      <c r="P1025" s="7">
        <f>VLOOKUP(O1025,'Look-up tables'!$D$1:$E$5,2,FALSE)</f>
        <v>3</v>
      </c>
      <c r="Q1025" s="8" t="s">
        <v>30</v>
      </c>
      <c r="R1025" t="s">
        <v>47</v>
      </c>
      <c r="S1025" t="s">
        <v>19</v>
      </c>
      <c r="T1025" s="1">
        <v>40670</v>
      </c>
    </row>
    <row r="1026" spans="1:20" x14ac:dyDescent="0.35">
      <c r="A1026">
        <v>26145</v>
      </c>
      <c r="B1026" s="1">
        <v>40728</v>
      </c>
      <c r="C1026" s="27" t="str">
        <f t="shared" si="45"/>
        <v>Jul</v>
      </c>
      <c r="D1026" s="27">
        <f>VLOOKUP(C1026,'Look-up tables'!$N$2:$O$13,2,FALSE)</f>
        <v>7</v>
      </c>
      <c r="E1026" t="s">
        <v>13</v>
      </c>
      <c r="F1026">
        <v>18</v>
      </c>
      <c r="G1026" t="str">
        <f>VLOOKUP(F1026,'Look-up tables'!$A$1:$B$7,2,TRUE)</f>
        <v>S</v>
      </c>
      <c r="H1026">
        <v>99.36</v>
      </c>
      <c r="I1026" s="2">
        <f t="shared" si="48"/>
        <v>5.52</v>
      </c>
      <c r="J1026" t="s">
        <v>25</v>
      </c>
      <c r="K1026">
        <v>5.68</v>
      </c>
      <c r="L1026" s="8">
        <f t="shared" si="47"/>
        <v>105.03999999999999</v>
      </c>
      <c r="M1026" t="s">
        <v>51</v>
      </c>
      <c r="N1026" t="str">
        <f>VLOOKUP(M1026,'Look-up tables'!$H$1:$I$14,2,FALSE)</f>
        <v>ON</v>
      </c>
      <c r="O1026" t="s">
        <v>22</v>
      </c>
      <c r="P1026" s="7">
        <f>VLOOKUP(O1026,'Look-up tables'!$D$1:$E$5,2,FALSE)</f>
        <v>1</v>
      </c>
      <c r="Q1026" s="8" t="s">
        <v>27</v>
      </c>
      <c r="R1026" t="s">
        <v>68</v>
      </c>
      <c r="S1026" t="s">
        <v>19</v>
      </c>
      <c r="T1026" s="1">
        <v>40762</v>
      </c>
    </row>
    <row r="1027" spans="1:20" x14ac:dyDescent="0.35">
      <c r="A1027">
        <v>57447</v>
      </c>
      <c r="B1027" s="1">
        <v>40728</v>
      </c>
      <c r="C1027" s="27" t="str">
        <f t="shared" ref="C1027:C1090" si="49">TEXT(B1027, "mmm")</f>
        <v>Jul</v>
      </c>
      <c r="D1027" s="27">
        <f>VLOOKUP(C1027,'Look-up tables'!$N$2:$O$13,2,FALSE)</f>
        <v>7</v>
      </c>
      <c r="E1027" t="s">
        <v>49</v>
      </c>
      <c r="F1027">
        <v>8</v>
      </c>
      <c r="G1027" t="str">
        <f>VLOOKUP(F1027,'Look-up tables'!$A$1:$B$7,2,TRUE)</f>
        <v>XS</v>
      </c>
      <c r="H1027">
        <v>258.11</v>
      </c>
      <c r="I1027" s="2">
        <f t="shared" si="48"/>
        <v>32.263750000000002</v>
      </c>
      <c r="J1027" t="s">
        <v>25</v>
      </c>
      <c r="K1027">
        <v>6.5</v>
      </c>
      <c r="L1027" s="8">
        <f t="shared" ref="L1027:L1090" si="50">H1027+K1027</f>
        <v>264.61</v>
      </c>
      <c r="M1027" t="s">
        <v>51</v>
      </c>
      <c r="N1027" t="str">
        <f>VLOOKUP(M1027,'Look-up tables'!$H$1:$I$14,2,FALSE)</f>
        <v>ON</v>
      </c>
      <c r="O1027" t="s">
        <v>22</v>
      </c>
      <c r="P1027" s="7">
        <f>VLOOKUP(O1027,'Look-up tables'!$D$1:$E$5,2,FALSE)</f>
        <v>1</v>
      </c>
      <c r="Q1027" s="8" t="s">
        <v>30</v>
      </c>
      <c r="R1027" t="s">
        <v>31</v>
      </c>
      <c r="S1027" t="s">
        <v>19</v>
      </c>
      <c r="T1027" s="1">
        <v>40731</v>
      </c>
    </row>
    <row r="1028" spans="1:20" x14ac:dyDescent="0.35">
      <c r="A1028">
        <v>11495</v>
      </c>
      <c r="B1028" s="1">
        <v>40728</v>
      </c>
      <c r="C1028" s="27" t="str">
        <f t="shared" si="49"/>
        <v>Jul</v>
      </c>
      <c r="D1028" s="27">
        <f>VLOOKUP(C1028,'Look-up tables'!$N$2:$O$13,2,FALSE)</f>
        <v>7</v>
      </c>
      <c r="E1028" t="s">
        <v>34</v>
      </c>
      <c r="F1028">
        <v>6</v>
      </c>
      <c r="G1028" t="str">
        <f>VLOOKUP(F1028,'Look-up tables'!$A$1:$B$7,2,TRUE)</f>
        <v>XS</v>
      </c>
      <c r="H1028">
        <v>965.69</v>
      </c>
      <c r="I1028" s="2">
        <f t="shared" si="48"/>
        <v>160.94833333333335</v>
      </c>
      <c r="J1028" t="s">
        <v>21</v>
      </c>
      <c r="K1028">
        <v>43.75</v>
      </c>
      <c r="L1028" s="8">
        <f t="shared" si="50"/>
        <v>1009.44</v>
      </c>
      <c r="M1028" t="s">
        <v>26</v>
      </c>
      <c r="N1028" t="str">
        <f>VLOOKUP(M1028,'Look-up tables'!$H$1:$I$14,2,FALSE)</f>
        <v>NT</v>
      </c>
      <c r="O1028" t="s">
        <v>22</v>
      </c>
      <c r="P1028" s="7">
        <f>VLOOKUP(O1028,'Look-up tables'!$D$1:$E$5,2,FALSE)</f>
        <v>1</v>
      </c>
      <c r="Q1028" s="8" t="s">
        <v>17</v>
      </c>
      <c r="R1028" t="s">
        <v>52</v>
      </c>
      <c r="S1028" t="s">
        <v>56</v>
      </c>
      <c r="T1028" s="1">
        <v>40670</v>
      </c>
    </row>
    <row r="1029" spans="1:20" x14ac:dyDescent="0.35">
      <c r="A1029">
        <v>15714</v>
      </c>
      <c r="B1029" s="1">
        <v>40729</v>
      </c>
      <c r="C1029" s="27" t="str">
        <f t="shared" si="49"/>
        <v>Jul</v>
      </c>
      <c r="D1029" s="27">
        <f>VLOOKUP(C1029,'Look-up tables'!$N$2:$O$13,2,FALSE)</f>
        <v>7</v>
      </c>
      <c r="E1029" t="s">
        <v>34</v>
      </c>
      <c r="F1029">
        <v>50</v>
      </c>
      <c r="G1029" t="str">
        <f>VLOOKUP(F1029,'Look-up tables'!$A$1:$B$7,2,TRUE)</f>
        <v>XXL</v>
      </c>
      <c r="H1029">
        <v>2510.71</v>
      </c>
      <c r="I1029" s="2">
        <f t="shared" si="48"/>
        <v>50.214199999999998</v>
      </c>
      <c r="J1029" t="s">
        <v>14</v>
      </c>
      <c r="K1029">
        <v>19.989999999999998</v>
      </c>
      <c r="L1029" s="8">
        <f t="shared" si="50"/>
        <v>2530.6999999999998</v>
      </c>
      <c r="M1029" t="s">
        <v>85</v>
      </c>
      <c r="N1029" t="str">
        <f>VLOOKUP(M1029,'Look-up tables'!$H$1:$I$14,2,FALSE)</f>
        <v>SK</v>
      </c>
      <c r="O1029" t="s">
        <v>29</v>
      </c>
      <c r="P1029" s="7">
        <f>VLOOKUP(O1029,'Look-up tables'!$D$1:$E$5,2,FALSE)</f>
        <v>3</v>
      </c>
      <c r="Q1029" s="8" t="s">
        <v>27</v>
      </c>
      <c r="R1029" t="s">
        <v>66</v>
      </c>
      <c r="S1029" t="s">
        <v>19</v>
      </c>
      <c r="T1029" s="1">
        <v>40731</v>
      </c>
    </row>
    <row r="1030" spans="1:20" x14ac:dyDescent="0.35">
      <c r="A1030">
        <v>36482</v>
      </c>
      <c r="B1030" s="1">
        <v>40729</v>
      </c>
      <c r="C1030" s="27" t="str">
        <f t="shared" si="49"/>
        <v>Jul</v>
      </c>
      <c r="D1030" s="27">
        <f>VLOOKUP(C1030,'Look-up tables'!$N$2:$O$13,2,FALSE)</f>
        <v>7</v>
      </c>
      <c r="E1030" t="s">
        <v>55</v>
      </c>
      <c r="F1030">
        <v>47</v>
      </c>
      <c r="G1030" t="str">
        <f>VLOOKUP(F1030,'Look-up tables'!$A$1:$B$7,2,TRUE)</f>
        <v>XL</v>
      </c>
      <c r="H1030">
        <v>14588.28</v>
      </c>
      <c r="I1030" s="2">
        <f t="shared" si="48"/>
        <v>310.38893617021279</v>
      </c>
      <c r="J1030" t="s">
        <v>21</v>
      </c>
      <c r="K1030">
        <v>91.05</v>
      </c>
      <c r="L1030" s="8">
        <f t="shared" si="50"/>
        <v>14679.33</v>
      </c>
      <c r="M1030" t="s">
        <v>54</v>
      </c>
      <c r="N1030" t="str">
        <f>VLOOKUP(M1030,'Look-up tables'!$H$1:$I$14,2,FALSE)</f>
        <v>AB</v>
      </c>
      <c r="O1030" t="s">
        <v>42</v>
      </c>
      <c r="P1030" s="7">
        <f>VLOOKUP(O1030,'Look-up tables'!$D$1:$E$5,2,FALSE)</f>
        <v>2</v>
      </c>
      <c r="Q1030" s="8" t="s">
        <v>27</v>
      </c>
      <c r="R1030" t="s">
        <v>66</v>
      </c>
      <c r="S1030" t="s">
        <v>24</v>
      </c>
      <c r="T1030" s="1">
        <v>40701</v>
      </c>
    </row>
    <row r="1031" spans="1:20" x14ac:dyDescent="0.35">
      <c r="A1031">
        <v>19363</v>
      </c>
      <c r="B1031" s="1">
        <v>40729</v>
      </c>
      <c r="C1031" s="27" t="str">
        <f t="shared" si="49"/>
        <v>Jul</v>
      </c>
      <c r="D1031" s="27">
        <f>VLOOKUP(C1031,'Look-up tables'!$N$2:$O$13,2,FALSE)</f>
        <v>7</v>
      </c>
      <c r="E1031" t="s">
        <v>34</v>
      </c>
      <c r="F1031">
        <v>44</v>
      </c>
      <c r="G1031" t="str">
        <f>VLOOKUP(F1031,'Look-up tables'!$A$1:$B$7,2,TRUE)</f>
        <v>XL</v>
      </c>
      <c r="H1031">
        <v>286.06</v>
      </c>
      <c r="I1031" s="2">
        <f t="shared" si="48"/>
        <v>6.501363636363636</v>
      </c>
      <c r="J1031" t="s">
        <v>25</v>
      </c>
      <c r="K1031">
        <v>5.66</v>
      </c>
      <c r="L1031" s="8">
        <f t="shared" si="50"/>
        <v>291.72000000000003</v>
      </c>
      <c r="M1031" t="s">
        <v>85</v>
      </c>
      <c r="N1031" t="str">
        <f>VLOOKUP(M1031,'Look-up tables'!$H$1:$I$14,2,FALSE)</f>
        <v>SK</v>
      </c>
      <c r="O1031" t="s">
        <v>29</v>
      </c>
      <c r="P1031" s="7">
        <f>VLOOKUP(O1031,'Look-up tables'!$D$1:$E$5,2,FALSE)</f>
        <v>3</v>
      </c>
      <c r="Q1031" s="8" t="s">
        <v>27</v>
      </c>
      <c r="R1031" t="s">
        <v>28</v>
      </c>
      <c r="S1031" t="s">
        <v>19</v>
      </c>
      <c r="T1031" s="1">
        <v>40701</v>
      </c>
    </row>
    <row r="1032" spans="1:20" x14ac:dyDescent="0.35">
      <c r="A1032">
        <v>19363</v>
      </c>
      <c r="B1032" s="1">
        <v>40729</v>
      </c>
      <c r="C1032" s="27" t="str">
        <f t="shared" si="49"/>
        <v>Jul</v>
      </c>
      <c r="D1032" s="27">
        <f>VLOOKUP(C1032,'Look-up tables'!$N$2:$O$13,2,FALSE)</f>
        <v>7</v>
      </c>
      <c r="E1032" t="s">
        <v>34</v>
      </c>
      <c r="F1032">
        <v>41</v>
      </c>
      <c r="G1032" t="str">
        <f>VLOOKUP(F1032,'Look-up tables'!$A$1:$B$7,2,TRUE)</f>
        <v>XL</v>
      </c>
      <c r="H1032">
        <v>248.1</v>
      </c>
      <c r="I1032" s="2">
        <f t="shared" si="48"/>
        <v>6.0512195121951216</v>
      </c>
      <c r="J1032" t="s">
        <v>25</v>
      </c>
      <c r="K1032">
        <v>0.96</v>
      </c>
      <c r="L1032" s="8">
        <f t="shared" si="50"/>
        <v>249.06</v>
      </c>
      <c r="M1032" t="s">
        <v>85</v>
      </c>
      <c r="N1032" t="str">
        <f>VLOOKUP(M1032,'Look-up tables'!$H$1:$I$14,2,FALSE)</f>
        <v>SK</v>
      </c>
      <c r="O1032" t="s">
        <v>29</v>
      </c>
      <c r="P1032" s="7">
        <f>VLOOKUP(O1032,'Look-up tables'!$D$1:$E$5,2,FALSE)</f>
        <v>3</v>
      </c>
      <c r="Q1032" s="8" t="s">
        <v>27</v>
      </c>
      <c r="R1032" t="s">
        <v>40</v>
      </c>
      <c r="S1032" t="s">
        <v>37</v>
      </c>
      <c r="T1032" s="1">
        <v>40731</v>
      </c>
    </row>
    <row r="1033" spans="1:20" x14ac:dyDescent="0.35">
      <c r="A1033">
        <v>36482</v>
      </c>
      <c r="B1033" s="1">
        <v>40729</v>
      </c>
      <c r="C1033" s="27" t="str">
        <f t="shared" si="49"/>
        <v>Jul</v>
      </c>
      <c r="D1033" s="27">
        <f>VLOOKUP(C1033,'Look-up tables'!$N$2:$O$13,2,FALSE)</f>
        <v>7</v>
      </c>
      <c r="E1033" t="s">
        <v>55</v>
      </c>
      <c r="F1033">
        <v>27</v>
      </c>
      <c r="G1033" t="str">
        <f>VLOOKUP(F1033,'Look-up tables'!$A$1:$B$7,2,TRUE)</f>
        <v>M</v>
      </c>
      <c r="H1033">
        <v>2675.08</v>
      </c>
      <c r="I1033" s="2">
        <f t="shared" si="48"/>
        <v>99.07703703703703</v>
      </c>
      <c r="J1033" t="s">
        <v>14</v>
      </c>
      <c r="K1033">
        <v>24.49</v>
      </c>
      <c r="L1033" s="8">
        <f t="shared" si="50"/>
        <v>2699.5699999999997</v>
      </c>
      <c r="M1033" t="s">
        <v>54</v>
      </c>
      <c r="N1033" t="str">
        <f>VLOOKUP(M1033,'Look-up tables'!$H$1:$I$14,2,FALSE)</f>
        <v>AB</v>
      </c>
      <c r="O1033" t="s">
        <v>42</v>
      </c>
      <c r="P1033" s="7">
        <f>VLOOKUP(O1033,'Look-up tables'!$D$1:$E$5,2,FALSE)</f>
        <v>2</v>
      </c>
      <c r="Q1033" s="8" t="s">
        <v>17</v>
      </c>
      <c r="R1033" t="s">
        <v>18</v>
      </c>
      <c r="S1033" t="s">
        <v>76</v>
      </c>
      <c r="T1033" s="1">
        <v>40731</v>
      </c>
    </row>
    <row r="1034" spans="1:20" x14ac:dyDescent="0.35">
      <c r="A1034">
        <v>36482</v>
      </c>
      <c r="B1034" s="1">
        <v>40729</v>
      </c>
      <c r="C1034" s="27" t="str">
        <f t="shared" si="49"/>
        <v>Jul</v>
      </c>
      <c r="D1034" s="27">
        <f>VLOOKUP(C1034,'Look-up tables'!$N$2:$O$13,2,FALSE)</f>
        <v>7</v>
      </c>
      <c r="E1034" t="s">
        <v>55</v>
      </c>
      <c r="F1034">
        <v>7</v>
      </c>
      <c r="G1034" t="str">
        <f>VLOOKUP(F1034,'Look-up tables'!$A$1:$B$7,2,TRUE)</f>
        <v>XS</v>
      </c>
      <c r="H1034">
        <v>55.68</v>
      </c>
      <c r="I1034" s="2">
        <f t="shared" si="48"/>
        <v>7.9542857142857146</v>
      </c>
      <c r="J1034" t="s">
        <v>14</v>
      </c>
      <c r="K1034">
        <v>5.15</v>
      </c>
      <c r="L1034" s="8">
        <f t="shared" si="50"/>
        <v>60.83</v>
      </c>
      <c r="M1034" t="s">
        <v>54</v>
      </c>
      <c r="N1034" t="str">
        <f>VLOOKUP(M1034,'Look-up tables'!$H$1:$I$14,2,FALSE)</f>
        <v>AB</v>
      </c>
      <c r="O1034" t="s">
        <v>42</v>
      </c>
      <c r="P1034" s="7">
        <f>VLOOKUP(O1034,'Look-up tables'!$D$1:$E$5,2,FALSE)</f>
        <v>2</v>
      </c>
      <c r="Q1034" s="8" t="s">
        <v>27</v>
      </c>
      <c r="R1034" t="s">
        <v>28</v>
      </c>
      <c r="S1034" t="s">
        <v>19</v>
      </c>
      <c r="T1034" s="1">
        <v>40701</v>
      </c>
    </row>
    <row r="1035" spans="1:20" x14ac:dyDescent="0.35">
      <c r="A1035">
        <v>23235</v>
      </c>
      <c r="B1035" s="1">
        <v>40729</v>
      </c>
      <c r="C1035" s="27" t="str">
        <f t="shared" si="49"/>
        <v>Jul</v>
      </c>
      <c r="D1035" s="27">
        <f>VLOOKUP(C1035,'Look-up tables'!$N$2:$O$13,2,FALSE)</f>
        <v>7</v>
      </c>
      <c r="E1035" t="s">
        <v>34</v>
      </c>
      <c r="F1035">
        <v>6</v>
      </c>
      <c r="G1035" t="str">
        <f>VLOOKUP(F1035,'Look-up tables'!$A$1:$B$7,2,TRUE)</f>
        <v>XS</v>
      </c>
      <c r="H1035">
        <v>17.43</v>
      </c>
      <c r="I1035" s="2">
        <f t="shared" si="48"/>
        <v>2.9049999999999998</v>
      </c>
      <c r="J1035" t="s">
        <v>25</v>
      </c>
      <c r="K1035">
        <v>0.5</v>
      </c>
      <c r="L1035" s="8">
        <f t="shared" si="50"/>
        <v>17.93</v>
      </c>
      <c r="M1035" t="s">
        <v>46</v>
      </c>
      <c r="N1035" t="str">
        <f>VLOOKUP(M1035,'Look-up tables'!$H$1:$I$14,2,FALSE)</f>
        <v>YT</v>
      </c>
      <c r="O1035" t="s">
        <v>29</v>
      </c>
      <c r="P1035" s="7">
        <f>VLOOKUP(O1035,'Look-up tables'!$D$1:$E$5,2,FALSE)</f>
        <v>3</v>
      </c>
      <c r="Q1035" s="8" t="s">
        <v>17</v>
      </c>
      <c r="R1035" t="s">
        <v>52</v>
      </c>
      <c r="S1035" t="s">
        <v>56</v>
      </c>
      <c r="T1035" s="1">
        <v>40731</v>
      </c>
    </row>
    <row r="1036" spans="1:20" x14ac:dyDescent="0.35">
      <c r="A1036">
        <v>16258</v>
      </c>
      <c r="B1036" s="1">
        <v>40730</v>
      </c>
      <c r="C1036" s="27" t="str">
        <f t="shared" si="49"/>
        <v>Jul</v>
      </c>
      <c r="D1036" s="27">
        <f>VLOOKUP(C1036,'Look-up tables'!$N$2:$O$13,2,FALSE)</f>
        <v>7</v>
      </c>
      <c r="E1036" t="s">
        <v>55</v>
      </c>
      <c r="F1036">
        <v>48</v>
      </c>
      <c r="G1036" t="str">
        <f>VLOOKUP(F1036,'Look-up tables'!$A$1:$B$7,2,TRUE)</f>
        <v>XL</v>
      </c>
      <c r="H1036">
        <v>331.99</v>
      </c>
      <c r="I1036" s="2">
        <f t="shared" si="48"/>
        <v>6.9164583333333338</v>
      </c>
      <c r="J1036" t="s">
        <v>25</v>
      </c>
      <c r="K1036">
        <v>2.35</v>
      </c>
      <c r="L1036" s="8">
        <f t="shared" si="50"/>
        <v>334.34000000000003</v>
      </c>
      <c r="M1036" t="s">
        <v>63</v>
      </c>
      <c r="N1036" t="str">
        <f>VLOOKUP(M1036,'Look-up tables'!$H$1:$I$14,2,FALSE)</f>
        <v>NB</v>
      </c>
      <c r="O1036" t="s">
        <v>22</v>
      </c>
      <c r="P1036" s="7">
        <f>VLOOKUP(O1036,'Look-up tables'!$D$1:$E$5,2,FALSE)</f>
        <v>1</v>
      </c>
      <c r="Q1036" s="8" t="s">
        <v>27</v>
      </c>
      <c r="R1036" t="s">
        <v>40</v>
      </c>
      <c r="S1036" t="s">
        <v>37</v>
      </c>
      <c r="T1036" s="1">
        <v>40762</v>
      </c>
    </row>
    <row r="1037" spans="1:20" x14ac:dyDescent="0.35">
      <c r="A1037">
        <v>34663</v>
      </c>
      <c r="B1037" s="1">
        <v>40730</v>
      </c>
      <c r="C1037" s="27" t="str">
        <f t="shared" si="49"/>
        <v>Jul</v>
      </c>
      <c r="D1037" s="27">
        <f>VLOOKUP(C1037,'Look-up tables'!$N$2:$O$13,2,FALSE)</f>
        <v>7</v>
      </c>
      <c r="E1037" t="s">
        <v>49</v>
      </c>
      <c r="F1037">
        <v>38</v>
      </c>
      <c r="G1037" t="str">
        <f>VLOOKUP(F1037,'Look-up tables'!$A$1:$B$7,2,TRUE)</f>
        <v>L</v>
      </c>
      <c r="H1037">
        <v>29186.49</v>
      </c>
      <c r="I1037" s="2">
        <f t="shared" si="48"/>
        <v>768.0655263157895</v>
      </c>
      <c r="J1037" t="s">
        <v>21</v>
      </c>
      <c r="K1037">
        <v>55.3</v>
      </c>
      <c r="L1037" s="8">
        <f t="shared" si="50"/>
        <v>29241.79</v>
      </c>
      <c r="M1037" t="s">
        <v>85</v>
      </c>
      <c r="N1037" t="str">
        <f>VLOOKUP(M1037,'Look-up tables'!$H$1:$I$14,2,FALSE)</f>
        <v>SK</v>
      </c>
      <c r="O1037" t="s">
        <v>22</v>
      </c>
      <c r="P1037" s="7">
        <f>VLOOKUP(O1037,'Look-up tables'!$D$1:$E$5,2,FALSE)</f>
        <v>1</v>
      </c>
      <c r="Q1037" s="8" t="s">
        <v>30</v>
      </c>
      <c r="R1037" t="s">
        <v>44</v>
      </c>
      <c r="S1037" t="s">
        <v>24</v>
      </c>
      <c r="T1037" s="1">
        <v>40762</v>
      </c>
    </row>
    <row r="1038" spans="1:20" x14ac:dyDescent="0.35">
      <c r="A1038">
        <v>51493</v>
      </c>
      <c r="B1038" s="1">
        <v>40730</v>
      </c>
      <c r="C1038" s="27" t="str">
        <f t="shared" si="49"/>
        <v>Jul</v>
      </c>
      <c r="D1038" s="27">
        <f>VLOOKUP(C1038,'Look-up tables'!$N$2:$O$13,2,FALSE)</f>
        <v>7</v>
      </c>
      <c r="E1038" t="s">
        <v>13</v>
      </c>
      <c r="F1038">
        <v>31</v>
      </c>
      <c r="G1038" t="str">
        <f>VLOOKUP(F1038,'Look-up tables'!$A$1:$B$7,2,TRUE)</f>
        <v>L</v>
      </c>
      <c r="H1038">
        <v>286.26</v>
      </c>
      <c r="I1038" s="2">
        <f t="shared" si="48"/>
        <v>9.2341935483870969</v>
      </c>
      <c r="J1038" t="s">
        <v>25</v>
      </c>
      <c r="K1038">
        <v>5.16</v>
      </c>
      <c r="L1038" s="8">
        <f t="shared" si="50"/>
        <v>291.42</v>
      </c>
      <c r="M1038" t="s">
        <v>15</v>
      </c>
      <c r="N1038" t="str">
        <f>VLOOKUP(M1038,'Look-up tables'!$H$1:$I$14,2,FALSE)</f>
        <v>BC</v>
      </c>
      <c r="O1038" t="s">
        <v>22</v>
      </c>
      <c r="P1038" s="7">
        <f>VLOOKUP(O1038,'Look-up tables'!$D$1:$E$5,2,FALSE)</f>
        <v>1</v>
      </c>
      <c r="Q1038" s="8" t="s">
        <v>27</v>
      </c>
      <c r="R1038" t="s">
        <v>28</v>
      </c>
      <c r="S1038" t="s">
        <v>37</v>
      </c>
      <c r="T1038" s="1">
        <v>40762</v>
      </c>
    </row>
    <row r="1039" spans="1:20" x14ac:dyDescent="0.35">
      <c r="A1039">
        <v>12263</v>
      </c>
      <c r="B1039" s="1">
        <v>40730</v>
      </c>
      <c r="C1039" s="27" t="str">
        <f t="shared" si="49"/>
        <v>Jul</v>
      </c>
      <c r="D1039" s="27">
        <f>VLOOKUP(C1039,'Look-up tables'!$N$2:$O$13,2,FALSE)</f>
        <v>7</v>
      </c>
      <c r="E1039" t="s">
        <v>34</v>
      </c>
      <c r="F1039">
        <v>12</v>
      </c>
      <c r="G1039" t="str">
        <f>VLOOKUP(F1039,'Look-up tables'!$A$1:$B$7,2,TRUE)</f>
        <v>S</v>
      </c>
      <c r="H1039">
        <v>515.65</v>
      </c>
      <c r="I1039" s="2">
        <f t="shared" si="48"/>
        <v>42.970833333333331</v>
      </c>
      <c r="J1039" t="s">
        <v>25</v>
      </c>
      <c r="K1039">
        <v>3.99</v>
      </c>
      <c r="L1039" s="8">
        <f t="shared" si="50"/>
        <v>519.64</v>
      </c>
      <c r="M1039" t="s">
        <v>51</v>
      </c>
      <c r="N1039" t="str">
        <f>VLOOKUP(M1039,'Look-up tables'!$H$1:$I$14,2,FALSE)</f>
        <v>ON</v>
      </c>
      <c r="O1039" t="s">
        <v>22</v>
      </c>
      <c r="P1039" s="7">
        <f>VLOOKUP(O1039,'Look-up tables'!$D$1:$E$5,2,FALSE)</f>
        <v>1</v>
      </c>
      <c r="Q1039" s="8" t="s">
        <v>27</v>
      </c>
      <c r="R1039" t="s">
        <v>66</v>
      </c>
      <c r="S1039" t="s">
        <v>19</v>
      </c>
      <c r="T1039" s="1">
        <v>40701</v>
      </c>
    </row>
    <row r="1040" spans="1:20" x14ac:dyDescent="0.35">
      <c r="A1040">
        <v>16258</v>
      </c>
      <c r="B1040" s="1">
        <v>40730</v>
      </c>
      <c r="C1040" s="27" t="str">
        <f t="shared" si="49"/>
        <v>Jul</v>
      </c>
      <c r="D1040" s="27">
        <f>VLOOKUP(C1040,'Look-up tables'!$N$2:$O$13,2,FALSE)</f>
        <v>7</v>
      </c>
      <c r="E1040" t="s">
        <v>55</v>
      </c>
      <c r="F1040">
        <v>1</v>
      </c>
      <c r="G1040" t="str">
        <f>VLOOKUP(F1040,'Look-up tables'!$A$1:$B$7,2,TRUE)</f>
        <v>XS</v>
      </c>
      <c r="H1040">
        <v>9.69</v>
      </c>
      <c r="I1040" s="2">
        <f t="shared" si="48"/>
        <v>9.69</v>
      </c>
      <c r="J1040" t="s">
        <v>25</v>
      </c>
      <c r="K1040">
        <v>4.72</v>
      </c>
      <c r="L1040" s="8">
        <f t="shared" si="50"/>
        <v>14.41</v>
      </c>
      <c r="M1040" t="s">
        <v>63</v>
      </c>
      <c r="N1040" t="str">
        <f>VLOOKUP(M1040,'Look-up tables'!$H$1:$I$14,2,FALSE)</f>
        <v>NB</v>
      </c>
      <c r="O1040" t="s">
        <v>22</v>
      </c>
      <c r="P1040" s="7">
        <f>VLOOKUP(O1040,'Look-up tables'!$D$1:$E$5,2,FALSE)</f>
        <v>1</v>
      </c>
      <c r="Q1040" s="8" t="s">
        <v>27</v>
      </c>
      <c r="R1040" t="s">
        <v>28</v>
      </c>
      <c r="S1040" t="s">
        <v>19</v>
      </c>
      <c r="T1040" s="1">
        <v>40731</v>
      </c>
    </row>
    <row r="1041" spans="1:20" x14ac:dyDescent="0.35">
      <c r="A1041">
        <v>52512</v>
      </c>
      <c r="B1041" s="1">
        <v>40731</v>
      </c>
      <c r="C1041" s="27" t="str">
        <f t="shared" si="49"/>
        <v>Jul</v>
      </c>
      <c r="D1041" s="27">
        <f>VLOOKUP(C1041,'Look-up tables'!$N$2:$O$13,2,FALSE)</f>
        <v>7</v>
      </c>
      <c r="E1041" t="s">
        <v>34</v>
      </c>
      <c r="F1041">
        <v>32</v>
      </c>
      <c r="G1041" t="str">
        <f>VLOOKUP(F1041,'Look-up tables'!$A$1:$B$7,2,TRUE)</f>
        <v>L</v>
      </c>
      <c r="H1041">
        <v>197.49</v>
      </c>
      <c r="I1041" s="2">
        <f t="shared" si="48"/>
        <v>6.1715625000000003</v>
      </c>
      <c r="J1041" t="s">
        <v>14</v>
      </c>
      <c r="K1041">
        <v>5.01</v>
      </c>
      <c r="L1041" s="8">
        <f t="shared" si="50"/>
        <v>202.5</v>
      </c>
      <c r="M1041" t="s">
        <v>51</v>
      </c>
      <c r="N1041" t="str">
        <f>VLOOKUP(M1041,'Look-up tables'!$H$1:$I$14,2,FALSE)</f>
        <v>ON</v>
      </c>
      <c r="O1041" t="s">
        <v>16</v>
      </c>
      <c r="P1041" s="7">
        <f>VLOOKUP(O1041,'Look-up tables'!$D$1:$E$5,2,FALSE)</f>
        <v>4</v>
      </c>
      <c r="Q1041" s="8" t="s">
        <v>27</v>
      </c>
      <c r="R1041" t="s">
        <v>68</v>
      </c>
      <c r="S1041" t="s">
        <v>19</v>
      </c>
      <c r="T1041" s="1">
        <v>40793</v>
      </c>
    </row>
    <row r="1042" spans="1:20" x14ac:dyDescent="0.35">
      <c r="A1042">
        <v>27936</v>
      </c>
      <c r="B1042" s="1">
        <v>40731</v>
      </c>
      <c r="C1042" s="27" t="str">
        <f t="shared" si="49"/>
        <v>Jul</v>
      </c>
      <c r="D1042" s="27">
        <f>VLOOKUP(C1042,'Look-up tables'!$N$2:$O$13,2,FALSE)</f>
        <v>7</v>
      </c>
      <c r="E1042" t="s">
        <v>34</v>
      </c>
      <c r="F1042">
        <v>23</v>
      </c>
      <c r="G1042" t="str">
        <f>VLOOKUP(F1042,'Look-up tables'!$A$1:$B$7,2,TRUE)</f>
        <v>M</v>
      </c>
      <c r="H1042">
        <v>1028.1600000000001</v>
      </c>
      <c r="I1042" s="2">
        <f t="shared" si="48"/>
        <v>44.702608695652181</v>
      </c>
      <c r="J1042" t="s">
        <v>25</v>
      </c>
      <c r="K1042">
        <v>1.25</v>
      </c>
      <c r="L1042" s="8">
        <f t="shared" si="50"/>
        <v>1029.4100000000001</v>
      </c>
      <c r="M1042" t="s">
        <v>39</v>
      </c>
      <c r="N1042" t="str">
        <f>VLOOKUP(M1042,'Look-up tables'!$H$1:$I$14,2,FALSE)</f>
        <v>MB</v>
      </c>
      <c r="O1042" t="s">
        <v>16</v>
      </c>
      <c r="P1042" s="7">
        <f>VLOOKUP(O1042,'Look-up tables'!$D$1:$E$5,2,FALSE)</f>
        <v>4</v>
      </c>
      <c r="Q1042" s="8" t="s">
        <v>30</v>
      </c>
      <c r="R1042" t="s">
        <v>47</v>
      </c>
      <c r="S1042" t="s">
        <v>32</v>
      </c>
      <c r="T1042" s="1">
        <v>40793</v>
      </c>
    </row>
    <row r="1043" spans="1:20" x14ac:dyDescent="0.35">
      <c r="A1043">
        <v>27558</v>
      </c>
      <c r="B1043" s="1">
        <v>40731</v>
      </c>
      <c r="C1043" s="27" t="str">
        <f t="shared" si="49"/>
        <v>Jul</v>
      </c>
      <c r="D1043" s="27">
        <f>VLOOKUP(C1043,'Look-up tables'!$N$2:$O$13,2,FALSE)</f>
        <v>7</v>
      </c>
      <c r="E1043" t="s">
        <v>49</v>
      </c>
      <c r="F1043">
        <v>21</v>
      </c>
      <c r="G1043" t="str">
        <f>VLOOKUP(F1043,'Look-up tables'!$A$1:$B$7,2,TRUE)</f>
        <v>M</v>
      </c>
      <c r="H1043">
        <v>423.24</v>
      </c>
      <c r="I1043" s="2">
        <f t="shared" si="48"/>
        <v>20.154285714285713</v>
      </c>
      <c r="J1043" t="s">
        <v>25</v>
      </c>
      <c r="K1043">
        <v>2.99</v>
      </c>
      <c r="L1043" s="8">
        <f t="shared" si="50"/>
        <v>426.23</v>
      </c>
      <c r="M1043" t="s">
        <v>46</v>
      </c>
      <c r="N1043" t="str">
        <f>VLOOKUP(M1043,'Look-up tables'!$H$1:$I$14,2,FALSE)</f>
        <v>YT</v>
      </c>
      <c r="O1043" t="s">
        <v>16</v>
      </c>
      <c r="P1043" s="7">
        <f>VLOOKUP(O1043,'Look-up tables'!$D$1:$E$5,2,FALSE)</f>
        <v>4</v>
      </c>
      <c r="Q1043" s="8" t="s">
        <v>27</v>
      </c>
      <c r="R1043" t="s">
        <v>68</v>
      </c>
      <c r="S1043" t="s">
        <v>19</v>
      </c>
      <c r="T1043" s="1">
        <v>40762</v>
      </c>
    </row>
    <row r="1044" spans="1:20" x14ac:dyDescent="0.35">
      <c r="A1044">
        <v>52512</v>
      </c>
      <c r="B1044" s="1">
        <v>40731</v>
      </c>
      <c r="C1044" s="27" t="str">
        <f t="shared" si="49"/>
        <v>Jul</v>
      </c>
      <c r="D1044" s="27">
        <f>VLOOKUP(C1044,'Look-up tables'!$N$2:$O$13,2,FALSE)</f>
        <v>7</v>
      </c>
      <c r="E1044" t="s">
        <v>34</v>
      </c>
      <c r="F1044">
        <v>4</v>
      </c>
      <c r="G1044" t="str">
        <f>VLOOKUP(F1044,'Look-up tables'!$A$1:$B$7,2,TRUE)</f>
        <v>XS</v>
      </c>
      <c r="H1044">
        <v>49.86</v>
      </c>
      <c r="I1044" s="2">
        <f t="shared" si="48"/>
        <v>12.465</v>
      </c>
      <c r="J1044" t="s">
        <v>25</v>
      </c>
      <c r="K1044">
        <v>4.9800000000000004</v>
      </c>
      <c r="L1044" s="8">
        <f t="shared" si="50"/>
        <v>54.84</v>
      </c>
      <c r="M1044" t="s">
        <v>51</v>
      </c>
      <c r="N1044" t="str">
        <f>VLOOKUP(M1044,'Look-up tables'!$H$1:$I$14,2,FALSE)</f>
        <v>ON</v>
      </c>
      <c r="O1044" t="s">
        <v>16</v>
      </c>
      <c r="P1044" s="7">
        <f>VLOOKUP(O1044,'Look-up tables'!$D$1:$E$5,2,FALSE)</f>
        <v>4</v>
      </c>
      <c r="Q1044" s="8" t="s">
        <v>27</v>
      </c>
      <c r="R1044" t="s">
        <v>66</v>
      </c>
      <c r="S1044" t="s">
        <v>19</v>
      </c>
      <c r="T1044" s="1">
        <v>40793</v>
      </c>
    </row>
    <row r="1045" spans="1:20" x14ac:dyDescent="0.35">
      <c r="A1045">
        <v>27936</v>
      </c>
      <c r="B1045" s="1">
        <v>40731</v>
      </c>
      <c r="C1045" s="27" t="str">
        <f t="shared" si="49"/>
        <v>Jul</v>
      </c>
      <c r="D1045" s="27">
        <f>VLOOKUP(C1045,'Look-up tables'!$N$2:$O$13,2,FALSE)</f>
        <v>7</v>
      </c>
      <c r="E1045" t="s">
        <v>34</v>
      </c>
      <c r="F1045">
        <v>3</v>
      </c>
      <c r="G1045" t="str">
        <f>VLOOKUP(F1045,'Look-up tables'!$A$1:$B$7,2,TRUE)</f>
        <v>XS</v>
      </c>
      <c r="H1045">
        <v>9172.32</v>
      </c>
      <c r="I1045" s="2">
        <f t="shared" si="48"/>
        <v>3057.44</v>
      </c>
      <c r="J1045" t="s">
        <v>21</v>
      </c>
      <c r="K1045">
        <v>8.73</v>
      </c>
      <c r="L1045" s="8">
        <f t="shared" si="50"/>
        <v>9181.0499999999993</v>
      </c>
      <c r="M1045" t="s">
        <v>46</v>
      </c>
      <c r="N1045" t="str">
        <f>VLOOKUP(M1045,'Look-up tables'!$H$1:$I$14,2,FALSE)</f>
        <v>YT</v>
      </c>
      <c r="O1045" t="s">
        <v>16</v>
      </c>
      <c r="P1045" s="7">
        <f>VLOOKUP(O1045,'Look-up tables'!$D$1:$E$5,2,FALSE)</f>
        <v>4</v>
      </c>
      <c r="Q1045" s="8" t="s">
        <v>30</v>
      </c>
      <c r="R1045" t="s">
        <v>44</v>
      </c>
      <c r="S1045" t="s">
        <v>56</v>
      </c>
      <c r="T1045" s="1">
        <v>40793</v>
      </c>
    </row>
    <row r="1046" spans="1:20" x14ac:dyDescent="0.35">
      <c r="A1046">
        <v>42855</v>
      </c>
      <c r="B1046" s="1">
        <v>40732</v>
      </c>
      <c r="C1046" s="27" t="str">
        <f t="shared" si="49"/>
        <v>Jul</v>
      </c>
      <c r="D1046" s="27">
        <f>VLOOKUP(C1046,'Look-up tables'!$N$2:$O$13,2,FALSE)</f>
        <v>7</v>
      </c>
      <c r="E1046" t="s">
        <v>49</v>
      </c>
      <c r="F1046">
        <v>17</v>
      </c>
      <c r="G1046" t="str">
        <f>VLOOKUP(F1046,'Look-up tables'!$A$1:$B$7,2,TRUE)</f>
        <v>S</v>
      </c>
      <c r="H1046">
        <v>135.38</v>
      </c>
      <c r="I1046" s="2">
        <f t="shared" si="48"/>
        <v>7.9635294117647053</v>
      </c>
      <c r="J1046" t="s">
        <v>25</v>
      </c>
      <c r="K1046">
        <v>6.5</v>
      </c>
      <c r="L1046" s="8">
        <f t="shared" si="50"/>
        <v>141.88</v>
      </c>
      <c r="M1046" t="s">
        <v>54</v>
      </c>
      <c r="N1046" t="str">
        <f>VLOOKUP(M1046,'Look-up tables'!$H$1:$I$14,2,FALSE)</f>
        <v>AB</v>
      </c>
      <c r="O1046" t="s">
        <v>22</v>
      </c>
      <c r="P1046" s="7">
        <f>VLOOKUP(O1046,'Look-up tables'!$D$1:$E$5,2,FALSE)</f>
        <v>1</v>
      </c>
      <c r="Q1046" s="8" t="s">
        <v>27</v>
      </c>
      <c r="R1046" t="s">
        <v>58</v>
      </c>
      <c r="S1046" t="s">
        <v>45</v>
      </c>
      <c r="T1046" s="1">
        <v>40823</v>
      </c>
    </row>
    <row r="1047" spans="1:20" x14ac:dyDescent="0.35">
      <c r="A1047">
        <v>5284</v>
      </c>
      <c r="B1047" s="1">
        <v>40732</v>
      </c>
      <c r="C1047" s="27" t="str">
        <f t="shared" si="49"/>
        <v>Jul</v>
      </c>
      <c r="D1047" s="27">
        <f>VLOOKUP(C1047,'Look-up tables'!$N$2:$O$13,2,FALSE)</f>
        <v>7</v>
      </c>
      <c r="E1047" t="s">
        <v>49</v>
      </c>
      <c r="F1047">
        <v>7</v>
      </c>
      <c r="G1047" t="str">
        <f>VLOOKUP(F1047,'Look-up tables'!$A$1:$B$7,2,TRUE)</f>
        <v>XS</v>
      </c>
      <c r="H1047">
        <v>59.38</v>
      </c>
      <c r="I1047" s="2">
        <f t="shared" si="48"/>
        <v>8.482857142857144</v>
      </c>
      <c r="J1047" t="s">
        <v>25</v>
      </c>
      <c r="K1047">
        <v>2.99</v>
      </c>
      <c r="L1047" s="8">
        <f t="shared" si="50"/>
        <v>62.370000000000005</v>
      </c>
      <c r="M1047" t="s">
        <v>62</v>
      </c>
      <c r="N1047" t="str">
        <f>VLOOKUP(M1047,'Look-up tables'!$H$1:$I$14,2,FALSE)</f>
        <v>NU</v>
      </c>
      <c r="O1047" t="s">
        <v>29</v>
      </c>
      <c r="P1047" s="7">
        <f>VLOOKUP(O1047,'Look-up tables'!$D$1:$E$5,2,FALSE)</f>
        <v>3</v>
      </c>
      <c r="Q1047" s="8" t="s">
        <v>27</v>
      </c>
      <c r="R1047" t="s">
        <v>68</v>
      </c>
      <c r="S1047" t="s">
        <v>19</v>
      </c>
      <c r="T1047" s="1">
        <v>40823</v>
      </c>
    </row>
    <row r="1048" spans="1:20" x14ac:dyDescent="0.35">
      <c r="A1048">
        <v>12481</v>
      </c>
      <c r="B1048" s="1">
        <v>40734</v>
      </c>
      <c r="C1048" s="27" t="str">
        <f t="shared" si="49"/>
        <v>Jul</v>
      </c>
      <c r="D1048" s="27">
        <f>VLOOKUP(C1048,'Look-up tables'!$N$2:$O$13,2,FALSE)</f>
        <v>7</v>
      </c>
      <c r="E1048" t="s">
        <v>20</v>
      </c>
      <c r="F1048">
        <v>37</v>
      </c>
      <c r="G1048" t="str">
        <f>VLOOKUP(F1048,'Look-up tables'!$A$1:$B$7,2,TRUE)</f>
        <v>L</v>
      </c>
      <c r="H1048">
        <v>744</v>
      </c>
      <c r="I1048" s="2">
        <f t="shared" si="48"/>
        <v>20.108108108108109</v>
      </c>
      <c r="J1048" t="s">
        <v>25</v>
      </c>
      <c r="K1048">
        <v>1.99</v>
      </c>
      <c r="L1048" s="8">
        <f t="shared" si="50"/>
        <v>745.99</v>
      </c>
      <c r="M1048" t="s">
        <v>54</v>
      </c>
      <c r="N1048" t="str">
        <f>VLOOKUP(M1048,'Look-up tables'!$H$1:$I$14,2,FALSE)</f>
        <v>AB</v>
      </c>
      <c r="O1048" t="s">
        <v>22</v>
      </c>
      <c r="P1048" s="7">
        <f>VLOOKUP(O1048,'Look-up tables'!$D$1:$E$5,2,FALSE)</f>
        <v>1</v>
      </c>
      <c r="Q1048" s="8" t="s">
        <v>30</v>
      </c>
      <c r="R1048" t="s">
        <v>31</v>
      </c>
      <c r="S1048" t="s">
        <v>32</v>
      </c>
      <c r="T1048" s="1">
        <v>40884</v>
      </c>
    </row>
    <row r="1049" spans="1:20" x14ac:dyDescent="0.35">
      <c r="A1049">
        <v>43298</v>
      </c>
      <c r="B1049" s="1">
        <v>40734</v>
      </c>
      <c r="C1049" s="27" t="str">
        <f t="shared" si="49"/>
        <v>Jul</v>
      </c>
      <c r="D1049" s="27">
        <f>VLOOKUP(C1049,'Look-up tables'!$N$2:$O$13,2,FALSE)</f>
        <v>7</v>
      </c>
      <c r="E1049" t="s">
        <v>49</v>
      </c>
      <c r="F1049">
        <v>33</v>
      </c>
      <c r="G1049" t="str">
        <f>VLOOKUP(F1049,'Look-up tables'!$A$1:$B$7,2,TRUE)</f>
        <v>L</v>
      </c>
      <c r="H1049">
        <v>5964.19</v>
      </c>
      <c r="I1049" s="2">
        <f t="shared" si="48"/>
        <v>180.73303030303029</v>
      </c>
      <c r="J1049" t="s">
        <v>25</v>
      </c>
      <c r="K1049">
        <v>24.49</v>
      </c>
      <c r="L1049" s="8">
        <f t="shared" si="50"/>
        <v>5988.6799999999994</v>
      </c>
      <c r="M1049" t="s">
        <v>54</v>
      </c>
      <c r="N1049" t="str">
        <f>VLOOKUP(M1049,'Look-up tables'!$H$1:$I$14,2,FALSE)</f>
        <v>AB</v>
      </c>
      <c r="O1049" t="s">
        <v>16</v>
      </c>
      <c r="P1049" s="7">
        <f>VLOOKUP(O1049,'Look-up tables'!$D$1:$E$5,2,FALSE)</f>
        <v>4</v>
      </c>
      <c r="Q1049" s="8" t="s">
        <v>30</v>
      </c>
      <c r="R1049" t="s">
        <v>165</v>
      </c>
      <c r="S1049" t="s">
        <v>76</v>
      </c>
      <c r="T1049" s="1">
        <v>40884</v>
      </c>
    </row>
    <row r="1050" spans="1:20" x14ac:dyDescent="0.35">
      <c r="A1050">
        <v>49126</v>
      </c>
      <c r="B1050" s="1">
        <v>40734</v>
      </c>
      <c r="C1050" s="27" t="str">
        <f t="shared" si="49"/>
        <v>Jul</v>
      </c>
      <c r="D1050" s="27">
        <f>VLOOKUP(C1050,'Look-up tables'!$N$2:$O$13,2,FALSE)</f>
        <v>7</v>
      </c>
      <c r="E1050" t="s">
        <v>13</v>
      </c>
      <c r="F1050">
        <v>33</v>
      </c>
      <c r="G1050" t="str">
        <f>VLOOKUP(F1050,'Look-up tables'!$A$1:$B$7,2,TRUE)</f>
        <v>L</v>
      </c>
      <c r="H1050">
        <v>5661.08</v>
      </c>
      <c r="I1050" s="2">
        <f t="shared" si="48"/>
        <v>171.54787878787877</v>
      </c>
      <c r="J1050" t="s">
        <v>21</v>
      </c>
      <c r="K1050">
        <v>30</v>
      </c>
      <c r="L1050" s="8">
        <f t="shared" si="50"/>
        <v>5691.08</v>
      </c>
      <c r="M1050" t="s">
        <v>39</v>
      </c>
      <c r="N1050" t="str">
        <f>VLOOKUP(M1050,'Look-up tables'!$H$1:$I$14,2,FALSE)</f>
        <v>MB</v>
      </c>
      <c r="O1050" t="s">
        <v>22</v>
      </c>
      <c r="P1050" s="7">
        <f>VLOOKUP(O1050,'Look-up tables'!$D$1:$E$5,2,FALSE)</f>
        <v>1</v>
      </c>
      <c r="Q1050" s="8" t="s">
        <v>17</v>
      </c>
      <c r="R1050" t="s">
        <v>23</v>
      </c>
      <c r="S1050" t="s">
        <v>24</v>
      </c>
      <c r="T1050" t="s">
        <v>95</v>
      </c>
    </row>
    <row r="1051" spans="1:20" x14ac:dyDescent="0.35">
      <c r="A1051">
        <v>483</v>
      </c>
      <c r="B1051" s="1">
        <v>40734</v>
      </c>
      <c r="C1051" s="27" t="str">
        <f t="shared" si="49"/>
        <v>Jul</v>
      </c>
      <c r="D1051" s="27">
        <f>VLOOKUP(C1051,'Look-up tables'!$N$2:$O$13,2,FALSE)</f>
        <v>7</v>
      </c>
      <c r="E1051" t="s">
        <v>34</v>
      </c>
      <c r="F1051">
        <v>30</v>
      </c>
      <c r="G1051" t="str">
        <f>VLOOKUP(F1051,'Look-up tables'!$A$1:$B$7,2,TRUE)</f>
        <v>L</v>
      </c>
      <c r="H1051">
        <v>4965.7595000000001</v>
      </c>
      <c r="I1051" s="2">
        <f t="shared" si="48"/>
        <v>165.52531666666667</v>
      </c>
      <c r="J1051" t="s">
        <v>25</v>
      </c>
      <c r="K1051">
        <v>3.99</v>
      </c>
      <c r="L1051" s="8">
        <f t="shared" si="50"/>
        <v>4969.7494999999999</v>
      </c>
      <c r="M1051" t="s">
        <v>62</v>
      </c>
      <c r="N1051" t="str">
        <f>VLOOKUP(M1051,'Look-up tables'!$H$1:$I$14,2,FALSE)</f>
        <v>NU</v>
      </c>
      <c r="O1051" t="s">
        <v>22</v>
      </c>
      <c r="P1051" s="7">
        <f>VLOOKUP(O1051,'Look-up tables'!$D$1:$E$5,2,FALSE)</f>
        <v>1</v>
      </c>
      <c r="Q1051" s="8" t="s">
        <v>30</v>
      </c>
      <c r="R1051" t="s">
        <v>47</v>
      </c>
      <c r="S1051" t="s">
        <v>19</v>
      </c>
      <c r="T1051" s="1">
        <v>40884</v>
      </c>
    </row>
    <row r="1052" spans="1:20" x14ac:dyDescent="0.35">
      <c r="A1052">
        <v>54977</v>
      </c>
      <c r="B1052" s="1">
        <v>40734</v>
      </c>
      <c r="C1052" s="27" t="str">
        <f t="shared" si="49"/>
        <v>Jul</v>
      </c>
      <c r="D1052" s="27">
        <f>VLOOKUP(C1052,'Look-up tables'!$N$2:$O$13,2,FALSE)</f>
        <v>7</v>
      </c>
      <c r="E1052" t="s">
        <v>13</v>
      </c>
      <c r="F1052">
        <v>24</v>
      </c>
      <c r="G1052" t="str">
        <f>VLOOKUP(F1052,'Look-up tables'!$A$1:$B$7,2,TRUE)</f>
        <v>M</v>
      </c>
      <c r="H1052">
        <v>344.25</v>
      </c>
      <c r="I1052" s="2">
        <f t="shared" si="48"/>
        <v>14.34375</v>
      </c>
      <c r="J1052" t="s">
        <v>25</v>
      </c>
      <c r="K1052">
        <v>6.46</v>
      </c>
      <c r="L1052" s="8">
        <f t="shared" si="50"/>
        <v>350.71</v>
      </c>
      <c r="M1052" t="s">
        <v>15</v>
      </c>
      <c r="N1052" t="str">
        <f>VLOOKUP(M1052,'Look-up tables'!$H$1:$I$14,2,FALSE)</f>
        <v>BC</v>
      </c>
      <c r="O1052" t="s">
        <v>29</v>
      </c>
      <c r="P1052" s="7">
        <f>VLOOKUP(O1052,'Look-up tables'!$D$1:$E$5,2,FALSE)</f>
        <v>3</v>
      </c>
      <c r="Q1052" s="8" t="s">
        <v>27</v>
      </c>
      <c r="R1052" t="s">
        <v>68</v>
      </c>
      <c r="S1052" t="s">
        <v>19</v>
      </c>
      <c r="T1052" t="s">
        <v>100</v>
      </c>
    </row>
    <row r="1053" spans="1:20" x14ac:dyDescent="0.35">
      <c r="A1053">
        <v>43298</v>
      </c>
      <c r="B1053" s="1">
        <v>40734</v>
      </c>
      <c r="C1053" s="27" t="str">
        <f t="shared" si="49"/>
        <v>Jul</v>
      </c>
      <c r="D1053" s="27">
        <f>VLOOKUP(C1053,'Look-up tables'!$N$2:$O$13,2,FALSE)</f>
        <v>7</v>
      </c>
      <c r="E1053" t="s">
        <v>49</v>
      </c>
      <c r="F1053">
        <v>15</v>
      </c>
      <c r="G1053" t="str">
        <f>VLOOKUP(F1053,'Look-up tables'!$A$1:$B$7,2,TRUE)</f>
        <v>S</v>
      </c>
      <c r="H1053">
        <v>109.2</v>
      </c>
      <c r="I1053" s="2">
        <f t="shared" si="48"/>
        <v>7.28</v>
      </c>
      <c r="J1053" t="s">
        <v>25</v>
      </c>
      <c r="K1053">
        <v>7.37</v>
      </c>
      <c r="L1053" s="8">
        <f t="shared" si="50"/>
        <v>116.57000000000001</v>
      </c>
      <c r="M1053" t="s">
        <v>54</v>
      </c>
      <c r="N1053" t="str">
        <f>VLOOKUP(M1053,'Look-up tables'!$H$1:$I$14,2,FALSE)</f>
        <v>AB</v>
      </c>
      <c r="O1053" t="s">
        <v>16</v>
      </c>
      <c r="P1053" s="7">
        <f>VLOOKUP(O1053,'Look-up tables'!$D$1:$E$5,2,FALSE)</f>
        <v>4</v>
      </c>
      <c r="Q1053" s="8" t="s">
        <v>27</v>
      </c>
      <c r="R1053" t="s">
        <v>28</v>
      </c>
      <c r="S1053" t="s">
        <v>19</v>
      </c>
      <c r="T1053" s="1">
        <v>40884</v>
      </c>
    </row>
    <row r="1054" spans="1:20" x14ac:dyDescent="0.35">
      <c r="A1054">
        <v>12481</v>
      </c>
      <c r="B1054" s="1">
        <v>40734</v>
      </c>
      <c r="C1054" s="27" t="str">
        <f t="shared" si="49"/>
        <v>Jul</v>
      </c>
      <c r="D1054" s="27">
        <f>VLOOKUP(C1054,'Look-up tables'!$N$2:$O$13,2,FALSE)</f>
        <v>7</v>
      </c>
      <c r="E1054" t="s">
        <v>20</v>
      </c>
      <c r="F1054">
        <v>12</v>
      </c>
      <c r="G1054" t="str">
        <f>VLOOKUP(F1054,'Look-up tables'!$A$1:$B$7,2,TRUE)</f>
        <v>S</v>
      </c>
      <c r="H1054">
        <v>388.86649999999997</v>
      </c>
      <c r="I1054" s="2">
        <f t="shared" si="48"/>
        <v>32.405541666666664</v>
      </c>
      <c r="J1054" t="s">
        <v>25</v>
      </c>
      <c r="K1054">
        <v>0.99</v>
      </c>
      <c r="L1054" s="8">
        <f t="shared" si="50"/>
        <v>389.85649999999998</v>
      </c>
      <c r="M1054" t="s">
        <v>54</v>
      </c>
      <c r="N1054" t="str">
        <f>VLOOKUP(M1054,'Look-up tables'!$H$1:$I$14,2,FALSE)</f>
        <v>AB</v>
      </c>
      <c r="O1054" t="s">
        <v>22</v>
      </c>
      <c r="P1054" s="7">
        <f>VLOOKUP(O1054,'Look-up tables'!$D$1:$E$5,2,FALSE)</f>
        <v>1</v>
      </c>
      <c r="Q1054" s="8" t="s">
        <v>30</v>
      </c>
      <c r="R1054" t="s">
        <v>47</v>
      </c>
      <c r="S1054" t="s">
        <v>32</v>
      </c>
      <c r="T1054" s="1">
        <v>40823</v>
      </c>
    </row>
    <row r="1055" spans="1:20" x14ac:dyDescent="0.35">
      <c r="A1055">
        <v>54977</v>
      </c>
      <c r="B1055" s="1">
        <v>40734</v>
      </c>
      <c r="C1055" s="27" t="str">
        <f t="shared" si="49"/>
        <v>Jul</v>
      </c>
      <c r="D1055" s="27">
        <f>VLOOKUP(C1055,'Look-up tables'!$N$2:$O$13,2,FALSE)</f>
        <v>7</v>
      </c>
      <c r="E1055" t="s">
        <v>13</v>
      </c>
      <c r="F1055">
        <v>12</v>
      </c>
      <c r="G1055" t="str">
        <f>VLOOKUP(F1055,'Look-up tables'!$A$1:$B$7,2,TRUE)</f>
        <v>S</v>
      </c>
      <c r="H1055">
        <v>64.77</v>
      </c>
      <c r="I1055" s="2">
        <f t="shared" si="48"/>
        <v>5.3975</v>
      </c>
      <c r="J1055" t="s">
        <v>25</v>
      </c>
      <c r="K1055">
        <v>1</v>
      </c>
      <c r="L1055" s="8">
        <f t="shared" si="50"/>
        <v>65.77</v>
      </c>
      <c r="M1055" t="s">
        <v>15</v>
      </c>
      <c r="N1055" t="str">
        <f>VLOOKUP(M1055,'Look-up tables'!$H$1:$I$14,2,FALSE)</f>
        <v>BC</v>
      </c>
      <c r="O1055" t="s">
        <v>29</v>
      </c>
      <c r="P1055" s="7">
        <f>VLOOKUP(O1055,'Look-up tables'!$D$1:$E$5,2,FALSE)</f>
        <v>3</v>
      </c>
      <c r="Q1055" s="8" t="s">
        <v>27</v>
      </c>
      <c r="R1055" t="s">
        <v>40</v>
      </c>
      <c r="S1055" t="s">
        <v>37</v>
      </c>
      <c r="T1055" t="s">
        <v>109</v>
      </c>
    </row>
    <row r="1056" spans="1:20" x14ac:dyDescent="0.35">
      <c r="A1056">
        <v>31618</v>
      </c>
      <c r="B1056" s="1">
        <v>40735</v>
      </c>
      <c r="C1056" s="27" t="str">
        <f t="shared" si="49"/>
        <v>Jul</v>
      </c>
      <c r="D1056" s="27">
        <f>VLOOKUP(C1056,'Look-up tables'!$N$2:$O$13,2,FALSE)</f>
        <v>7</v>
      </c>
      <c r="E1056" t="s">
        <v>20</v>
      </c>
      <c r="F1056">
        <v>14</v>
      </c>
      <c r="G1056" t="str">
        <f>VLOOKUP(F1056,'Look-up tables'!$A$1:$B$7,2,TRUE)</f>
        <v>S</v>
      </c>
      <c r="H1056">
        <v>403.17</v>
      </c>
      <c r="I1056" s="2">
        <f t="shared" si="48"/>
        <v>28.797857142857143</v>
      </c>
      <c r="J1056" t="s">
        <v>25</v>
      </c>
      <c r="K1056">
        <v>1.49</v>
      </c>
      <c r="L1056" s="8">
        <f t="shared" si="50"/>
        <v>404.66</v>
      </c>
      <c r="M1056" t="s">
        <v>26</v>
      </c>
      <c r="N1056" t="str">
        <f>VLOOKUP(M1056,'Look-up tables'!$H$1:$I$14,2,FALSE)</f>
        <v>NT</v>
      </c>
      <c r="O1056" t="s">
        <v>22</v>
      </c>
      <c r="P1056" s="7">
        <f>VLOOKUP(O1056,'Look-up tables'!$D$1:$E$5,2,FALSE)</f>
        <v>1</v>
      </c>
      <c r="Q1056" s="8" t="s">
        <v>27</v>
      </c>
      <c r="R1056" t="s">
        <v>68</v>
      </c>
      <c r="S1056" t="s">
        <v>19</v>
      </c>
      <c r="T1056" s="1">
        <v>40854</v>
      </c>
    </row>
    <row r="1057" spans="1:20" x14ac:dyDescent="0.35">
      <c r="A1057">
        <v>57760</v>
      </c>
      <c r="B1057" s="1">
        <v>40736</v>
      </c>
      <c r="C1057" s="27" t="str">
        <f t="shared" si="49"/>
        <v>Jul</v>
      </c>
      <c r="D1057" s="27">
        <f>VLOOKUP(C1057,'Look-up tables'!$N$2:$O$13,2,FALSE)</f>
        <v>7</v>
      </c>
      <c r="E1057" t="s">
        <v>49</v>
      </c>
      <c r="F1057">
        <v>38</v>
      </c>
      <c r="G1057" t="str">
        <f>VLOOKUP(F1057,'Look-up tables'!$A$1:$B$7,2,TRUE)</f>
        <v>L</v>
      </c>
      <c r="H1057">
        <v>275.11</v>
      </c>
      <c r="I1057" s="2">
        <f t="shared" si="48"/>
        <v>7.2397368421052635</v>
      </c>
      <c r="J1057" t="s">
        <v>25</v>
      </c>
      <c r="K1057">
        <v>4</v>
      </c>
      <c r="L1057" s="8">
        <f t="shared" si="50"/>
        <v>279.11</v>
      </c>
      <c r="M1057" t="s">
        <v>15</v>
      </c>
      <c r="N1057" t="str">
        <f>VLOOKUP(M1057,'Look-up tables'!$H$1:$I$14,2,FALSE)</f>
        <v>BC</v>
      </c>
      <c r="O1057" t="s">
        <v>22</v>
      </c>
      <c r="P1057" s="7">
        <f>VLOOKUP(O1057,'Look-up tables'!$D$1:$E$5,2,FALSE)</f>
        <v>1</v>
      </c>
      <c r="Q1057" s="8" t="s">
        <v>17</v>
      </c>
      <c r="R1057" t="s">
        <v>18</v>
      </c>
      <c r="S1057" t="s">
        <v>37</v>
      </c>
      <c r="T1057" t="s">
        <v>100</v>
      </c>
    </row>
    <row r="1058" spans="1:20" x14ac:dyDescent="0.35">
      <c r="A1058">
        <v>57760</v>
      </c>
      <c r="B1058" s="1">
        <v>40736</v>
      </c>
      <c r="C1058" s="27" t="str">
        <f t="shared" si="49"/>
        <v>Jul</v>
      </c>
      <c r="D1058" s="27">
        <f>VLOOKUP(C1058,'Look-up tables'!$N$2:$O$13,2,FALSE)</f>
        <v>7</v>
      </c>
      <c r="E1058" t="s">
        <v>49</v>
      </c>
      <c r="F1058">
        <v>34</v>
      </c>
      <c r="G1058" t="str">
        <f>VLOOKUP(F1058,'Look-up tables'!$A$1:$B$7,2,TRUE)</f>
        <v>L</v>
      </c>
      <c r="H1058">
        <v>102.34</v>
      </c>
      <c r="I1058" s="2">
        <f t="shared" si="48"/>
        <v>3.0100000000000002</v>
      </c>
      <c r="J1058" t="s">
        <v>25</v>
      </c>
      <c r="K1058">
        <v>2.0299999999999998</v>
      </c>
      <c r="L1058" s="8">
        <f t="shared" si="50"/>
        <v>104.37</v>
      </c>
      <c r="M1058" t="s">
        <v>15</v>
      </c>
      <c r="N1058" t="str">
        <f>VLOOKUP(M1058,'Look-up tables'!$H$1:$I$14,2,FALSE)</f>
        <v>BC</v>
      </c>
      <c r="O1058" t="s">
        <v>22</v>
      </c>
      <c r="P1058" s="7">
        <f>VLOOKUP(O1058,'Look-up tables'!$D$1:$E$5,2,FALSE)</f>
        <v>1</v>
      </c>
      <c r="Q1058" s="8" t="s">
        <v>27</v>
      </c>
      <c r="R1058" t="s">
        <v>40</v>
      </c>
      <c r="S1058" t="s">
        <v>37</v>
      </c>
      <c r="T1058" t="s">
        <v>100</v>
      </c>
    </row>
    <row r="1059" spans="1:20" x14ac:dyDescent="0.35">
      <c r="A1059">
        <v>36933</v>
      </c>
      <c r="B1059" s="1">
        <v>40736</v>
      </c>
      <c r="C1059" s="27" t="str">
        <f t="shared" si="49"/>
        <v>Jul</v>
      </c>
      <c r="D1059" s="27">
        <f>VLOOKUP(C1059,'Look-up tables'!$N$2:$O$13,2,FALSE)</f>
        <v>7</v>
      </c>
      <c r="E1059" t="s">
        <v>34</v>
      </c>
      <c r="F1059">
        <v>32</v>
      </c>
      <c r="G1059" t="str">
        <f>VLOOKUP(F1059,'Look-up tables'!$A$1:$B$7,2,TRUE)</f>
        <v>L</v>
      </c>
      <c r="H1059">
        <v>115.81</v>
      </c>
      <c r="I1059" s="2">
        <f t="shared" si="48"/>
        <v>3.6190625000000001</v>
      </c>
      <c r="J1059" t="s">
        <v>25</v>
      </c>
      <c r="K1059">
        <v>0.5</v>
      </c>
      <c r="L1059" s="8">
        <f t="shared" si="50"/>
        <v>116.31</v>
      </c>
      <c r="M1059" t="s">
        <v>51</v>
      </c>
      <c r="N1059" t="str">
        <f>VLOOKUP(M1059,'Look-up tables'!$H$1:$I$14,2,FALSE)</f>
        <v>ON</v>
      </c>
      <c r="O1059" t="s">
        <v>42</v>
      </c>
      <c r="P1059" s="7">
        <f>VLOOKUP(O1059,'Look-up tables'!$D$1:$E$5,2,FALSE)</f>
        <v>2</v>
      </c>
      <c r="Q1059" s="8" t="s">
        <v>27</v>
      </c>
      <c r="R1059" t="s">
        <v>71</v>
      </c>
      <c r="S1059" t="s">
        <v>19</v>
      </c>
      <c r="T1059" t="s">
        <v>218</v>
      </c>
    </row>
    <row r="1060" spans="1:20" x14ac:dyDescent="0.35">
      <c r="A1060">
        <v>57572</v>
      </c>
      <c r="B1060" s="1">
        <v>40736</v>
      </c>
      <c r="C1060" s="27" t="str">
        <f t="shared" si="49"/>
        <v>Jul</v>
      </c>
      <c r="D1060" s="27">
        <f>VLOOKUP(C1060,'Look-up tables'!$N$2:$O$13,2,FALSE)</f>
        <v>7</v>
      </c>
      <c r="E1060" t="s">
        <v>55</v>
      </c>
      <c r="F1060">
        <v>30</v>
      </c>
      <c r="G1060" t="str">
        <f>VLOOKUP(F1060,'Look-up tables'!$A$1:$B$7,2,TRUE)</f>
        <v>L</v>
      </c>
      <c r="H1060">
        <v>139.08000000000001</v>
      </c>
      <c r="I1060" s="2">
        <f t="shared" si="48"/>
        <v>4.6360000000000001</v>
      </c>
      <c r="J1060" t="s">
        <v>25</v>
      </c>
      <c r="K1060">
        <v>4.62</v>
      </c>
      <c r="L1060" s="8">
        <f t="shared" si="50"/>
        <v>143.70000000000002</v>
      </c>
      <c r="M1060" t="s">
        <v>54</v>
      </c>
      <c r="N1060" t="str">
        <f>VLOOKUP(M1060,'Look-up tables'!$H$1:$I$14,2,FALSE)</f>
        <v>AB</v>
      </c>
      <c r="O1060" t="s">
        <v>29</v>
      </c>
      <c r="P1060" s="7">
        <f>VLOOKUP(O1060,'Look-up tables'!$D$1:$E$5,2,FALSE)</f>
        <v>3</v>
      </c>
      <c r="Q1060" s="8" t="s">
        <v>30</v>
      </c>
      <c r="R1060" t="s">
        <v>31</v>
      </c>
      <c r="S1060" t="s">
        <v>32</v>
      </c>
      <c r="T1060" t="s">
        <v>100</v>
      </c>
    </row>
    <row r="1061" spans="1:20" x14ac:dyDescent="0.35">
      <c r="A1061">
        <v>39232</v>
      </c>
      <c r="B1061" s="1">
        <v>40736</v>
      </c>
      <c r="C1061" s="27" t="str">
        <f t="shared" si="49"/>
        <v>Jul</v>
      </c>
      <c r="D1061" s="27">
        <f>VLOOKUP(C1061,'Look-up tables'!$N$2:$O$13,2,FALSE)</f>
        <v>7</v>
      </c>
      <c r="E1061" t="s">
        <v>13</v>
      </c>
      <c r="F1061">
        <v>26</v>
      </c>
      <c r="G1061" t="str">
        <f>VLOOKUP(F1061,'Look-up tables'!$A$1:$B$7,2,TRUE)</f>
        <v>M</v>
      </c>
      <c r="H1061">
        <v>1451.59</v>
      </c>
      <c r="I1061" s="2">
        <f t="shared" si="48"/>
        <v>55.83038461538461</v>
      </c>
      <c r="J1061" t="s">
        <v>25</v>
      </c>
      <c r="K1061">
        <v>14.3</v>
      </c>
      <c r="L1061" s="8">
        <f t="shared" si="50"/>
        <v>1465.8899999999999</v>
      </c>
      <c r="M1061" t="s">
        <v>15</v>
      </c>
      <c r="N1061" t="str">
        <f>VLOOKUP(M1061,'Look-up tables'!$H$1:$I$14,2,FALSE)</f>
        <v>BC</v>
      </c>
      <c r="O1061" t="s">
        <v>22</v>
      </c>
      <c r="P1061" s="7">
        <f>VLOOKUP(O1061,'Look-up tables'!$D$1:$E$5,2,FALSE)</f>
        <v>1</v>
      </c>
      <c r="Q1061" s="8" t="s">
        <v>27</v>
      </c>
      <c r="R1061" t="s">
        <v>28</v>
      </c>
      <c r="S1061" t="s">
        <v>19</v>
      </c>
      <c r="T1061" t="s">
        <v>95</v>
      </c>
    </row>
    <row r="1062" spans="1:20" x14ac:dyDescent="0.35">
      <c r="A1062">
        <v>35366</v>
      </c>
      <c r="B1062" s="1">
        <v>40736</v>
      </c>
      <c r="C1062" s="27" t="str">
        <f t="shared" si="49"/>
        <v>Jul</v>
      </c>
      <c r="D1062" s="27">
        <f>VLOOKUP(C1062,'Look-up tables'!$N$2:$O$13,2,FALSE)</f>
        <v>7</v>
      </c>
      <c r="E1062" t="s">
        <v>13</v>
      </c>
      <c r="F1062">
        <v>23</v>
      </c>
      <c r="G1062" t="str">
        <f>VLOOKUP(F1062,'Look-up tables'!$A$1:$B$7,2,TRUE)</f>
        <v>M</v>
      </c>
      <c r="H1062">
        <v>149.31</v>
      </c>
      <c r="I1062" s="2">
        <f t="shared" si="48"/>
        <v>6.4917391304347829</v>
      </c>
      <c r="J1062" t="s">
        <v>25</v>
      </c>
      <c r="K1062">
        <v>7.81</v>
      </c>
      <c r="L1062" s="8">
        <f t="shared" si="50"/>
        <v>157.12</v>
      </c>
      <c r="M1062" t="s">
        <v>54</v>
      </c>
      <c r="N1062" t="str">
        <f>VLOOKUP(M1062,'Look-up tables'!$H$1:$I$14,2,FALSE)</f>
        <v>AB</v>
      </c>
      <c r="O1062" t="s">
        <v>16</v>
      </c>
      <c r="P1062" s="7">
        <f>VLOOKUP(O1062,'Look-up tables'!$D$1:$E$5,2,FALSE)</f>
        <v>4</v>
      </c>
      <c r="Q1062" s="8" t="s">
        <v>27</v>
      </c>
      <c r="R1062" t="s">
        <v>28</v>
      </c>
      <c r="S1062" t="s">
        <v>19</v>
      </c>
      <c r="T1062" t="s">
        <v>161</v>
      </c>
    </row>
    <row r="1063" spans="1:20" x14ac:dyDescent="0.35">
      <c r="A1063">
        <v>55013</v>
      </c>
      <c r="B1063" s="1">
        <v>40736</v>
      </c>
      <c r="C1063" s="27" t="str">
        <f t="shared" si="49"/>
        <v>Jul</v>
      </c>
      <c r="D1063" s="27">
        <f>VLOOKUP(C1063,'Look-up tables'!$N$2:$O$13,2,FALSE)</f>
        <v>7</v>
      </c>
      <c r="E1063" t="s">
        <v>13</v>
      </c>
      <c r="F1063">
        <v>14</v>
      </c>
      <c r="G1063" t="str">
        <f>VLOOKUP(F1063,'Look-up tables'!$A$1:$B$7,2,TRUE)</f>
        <v>S</v>
      </c>
      <c r="H1063">
        <v>322.61</v>
      </c>
      <c r="I1063" s="2">
        <f t="shared" si="48"/>
        <v>23.043571428571429</v>
      </c>
      <c r="J1063" t="s">
        <v>25</v>
      </c>
      <c r="K1063">
        <v>5.53</v>
      </c>
      <c r="L1063" s="8">
        <f t="shared" si="50"/>
        <v>328.14</v>
      </c>
      <c r="M1063" t="s">
        <v>35</v>
      </c>
      <c r="N1063" t="str">
        <f>VLOOKUP(M1063,'Look-up tables'!$H$1:$I$14,2,FALSE)</f>
        <v>QC</v>
      </c>
      <c r="O1063" t="s">
        <v>29</v>
      </c>
      <c r="P1063" s="7">
        <f>VLOOKUP(O1063,'Look-up tables'!$D$1:$E$5,2,FALSE)</f>
        <v>3</v>
      </c>
      <c r="Q1063" s="8" t="s">
        <v>27</v>
      </c>
      <c r="R1063" t="s">
        <v>40</v>
      </c>
      <c r="S1063" t="s">
        <v>32</v>
      </c>
      <c r="T1063" t="s">
        <v>95</v>
      </c>
    </row>
    <row r="1064" spans="1:20" x14ac:dyDescent="0.35">
      <c r="A1064">
        <v>39232</v>
      </c>
      <c r="B1064" s="1">
        <v>40736</v>
      </c>
      <c r="C1064" s="27" t="str">
        <f t="shared" si="49"/>
        <v>Jul</v>
      </c>
      <c r="D1064" s="27">
        <f>VLOOKUP(C1064,'Look-up tables'!$N$2:$O$13,2,FALSE)</f>
        <v>7</v>
      </c>
      <c r="E1064" t="s">
        <v>13</v>
      </c>
      <c r="F1064">
        <v>11</v>
      </c>
      <c r="G1064" t="str">
        <f>VLOOKUP(F1064,'Look-up tables'!$A$1:$B$7,2,TRUE)</f>
        <v>S</v>
      </c>
      <c r="H1064">
        <v>391.9</v>
      </c>
      <c r="I1064" s="2">
        <f t="shared" si="48"/>
        <v>35.627272727272725</v>
      </c>
      <c r="J1064" t="s">
        <v>25</v>
      </c>
      <c r="K1064">
        <v>19.989999999999998</v>
      </c>
      <c r="L1064" s="8">
        <f t="shared" si="50"/>
        <v>411.89</v>
      </c>
      <c r="M1064" t="s">
        <v>15</v>
      </c>
      <c r="N1064" t="str">
        <f>VLOOKUP(M1064,'Look-up tables'!$H$1:$I$14,2,FALSE)</f>
        <v>BC</v>
      </c>
      <c r="O1064" t="s">
        <v>22</v>
      </c>
      <c r="P1064" s="7">
        <f>VLOOKUP(O1064,'Look-up tables'!$D$1:$E$5,2,FALSE)</f>
        <v>1</v>
      </c>
      <c r="Q1064" s="8" t="s">
        <v>27</v>
      </c>
      <c r="R1064" t="s">
        <v>28</v>
      </c>
      <c r="S1064" t="s">
        <v>19</v>
      </c>
      <c r="T1064" t="s">
        <v>100</v>
      </c>
    </row>
    <row r="1065" spans="1:20" x14ac:dyDescent="0.35">
      <c r="A1065">
        <v>57572</v>
      </c>
      <c r="B1065" s="1">
        <v>40736</v>
      </c>
      <c r="C1065" s="27" t="str">
        <f t="shared" si="49"/>
        <v>Jul</v>
      </c>
      <c r="D1065" s="27">
        <f>VLOOKUP(C1065,'Look-up tables'!$N$2:$O$13,2,FALSE)</f>
        <v>7</v>
      </c>
      <c r="E1065" t="s">
        <v>55</v>
      </c>
      <c r="F1065">
        <v>9</v>
      </c>
      <c r="G1065" t="str">
        <f>VLOOKUP(F1065,'Look-up tables'!$A$1:$B$7,2,TRUE)</f>
        <v>XS</v>
      </c>
      <c r="H1065">
        <v>75.28</v>
      </c>
      <c r="I1065" s="2">
        <f t="shared" si="48"/>
        <v>8.3644444444444446</v>
      </c>
      <c r="J1065" t="s">
        <v>25</v>
      </c>
      <c r="K1065">
        <v>5.83</v>
      </c>
      <c r="L1065" s="8">
        <f t="shared" si="50"/>
        <v>81.11</v>
      </c>
      <c r="M1065" t="s">
        <v>54</v>
      </c>
      <c r="N1065" t="str">
        <f>VLOOKUP(M1065,'Look-up tables'!$H$1:$I$14,2,FALSE)</f>
        <v>AB</v>
      </c>
      <c r="O1065" t="s">
        <v>29</v>
      </c>
      <c r="P1065" s="7">
        <f>VLOOKUP(O1065,'Look-up tables'!$D$1:$E$5,2,FALSE)</f>
        <v>3</v>
      </c>
      <c r="Q1065" s="8" t="s">
        <v>27</v>
      </c>
      <c r="R1065" t="s">
        <v>28</v>
      </c>
      <c r="S1065" t="s">
        <v>37</v>
      </c>
      <c r="T1065" t="s">
        <v>218</v>
      </c>
    </row>
    <row r="1066" spans="1:20" x14ac:dyDescent="0.35">
      <c r="A1066">
        <v>55013</v>
      </c>
      <c r="B1066" s="1">
        <v>40736</v>
      </c>
      <c r="C1066" s="27" t="str">
        <f t="shared" si="49"/>
        <v>Jul</v>
      </c>
      <c r="D1066" s="27">
        <f>VLOOKUP(C1066,'Look-up tables'!$N$2:$O$13,2,FALSE)</f>
        <v>7</v>
      </c>
      <c r="E1066" t="s">
        <v>13</v>
      </c>
      <c r="F1066">
        <v>5</v>
      </c>
      <c r="G1066" t="str">
        <f>VLOOKUP(F1066,'Look-up tables'!$A$1:$B$7,2,TRUE)</f>
        <v>XS</v>
      </c>
      <c r="H1066">
        <v>24.3</v>
      </c>
      <c r="I1066" s="2">
        <f t="shared" si="48"/>
        <v>4.8600000000000003</v>
      </c>
      <c r="J1066" t="s">
        <v>25</v>
      </c>
      <c r="K1066">
        <v>0.5</v>
      </c>
      <c r="L1066" s="8">
        <f t="shared" si="50"/>
        <v>24.8</v>
      </c>
      <c r="M1066" t="s">
        <v>35</v>
      </c>
      <c r="N1066" t="str">
        <f>VLOOKUP(M1066,'Look-up tables'!$H$1:$I$14,2,FALSE)</f>
        <v>QC</v>
      </c>
      <c r="O1066" t="s">
        <v>29</v>
      </c>
      <c r="P1066" s="7">
        <f>VLOOKUP(O1066,'Look-up tables'!$D$1:$E$5,2,FALSE)</f>
        <v>3</v>
      </c>
      <c r="Q1066" s="8" t="s">
        <v>27</v>
      </c>
      <c r="R1066" t="s">
        <v>71</v>
      </c>
      <c r="S1066" t="s">
        <v>19</v>
      </c>
      <c r="T1066" t="s">
        <v>161</v>
      </c>
    </row>
    <row r="1067" spans="1:20" x14ac:dyDescent="0.35">
      <c r="A1067">
        <v>21412</v>
      </c>
      <c r="B1067" s="1">
        <v>40737</v>
      </c>
      <c r="C1067" s="27" t="str">
        <f t="shared" si="49"/>
        <v>Jul</v>
      </c>
      <c r="D1067" s="27">
        <f>VLOOKUP(C1067,'Look-up tables'!$N$2:$O$13,2,FALSE)</f>
        <v>7</v>
      </c>
      <c r="E1067" t="s">
        <v>49</v>
      </c>
      <c r="F1067">
        <v>38</v>
      </c>
      <c r="G1067" t="str">
        <f>VLOOKUP(F1067,'Look-up tables'!$A$1:$B$7,2,TRUE)</f>
        <v>L</v>
      </c>
      <c r="H1067">
        <v>137.07</v>
      </c>
      <c r="I1067" s="2">
        <f t="shared" si="48"/>
        <v>3.6071052631578944</v>
      </c>
      <c r="J1067" t="s">
        <v>25</v>
      </c>
      <c r="K1067">
        <v>6.83</v>
      </c>
      <c r="L1067" s="8">
        <f t="shared" si="50"/>
        <v>143.9</v>
      </c>
      <c r="M1067" t="s">
        <v>39</v>
      </c>
      <c r="N1067" t="str">
        <f>VLOOKUP(M1067,'Look-up tables'!$H$1:$I$14,2,FALSE)</f>
        <v>MB</v>
      </c>
      <c r="O1067" t="s">
        <v>29</v>
      </c>
      <c r="P1067" s="7">
        <f>VLOOKUP(O1067,'Look-up tables'!$D$1:$E$5,2,FALSE)</f>
        <v>3</v>
      </c>
      <c r="Q1067" s="8" t="s">
        <v>27</v>
      </c>
      <c r="R1067" t="s">
        <v>68</v>
      </c>
      <c r="S1067" t="s">
        <v>19</v>
      </c>
      <c r="T1067" t="s">
        <v>109</v>
      </c>
    </row>
    <row r="1068" spans="1:20" x14ac:dyDescent="0.35">
      <c r="A1068">
        <v>27845</v>
      </c>
      <c r="B1068" s="1">
        <v>40737</v>
      </c>
      <c r="C1068" s="27" t="str">
        <f t="shared" si="49"/>
        <v>Jul</v>
      </c>
      <c r="D1068" s="27">
        <f>VLOOKUP(C1068,'Look-up tables'!$N$2:$O$13,2,FALSE)</f>
        <v>7</v>
      </c>
      <c r="E1068" t="s">
        <v>49</v>
      </c>
      <c r="F1068">
        <v>36</v>
      </c>
      <c r="G1068" t="str">
        <f>VLOOKUP(F1068,'Look-up tables'!$A$1:$B$7,2,TRUE)</f>
        <v>L</v>
      </c>
      <c r="H1068">
        <v>220.45</v>
      </c>
      <c r="I1068" s="2">
        <f t="shared" si="48"/>
        <v>6.1236111111111109</v>
      </c>
      <c r="J1068" t="s">
        <v>25</v>
      </c>
      <c r="K1068">
        <v>0.5</v>
      </c>
      <c r="L1068" s="8">
        <f t="shared" si="50"/>
        <v>220.95</v>
      </c>
      <c r="M1068" t="s">
        <v>85</v>
      </c>
      <c r="N1068" t="str">
        <f>VLOOKUP(M1068,'Look-up tables'!$H$1:$I$14,2,FALSE)</f>
        <v>SK</v>
      </c>
      <c r="O1068" t="s">
        <v>42</v>
      </c>
      <c r="P1068" s="7">
        <f>VLOOKUP(O1068,'Look-up tables'!$D$1:$E$5,2,FALSE)</f>
        <v>2</v>
      </c>
      <c r="Q1068" s="8" t="s">
        <v>27</v>
      </c>
      <c r="R1068" t="s">
        <v>71</v>
      </c>
      <c r="S1068" t="s">
        <v>19</v>
      </c>
      <c r="T1068" t="s">
        <v>100</v>
      </c>
    </row>
    <row r="1069" spans="1:20" x14ac:dyDescent="0.35">
      <c r="A1069">
        <v>13764</v>
      </c>
      <c r="B1069" s="1">
        <v>40737</v>
      </c>
      <c r="C1069" s="27" t="str">
        <f t="shared" si="49"/>
        <v>Jul</v>
      </c>
      <c r="D1069" s="27">
        <f>VLOOKUP(C1069,'Look-up tables'!$N$2:$O$13,2,FALSE)</f>
        <v>7</v>
      </c>
      <c r="E1069" t="s">
        <v>55</v>
      </c>
      <c r="F1069">
        <v>31</v>
      </c>
      <c r="G1069" t="str">
        <f>VLOOKUP(F1069,'Look-up tables'!$A$1:$B$7,2,TRUE)</f>
        <v>L</v>
      </c>
      <c r="H1069">
        <v>123.93</v>
      </c>
      <c r="I1069" s="2">
        <f t="shared" si="48"/>
        <v>3.9977419354838712</v>
      </c>
      <c r="J1069" t="s">
        <v>25</v>
      </c>
      <c r="K1069">
        <v>0.94</v>
      </c>
      <c r="L1069" s="8">
        <f t="shared" si="50"/>
        <v>124.87</v>
      </c>
      <c r="M1069" t="s">
        <v>51</v>
      </c>
      <c r="N1069" t="str">
        <f>VLOOKUP(M1069,'Look-up tables'!$H$1:$I$14,2,FALSE)</f>
        <v>ON</v>
      </c>
      <c r="O1069" t="s">
        <v>29</v>
      </c>
      <c r="P1069" s="7">
        <f>VLOOKUP(O1069,'Look-up tables'!$D$1:$E$5,2,FALSE)</f>
        <v>3</v>
      </c>
      <c r="Q1069" s="8" t="s">
        <v>27</v>
      </c>
      <c r="R1069" t="s">
        <v>40</v>
      </c>
      <c r="S1069" t="s">
        <v>37</v>
      </c>
      <c r="T1069" t="s">
        <v>100</v>
      </c>
    </row>
    <row r="1070" spans="1:20" x14ac:dyDescent="0.35">
      <c r="A1070">
        <v>21412</v>
      </c>
      <c r="B1070" s="1">
        <v>40737</v>
      </c>
      <c r="C1070" s="27" t="str">
        <f t="shared" si="49"/>
        <v>Jul</v>
      </c>
      <c r="D1070" s="27">
        <f>VLOOKUP(C1070,'Look-up tables'!$N$2:$O$13,2,FALSE)</f>
        <v>7</v>
      </c>
      <c r="E1070" t="s">
        <v>49</v>
      </c>
      <c r="F1070">
        <v>28</v>
      </c>
      <c r="G1070" t="str">
        <f>VLOOKUP(F1070,'Look-up tables'!$A$1:$B$7,2,TRUE)</f>
        <v>M</v>
      </c>
      <c r="H1070">
        <v>203.99</v>
      </c>
      <c r="I1070" s="2">
        <f t="shared" si="48"/>
        <v>7.2853571428571433</v>
      </c>
      <c r="J1070" t="s">
        <v>25</v>
      </c>
      <c r="K1070">
        <v>4.2300000000000004</v>
      </c>
      <c r="L1070" s="8">
        <f t="shared" si="50"/>
        <v>208.22</v>
      </c>
      <c r="M1070" t="s">
        <v>39</v>
      </c>
      <c r="N1070" t="str">
        <f>VLOOKUP(M1070,'Look-up tables'!$H$1:$I$14,2,FALSE)</f>
        <v>MB</v>
      </c>
      <c r="O1070" t="s">
        <v>29</v>
      </c>
      <c r="P1070" s="7">
        <f>VLOOKUP(O1070,'Look-up tables'!$D$1:$E$5,2,FALSE)</f>
        <v>3</v>
      </c>
      <c r="Q1070" s="8" t="s">
        <v>27</v>
      </c>
      <c r="R1070" t="s">
        <v>28</v>
      </c>
      <c r="S1070" t="s">
        <v>37</v>
      </c>
      <c r="T1070" t="s">
        <v>100</v>
      </c>
    </row>
    <row r="1071" spans="1:20" x14ac:dyDescent="0.35">
      <c r="A1071">
        <v>41217</v>
      </c>
      <c r="B1071" s="1">
        <v>40737</v>
      </c>
      <c r="C1071" s="27" t="str">
        <f t="shared" si="49"/>
        <v>Jul</v>
      </c>
      <c r="D1071" s="27">
        <f>VLOOKUP(C1071,'Look-up tables'!$N$2:$O$13,2,FALSE)</f>
        <v>7</v>
      </c>
      <c r="E1071" t="s">
        <v>34</v>
      </c>
      <c r="F1071">
        <v>23</v>
      </c>
      <c r="G1071" t="str">
        <f>VLOOKUP(F1071,'Look-up tables'!$A$1:$B$7,2,TRUE)</f>
        <v>M</v>
      </c>
      <c r="H1071">
        <v>1314.64</v>
      </c>
      <c r="I1071" s="2">
        <f t="shared" si="48"/>
        <v>57.158260869565218</v>
      </c>
      <c r="J1071" t="s">
        <v>14</v>
      </c>
      <c r="K1071">
        <v>6.79</v>
      </c>
      <c r="L1071" s="8">
        <f t="shared" si="50"/>
        <v>1321.43</v>
      </c>
      <c r="M1071" t="s">
        <v>15</v>
      </c>
      <c r="N1071" t="str">
        <f>VLOOKUP(M1071,'Look-up tables'!$H$1:$I$14,2,FALSE)</f>
        <v>BC</v>
      </c>
      <c r="O1071" t="s">
        <v>16</v>
      </c>
      <c r="P1071" s="7">
        <f>VLOOKUP(O1071,'Look-up tables'!$D$1:$E$5,2,FALSE)</f>
        <v>4</v>
      </c>
      <c r="Q1071" s="8" t="s">
        <v>27</v>
      </c>
      <c r="R1071" t="s">
        <v>28</v>
      </c>
      <c r="S1071" t="s">
        <v>19</v>
      </c>
      <c r="T1071" t="s">
        <v>109</v>
      </c>
    </row>
    <row r="1072" spans="1:20" x14ac:dyDescent="0.35">
      <c r="A1072">
        <v>29827</v>
      </c>
      <c r="B1072" s="1">
        <v>40738</v>
      </c>
      <c r="C1072" s="27" t="str">
        <f t="shared" si="49"/>
        <v>Jul</v>
      </c>
      <c r="D1072" s="27">
        <f>VLOOKUP(C1072,'Look-up tables'!$N$2:$O$13,2,FALSE)</f>
        <v>7</v>
      </c>
      <c r="E1072" t="s">
        <v>20</v>
      </c>
      <c r="F1072">
        <v>35</v>
      </c>
      <c r="G1072" t="str">
        <f>VLOOKUP(F1072,'Look-up tables'!$A$1:$B$7,2,TRUE)</f>
        <v>L</v>
      </c>
      <c r="H1072">
        <v>926.65</v>
      </c>
      <c r="I1072" s="2">
        <f t="shared" si="48"/>
        <v>26.475714285714286</v>
      </c>
      <c r="J1072" t="s">
        <v>25</v>
      </c>
      <c r="K1072">
        <v>5.89</v>
      </c>
      <c r="L1072" s="8">
        <f t="shared" si="50"/>
        <v>932.54</v>
      </c>
      <c r="M1072" t="s">
        <v>54</v>
      </c>
      <c r="N1072" t="str">
        <f>VLOOKUP(M1072,'Look-up tables'!$H$1:$I$14,2,FALSE)</f>
        <v>AB</v>
      </c>
      <c r="O1072" t="s">
        <v>16</v>
      </c>
      <c r="P1072" s="7">
        <f>VLOOKUP(O1072,'Look-up tables'!$D$1:$E$5,2,FALSE)</f>
        <v>4</v>
      </c>
      <c r="Q1072" s="8" t="s">
        <v>30</v>
      </c>
      <c r="R1072" t="s">
        <v>31</v>
      </c>
      <c r="S1072" t="s">
        <v>19</v>
      </c>
      <c r="T1072" t="s">
        <v>109</v>
      </c>
    </row>
    <row r="1073" spans="1:20" x14ac:dyDescent="0.35">
      <c r="A1073">
        <v>6274</v>
      </c>
      <c r="B1073" s="1">
        <v>40738</v>
      </c>
      <c r="C1073" s="27" t="str">
        <f t="shared" si="49"/>
        <v>Jul</v>
      </c>
      <c r="D1073" s="27">
        <f>VLOOKUP(C1073,'Look-up tables'!$N$2:$O$13,2,FALSE)</f>
        <v>7</v>
      </c>
      <c r="E1073" t="s">
        <v>49</v>
      </c>
      <c r="F1073">
        <v>22</v>
      </c>
      <c r="G1073" t="str">
        <f>VLOOKUP(F1073,'Look-up tables'!$A$1:$B$7,2,TRUE)</f>
        <v>M</v>
      </c>
      <c r="H1073">
        <v>46.36</v>
      </c>
      <c r="I1073" s="2">
        <f t="shared" si="48"/>
        <v>2.1072727272727274</v>
      </c>
      <c r="J1073" t="s">
        <v>14</v>
      </c>
      <c r="K1073">
        <v>4.08</v>
      </c>
      <c r="L1073" s="8">
        <f t="shared" si="50"/>
        <v>50.44</v>
      </c>
      <c r="M1073" t="s">
        <v>15</v>
      </c>
      <c r="N1073" t="str">
        <f>VLOOKUP(M1073,'Look-up tables'!$H$1:$I$14,2,FALSE)</f>
        <v>BC</v>
      </c>
      <c r="O1073" t="s">
        <v>29</v>
      </c>
      <c r="P1073" s="7">
        <f>VLOOKUP(O1073,'Look-up tables'!$D$1:$E$5,2,FALSE)</f>
        <v>3</v>
      </c>
      <c r="Q1073" s="8" t="s">
        <v>17</v>
      </c>
      <c r="R1073" t="s">
        <v>18</v>
      </c>
      <c r="S1073" t="s">
        <v>32</v>
      </c>
      <c r="T1073" t="s">
        <v>109</v>
      </c>
    </row>
    <row r="1074" spans="1:20" x14ac:dyDescent="0.35">
      <c r="A1074">
        <v>10338</v>
      </c>
      <c r="B1074" s="1">
        <v>40738</v>
      </c>
      <c r="C1074" s="27" t="str">
        <f t="shared" si="49"/>
        <v>Jul</v>
      </c>
      <c r="D1074" s="27">
        <f>VLOOKUP(C1074,'Look-up tables'!$N$2:$O$13,2,FALSE)</f>
        <v>7</v>
      </c>
      <c r="E1074" t="s">
        <v>49</v>
      </c>
      <c r="F1074">
        <v>9</v>
      </c>
      <c r="G1074" t="str">
        <f>VLOOKUP(F1074,'Look-up tables'!$A$1:$B$7,2,TRUE)</f>
        <v>XS</v>
      </c>
      <c r="H1074">
        <v>799.98</v>
      </c>
      <c r="I1074" s="2">
        <f t="shared" si="48"/>
        <v>88.88666666666667</v>
      </c>
      <c r="J1074" t="s">
        <v>21</v>
      </c>
      <c r="K1074">
        <v>14</v>
      </c>
      <c r="L1074" s="8">
        <f t="shared" si="50"/>
        <v>813.98</v>
      </c>
      <c r="M1074" t="s">
        <v>232</v>
      </c>
      <c r="N1074" t="str">
        <f>VLOOKUP(M1074,'Look-up tables'!$H$1:$I$14,2,FALSE)</f>
        <v>NL</v>
      </c>
      <c r="O1074" t="s">
        <v>22</v>
      </c>
      <c r="P1074" s="7">
        <f>VLOOKUP(O1074,'Look-up tables'!$D$1:$E$5,2,FALSE)</f>
        <v>1</v>
      </c>
      <c r="Q1074" s="8" t="s">
        <v>30</v>
      </c>
      <c r="R1074" t="s">
        <v>44</v>
      </c>
      <c r="S1074" t="s">
        <v>24</v>
      </c>
      <c r="T1074" t="s">
        <v>92</v>
      </c>
    </row>
    <row r="1075" spans="1:20" x14ac:dyDescent="0.35">
      <c r="A1075">
        <v>23907</v>
      </c>
      <c r="B1075" s="1">
        <v>40738</v>
      </c>
      <c r="C1075" s="27" t="str">
        <f t="shared" si="49"/>
        <v>Jul</v>
      </c>
      <c r="D1075" s="27">
        <f>VLOOKUP(C1075,'Look-up tables'!$N$2:$O$13,2,FALSE)</f>
        <v>7</v>
      </c>
      <c r="E1075" t="s">
        <v>49</v>
      </c>
      <c r="F1075">
        <v>7</v>
      </c>
      <c r="G1075" t="str">
        <f>VLOOKUP(F1075,'Look-up tables'!$A$1:$B$7,2,TRUE)</f>
        <v>XS</v>
      </c>
      <c r="H1075">
        <v>384.2</v>
      </c>
      <c r="I1075" s="2">
        <f t="shared" si="48"/>
        <v>54.885714285714286</v>
      </c>
      <c r="J1075" t="s">
        <v>25</v>
      </c>
      <c r="K1075">
        <v>2.5</v>
      </c>
      <c r="L1075" s="8">
        <f t="shared" si="50"/>
        <v>386.7</v>
      </c>
      <c r="M1075" t="s">
        <v>15</v>
      </c>
      <c r="N1075" t="str">
        <f>VLOOKUP(M1075,'Look-up tables'!$H$1:$I$14,2,FALSE)</f>
        <v>BC</v>
      </c>
      <c r="O1075" t="s">
        <v>22</v>
      </c>
      <c r="P1075" s="7">
        <f>VLOOKUP(O1075,'Look-up tables'!$D$1:$E$5,2,FALSE)</f>
        <v>1</v>
      </c>
      <c r="Q1075" s="8" t="s">
        <v>30</v>
      </c>
      <c r="R1075" t="s">
        <v>47</v>
      </c>
      <c r="S1075" t="s">
        <v>19</v>
      </c>
      <c r="T1075" t="s">
        <v>100</v>
      </c>
    </row>
    <row r="1076" spans="1:20" x14ac:dyDescent="0.35">
      <c r="A1076">
        <v>10338</v>
      </c>
      <c r="B1076" s="1">
        <v>40738</v>
      </c>
      <c r="C1076" s="27" t="str">
        <f t="shared" si="49"/>
        <v>Jul</v>
      </c>
      <c r="D1076" s="27">
        <f>VLOOKUP(C1076,'Look-up tables'!$N$2:$O$13,2,FALSE)</f>
        <v>7</v>
      </c>
      <c r="E1076" t="s">
        <v>49</v>
      </c>
      <c r="F1076">
        <v>7</v>
      </c>
      <c r="G1076" t="str">
        <f>VLOOKUP(F1076,'Look-up tables'!$A$1:$B$7,2,TRUE)</f>
        <v>XS</v>
      </c>
      <c r="H1076">
        <v>363.57</v>
      </c>
      <c r="I1076" s="2">
        <f t="shared" si="48"/>
        <v>51.938571428571429</v>
      </c>
      <c r="J1076" t="s">
        <v>21</v>
      </c>
      <c r="K1076">
        <v>46.59</v>
      </c>
      <c r="L1076" s="8">
        <f t="shared" si="50"/>
        <v>410.15999999999997</v>
      </c>
      <c r="M1076" t="s">
        <v>41</v>
      </c>
      <c r="N1076" t="str">
        <f>VLOOKUP(M1076,'Look-up tables'!$H$1:$I$14,2,FALSE)</f>
        <v>NS</v>
      </c>
      <c r="O1076" t="s">
        <v>22</v>
      </c>
      <c r="P1076" s="7">
        <f>VLOOKUP(O1076,'Look-up tables'!$D$1:$E$5,2,FALSE)</f>
        <v>1</v>
      </c>
      <c r="Q1076" s="8" t="s">
        <v>17</v>
      </c>
      <c r="R1076" t="s">
        <v>52</v>
      </c>
      <c r="S1076" t="s">
        <v>56</v>
      </c>
      <c r="T1076" t="s">
        <v>92</v>
      </c>
    </row>
    <row r="1077" spans="1:20" x14ac:dyDescent="0.35">
      <c r="A1077">
        <v>3300</v>
      </c>
      <c r="B1077" s="1">
        <v>40738</v>
      </c>
      <c r="C1077" s="27" t="str">
        <f t="shared" si="49"/>
        <v>Jul</v>
      </c>
      <c r="D1077" s="27">
        <f>VLOOKUP(C1077,'Look-up tables'!$N$2:$O$13,2,FALSE)</f>
        <v>7</v>
      </c>
      <c r="E1077" t="s">
        <v>13</v>
      </c>
      <c r="F1077">
        <v>6</v>
      </c>
      <c r="G1077" t="str">
        <f>VLOOKUP(F1077,'Look-up tables'!$A$1:$B$7,2,TRUE)</f>
        <v>XS</v>
      </c>
      <c r="H1077">
        <v>92.02</v>
      </c>
      <c r="I1077" s="2">
        <f t="shared" si="48"/>
        <v>15.336666666666666</v>
      </c>
      <c r="J1077" t="s">
        <v>25</v>
      </c>
      <c r="K1077">
        <v>4</v>
      </c>
      <c r="L1077" s="8">
        <f t="shared" si="50"/>
        <v>96.02</v>
      </c>
      <c r="M1077" t="s">
        <v>46</v>
      </c>
      <c r="N1077" t="str">
        <f>VLOOKUP(M1077,'Look-up tables'!$H$1:$I$14,2,FALSE)</f>
        <v>YT</v>
      </c>
      <c r="O1077" t="s">
        <v>29</v>
      </c>
      <c r="P1077" s="7">
        <f>VLOOKUP(O1077,'Look-up tables'!$D$1:$E$5,2,FALSE)</f>
        <v>3</v>
      </c>
      <c r="Q1077" s="8" t="s">
        <v>30</v>
      </c>
      <c r="R1077" t="s">
        <v>31</v>
      </c>
      <c r="S1077" t="s">
        <v>19</v>
      </c>
      <c r="T1077" t="s">
        <v>161</v>
      </c>
    </row>
    <row r="1078" spans="1:20" x14ac:dyDescent="0.35">
      <c r="A1078">
        <v>33061</v>
      </c>
      <c r="B1078" s="1">
        <v>40739</v>
      </c>
      <c r="C1078" s="27" t="str">
        <f t="shared" si="49"/>
        <v>Jul</v>
      </c>
      <c r="D1078" s="27">
        <f>VLOOKUP(C1078,'Look-up tables'!$N$2:$O$13,2,FALSE)</f>
        <v>7</v>
      </c>
      <c r="E1078" t="s">
        <v>34</v>
      </c>
      <c r="F1078">
        <v>48</v>
      </c>
      <c r="G1078" t="str">
        <f>VLOOKUP(F1078,'Look-up tables'!$A$1:$B$7,2,TRUE)</f>
        <v>XL</v>
      </c>
      <c r="H1078">
        <v>5318.89</v>
      </c>
      <c r="I1078" s="2">
        <f t="shared" si="48"/>
        <v>110.81020833333334</v>
      </c>
      <c r="J1078" t="s">
        <v>25</v>
      </c>
      <c r="K1078">
        <v>8.64</v>
      </c>
      <c r="L1078" s="8">
        <f t="shared" si="50"/>
        <v>5327.5300000000007</v>
      </c>
      <c r="M1078" t="s">
        <v>35</v>
      </c>
      <c r="N1078" t="str">
        <f>VLOOKUP(M1078,'Look-up tables'!$H$1:$I$14,2,FALSE)</f>
        <v>QC</v>
      </c>
      <c r="O1078" t="s">
        <v>29</v>
      </c>
      <c r="P1078" s="7">
        <f>VLOOKUP(O1078,'Look-up tables'!$D$1:$E$5,2,FALSE)</f>
        <v>3</v>
      </c>
      <c r="Q1078" s="8" t="s">
        <v>27</v>
      </c>
      <c r="R1078" t="s">
        <v>58</v>
      </c>
      <c r="S1078" t="s">
        <v>19</v>
      </c>
      <c r="T1078" t="s">
        <v>95</v>
      </c>
    </row>
    <row r="1079" spans="1:20" x14ac:dyDescent="0.35">
      <c r="A1079">
        <v>2467</v>
      </c>
      <c r="B1079" s="1">
        <v>40739</v>
      </c>
      <c r="C1079" s="27" t="str">
        <f t="shared" si="49"/>
        <v>Jul</v>
      </c>
      <c r="D1079" s="27">
        <f>VLOOKUP(C1079,'Look-up tables'!$N$2:$O$13,2,FALSE)</f>
        <v>7</v>
      </c>
      <c r="E1079" t="s">
        <v>49</v>
      </c>
      <c r="F1079">
        <v>30</v>
      </c>
      <c r="G1079" t="str">
        <f>VLOOKUP(F1079,'Look-up tables'!$A$1:$B$7,2,TRUE)</f>
        <v>L</v>
      </c>
      <c r="H1079">
        <v>4147.47</v>
      </c>
      <c r="I1079" s="2">
        <f t="shared" si="48"/>
        <v>138.249</v>
      </c>
      <c r="J1079" t="s">
        <v>21</v>
      </c>
      <c r="K1079">
        <v>17.850000000000001</v>
      </c>
      <c r="L1079" s="8">
        <f t="shared" si="50"/>
        <v>4165.3200000000006</v>
      </c>
      <c r="M1079" t="s">
        <v>35</v>
      </c>
      <c r="N1079" t="str">
        <f>VLOOKUP(M1079,'Look-up tables'!$H$1:$I$14,2,FALSE)</f>
        <v>QC</v>
      </c>
      <c r="O1079" t="s">
        <v>22</v>
      </c>
      <c r="P1079" s="7">
        <f>VLOOKUP(O1079,'Look-up tables'!$D$1:$E$5,2,FALSE)</f>
        <v>1</v>
      </c>
      <c r="Q1079" s="8" t="s">
        <v>30</v>
      </c>
      <c r="R1079" t="s">
        <v>44</v>
      </c>
      <c r="S1079" t="s">
        <v>24</v>
      </c>
      <c r="T1079" t="s">
        <v>92</v>
      </c>
    </row>
    <row r="1080" spans="1:20" x14ac:dyDescent="0.35">
      <c r="A1080">
        <v>32</v>
      </c>
      <c r="B1080" s="1">
        <v>40739</v>
      </c>
      <c r="C1080" s="27" t="str">
        <f t="shared" si="49"/>
        <v>Jul</v>
      </c>
      <c r="D1080" s="27">
        <f>VLOOKUP(C1080,'Look-up tables'!$N$2:$O$13,2,FALSE)</f>
        <v>7</v>
      </c>
      <c r="E1080" t="s">
        <v>34</v>
      </c>
      <c r="F1080">
        <v>26</v>
      </c>
      <c r="G1080" t="str">
        <f>VLOOKUP(F1080,'Look-up tables'!$A$1:$B$7,2,TRUE)</f>
        <v>M</v>
      </c>
      <c r="H1080">
        <v>2808.08</v>
      </c>
      <c r="I1080" s="2">
        <f t="shared" si="48"/>
        <v>108.00307692307692</v>
      </c>
      <c r="J1080" t="s">
        <v>25</v>
      </c>
      <c r="K1080">
        <v>5.81</v>
      </c>
      <c r="L1080" s="8">
        <f t="shared" si="50"/>
        <v>2813.89</v>
      </c>
      <c r="M1080" t="s">
        <v>54</v>
      </c>
      <c r="N1080" t="str">
        <f>VLOOKUP(M1080,'Look-up tables'!$H$1:$I$14,2,FALSE)</f>
        <v>AB</v>
      </c>
      <c r="O1080" t="s">
        <v>22</v>
      </c>
      <c r="P1080" s="7">
        <f>VLOOKUP(O1080,'Look-up tables'!$D$1:$E$5,2,FALSE)</f>
        <v>1</v>
      </c>
      <c r="Q1080" s="8" t="s">
        <v>17</v>
      </c>
      <c r="R1080" t="s">
        <v>18</v>
      </c>
      <c r="S1080" t="s">
        <v>45</v>
      </c>
      <c r="T1080" t="s">
        <v>95</v>
      </c>
    </row>
    <row r="1081" spans="1:20" x14ac:dyDescent="0.35">
      <c r="A1081">
        <v>32</v>
      </c>
      <c r="B1081" s="1">
        <v>40739</v>
      </c>
      <c r="C1081" s="27" t="str">
        <f t="shared" si="49"/>
        <v>Jul</v>
      </c>
      <c r="D1081" s="27">
        <f>VLOOKUP(C1081,'Look-up tables'!$N$2:$O$13,2,FALSE)</f>
        <v>7</v>
      </c>
      <c r="E1081" t="s">
        <v>34</v>
      </c>
      <c r="F1081">
        <v>24</v>
      </c>
      <c r="G1081" t="str">
        <f>VLOOKUP(F1081,'Look-up tables'!$A$1:$B$7,2,TRUE)</f>
        <v>M</v>
      </c>
      <c r="H1081">
        <v>1761.4</v>
      </c>
      <c r="I1081" s="2">
        <f t="shared" si="48"/>
        <v>73.391666666666666</v>
      </c>
      <c r="J1081" t="s">
        <v>21</v>
      </c>
      <c r="K1081">
        <v>89.3</v>
      </c>
      <c r="L1081" s="8">
        <f t="shared" si="50"/>
        <v>1850.7</v>
      </c>
      <c r="M1081" t="s">
        <v>54</v>
      </c>
      <c r="N1081" t="str">
        <f>VLOOKUP(M1081,'Look-up tables'!$H$1:$I$14,2,FALSE)</f>
        <v>AB</v>
      </c>
      <c r="O1081" t="s">
        <v>22</v>
      </c>
      <c r="P1081" s="7">
        <f>VLOOKUP(O1081,'Look-up tables'!$D$1:$E$5,2,FALSE)</f>
        <v>1</v>
      </c>
      <c r="Q1081" s="8" t="s">
        <v>17</v>
      </c>
      <c r="R1081" t="s">
        <v>52</v>
      </c>
      <c r="S1081" t="s">
        <v>56</v>
      </c>
      <c r="T1081" t="s">
        <v>92</v>
      </c>
    </row>
    <row r="1082" spans="1:20" x14ac:dyDescent="0.35">
      <c r="A1082">
        <v>32</v>
      </c>
      <c r="B1082" s="1">
        <v>40739</v>
      </c>
      <c r="C1082" s="27" t="str">
        <f t="shared" si="49"/>
        <v>Jul</v>
      </c>
      <c r="D1082" s="27">
        <f>VLOOKUP(C1082,'Look-up tables'!$N$2:$O$13,2,FALSE)</f>
        <v>7</v>
      </c>
      <c r="E1082" t="s">
        <v>34</v>
      </c>
      <c r="F1082">
        <v>23</v>
      </c>
      <c r="G1082" t="str">
        <f>VLOOKUP(F1082,'Look-up tables'!$A$1:$B$7,2,TRUE)</f>
        <v>M</v>
      </c>
      <c r="H1082">
        <v>160.23349999999999</v>
      </c>
      <c r="I1082" s="2">
        <f t="shared" si="48"/>
        <v>6.9666739130434783</v>
      </c>
      <c r="J1082" t="s">
        <v>25</v>
      </c>
      <c r="K1082">
        <v>5.03</v>
      </c>
      <c r="L1082" s="8">
        <f t="shared" si="50"/>
        <v>165.26349999999999</v>
      </c>
      <c r="M1082" t="s">
        <v>54</v>
      </c>
      <c r="N1082" t="str">
        <f>VLOOKUP(M1082,'Look-up tables'!$H$1:$I$14,2,FALSE)</f>
        <v>AB</v>
      </c>
      <c r="O1082" t="s">
        <v>22</v>
      </c>
      <c r="P1082" s="7">
        <f>VLOOKUP(O1082,'Look-up tables'!$D$1:$E$5,2,FALSE)</f>
        <v>1</v>
      </c>
      <c r="Q1082" s="8" t="s">
        <v>30</v>
      </c>
      <c r="R1082" t="s">
        <v>47</v>
      </c>
      <c r="S1082" t="s">
        <v>45</v>
      </c>
      <c r="T1082" t="s">
        <v>95</v>
      </c>
    </row>
    <row r="1083" spans="1:20" x14ac:dyDescent="0.35">
      <c r="A1083">
        <v>32</v>
      </c>
      <c r="B1083" s="1">
        <v>40739</v>
      </c>
      <c r="C1083" s="27" t="str">
        <f t="shared" si="49"/>
        <v>Jul</v>
      </c>
      <c r="D1083" s="27">
        <f>VLOOKUP(C1083,'Look-up tables'!$N$2:$O$13,2,FALSE)</f>
        <v>7</v>
      </c>
      <c r="E1083" t="s">
        <v>34</v>
      </c>
      <c r="F1083">
        <v>15</v>
      </c>
      <c r="G1083" t="str">
        <f>VLOOKUP(F1083,'Look-up tables'!$A$1:$B$7,2,TRUE)</f>
        <v>S</v>
      </c>
      <c r="H1083">
        <v>140.56</v>
      </c>
      <c r="I1083" s="2">
        <f t="shared" si="48"/>
        <v>9.3706666666666667</v>
      </c>
      <c r="J1083" t="s">
        <v>25</v>
      </c>
      <c r="K1083">
        <v>8.99</v>
      </c>
      <c r="L1083" s="8">
        <f t="shared" si="50"/>
        <v>149.55000000000001</v>
      </c>
      <c r="M1083" t="s">
        <v>85</v>
      </c>
      <c r="N1083" t="str">
        <f>VLOOKUP(M1083,'Look-up tables'!$H$1:$I$14,2,FALSE)</f>
        <v>SK</v>
      </c>
      <c r="O1083" t="s">
        <v>22</v>
      </c>
      <c r="P1083" s="7">
        <f>VLOOKUP(O1083,'Look-up tables'!$D$1:$E$5,2,FALSE)</f>
        <v>1</v>
      </c>
      <c r="Q1083" s="8" t="s">
        <v>30</v>
      </c>
      <c r="R1083" t="s">
        <v>31</v>
      </c>
      <c r="S1083" t="s">
        <v>32</v>
      </c>
      <c r="T1083" t="s">
        <v>92</v>
      </c>
    </row>
    <row r="1084" spans="1:20" x14ac:dyDescent="0.35">
      <c r="A1084">
        <v>8513</v>
      </c>
      <c r="B1084" s="1">
        <v>40739</v>
      </c>
      <c r="C1084" s="27" t="str">
        <f t="shared" si="49"/>
        <v>Jul</v>
      </c>
      <c r="D1084" s="27">
        <f>VLOOKUP(C1084,'Look-up tables'!$N$2:$O$13,2,FALSE)</f>
        <v>7</v>
      </c>
      <c r="E1084" t="s">
        <v>13</v>
      </c>
      <c r="F1084">
        <v>9</v>
      </c>
      <c r="G1084" t="str">
        <f>VLOOKUP(F1084,'Look-up tables'!$A$1:$B$7,2,TRUE)</f>
        <v>XS</v>
      </c>
      <c r="H1084">
        <v>163.78</v>
      </c>
      <c r="I1084" s="2">
        <f t="shared" si="48"/>
        <v>18.197777777777777</v>
      </c>
      <c r="J1084" t="s">
        <v>25</v>
      </c>
      <c r="K1084">
        <v>8.51</v>
      </c>
      <c r="L1084" s="8">
        <f t="shared" si="50"/>
        <v>172.29</v>
      </c>
      <c r="M1084" t="s">
        <v>51</v>
      </c>
      <c r="N1084" t="str">
        <f>VLOOKUP(M1084,'Look-up tables'!$H$1:$I$14,2,FALSE)</f>
        <v>ON</v>
      </c>
      <c r="O1084" t="s">
        <v>42</v>
      </c>
      <c r="P1084" s="7">
        <f>VLOOKUP(O1084,'Look-up tables'!$D$1:$E$5,2,FALSE)</f>
        <v>2</v>
      </c>
      <c r="Q1084" s="8" t="s">
        <v>30</v>
      </c>
      <c r="R1084" t="s">
        <v>44</v>
      </c>
      <c r="S1084" t="s">
        <v>45</v>
      </c>
      <c r="T1084" t="s">
        <v>95</v>
      </c>
    </row>
    <row r="1085" spans="1:20" x14ac:dyDescent="0.35">
      <c r="A1085">
        <v>8513</v>
      </c>
      <c r="B1085" s="1">
        <v>40739</v>
      </c>
      <c r="C1085" s="27" t="str">
        <f t="shared" si="49"/>
        <v>Jul</v>
      </c>
      <c r="D1085" s="27">
        <f>VLOOKUP(C1085,'Look-up tables'!$N$2:$O$13,2,FALSE)</f>
        <v>7</v>
      </c>
      <c r="E1085" t="s">
        <v>13</v>
      </c>
      <c r="F1085">
        <v>8</v>
      </c>
      <c r="G1085" t="str">
        <f>VLOOKUP(F1085,'Look-up tables'!$A$1:$B$7,2,TRUE)</f>
        <v>XS</v>
      </c>
      <c r="H1085">
        <v>84.64</v>
      </c>
      <c r="I1085" s="2">
        <f t="shared" si="48"/>
        <v>10.58</v>
      </c>
      <c r="J1085" t="s">
        <v>14</v>
      </c>
      <c r="K1085">
        <v>4.5</v>
      </c>
      <c r="L1085" s="8">
        <f t="shared" si="50"/>
        <v>89.14</v>
      </c>
      <c r="M1085" t="s">
        <v>35</v>
      </c>
      <c r="N1085" t="str">
        <f>VLOOKUP(M1085,'Look-up tables'!$H$1:$I$14,2,FALSE)</f>
        <v>QC</v>
      </c>
      <c r="O1085" t="s">
        <v>42</v>
      </c>
      <c r="P1085" s="7">
        <f>VLOOKUP(O1085,'Look-up tables'!$D$1:$E$5,2,FALSE)</f>
        <v>2</v>
      </c>
      <c r="Q1085" s="8" t="s">
        <v>27</v>
      </c>
      <c r="R1085" t="s">
        <v>66</v>
      </c>
      <c r="S1085" t="s">
        <v>19</v>
      </c>
      <c r="T1085" t="s">
        <v>72</v>
      </c>
    </row>
    <row r="1086" spans="1:20" x14ac:dyDescent="0.35">
      <c r="A1086">
        <v>740</v>
      </c>
      <c r="B1086" s="1">
        <v>40739</v>
      </c>
      <c r="C1086" s="27" t="str">
        <f t="shared" si="49"/>
        <v>Jul</v>
      </c>
      <c r="D1086" s="27">
        <f>VLOOKUP(C1086,'Look-up tables'!$N$2:$O$13,2,FALSE)</f>
        <v>7</v>
      </c>
      <c r="E1086" t="s">
        <v>55</v>
      </c>
      <c r="F1086">
        <v>6</v>
      </c>
      <c r="G1086" t="str">
        <f>VLOOKUP(F1086,'Look-up tables'!$A$1:$B$7,2,TRUE)</f>
        <v>XS</v>
      </c>
      <c r="H1086">
        <v>28.01</v>
      </c>
      <c r="I1086" s="2">
        <f t="shared" si="48"/>
        <v>4.6683333333333339</v>
      </c>
      <c r="J1086" t="s">
        <v>25</v>
      </c>
      <c r="K1086">
        <v>0.49</v>
      </c>
      <c r="L1086" s="8">
        <f t="shared" si="50"/>
        <v>28.5</v>
      </c>
      <c r="M1086" t="s">
        <v>51</v>
      </c>
      <c r="N1086" t="str">
        <f>VLOOKUP(M1086,'Look-up tables'!$H$1:$I$14,2,FALSE)</f>
        <v>ON</v>
      </c>
      <c r="O1086" t="s">
        <v>22</v>
      </c>
      <c r="P1086" s="7">
        <f>VLOOKUP(O1086,'Look-up tables'!$D$1:$E$5,2,FALSE)</f>
        <v>1</v>
      </c>
      <c r="Q1086" s="8" t="s">
        <v>27</v>
      </c>
      <c r="R1086" t="s">
        <v>71</v>
      </c>
      <c r="S1086" t="s">
        <v>19</v>
      </c>
      <c r="T1086" t="s">
        <v>109</v>
      </c>
    </row>
    <row r="1087" spans="1:20" x14ac:dyDescent="0.35">
      <c r="A1087">
        <v>50790</v>
      </c>
      <c r="B1087" s="1">
        <v>40740</v>
      </c>
      <c r="C1087" s="27" t="str">
        <f t="shared" si="49"/>
        <v>Jul</v>
      </c>
      <c r="D1087" s="27">
        <f>VLOOKUP(C1087,'Look-up tables'!$N$2:$O$13,2,FALSE)</f>
        <v>7</v>
      </c>
      <c r="E1087" t="s">
        <v>20</v>
      </c>
      <c r="F1087">
        <v>47</v>
      </c>
      <c r="G1087" t="str">
        <f>VLOOKUP(F1087,'Look-up tables'!$A$1:$B$7,2,TRUE)</f>
        <v>XL</v>
      </c>
      <c r="H1087">
        <v>255.65</v>
      </c>
      <c r="I1087" s="2">
        <f t="shared" si="48"/>
        <v>5.4393617021276599</v>
      </c>
      <c r="J1087" t="s">
        <v>25</v>
      </c>
      <c r="K1087">
        <v>5.71</v>
      </c>
      <c r="L1087" s="8">
        <f t="shared" si="50"/>
        <v>261.36</v>
      </c>
      <c r="M1087" t="s">
        <v>54</v>
      </c>
      <c r="N1087" t="str">
        <f>VLOOKUP(M1087,'Look-up tables'!$H$1:$I$14,2,FALSE)</f>
        <v>AB</v>
      </c>
      <c r="O1087" t="s">
        <v>29</v>
      </c>
      <c r="P1087" s="7">
        <f>VLOOKUP(O1087,'Look-up tables'!$D$1:$E$5,2,FALSE)</f>
        <v>3</v>
      </c>
      <c r="Q1087" s="8" t="s">
        <v>17</v>
      </c>
      <c r="R1087" t="s">
        <v>18</v>
      </c>
      <c r="S1087" t="s">
        <v>45</v>
      </c>
      <c r="T1087" t="s">
        <v>219</v>
      </c>
    </row>
    <row r="1088" spans="1:20" x14ac:dyDescent="0.35">
      <c r="A1088">
        <v>26243</v>
      </c>
      <c r="B1088" s="1">
        <v>40740</v>
      </c>
      <c r="C1088" s="27" t="str">
        <f t="shared" si="49"/>
        <v>Jul</v>
      </c>
      <c r="D1088" s="27">
        <f>VLOOKUP(C1088,'Look-up tables'!$N$2:$O$13,2,FALSE)</f>
        <v>7</v>
      </c>
      <c r="E1088" t="s">
        <v>13</v>
      </c>
      <c r="F1088">
        <v>42</v>
      </c>
      <c r="G1088" t="str">
        <f>VLOOKUP(F1088,'Look-up tables'!$A$1:$B$7,2,TRUE)</f>
        <v>XL</v>
      </c>
      <c r="H1088">
        <v>71.319999999999993</v>
      </c>
      <c r="I1088" s="2">
        <f t="shared" ref="I1088:I1151" si="51">H1088/F1088</f>
        <v>1.6980952380952379</v>
      </c>
      <c r="J1088" t="s">
        <v>25</v>
      </c>
      <c r="K1088">
        <v>1</v>
      </c>
      <c r="L1088" s="8">
        <f t="shared" si="50"/>
        <v>72.319999999999993</v>
      </c>
      <c r="M1088" t="s">
        <v>232</v>
      </c>
      <c r="N1088" t="str">
        <f>VLOOKUP(M1088,'Look-up tables'!$H$1:$I$14,2,FALSE)</f>
        <v>NL</v>
      </c>
      <c r="O1088" t="s">
        <v>22</v>
      </c>
      <c r="P1088" s="7">
        <f>VLOOKUP(O1088,'Look-up tables'!$D$1:$E$5,2,FALSE)</f>
        <v>1</v>
      </c>
      <c r="Q1088" s="8" t="s">
        <v>27</v>
      </c>
      <c r="R1088" t="s">
        <v>40</v>
      </c>
      <c r="S1088" t="s">
        <v>37</v>
      </c>
      <c r="T1088" t="s">
        <v>128</v>
      </c>
    </row>
    <row r="1089" spans="1:20" x14ac:dyDescent="0.35">
      <c r="A1089">
        <v>4324</v>
      </c>
      <c r="B1089" s="1">
        <v>40740</v>
      </c>
      <c r="C1089" s="27" t="str">
        <f t="shared" si="49"/>
        <v>Jul</v>
      </c>
      <c r="D1089" s="27">
        <f>VLOOKUP(C1089,'Look-up tables'!$N$2:$O$13,2,FALSE)</f>
        <v>7</v>
      </c>
      <c r="E1089" t="s">
        <v>20</v>
      </c>
      <c r="F1089">
        <v>28</v>
      </c>
      <c r="G1089" t="str">
        <f>VLOOKUP(F1089,'Look-up tables'!$A$1:$B$7,2,TRUE)</f>
        <v>M</v>
      </c>
      <c r="H1089">
        <v>1165.33</v>
      </c>
      <c r="I1089" s="2">
        <f t="shared" si="51"/>
        <v>41.618928571428569</v>
      </c>
      <c r="J1089" t="s">
        <v>25</v>
      </c>
      <c r="K1089">
        <v>8.99</v>
      </c>
      <c r="L1089" s="8">
        <f t="shared" si="50"/>
        <v>1174.32</v>
      </c>
      <c r="M1089" t="s">
        <v>46</v>
      </c>
      <c r="N1089" t="str">
        <f>VLOOKUP(M1089,'Look-up tables'!$H$1:$I$14,2,FALSE)</f>
        <v>YT</v>
      </c>
      <c r="O1089" t="s">
        <v>42</v>
      </c>
      <c r="P1089" s="7">
        <f>VLOOKUP(O1089,'Look-up tables'!$D$1:$E$5,2,FALSE)</f>
        <v>2</v>
      </c>
      <c r="Q1089" s="8" t="s">
        <v>27</v>
      </c>
      <c r="R1089" t="s">
        <v>40</v>
      </c>
      <c r="S1089" t="s">
        <v>32</v>
      </c>
      <c r="T1089" t="s">
        <v>219</v>
      </c>
    </row>
    <row r="1090" spans="1:20" x14ac:dyDescent="0.35">
      <c r="A1090">
        <v>50563</v>
      </c>
      <c r="B1090" s="1">
        <v>40740</v>
      </c>
      <c r="C1090" s="27" t="str">
        <f t="shared" si="49"/>
        <v>Jul</v>
      </c>
      <c r="D1090" s="27">
        <f>VLOOKUP(C1090,'Look-up tables'!$N$2:$O$13,2,FALSE)</f>
        <v>7</v>
      </c>
      <c r="E1090" t="s">
        <v>34</v>
      </c>
      <c r="F1090">
        <v>20</v>
      </c>
      <c r="G1090" t="str">
        <f>VLOOKUP(F1090,'Look-up tables'!$A$1:$B$7,2,TRUE)</f>
        <v>M</v>
      </c>
      <c r="H1090">
        <v>2197.4115000000002</v>
      </c>
      <c r="I1090" s="2">
        <f t="shared" si="51"/>
        <v>109.870575</v>
      </c>
      <c r="J1090" t="s">
        <v>14</v>
      </c>
      <c r="K1090">
        <v>7.69</v>
      </c>
      <c r="L1090" s="8">
        <f t="shared" si="50"/>
        <v>2205.1015000000002</v>
      </c>
      <c r="M1090" t="s">
        <v>54</v>
      </c>
      <c r="N1090" t="str">
        <f>VLOOKUP(M1090,'Look-up tables'!$H$1:$I$14,2,FALSE)</f>
        <v>AB</v>
      </c>
      <c r="O1090" t="s">
        <v>42</v>
      </c>
      <c r="P1090" s="7">
        <f>VLOOKUP(O1090,'Look-up tables'!$D$1:$E$5,2,FALSE)</f>
        <v>2</v>
      </c>
      <c r="Q1090" s="8" t="s">
        <v>30</v>
      </c>
      <c r="R1090" t="s">
        <v>47</v>
      </c>
      <c r="S1090" t="s">
        <v>19</v>
      </c>
      <c r="T1090" t="s">
        <v>95</v>
      </c>
    </row>
    <row r="1091" spans="1:20" x14ac:dyDescent="0.35">
      <c r="A1091">
        <v>50563</v>
      </c>
      <c r="B1091" s="1">
        <v>40740</v>
      </c>
      <c r="C1091" s="27" t="str">
        <f t="shared" ref="C1091:C1154" si="52">TEXT(B1091, "mmm")</f>
        <v>Jul</v>
      </c>
      <c r="D1091" s="27">
        <f>VLOOKUP(C1091,'Look-up tables'!$N$2:$O$13,2,FALSE)</f>
        <v>7</v>
      </c>
      <c r="E1091" t="s">
        <v>34</v>
      </c>
      <c r="F1091">
        <v>2</v>
      </c>
      <c r="G1091" t="str">
        <f>VLOOKUP(F1091,'Look-up tables'!$A$1:$B$7,2,TRUE)</f>
        <v>XS</v>
      </c>
      <c r="H1091">
        <v>423.04</v>
      </c>
      <c r="I1091" s="2">
        <f t="shared" si="51"/>
        <v>211.52</v>
      </c>
      <c r="J1091" t="s">
        <v>14</v>
      </c>
      <c r="K1091">
        <v>9.99</v>
      </c>
      <c r="L1091" s="8">
        <f t="shared" ref="L1091:L1154" si="53">H1091+K1091</f>
        <v>433.03000000000003</v>
      </c>
      <c r="M1091" t="s">
        <v>54</v>
      </c>
      <c r="N1091" t="str">
        <f>VLOOKUP(M1091,'Look-up tables'!$H$1:$I$14,2,FALSE)</f>
        <v>AB</v>
      </c>
      <c r="O1091" t="s">
        <v>42</v>
      </c>
      <c r="P1091" s="7">
        <f>VLOOKUP(O1091,'Look-up tables'!$D$1:$E$5,2,FALSE)</f>
        <v>2</v>
      </c>
      <c r="Q1091" s="8" t="s">
        <v>27</v>
      </c>
      <c r="R1091" t="s">
        <v>58</v>
      </c>
      <c r="S1091" t="s">
        <v>19</v>
      </c>
      <c r="T1091" t="s">
        <v>95</v>
      </c>
    </row>
    <row r="1092" spans="1:20" x14ac:dyDescent="0.35">
      <c r="A1092">
        <v>47301</v>
      </c>
      <c r="B1092" s="1">
        <v>40741</v>
      </c>
      <c r="C1092" s="27" t="str">
        <f t="shared" si="52"/>
        <v>Jul</v>
      </c>
      <c r="D1092" s="27">
        <f>VLOOKUP(C1092,'Look-up tables'!$N$2:$O$13,2,FALSE)</f>
        <v>7</v>
      </c>
      <c r="E1092" t="s">
        <v>13</v>
      </c>
      <c r="F1092">
        <v>6</v>
      </c>
      <c r="G1092" t="str">
        <f>VLOOKUP(F1092,'Look-up tables'!$A$1:$B$7,2,TRUE)</f>
        <v>XS</v>
      </c>
      <c r="H1092">
        <v>460.71</v>
      </c>
      <c r="I1092" s="2">
        <f t="shared" si="51"/>
        <v>76.784999999999997</v>
      </c>
      <c r="J1092" t="s">
        <v>25</v>
      </c>
      <c r="K1092">
        <v>35</v>
      </c>
      <c r="L1092" s="8">
        <f t="shared" si="53"/>
        <v>495.71</v>
      </c>
      <c r="M1092" t="s">
        <v>51</v>
      </c>
      <c r="N1092" t="str">
        <f>VLOOKUP(M1092,'Look-up tables'!$H$1:$I$14,2,FALSE)</f>
        <v>ON</v>
      </c>
      <c r="O1092" t="s">
        <v>16</v>
      </c>
      <c r="P1092" s="7">
        <f>VLOOKUP(O1092,'Look-up tables'!$D$1:$E$5,2,FALSE)</f>
        <v>4</v>
      </c>
      <c r="Q1092" s="8" t="s">
        <v>27</v>
      </c>
      <c r="R1092" t="s">
        <v>58</v>
      </c>
      <c r="S1092" t="s">
        <v>76</v>
      </c>
      <c r="T1092" t="s">
        <v>72</v>
      </c>
    </row>
    <row r="1093" spans="1:20" x14ac:dyDescent="0.35">
      <c r="A1093">
        <v>20482</v>
      </c>
      <c r="B1093" s="1">
        <v>40742</v>
      </c>
      <c r="C1093" s="27" t="str">
        <f t="shared" si="52"/>
        <v>Jul</v>
      </c>
      <c r="D1093" s="27">
        <f>VLOOKUP(C1093,'Look-up tables'!$N$2:$O$13,2,FALSE)</f>
        <v>7</v>
      </c>
      <c r="E1093" t="s">
        <v>55</v>
      </c>
      <c r="F1093">
        <v>39</v>
      </c>
      <c r="G1093" t="str">
        <f>VLOOKUP(F1093,'Look-up tables'!$A$1:$B$7,2,TRUE)</f>
        <v>L</v>
      </c>
      <c r="H1093">
        <v>497.52</v>
      </c>
      <c r="I1093" s="2">
        <f t="shared" si="51"/>
        <v>12.756923076923076</v>
      </c>
      <c r="J1093" t="s">
        <v>25</v>
      </c>
      <c r="K1093">
        <v>5.09</v>
      </c>
      <c r="L1093" s="8">
        <f t="shared" si="53"/>
        <v>502.60999999999996</v>
      </c>
      <c r="M1093" t="s">
        <v>51</v>
      </c>
      <c r="N1093" t="str">
        <f>VLOOKUP(M1093,'Look-up tables'!$H$1:$I$14,2,FALSE)</f>
        <v>ON</v>
      </c>
      <c r="O1093" t="s">
        <v>42</v>
      </c>
      <c r="P1093" s="7">
        <f>VLOOKUP(O1093,'Look-up tables'!$D$1:$E$5,2,FALSE)</f>
        <v>2</v>
      </c>
      <c r="Q1093" s="8" t="s">
        <v>27</v>
      </c>
      <c r="R1093" t="s">
        <v>28</v>
      </c>
      <c r="S1093" t="s">
        <v>19</v>
      </c>
      <c r="T1093" t="s">
        <v>128</v>
      </c>
    </row>
    <row r="1094" spans="1:20" x14ac:dyDescent="0.35">
      <c r="A1094">
        <v>48837</v>
      </c>
      <c r="B1094" s="1">
        <v>40742</v>
      </c>
      <c r="C1094" s="27" t="str">
        <f t="shared" si="52"/>
        <v>Jul</v>
      </c>
      <c r="D1094" s="27">
        <f>VLOOKUP(C1094,'Look-up tables'!$N$2:$O$13,2,FALSE)</f>
        <v>7</v>
      </c>
      <c r="E1094" t="s">
        <v>49</v>
      </c>
      <c r="F1094">
        <v>39</v>
      </c>
      <c r="G1094" t="str">
        <f>VLOOKUP(F1094,'Look-up tables'!$A$1:$B$7,2,TRUE)</f>
        <v>L</v>
      </c>
      <c r="H1094">
        <v>4799.7884999999997</v>
      </c>
      <c r="I1094" s="2">
        <f t="shared" si="51"/>
        <v>123.07149999999999</v>
      </c>
      <c r="J1094" t="s">
        <v>25</v>
      </c>
      <c r="K1094">
        <v>3.9</v>
      </c>
      <c r="L1094" s="8">
        <f t="shared" si="53"/>
        <v>4803.6884999999993</v>
      </c>
      <c r="M1094" t="s">
        <v>39</v>
      </c>
      <c r="N1094" t="str">
        <f>VLOOKUP(M1094,'Look-up tables'!$H$1:$I$14,2,FALSE)</f>
        <v>MB</v>
      </c>
      <c r="O1094" t="s">
        <v>22</v>
      </c>
      <c r="P1094" s="7">
        <f>VLOOKUP(O1094,'Look-up tables'!$D$1:$E$5,2,FALSE)</f>
        <v>1</v>
      </c>
      <c r="Q1094" s="8" t="s">
        <v>30</v>
      </c>
      <c r="R1094" t="s">
        <v>47</v>
      </c>
      <c r="S1094" t="s">
        <v>19</v>
      </c>
      <c r="T1094" t="s">
        <v>128</v>
      </c>
    </row>
    <row r="1095" spans="1:20" x14ac:dyDescent="0.35">
      <c r="A1095">
        <v>12897</v>
      </c>
      <c r="B1095" s="1">
        <v>40742</v>
      </c>
      <c r="C1095" s="27" t="str">
        <f t="shared" si="52"/>
        <v>Jul</v>
      </c>
      <c r="D1095" s="27">
        <f>VLOOKUP(C1095,'Look-up tables'!$N$2:$O$13,2,FALSE)</f>
        <v>7</v>
      </c>
      <c r="E1095" t="s">
        <v>49</v>
      </c>
      <c r="F1095">
        <v>39</v>
      </c>
      <c r="G1095" t="str">
        <f>VLOOKUP(F1095,'Look-up tables'!$A$1:$B$7,2,TRUE)</f>
        <v>L</v>
      </c>
      <c r="H1095">
        <v>141.49</v>
      </c>
      <c r="I1095" s="2">
        <f t="shared" si="51"/>
        <v>3.6279487179487182</v>
      </c>
      <c r="J1095" t="s">
        <v>25</v>
      </c>
      <c r="K1095">
        <v>0.5</v>
      </c>
      <c r="L1095" s="8">
        <f t="shared" si="53"/>
        <v>141.99</v>
      </c>
      <c r="M1095" t="s">
        <v>51</v>
      </c>
      <c r="N1095" t="str">
        <f>VLOOKUP(M1095,'Look-up tables'!$H$1:$I$14,2,FALSE)</f>
        <v>ON</v>
      </c>
      <c r="O1095" t="s">
        <v>22</v>
      </c>
      <c r="P1095" s="7">
        <f>VLOOKUP(O1095,'Look-up tables'!$D$1:$E$5,2,FALSE)</f>
        <v>1</v>
      </c>
      <c r="Q1095" s="8" t="s">
        <v>27</v>
      </c>
      <c r="R1095" t="s">
        <v>71</v>
      </c>
      <c r="S1095" t="s">
        <v>19</v>
      </c>
      <c r="T1095" t="s">
        <v>161</v>
      </c>
    </row>
    <row r="1096" spans="1:20" x14ac:dyDescent="0.35">
      <c r="A1096">
        <v>40422</v>
      </c>
      <c r="B1096" s="1">
        <v>40742</v>
      </c>
      <c r="C1096" s="27" t="str">
        <f t="shared" si="52"/>
        <v>Jul</v>
      </c>
      <c r="D1096" s="27">
        <f>VLOOKUP(C1096,'Look-up tables'!$N$2:$O$13,2,FALSE)</f>
        <v>7</v>
      </c>
      <c r="E1096" t="s">
        <v>20</v>
      </c>
      <c r="F1096">
        <v>39</v>
      </c>
      <c r="G1096" t="str">
        <f>VLOOKUP(F1096,'Look-up tables'!$A$1:$B$7,2,TRUE)</f>
        <v>L</v>
      </c>
      <c r="H1096">
        <v>2192.4389999999999</v>
      </c>
      <c r="I1096" s="2">
        <f t="shared" si="51"/>
        <v>56.216384615384612</v>
      </c>
      <c r="J1096" t="s">
        <v>14</v>
      </c>
      <c r="K1096">
        <v>3.99</v>
      </c>
      <c r="L1096" s="8">
        <f t="shared" si="53"/>
        <v>2196.4289999999996</v>
      </c>
      <c r="M1096" t="s">
        <v>51</v>
      </c>
      <c r="N1096" t="str">
        <f>VLOOKUP(M1096,'Look-up tables'!$H$1:$I$14,2,FALSE)</f>
        <v>ON</v>
      </c>
      <c r="O1096" t="s">
        <v>16</v>
      </c>
      <c r="P1096" s="7">
        <f>VLOOKUP(O1096,'Look-up tables'!$D$1:$E$5,2,FALSE)</f>
        <v>4</v>
      </c>
      <c r="Q1096" s="8" t="s">
        <v>30</v>
      </c>
      <c r="R1096" t="s">
        <v>47</v>
      </c>
      <c r="S1096" t="s">
        <v>19</v>
      </c>
      <c r="T1096" t="s">
        <v>128</v>
      </c>
    </row>
    <row r="1097" spans="1:20" x14ac:dyDescent="0.35">
      <c r="A1097">
        <v>20482</v>
      </c>
      <c r="B1097" s="1">
        <v>40742</v>
      </c>
      <c r="C1097" s="27" t="str">
        <f t="shared" si="52"/>
        <v>Jul</v>
      </c>
      <c r="D1097" s="27">
        <f>VLOOKUP(C1097,'Look-up tables'!$N$2:$O$13,2,FALSE)</f>
        <v>7</v>
      </c>
      <c r="E1097" t="s">
        <v>55</v>
      </c>
      <c r="F1097">
        <v>38</v>
      </c>
      <c r="G1097" t="str">
        <f>VLOOKUP(F1097,'Look-up tables'!$A$1:$B$7,2,TRUE)</f>
        <v>L</v>
      </c>
      <c r="H1097">
        <v>4650.07</v>
      </c>
      <c r="I1097" s="2">
        <f t="shared" si="51"/>
        <v>122.37026315789473</v>
      </c>
      <c r="J1097" t="s">
        <v>21</v>
      </c>
      <c r="K1097">
        <v>60.19</v>
      </c>
      <c r="L1097" s="8">
        <f t="shared" si="53"/>
        <v>4710.2599999999993</v>
      </c>
      <c r="M1097" t="s">
        <v>51</v>
      </c>
      <c r="N1097" t="str">
        <f>VLOOKUP(M1097,'Look-up tables'!$H$1:$I$14,2,FALSE)</f>
        <v>ON</v>
      </c>
      <c r="O1097" t="s">
        <v>42</v>
      </c>
      <c r="P1097" s="7">
        <f>VLOOKUP(O1097,'Look-up tables'!$D$1:$E$5,2,FALSE)</f>
        <v>2</v>
      </c>
      <c r="Q1097" s="8" t="s">
        <v>17</v>
      </c>
      <c r="R1097" t="s">
        <v>115</v>
      </c>
      <c r="S1097" t="s">
        <v>56</v>
      </c>
      <c r="T1097" t="s">
        <v>219</v>
      </c>
    </row>
    <row r="1098" spans="1:20" x14ac:dyDescent="0.35">
      <c r="A1098">
        <v>12897</v>
      </c>
      <c r="B1098" s="1">
        <v>40742</v>
      </c>
      <c r="C1098" s="27" t="str">
        <f t="shared" si="52"/>
        <v>Jul</v>
      </c>
      <c r="D1098" s="27">
        <f>VLOOKUP(C1098,'Look-up tables'!$N$2:$O$13,2,FALSE)</f>
        <v>7</v>
      </c>
      <c r="E1098" t="s">
        <v>49</v>
      </c>
      <c r="F1098">
        <v>31</v>
      </c>
      <c r="G1098" t="str">
        <f>VLOOKUP(F1098,'Look-up tables'!$A$1:$B$7,2,TRUE)</f>
        <v>L</v>
      </c>
      <c r="H1098">
        <v>211.55</v>
      </c>
      <c r="I1098" s="2">
        <f t="shared" si="51"/>
        <v>6.8241935483870968</v>
      </c>
      <c r="J1098" t="s">
        <v>14</v>
      </c>
      <c r="K1098">
        <v>7.91</v>
      </c>
      <c r="L1098" s="8">
        <f t="shared" si="53"/>
        <v>219.46</v>
      </c>
      <c r="M1098" t="s">
        <v>51</v>
      </c>
      <c r="N1098" t="str">
        <f>VLOOKUP(M1098,'Look-up tables'!$H$1:$I$14,2,FALSE)</f>
        <v>ON</v>
      </c>
      <c r="O1098" t="s">
        <v>22</v>
      </c>
      <c r="P1098" s="7">
        <f>VLOOKUP(O1098,'Look-up tables'!$D$1:$E$5,2,FALSE)</f>
        <v>1</v>
      </c>
      <c r="Q1098" s="8" t="s">
        <v>27</v>
      </c>
      <c r="R1098" t="s">
        <v>28</v>
      </c>
      <c r="S1098" t="s">
        <v>19</v>
      </c>
      <c r="T1098" t="s">
        <v>161</v>
      </c>
    </row>
    <row r="1099" spans="1:20" x14ac:dyDescent="0.35">
      <c r="A1099">
        <v>22534</v>
      </c>
      <c r="B1099" s="1">
        <v>40742</v>
      </c>
      <c r="C1099" s="27" t="str">
        <f t="shared" si="52"/>
        <v>Jul</v>
      </c>
      <c r="D1099" s="27">
        <f>VLOOKUP(C1099,'Look-up tables'!$N$2:$O$13,2,FALSE)</f>
        <v>7</v>
      </c>
      <c r="E1099" t="s">
        <v>55</v>
      </c>
      <c r="F1099">
        <v>3</v>
      </c>
      <c r="G1099" t="str">
        <f>VLOOKUP(F1099,'Look-up tables'!$A$1:$B$7,2,TRUE)</f>
        <v>XS</v>
      </c>
      <c r="H1099">
        <v>279.33</v>
      </c>
      <c r="I1099" s="2">
        <f t="shared" si="51"/>
        <v>93.11</v>
      </c>
      <c r="J1099" t="s">
        <v>25</v>
      </c>
      <c r="K1099">
        <v>19.989999999999998</v>
      </c>
      <c r="L1099" s="8">
        <f t="shared" si="53"/>
        <v>299.32</v>
      </c>
      <c r="M1099" t="s">
        <v>15</v>
      </c>
      <c r="N1099" t="str">
        <f>VLOOKUP(M1099,'Look-up tables'!$H$1:$I$14,2,FALSE)</f>
        <v>BC</v>
      </c>
      <c r="O1099" t="s">
        <v>22</v>
      </c>
      <c r="P1099" s="7">
        <f>VLOOKUP(O1099,'Look-up tables'!$D$1:$E$5,2,FALSE)</f>
        <v>1</v>
      </c>
      <c r="Q1099" s="8" t="s">
        <v>27</v>
      </c>
      <c r="R1099" t="s">
        <v>127</v>
      </c>
      <c r="S1099" t="s">
        <v>19</v>
      </c>
      <c r="T1099" t="s">
        <v>128</v>
      </c>
    </row>
    <row r="1100" spans="1:20" x14ac:dyDescent="0.35">
      <c r="A1100">
        <v>32452</v>
      </c>
      <c r="B1100" s="1">
        <v>40742</v>
      </c>
      <c r="C1100" s="27" t="str">
        <f t="shared" si="52"/>
        <v>Jul</v>
      </c>
      <c r="D1100" s="27">
        <f>VLOOKUP(C1100,'Look-up tables'!$N$2:$O$13,2,FALSE)</f>
        <v>7</v>
      </c>
      <c r="E1100" t="s">
        <v>55</v>
      </c>
      <c r="F1100">
        <v>3</v>
      </c>
      <c r="G1100" t="str">
        <f>VLOOKUP(F1100,'Look-up tables'!$A$1:$B$7,2,TRUE)</f>
        <v>XS</v>
      </c>
      <c r="H1100">
        <v>8.6</v>
      </c>
      <c r="I1100" s="2">
        <f t="shared" si="51"/>
        <v>2.8666666666666667</v>
      </c>
      <c r="J1100" t="s">
        <v>25</v>
      </c>
      <c r="K1100">
        <v>0.5</v>
      </c>
      <c r="L1100" s="8">
        <f t="shared" si="53"/>
        <v>9.1</v>
      </c>
      <c r="M1100" t="s">
        <v>51</v>
      </c>
      <c r="N1100" t="str">
        <f>VLOOKUP(M1100,'Look-up tables'!$H$1:$I$14,2,FALSE)</f>
        <v>ON</v>
      </c>
      <c r="O1100" t="s">
        <v>16</v>
      </c>
      <c r="P1100" s="7">
        <f>VLOOKUP(O1100,'Look-up tables'!$D$1:$E$5,2,FALSE)</f>
        <v>4</v>
      </c>
      <c r="Q1100" s="8" t="s">
        <v>27</v>
      </c>
      <c r="R1100" t="s">
        <v>71</v>
      </c>
      <c r="S1100" t="s">
        <v>19</v>
      </c>
      <c r="T1100" t="s">
        <v>161</v>
      </c>
    </row>
    <row r="1101" spans="1:20" x14ac:dyDescent="0.35">
      <c r="A1101">
        <v>449</v>
      </c>
      <c r="B1101" s="1">
        <v>40743</v>
      </c>
      <c r="C1101" s="27" t="str">
        <f t="shared" si="52"/>
        <v>Jul</v>
      </c>
      <c r="D1101" s="27">
        <f>VLOOKUP(C1101,'Look-up tables'!$N$2:$O$13,2,FALSE)</f>
        <v>7</v>
      </c>
      <c r="E1101" t="s">
        <v>34</v>
      </c>
      <c r="F1101">
        <v>45</v>
      </c>
      <c r="G1101" t="str">
        <f>VLOOKUP(F1101,'Look-up tables'!$A$1:$B$7,2,TRUE)</f>
        <v>XL</v>
      </c>
      <c r="H1101">
        <v>356.7</v>
      </c>
      <c r="I1101" s="2">
        <f t="shared" si="51"/>
        <v>7.9266666666666667</v>
      </c>
      <c r="J1101" t="s">
        <v>25</v>
      </c>
      <c r="K1101">
        <v>5.21</v>
      </c>
      <c r="L1101" s="8">
        <f t="shared" si="53"/>
        <v>361.90999999999997</v>
      </c>
      <c r="M1101" t="s">
        <v>51</v>
      </c>
      <c r="N1101" t="str">
        <f>VLOOKUP(M1101,'Look-up tables'!$H$1:$I$14,2,FALSE)</f>
        <v>ON</v>
      </c>
      <c r="O1101" t="s">
        <v>22</v>
      </c>
      <c r="P1101" s="7">
        <f>VLOOKUP(O1101,'Look-up tables'!$D$1:$E$5,2,FALSE)</f>
        <v>1</v>
      </c>
      <c r="Q1101" s="8" t="s">
        <v>17</v>
      </c>
      <c r="R1101" t="s">
        <v>18</v>
      </c>
      <c r="S1101" t="s">
        <v>19</v>
      </c>
      <c r="T1101" t="s">
        <v>222</v>
      </c>
    </row>
    <row r="1102" spans="1:20" x14ac:dyDescent="0.35">
      <c r="A1102">
        <v>2757</v>
      </c>
      <c r="B1102" s="1">
        <v>40743</v>
      </c>
      <c r="C1102" s="27" t="str">
        <f t="shared" si="52"/>
        <v>Jul</v>
      </c>
      <c r="D1102" s="27">
        <f>VLOOKUP(C1102,'Look-up tables'!$N$2:$O$13,2,FALSE)</f>
        <v>7</v>
      </c>
      <c r="E1102" t="s">
        <v>34</v>
      </c>
      <c r="F1102">
        <v>42</v>
      </c>
      <c r="G1102" t="str">
        <f>VLOOKUP(F1102,'Look-up tables'!$A$1:$B$7,2,TRUE)</f>
        <v>XL</v>
      </c>
      <c r="H1102">
        <v>569.32000000000005</v>
      </c>
      <c r="I1102" s="2">
        <f t="shared" si="51"/>
        <v>13.555238095238096</v>
      </c>
      <c r="J1102" t="s">
        <v>14</v>
      </c>
      <c r="K1102">
        <v>3.14</v>
      </c>
      <c r="L1102" s="8">
        <f t="shared" si="53"/>
        <v>572.46</v>
      </c>
      <c r="M1102" t="s">
        <v>85</v>
      </c>
      <c r="N1102" t="str">
        <f>VLOOKUP(M1102,'Look-up tables'!$H$1:$I$14,2,FALSE)</f>
        <v>SK</v>
      </c>
      <c r="O1102" t="s">
        <v>22</v>
      </c>
      <c r="P1102" s="7">
        <f>VLOOKUP(O1102,'Look-up tables'!$D$1:$E$5,2,FALSE)</f>
        <v>1</v>
      </c>
      <c r="Q1102" s="8" t="s">
        <v>27</v>
      </c>
      <c r="R1102" t="s">
        <v>36</v>
      </c>
      <c r="S1102" t="s">
        <v>32</v>
      </c>
      <c r="T1102" t="s">
        <v>128</v>
      </c>
    </row>
    <row r="1103" spans="1:20" x14ac:dyDescent="0.35">
      <c r="A1103">
        <v>2757</v>
      </c>
      <c r="B1103" s="1">
        <v>40743</v>
      </c>
      <c r="C1103" s="27" t="str">
        <f t="shared" si="52"/>
        <v>Jul</v>
      </c>
      <c r="D1103" s="27">
        <f>VLOOKUP(C1103,'Look-up tables'!$N$2:$O$13,2,FALSE)</f>
        <v>7</v>
      </c>
      <c r="E1103" t="s">
        <v>20</v>
      </c>
      <c r="F1103">
        <v>39</v>
      </c>
      <c r="G1103" t="str">
        <f>VLOOKUP(F1103,'Look-up tables'!$A$1:$B$7,2,TRUE)</f>
        <v>L</v>
      </c>
      <c r="H1103">
        <v>3554.46</v>
      </c>
      <c r="I1103" s="2">
        <f t="shared" si="51"/>
        <v>91.14</v>
      </c>
      <c r="J1103" t="s">
        <v>21</v>
      </c>
      <c r="K1103">
        <v>74.349999999999994</v>
      </c>
      <c r="L1103" s="8">
        <f t="shared" si="53"/>
        <v>3628.81</v>
      </c>
      <c r="M1103" t="s">
        <v>62</v>
      </c>
      <c r="N1103" t="str">
        <f>VLOOKUP(M1103,'Look-up tables'!$H$1:$I$14,2,FALSE)</f>
        <v>NU</v>
      </c>
      <c r="O1103" t="s">
        <v>22</v>
      </c>
      <c r="P1103" s="7">
        <f>VLOOKUP(O1103,'Look-up tables'!$D$1:$E$5,2,FALSE)</f>
        <v>1</v>
      </c>
      <c r="Q1103" s="8" t="s">
        <v>17</v>
      </c>
      <c r="R1103" t="s">
        <v>23</v>
      </c>
      <c r="S1103" t="s">
        <v>24</v>
      </c>
      <c r="T1103" t="s">
        <v>161</v>
      </c>
    </row>
    <row r="1104" spans="1:20" x14ac:dyDescent="0.35">
      <c r="A1104">
        <v>6947</v>
      </c>
      <c r="B1104" s="1">
        <v>40743</v>
      </c>
      <c r="C1104" s="27" t="str">
        <f t="shared" si="52"/>
        <v>Jul</v>
      </c>
      <c r="D1104" s="27">
        <f>VLOOKUP(C1104,'Look-up tables'!$N$2:$O$13,2,FALSE)</f>
        <v>7</v>
      </c>
      <c r="E1104" t="s">
        <v>20</v>
      </c>
      <c r="F1104">
        <v>9</v>
      </c>
      <c r="G1104" t="str">
        <f>VLOOKUP(F1104,'Look-up tables'!$A$1:$B$7,2,TRUE)</f>
        <v>XS</v>
      </c>
      <c r="H1104">
        <v>520.49</v>
      </c>
      <c r="I1104" s="2">
        <f t="shared" si="51"/>
        <v>57.832222222222221</v>
      </c>
      <c r="J1104" t="s">
        <v>25</v>
      </c>
      <c r="K1104">
        <v>18.45</v>
      </c>
      <c r="L1104" s="8">
        <f t="shared" si="53"/>
        <v>538.94000000000005</v>
      </c>
      <c r="M1104" t="s">
        <v>39</v>
      </c>
      <c r="N1104" t="str">
        <f>VLOOKUP(M1104,'Look-up tables'!$H$1:$I$14,2,FALSE)</f>
        <v>MB</v>
      </c>
      <c r="O1104" t="s">
        <v>42</v>
      </c>
      <c r="P1104" s="7">
        <f>VLOOKUP(O1104,'Look-up tables'!$D$1:$E$5,2,FALSE)</f>
        <v>2</v>
      </c>
      <c r="Q1104" s="8" t="s">
        <v>17</v>
      </c>
      <c r="R1104" t="s">
        <v>18</v>
      </c>
      <c r="S1104" t="s">
        <v>45</v>
      </c>
      <c r="T1104" t="s">
        <v>222</v>
      </c>
    </row>
    <row r="1105" spans="1:20" x14ac:dyDescent="0.35">
      <c r="A1105">
        <v>59044</v>
      </c>
      <c r="B1105" s="1">
        <v>40744</v>
      </c>
      <c r="C1105" s="27" t="str">
        <f t="shared" si="52"/>
        <v>Jul</v>
      </c>
      <c r="D1105" s="27">
        <f>VLOOKUP(C1105,'Look-up tables'!$N$2:$O$13,2,FALSE)</f>
        <v>7</v>
      </c>
      <c r="E1105" t="s">
        <v>20</v>
      </c>
      <c r="F1105">
        <v>6</v>
      </c>
      <c r="G1105" t="str">
        <f>VLOOKUP(F1105,'Look-up tables'!$A$1:$B$7,2,TRUE)</f>
        <v>XS</v>
      </c>
      <c r="H1105">
        <v>20.190000000000001</v>
      </c>
      <c r="I1105" s="2">
        <f t="shared" si="51"/>
        <v>3.3650000000000002</v>
      </c>
      <c r="J1105" t="s">
        <v>25</v>
      </c>
      <c r="K1105">
        <v>0.99</v>
      </c>
      <c r="L1105" s="8">
        <f t="shared" si="53"/>
        <v>21.18</v>
      </c>
      <c r="M1105" t="s">
        <v>39</v>
      </c>
      <c r="N1105" t="str">
        <f>VLOOKUP(M1105,'Look-up tables'!$H$1:$I$14,2,FALSE)</f>
        <v>MB</v>
      </c>
      <c r="O1105" t="s">
        <v>42</v>
      </c>
      <c r="P1105" s="7">
        <f>VLOOKUP(O1105,'Look-up tables'!$D$1:$E$5,2,FALSE)</f>
        <v>2</v>
      </c>
      <c r="Q1105" s="8" t="s">
        <v>27</v>
      </c>
      <c r="R1105" t="s">
        <v>71</v>
      </c>
      <c r="S1105" t="s">
        <v>19</v>
      </c>
      <c r="T1105" t="s">
        <v>72</v>
      </c>
    </row>
    <row r="1106" spans="1:20" x14ac:dyDescent="0.35">
      <c r="A1106">
        <v>7142</v>
      </c>
      <c r="B1106" s="1">
        <v>40745</v>
      </c>
      <c r="C1106" s="27" t="str">
        <f t="shared" si="52"/>
        <v>Jul</v>
      </c>
      <c r="D1106" s="27">
        <f>VLOOKUP(C1106,'Look-up tables'!$N$2:$O$13,2,FALSE)</f>
        <v>7</v>
      </c>
      <c r="E1106" t="s">
        <v>20</v>
      </c>
      <c r="F1106">
        <v>36</v>
      </c>
      <c r="G1106" t="str">
        <f>VLOOKUP(F1106,'Look-up tables'!$A$1:$B$7,2,TRUE)</f>
        <v>L</v>
      </c>
      <c r="H1106">
        <v>132.86000000000001</v>
      </c>
      <c r="I1106" s="2">
        <f t="shared" si="51"/>
        <v>3.690555555555556</v>
      </c>
      <c r="J1106" t="s">
        <v>25</v>
      </c>
      <c r="K1106">
        <v>0.5</v>
      </c>
      <c r="L1106" s="8">
        <f t="shared" si="53"/>
        <v>133.36000000000001</v>
      </c>
      <c r="M1106" t="s">
        <v>54</v>
      </c>
      <c r="N1106" t="str">
        <f>VLOOKUP(M1106,'Look-up tables'!$H$1:$I$14,2,FALSE)</f>
        <v>AB</v>
      </c>
      <c r="O1106" t="s">
        <v>22</v>
      </c>
      <c r="P1106" s="7">
        <f>VLOOKUP(O1106,'Look-up tables'!$D$1:$E$5,2,FALSE)</f>
        <v>1</v>
      </c>
      <c r="Q1106" s="8" t="s">
        <v>27</v>
      </c>
      <c r="R1106" t="s">
        <v>71</v>
      </c>
      <c r="S1106" t="s">
        <v>19</v>
      </c>
      <c r="T1106" t="s">
        <v>114</v>
      </c>
    </row>
    <row r="1107" spans="1:20" x14ac:dyDescent="0.35">
      <c r="A1107">
        <v>6596</v>
      </c>
      <c r="B1107" s="1">
        <v>40745</v>
      </c>
      <c r="C1107" s="27" t="str">
        <f t="shared" si="52"/>
        <v>Jul</v>
      </c>
      <c r="D1107" s="27">
        <f>VLOOKUP(C1107,'Look-up tables'!$N$2:$O$13,2,FALSE)</f>
        <v>7</v>
      </c>
      <c r="E1107" t="s">
        <v>13</v>
      </c>
      <c r="F1107">
        <v>36</v>
      </c>
      <c r="G1107" t="str">
        <f>VLOOKUP(F1107,'Look-up tables'!$A$1:$B$7,2,TRUE)</f>
        <v>L</v>
      </c>
      <c r="H1107">
        <v>18028.07</v>
      </c>
      <c r="I1107" s="2">
        <f t="shared" si="51"/>
        <v>500.77972222222223</v>
      </c>
      <c r="J1107" t="s">
        <v>21</v>
      </c>
      <c r="K1107">
        <v>28.14</v>
      </c>
      <c r="L1107" s="8">
        <f t="shared" si="53"/>
        <v>18056.21</v>
      </c>
      <c r="M1107" t="s">
        <v>41</v>
      </c>
      <c r="N1107" t="str">
        <f>VLOOKUP(M1107,'Look-up tables'!$H$1:$I$14,2,FALSE)</f>
        <v>NS</v>
      </c>
      <c r="O1107" t="s">
        <v>22</v>
      </c>
      <c r="P1107" s="7">
        <f>VLOOKUP(O1107,'Look-up tables'!$D$1:$E$5,2,FALSE)</f>
        <v>1</v>
      </c>
      <c r="Q1107" s="8" t="s">
        <v>30</v>
      </c>
      <c r="R1107" t="s">
        <v>44</v>
      </c>
      <c r="S1107" t="s">
        <v>24</v>
      </c>
      <c r="T1107" t="s">
        <v>108</v>
      </c>
    </row>
    <row r="1108" spans="1:20" x14ac:dyDescent="0.35">
      <c r="A1108">
        <v>55845</v>
      </c>
      <c r="B1108" s="1">
        <v>40745</v>
      </c>
      <c r="C1108" s="27" t="str">
        <f t="shared" si="52"/>
        <v>Jul</v>
      </c>
      <c r="D1108" s="27">
        <f>VLOOKUP(C1108,'Look-up tables'!$N$2:$O$13,2,FALSE)</f>
        <v>7</v>
      </c>
      <c r="E1108" t="s">
        <v>13</v>
      </c>
      <c r="F1108">
        <v>29</v>
      </c>
      <c r="G1108" t="str">
        <f>VLOOKUP(F1108,'Look-up tables'!$A$1:$B$7,2,TRUE)</f>
        <v>M</v>
      </c>
      <c r="H1108">
        <v>4203.88</v>
      </c>
      <c r="I1108" s="2">
        <f t="shared" si="51"/>
        <v>144.96137931034482</v>
      </c>
      <c r="J1108" t="s">
        <v>21</v>
      </c>
      <c r="K1108">
        <v>66.27</v>
      </c>
      <c r="L1108" s="8">
        <f t="shared" si="53"/>
        <v>4270.1500000000005</v>
      </c>
      <c r="M1108" t="s">
        <v>54</v>
      </c>
      <c r="N1108" t="str">
        <f>VLOOKUP(M1108,'Look-up tables'!$H$1:$I$14,2,FALSE)</f>
        <v>AB</v>
      </c>
      <c r="O1108" t="s">
        <v>29</v>
      </c>
      <c r="P1108" s="7">
        <f>VLOOKUP(O1108,'Look-up tables'!$D$1:$E$5,2,FALSE)</f>
        <v>3</v>
      </c>
      <c r="Q1108" s="8" t="s">
        <v>17</v>
      </c>
      <c r="R1108" t="s">
        <v>115</v>
      </c>
      <c r="S1108" t="s">
        <v>56</v>
      </c>
      <c r="T1108" t="s">
        <v>136</v>
      </c>
    </row>
    <row r="1109" spans="1:20" x14ac:dyDescent="0.35">
      <c r="A1109">
        <v>54912</v>
      </c>
      <c r="B1109" s="1">
        <v>40745</v>
      </c>
      <c r="C1109" s="27" t="str">
        <f t="shared" si="52"/>
        <v>Jul</v>
      </c>
      <c r="D1109" s="27">
        <f>VLOOKUP(C1109,'Look-up tables'!$N$2:$O$13,2,FALSE)</f>
        <v>7</v>
      </c>
      <c r="E1109" t="s">
        <v>13</v>
      </c>
      <c r="F1109">
        <v>17</v>
      </c>
      <c r="G1109" t="str">
        <f>VLOOKUP(F1109,'Look-up tables'!$A$1:$B$7,2,TRUE)</f>
        <v>S</v>
      </c>
      <c r="H1109">
        <v>117.33</v>
      </c>
      <c r="I1109" s="2">
        <f t="shared" si="51"/>
        <v>6.9017647058823526</v>
      </c>
      <c r="J1109" t="s">
        <v>25</v>
      </c>
      <c r="K1109">
        <v>3.1</v>
      </c>
      <c r="L1109" s="8">
        <f t="shared" si="53"/>
        <v>120.42999999999999</v>
      </c>
      <c r="M1109" t="s">
        <v>51</v>
      </c>
      <c r="N1109" t="str">
        <f>VLOOKUP(M1109,'Look-up tables'!$H$1:$I$14,2,FALSE)</f>
        <v>ON</v>
      </c>
      <c r="O1109" t="s">
        <v>42</v>
      </c>
      <c r="P1109" s="7">
        <f>VLOOKUP(O1109,'Look-up tables'!$D$1:$E$5,2,FALSE)</f>
        <v>2</v>
      </c>
      <c r="Q1109" s="8" t="s">
        <v>27</v>
      </c>
      <c r="R1109" t="s">
        <v>28</v>
      </c>
      <c r="S1109" t="s">
        <v>37</v>
      </c>
      <c r="T1109" t="s">
        <v>77</v>
      </c>
    </row>
    <row r="1110" spans="1:20" x14ac:dyDescent="0.35">
      <c r="A1110">
        <v>54083</v>
      </c>
      <c r="B1110" s="1">
        <v>40745</v>
      </c>
      <c r="C1110" s="27" t="str">
        <f t="shared" si="52"/>
        <v>Jul</v>
      </c>
      <c r="D1110" s="27">
        <f>VLOOKUP(C1110,'Look-up tables'!$N$2:$O$13,2,FALSE)</f>
        <v>7</v>
      </c>
      <c r="E1110" t="s">
        <v>34</v>
      </c>
      <c r="F1110">
        <v>10</v>
      </c>
      <c r="G1110" t="str">
        <f>VLOOKUP(F1110,'Look-up tables'!$A$1:$B$7,2,TRUE)</f>
        <v>S</v>
      </c>
      <c r="H1110">
        <v>2700.41</v>
      </c>
      <c r="I1110" s="2">
        <f t="shared" si="51"/>
        <v>270.041</v>
      </c>
      <c r="J1110" t="s">
        <v>21</v>
      </c>
      <c r="K1110">
        <v>23.19</v>
      </c>
      <c r="L1110" s="8">
        <f t="shared" si="53"/>
        <v>2723.6</v>
      </c>
      <c r="M1110" t="s">
        <v>26</v>
      </c>
      <c r="N1110" t="str">
        <f>VLOOKUP(M1110,'Look-up tables'!$H$1:$I$14,2,FALSE)</f>
        <v>NT</v>
      </c>
      <c r="O1110" t="s">
        <v>29</v>
      </c>
      <c r="P1110" s="7">
        <f>VLOOKUP(O1110,'Look-up tables'!$D$1:$E$5,2,FALSE)</f>
        <v>3</v>
      </c>
      <c r="Q1110" s="8" t="s">
        <v>27</v>
      </c>
      <c r="R1110" t="s">
        <v>66</v>
      </c>
      <c r="S1110" t="s">
        <v>24</v>
      </c>
      <c r="T1110" t="s">
        <v>114</v>
      </c>
    </row>
    <row r="1111" spans="1:20" x14ac:dyDescent="0.35">
      <c r="A1111">
        <v>41409</v>
      </c>
      <c r="B1111" s="1">
        <v>40745</v>
      </c>
      <c r="C1111" s="27" t="str">
        <f t="shared" si="52"/>
        <v>Jul</v>
      </c>
      <c r="D1111" s="27">
        <f>VLOOKUP(C1111,'Look-up tables'!$N$2:$O$13,2,FALSE)</f>
        <v>7</v>
      </c>
      <c r="E1111" t="s">
        <v>49</v>
      </c>
      <c r="F1111">
        <v>1</v>
      </c>
      <c r="G1111" t="str">
        <f>VLOOKUP(F1111,'Look-up tables'!$A$1:$B$7,2,TRUE)</f>
        <v>XS</v>
      </c>
      <c r="H1111">
        <v>18.920000000000002</v>
      </c>
      <c r="I1111" s="2">
        <f t="shared" si="51"/>
        <v>18.920000000000002</v>
      </c>
      <c r="J1111" t="s">
        <v>25</v>
      </c>
      <c r="K1111">
        <v>7.19</v>
      </c>
      <c r="L1111" s="8">
        <f t="shared" si="53"/>
        <v>26.110000000000003</v>
      </c>
      <c r="M1111" t="s">
        <v>26</v>
      </c>
      <c r="N1111" t="str">
        <f>VLOOKUP(M1111,'Look-up tables'!$H$1:$I$14,2,FALSE)</f>
        <v>NT</v>
      </c>
      <c r="O1111" t="s">
        <v>22</v>
      </c>
      <c r="P1111" s="7">
        <f>VLOOKUP(O1111,'Look-up tables'!$D$1:$E$5,2,FALSE)</f>
        <v>1</v>
      </c>
      <c r="Q1111" s="8" t="s">
        <v>27</v>
      </c>
      <c r="R1111" t="s">
        <v>68</v>
      </c>
      <c r="S1111" t="s">
        <v>19</v>
      </c>
      <c r="T1111" t="s">
        <v>114</v>
      </c>
    </row>
    <row r="1112" spans="1:20" x14ac:dyDescent="0.35">
      <c r="A1112">
        <v>14976</v>
      </c>
      <c r="B1112" s="1">
        <v>40746</v>
      </c>
      <c r="C1112" s="27" t="str">
        <f t="shared" si="52"/>
        <v>Jul</v>
      </c>
      <c r="D1112" s="27">
        <f>VLOOKUP(C1112,'Look-up tables'!$N$2:$O$13,2,FALSE)</f>
        <v>7</v>
      </c>
      <c r="E1112" t="s">
        <v>34</v>
      </c>
      <c r="F1112">
        <v>46</v>
      </c>
      <c r="G1112" t="str">
        <f>VLOOKUP(F1112,'Look-up tables'!$A$1:$B$7,2,TRUE)</f>
        <v>XL</v>
      </c>
      <c r="H1112">
        <v>231.35</v>
      </c>
      <c r="I1112" s="2">
        <f t="shared" si="51"/>
        <v>5.0293478260869566</v>
      </c>
      <c r="J1112" t="s">
        <v>25</v>
      </c>
      <c r="K1112">
        <v>4.7</v>
      </c>
      <c r="L1112" s="8">
        <f t="shared" si="53"/>
        <v>236.04999999999998</v>
      </c>
      <c r="M1112" t="s">
        <v>63</v>
      </c>
      <c r="N1112" t="str">
        <f>VLOOKUP(M1112,'Look-up tables'!$H$1:$I$14,2,FALSE)</f>
        <v>NB</v>
      </c>
      <c r="O1112" t="s">
        <v>22</v>
      </c>
      <c r="P1112" s="7">
        <f>VLOOKUP(O1112,'Look-up tables'!$D$1:$E$5,2,FALSE)</f>
        <v>1</v>
      </c>
      <c r="Q1112" s="8" t="s">
        <v>27</v>
      </c>
      <c r="R1112" t="s">
        <v>28</v>
      </c>
      <c r="S1112" t="s">
        <v>19</v>
      </c>
      <c r="T1112" t="s">
        <v>156</v>
      </c>
    </row>
    <row r="1113" spans="1:20" x14ac:dyDescent="0.35">
      <c r="A1113">
        <v>28867</v>
      </c>
      <c r="B1113" s="1">
        <v>40746</v>
      </c>
      <c r="C1113" s="27" t="str">
        <f t="shared" si="52"/>
        <v>Jul</v>
      </c>
      <c r="D1113" s="27">
        <f>VLOOKUP(C1113,'Look-up tables'!$N$2:$O$13,2,FALSE)</f>
        <v>7</v>
      </c>
      <c r="E1113" t="s">
        <v>55</v>
      </c>
      <c r="F1113">
        <v>43</v>
      </c>
      <c r="G1113" t="str">
        <f>VLOOKUP(F1113,'Look-up tables'!$A$1:$B$7,2,TRUE)</f>
        <v>XL</v>
      </c>
      <c r="H1113">
        <v>866.73</v>
      </c>
      <c r="I1113" s="2">
        <f t="shared" si="51"/>
        <v>20.156511627906976</v>
      </c>
      <c r="J1113" t="s">
        <v>25</v>
      </c>
      <c r="K1113">
        <v>6.5</v>
      </c>
      <c r="L1113" s="8">
        <f t="shared" si="53"/>
        <v>873.23</v>
      </c>
      <c r="M1113" t="s">
        <v>85</v>
      </c>
      <c r="N1113" t="str">
        <f>VLOOKUP(M1113,'Look-up tables'!$H$1:$I$14,2,FALSE)</f>
        <v>SK</v>
      </c>
      <c r="O1113" t="s">
        <v>22</v>
      </c>
      <c r="P1113" s="7">
        <f>VLOOKUP(O1113,'Look-up tables'!$D$1:$E$5,2,FALSE)</f>
        <v>1</v>
      </c>
      <c r="Q1113" s="8" t="s">
        <v>30</v>
      </c>
      <c r="R1113" t="s">
        <v>31</v>
      </c>
      <c r="S1113" t="s">
        <v>19</v>
      </c>
      <c r="T1113" t="s">
        <v>114</v>
      </c>
    </row>
    <row r="1114" spans="1:20" x14ac:dyDescent="0.35">
      <c r="A1114">
        <v>28867</v>
      </c>
      <c r="B1114" s="1">
        <v>40746</v>
      </c>
      <c r="C1114" s="27" t="str">
        <f t="shared" si="52"/>
        <v>Jul</v>
      </c>
      <c r="D1114" s="27">
        <f>VLOOKUP(C1114,'Look-up tables'!$N$2:$O$13,2,FALSE)</f>
        <v>7</v>
      </c>
      <c r="E1114" t="s">
        <v>55</v>
      </c>
      <c r="F1114">
        <v>26</v>
      </c>
      <c r="G1114" t="str">
        <f>VLOOKUP(F1114,'Look-up tables'!$A$1:$B$7,2,TRUE)</f>
        <v>M</v>
      </c>
      <c r="H1114">
        <v>2169.7525000000001</v>
      </c>
      <c r="I1114" s="2">
        <f t="shared" si="51"/>
        <v>83.452019230769238</v>
      </c>
      <c r="J1114" t="s">
        <v>25</v>
      </c>
      <c r="K1114">
        <v>8.99</v>
      </c>
      <c r="L1114" s="8">
        <f t="shared" si="53"/>
        <v>2178.7424999999998</v>
      </c>
      <c r="M1114" t="s">
        <v>85</v>
      </c>
      <c r="N1114" t="str">
        <f>VLOOKUP(M1114,'Look-up tables'!$H$1:$I$14,2,FALSE)</f>
        <v>SK</v>
      </c>
      <c r="O1114" t="s">
        <v>22</v>
      </c>
      <c r="P1114" s="7">
        <f>VLOOKUP(O1114,'Look-up tables'!$D$1:$E$5,2,FALSE)</f>
        <v>1</v>
      </c>
      <c r="Q1114" s="8" t="s">
        <v>30</v>
      </c>
      <c r="R1114" t="s">
        <v>47</v>
      </c>
      <c r="S1114" t="s">
        <v>19</v>
      </c>
      <c r="T1114" t="s">
        <v>156</v>
      </c>
    </row>
    <row r="1115" spans="1:20" x14ac:dyDescent="0.35">
      <c r="A1115">
        <v>48288</v>
      </c>
      <c r="B1115" s="1">
        <v>40746</v>
      </c>
      <c r="C1115" s="27" t="str">
        <f t="shared" si="52"/>
        <v>Jul</v>
      </c>
      <c r="D1115" s="27">
        <f>VLOOKUP(C1115,'Look-up tables'!$N$2:$O$13,2,FALSE)</f>
        <v>7</v>
      </c>
      <c r="E1115" t="s">
        <v>55</v>
      </c>
      <c r="F1115">
        <v>25</v>
      </c>
      <c r="G1115" t="str">
        <f>VLOOKUP(F1115,'Look-up tables'!$A$1:$B$7,2,TRUE)</f>
        <v>M</v>
      </c>
      <c r="H1115">
        <v>3308.28</v>
      </c>
      <c r="I1115" s="2">
        <f t="shared" si="51"/>
        <v>132.3312</v>
      </c>
      <c r="J1115" t="s">
        <v>21</v>
      </c>
      <c r="K1115">
        <v>54.74</v>
      </c>
      <c r="L1115" s="8">
        <f t="shared" si="53"/>
        <v>3363.02</v>
      </c>
      <c r="M1115" t="s">
        <v>15</v>
      </c>
      <c r="N1115" t="str">
        <f>VLOOKUP(M1115,'Look-up tables'!$H$1:$I$14,2,FALSE)</f>
        <v>BC</v>
      </c>
      <c r="O1115" t="s">
        <v>16</v>
      </c>
      <c r="P1115" s="7">
        <f>VLOOKUP(O1115,'Look-up tables'!$D$1:$E$5,2,FALSE)</f>
        <v>4</v>
      </c>
      <c r="Q1115" s="8" t="s">
        <v>17</v>
      </c>
      <c r="R1115" t="s">
        <v>115</v>
      </c>
      <c r="S1115" t="s">
        <v>56</v>
      </c>
      <c r="T1115" t="s">
        <v>156</v>
      </c>
    </row>
    <row r="1116" spans="1:20" x14ac:dyDescent="0.35">
      <c r="A1116">
        <v>25536</v>
      </c>
      <c r="B1116" s="1">
        <v>40746</v>
      </c>
      <c r="C1116" s="27" t="str">
        <f t="shared" si="52"/>
        <v>Jul</v>
      </c>
      <c r="D1116" s="27">
        <f>VLOOKUP(C1116,'Look-up tables'!$N$2:$O$13,2,FALSE)</f>
        <v>7</v>
      </c>
      <c r="E1116" t="s">
        <v>13</v>
      </c>
      <c r="F1116">
        <v>19</v>
      </c>
      <c r="G1116" t="str">
        <f>VLOOKUP(F1116,'Look-up tables'!$A$1:$B$7,2,TRUE)</f>
        <v>S</v>
      </c>
      <c r="H1116">
        <v>193.25</v>
      </c>
      <c r="I1116" s="2">
        <f t="shared" si="51"/>
        <v>10.171052631578947</v>
      </c>
      <c r="J1116" t="s">
        <v>25</v>
      </c>
      <c r="K1116">
        <v>1.0900000000000001</v>
      </c>
      <c r="L1116" s="8">
        <f t="shared" si="53"/>
        <v>194.34</v>
      </c>
      <c r="M1116" t="s">
        <v>51</v>
      </c>
      <c r="N1116" t="str">
        <f>VLOOKUP(M1116,'Look-up tables'!$H$1:$I$14,2,FALSE)</f>
        <v>ON</v>
      </c>
      <c r="O1116" t="s">
        <v>42</v>
      </c>
      <c r="P1116" s="7">
        <f>VLOOKUP(O1116,'Look-up tables'!$D$1:$E$5,2,FALSE)</f>
        <v>2</v>
      </c>
      <c r="Q1116" s="8" t="s">
        <v>27</v>
      </c>
      <c r="R1116" t="s">
        <v>40</v>
      </c>
      <c r="S1116" t="s">
        <v>37</v>
      </c>
      <c r="T1116" t="s">
        <v>72</v>
      </c>
    </row>
    <row r="1117" spans="1:20" x14ac:dyDescent="0.35">
      <c r="A1117">
        <v>28867</v>
      </c>
      <c r="B1117" s="1">
        <v>40746</v>
      </c>
      <c r="C1117" s="27" t="str">
        <f t="shared" si="52"/>
        <v>Jul</v>
      </c>
      <c r="D1117" s="27">
        <f>VLOOKUP(C1117,'Look-up tables'!$N$2:$O$13,2,FALSE)</f>
        <v>7</v>
      </c>
      <c r="E1117" t="s">
        <v>55</v>
      </c>
      <c r="F1117">
        <v>6</v>
      </c>
      <c r="G1117" t="str">
        <f>VLOOKUP(F1117,'Look-up tables'!$A$1:$B$7,2,TRUE)</f>
        <v>XS</v>
      </c>
      <c r="H1117">
        <v>642.41999999999996</v>
      </c>
      <c r="I1117" s="2">
        <f t="shared" si="51"/>
        <v>107.07</v>
      </c>
      <c r="J1117" t="s">
        <v>25</v>
      </c>
      <c r="K1117">
        <v>19.989999999999998</v>
      </c>
      <c r="L1117" s="8">
        <f t="shared" si="53"/>
        <v>662.41</v>
      </c>
      <c r="M1117" t="s">
        <v>85</v>
      </c>
      <c r="N1117" t="str">
        <f>VLOOKUP(M1117,'Look-up tables'!$H$1:$I$14,2,FALSE)</f>
        <v>SK</v>
      </c>
      <c r="O1117" t="s">
        <v>22</v>
      </c>
      <c r="P1117" s="7">
        <f>VLOOKUP(O1117,'Look-up tables'!$D$1:$E$5,2,FALSE)</f>
        <v>1</v>
      </c>
      <c r="Q1117" s="8" t="s">
        <v>27</v>
      </c>
      <c r="R1117" t="s">
        <v>28</v>
      </c>
      <c r="S1117" t="s">
        <v>19</v>
      </c>
      <c r="T1117" t="s">
        <v>114</v>
      </c>
    </row>
    <row r="1118" spans="1:20" x14ac:dyDescent="0.35">
      <c r="A1118">
        <v>16160</v>
      </c>
      <c r="B1118" s="1">
        <v>40747</v>
      </c>
      <c r="C1118" s="27" t="str">
        <f t="shared" si="52"/>
        <v>Jul</v>
      </c>
      <c r="D1118" s="27">
        <f>VLOOKUP(C1118,'Look-up tables'!$N$2:$O$13,2,FALSE)</f>
        <v>7</v>
      </c>
      <c r="E1118" t="s">
        <v>20</v>
      </c>
      <c r="F1118">
        <v>50</v>
      </c>
      <c r="G1118" t="str">
        <f>VLOOKUP(F1118,'Look-up tables'!$A$1:$B$7,2,TRUE)</f>
        <v>XXL</v>
      </c>
      <c r="H1118">
        <v>514.86</v>
      </c>
      <c r="I1118" s="2">
        <f t="shared" si="51"/>
        <v>10.2972</v>
      </c>
      <c r="J1118" t="s">
        <v>25</v>
      </c>
      <c r="K1118">
        <v>4.5</v>
      </c>
      <c r="L1118" s="8">
        <f t="shared" si="53"/>
        <v>519.36</v>
      </c>
      <c r="M1118" t="s">
        <v>51</v>
      </c>
      <c r="N1118" t="str">
        <f>VLOOKUP(M1118,'Look-up tables'!$H$1:$I$14,2,FALSE)</f>
        <v>ON</v>
      </c>
      <c r="O1118" t="s">
        <v>29</v>
      </c>
      <c r="P1118" s="7">
        <f>VLOOKUP(O1118,'Look-up tables'!$D$1:$E$5,2,FALSE)</f>
        <v>3</v>
      </c>
      <c r="Q1118" s="8" t="s">
        <v>27</v>
      </c>
      <c r="R1118" t="s">
        <v>66</v>
      </c>
      <c r="S1118" t="s">
        <v>19</v>
      </c>
      <c r="T1118" t="s">
        <v>156</v>
      </c>
    </row>
    <row r="1119" spans="1:20" x14ac:dyDescent="0.35">
      <c r="A1119">
        <v>31558</v>
      </c>
      <c r="B1119" s="1">
        <v>40747</v>
      </c>
      <c r="C1119" s="27" t="str">
        <f t="shared" si="52"/>
        <v>Jul</v>
      </c>
      <c r="D1119" s="27">
        <f>VLOOKUP(C1119,'Look-up tables'!$N$2:$O$13,2,FALSE)</f>
        <v>7</v>
      </c>
      <c r="E1119" t="s">
        <v>13</v>
      </c>
      <c r="F1119">
        <v>42</v>
      </c>
      <c r="G1119" t="str">
        <f>VLOOKUP(F1119,'Look-up tables'!$A$1:$B$7,2,TRUE)</f>
        <v>XL</v>
      </c>
      <c r="H1119">
        <v>1763.6</v>
      </c>
      <c r="I1119" s="2">
        <f t="shared" si="51"/>
        <v>41.990476190476187</v>
      </c>
      <c r="J1119" t="s">
        <v>25</v>
      </c>
      <c r="K1119">
        <v>1.99</v>
      </c>
      <c r="L1119" s="8">
        <f t="shared" si="53"/>
        <v>1765.59</v>
      </c>
      <c r="M1119" t="s">
        <v>26</v>
      </c>
      <c r="N1119" t="str">
        <f>VLOOKUP(M1119,'Look-up tables'!$H$1:$I$14,2,FALSE)</f>
        <v>NT</v>
      </c>
      <c r="O1119" t="s">
        <v>29</v>
      </c>
      <c r="P1119" s="7">
        <f>VLOOKUP(O1119,'Look-up tables'!$D$1:$E$5,2,FALSE)</f>
        <v>3</v>
      </c>
      <c r="Q1119" s="8" t="s">
        <v>30</v>
      </c>
      <c r="R1119" t="s">
        <v>31</v>
      </c>
      <c r="S1119" t="s">
        <v>32</v>
      </c>
      <c r="T1119" t="s">
        <v>114</v>
      </c>
    </row>
    <row r="1120" spans="1:20" x14ac:dyDescent="0.35">
      <c r="A1120">
        <v>5575</v>
      </c>
      <c r="B1120" s="1">
        <v>40747</v>
      </c>
      <c r="C1120" s="27" t="str">
        <f t="shared" si="52"/>
        <v>Jul</v>
      </c>
      <c r="D1120" s="27">
        <f>VLOOKUP(C1120,'Look-up tables'!$N$2:$O$13,2,FALSE)</f>
        <v>7</v>
      </c>
      <c r="E1120" t="s">
        <v>13</v>
      </c>
      <c r="F1120">
        <v>41</v>
      </c>
      <c r="G1120" t="str">
        <f>VLOOKUP(F1120,'Look-up tables'!$A$1:$B$7,2,TRUE)</f>
        <v>XL</v>
      </c>
      <c r="H1120">
        <v>254.69</v>
      </c>
      <c r="I1120" s="2">
        <f t="shared" si="51"/>
        <v>6.2119512195121951</v>
      </c>
      <c r="J1120" t="s">
        <v>25</v>
      </c>
      <c r="K1120">
        <v>10.39</v>
      </c>
      <c r="L1120" s="8">
        <f t="shared" si="53"/>
        <v>265.08</v>
      </c>
      <c r="M1120" t="s">
        <v>85</v>
      </c>
      <c r="N1120" t="str">
        <f>VLOOKUP(M1120,'Look-up tables'!$H$1:$I$14,2,FALSE)</f>
        <v>SK</v>
      </c>
      <c r="O1120" t="s">
        <v>22</v>
      </c>
      <c r="P1120" s="7">
        <f>VLOOKUP(O1120,'Look-up tables'!$D$1:$E$5,2,FALSE)</f>
        <v>1</v>
      </c>
      <c r="Q1120" s="8" t="s">
        <v>27</v>
      </c>
      <c r="R1120" t="s">
        <v>28</v>
      </c>
      <c r="S1120" t="s">
        <v>19</v>
      </c>
      <c r="T1120" t="s">
        <v>114</v>
      </c>
    </row>
    <row r="1121" spans="1:20" x14ac:dyDescent="0.35">
      <c r="A1121">
        <v>47492</v>
      </c>
      <c r="B1121" s="1">
        <v>40747</v>
      </c>
      <c r="C1121" s="27" t="str">
        <f t="shared" si="52"/>
        <v>Jul</v>
      </c>
      <c r="D1121" s="27">
        <f>VLOOKUP(C1121,'Look-up tables'!$N$2:$O$13,2,FALSE)</f>
        <v>7</v>
      </c>
      <c r="E1121" t="s">
        <v>34</v>
      </c>
      <c r="F1121">
        <v>22</v>
      </c>
      <c r="G1121" t="str">
        <f>VLOOKUP(F1121,'Look-up tables'!$A$1:$B$7,2,TRUE)</f>
        <v>M</v>
      </c>
      <c r="H1121">
        <v>649.71</v>
      </c>
      <c r="I1121" s="2">
        <f t="shared" si="51"/>
        <v>29.53227272727273</v>
      </c>
      <c r="J1121" t="s">
        <v>25</v>
      </c>
      <c r="K1121">
        <v>8.65</v>
      </c>
      <c r="L1121" s="8">
        <f t="shared" si="53"/>
        <v>658.36</v>
      </c>
      <c r="M1121" t="s">
        <v>51</v>
      </c>
      <c r="N1121" t="str">
        <f>VLOOKUP(M1121,'Look-up tables'!$H$1:$I$14,2,FALSE)</f>
        <v>ON</v>
      </c>
      <c r="O1121" t="s">
        <v>22</v>
      </c>
      <c r="P1121" s="7">
        <f>VLOOKUP(O1121,'Look-up tables'!$D$1:$E$5,2,FALSE)</f>
        <v>1</v>
      </c>
      <c r="Q1121" s="8" t="s">
        <v>30</v>
      </c>
      <c r="R1121" t="s">
        <v>31</v>
      </c>
      <c r="S1121" t="s">
        <v>19</v>
      </c>
      <c r="T1121" t="s">
        <v>136</v>
      </c>
    </row>
    <row r="1122" spans="1:20" x14ac:dyDescent="0.35">
      <c r="A1122">
        <v>9792</v>
      </c>
      <c r="B1122" s="1">
        <v>40747</v>
      </c>
      <c r="C1122" s="27" t="str">
        <f t="shared" si="52"/>
        <v>Jul</v>
      </c>
      <c r="D1122" s="27">
        <f>VLOOKUP(C1122,'Look-up tables'!$N$2:$O$13,2,FALSE)</f>
        <v>7</v>
      </c>
      <c r="E1122" t="s">
        <v>13</v>
      </c>
      <c r="F1122">
        <v>14</v>
      </c>
      <c r="G1122" t="str">
        <f>VLOOKUP(F1122,'Look-up tables'!$A$1:$B$7,2,TRUE)</f>
        <v>S</v>
      </c>
      <c r="H1122">
        <v>84.09</v>
      </c>
      <c r="I1122" s="2">
        <f t="shared" si="51"/>
        <v>6.0064285714285717</v>
      </c>
      <c r="J1122" t="s">
        <v>25</v>
      </c>
      <c r="K1122">
        <v>7.78</v>
      </c>
      <c r="L1122" s="8">
        <f t="shared" si="53"/>
        <v>91.87</v>
      </c>
      <c r="M1122" t="s">
        <v>15</v>
      </c>
      <c r="N1122" t="str">
        <f>VLOOKUP(M1122,'Look-up tables'!$H$1:$I$14,2,FALSE)</f>
        <v>BC</v>
      </c>
      <c r="O1122" t="s">
        <v>16</v>
      </c>
      <c r="P1122" s="7">
        <f>VLOOKUP(O1122,'Look-up tables'!$D$1:$E$5,2,FALSE)</f>
        <v>4</v>
      </c>
      <c r="Q1122" s="8" t="s">
        <v>27</v>
      </c>
      <c r="R1122" t="s">
        <v>68</v>
      </c>
      <c r="S1122" t="s">
        <v>19</v>
      </c>
      <c r="T1122" t="s">
        <v>114</v>
      </c>
    </row>
    <row r="1123" spans="1:20" x14ac:dyDescent="0.35">
      <c r="A1123">
        <v>29152</v>
      </c>
      <c r="B1123" s="1">
        <v>40747</v>
      </c>
      <c r="C1123" s="27" t="str">
        <f t="shared" si="52"/>
        <v>Jul</v>
      </c>
      <c r="D1123" s="27">
        <f>VLOOKUP(C1123,'Look-up tables'!$N$2:$O$13,2,FALSE)</f>
        <v>7</v>
      </c>
      <c r="E1123" t="s">
        <v>13</v>
      </c>
      <c r="F1123">
        <v>13</v>
      </c>
      <c r="G1123" t="str">
        <f>VLOOKUP(F1123,'Look-up tables'!$A$1:$B$7,2,TRUE)</f>
        <v>S</v>
      </c>
      <c r="H1123">
        <v>94.99</v>
      </c>
      <c r="I1123" s="2">
        <f t="shared" si="51"/>
        <v>7.3069230769230762</v>
      </c>
      <c r="J1123" t="s">
        <v>25</v>
      </c>
      <c r="K1123">
        <v>9.69</v>
      </c>
      <c r="L1123" s="8">
        <f t="shared" si="53"/>
        <v>104.67999999999999</v>
      </c>
      <c r="M1123" t="s">
        <v>85</v>
      </c>
      <c r="N1123" t="str">
        <f>VLOOKUP(M1123,'Look-up tables'!$H$1:$I$14,2,FALSE)</f>
        <v>SK</v>
      </c>
      <c r="O1123" t="s">
        <v>42</v>
      </c>
      <c r="P1123" s="7">
        <f>VLOOKUP(O1123,'Look-up tables'!$D$1:$E$5,2,FALSE)</f>
        <v>2</v>
      </c>
      <c r="Q1123" s="8" t="s">
        <v>27</v>
      </c>
      <c r="R1123" t="s">
        <v>58</v>
      </c>
      <c r="S1123" t="s">
        <v>19</v>
      </c>
      <c r="T1123" t="s">
        <v>114</v>
      </c>
    </row>
    <row r="1124" spans="1:20" x14ac:dyDescent="0.35">
      <c r="A1124">
        <v>31558</v>
      </c>
      <c r="B1124" s="1">
        <v>40747</v>
      </c>
      <c r="C1124" s="27" t="str">
        <f t="shared" si="52"/>
        <v>Jul</v>
      </c>
      <c r="D1124" s="27">
        <f>VLOOKUP(C1124,'Look-up tables'!$N$2:$O$13,2,FALSE)</f>
        <v>7</v>
      </c>
      <c r="E1124" t="s">
        <v>13</v>
      </c>
      <c r="F1124">
        <v>12</v>
      </c>
      <c r="G1124" t="str">
        <f>VLOOKUP(F1124,'Look-up tables'!$A$1:$B$7,2,TRUE)</f>
        <v>S</v>
      </c>
      <c r="H1124">
        <v>3671.3</v>
      </c>
      <c r="I1124" s="2">
        <f t="shared" si="51"/>
        <v>305.94166666666666</v>
      </c>
      <c r="J1124" t="s">
        <v>25</v>
      </c>
      <c r="K1124">
        <v>24.49</v>
      </c>
      <c r="L1124" s="8">
        <f t="shared" si="53"/>
        <v>3695.79</v>
      </c>
      <c r="M1124" t="s">
        <v>26</v>
      </c>
      <c r="N1124" t="str">
        <f>VLOOKUP(M1124,'Look-up tables'!$H$1:$I$14,2,FALSE)</f>
        <v>NT</v>
      </c>
      <c r="O1124" t="s">
        <v>29</v>
      </c>
      <c r="P1124" s="7">
        <f>VLOOKUP(O1124,'Look-up tables'!$D$1:$E$5,2,FALSE)</f>
        <v>3</v>
      </c>
      <c r="Q1124" s="8" t="s">
        <v>27</v>
      </c>
      <c r="R1124" t="s">
        <v>66</v>
      </c>
      <c r="S1124" t="s">
        <v>76</v>
      </c>
      <c r="T1124" t="s">
        <v>77</v>
      </c>
    </row>
    <row r="1125" spans="1:20" x14ac:dyDescent="0.35">
      <c r="A1125">
        <v>29152</v>
      </c>
      <c r="B1125" s="1">
        <v>40747</v>
      </c>
      <c r="C1125" s="27" t="str">
        <f t="shared" si="52"/>
        <v>Jul</v>
      </c>
      <c r="D1125" s="27">
        <f>VLOOKUP(C1125,'Look-up tables'!$N$2:$O$13,2,FALSE)</f>
        <v>7</v>
      </c>
      <c r="E1125" t="s">
        <v>13</v>
      </c>
      <c r="F1125">
        <v>3</v>
      </c>
      <c r="G1125" t="str">
        <f>VLOOKUP(F1125,'Look-up tables'!$A$1:$B$7,2,TRUE)</f>
        <v>XS</v>
      </c>
      <c r="H1125">
        <v>58.63</v>
      </c>
      <c r="I1125" s="2">
        <f t="shared" si="51"/>
        <v>19.543333333333333</v>
      </c>
      <c r="J1125" t="s">
        <v>25</v>
      </c>
      <c r="K1125">
        <v>1.99</v>
      </c>
      <c r="L1125" s="8">
        <f t="shared" si="53"/>
        <v>60.620000000000005</v>
      </c>
      <c r="M1125" t="s">
        <v>85</v>
      </c>
      <c r="N1125" t="str">
        <f>VLOOKUP(M1125,'Look-up tables'!$H$1:$I$14,2,FALSE)</f>
        <v>SK</v>
      </c>
      <c r="O1125" t="s">
        <v>42</v>
      </c>
      <c r="P1125" s="7">
        <f>VLOOKUP(O1125,'Look-up tables'!$D$1:$E$5,2,FALSE)</f>
        <v>2</v>
      </c>
      <c r="Q1125" s="8" t="s">
        <v>30</v>
      </c>
      <c r="R1125" t="s">
        <v>31</v>
      </c>
      <c r="S1125" t="s">
        <v>32</v>
      </c>
      <c r="T1125" t="s">
        <v>112</v>
      </c>
    </row>
    <row r="1126" spans="1:20" x14ac:dyDescent="0.35">
      <c r="A1126">
        <v>56420</v>
      </c>
      <c r="B1126" s="1">
        <v>40748</v>
      </c>
      <c r="C1126" s="27" t="str">
        <f t="shared" si="52"/>
        <v>Jul</v>
      </c>
      <c r="D1126" s="27">
        <f>VLOOKUP(C1126,'Look-up tables'!$N$2:$O$13,2,FALSE)</f>
        <v>7</v>
      </c>
      <c r="E1126" t="s">
        <v>13</v>
      </c>
      <c r="F1126">
        <v>48</v>
      </c>
      <c r="G1126" t="str">
        <f>VLOOKUP(F1126,'Look-up tables'!$A$1:$B$7,2,TRUE)</f>
        <v>XL</v>
      </c>
      <c r="H1126">
        <v>5138.335</v>
      </c>
      <c r="I1126" s="2">
        <f t="shared" si="51"/>
        <v>107.04864583333334</v>
      </c>
      <c r="J1126" t="s">
        <v>25</v>
      </c>
      <c r="K1126">
        <v>8.08</v>
      </c>
      <c r="L1126" s="8">
        <f t="shared" si="53"/>
        <v>5146.415</v>
      </c>
      <c r="M1126" t="s">
        <v>54</v>
      </c>
      <c r="N1126" t="str">
        <f>VLOOKUP(M1126,'Look-up tables'!$H$1:$I$14,2,FALSE)</f>
        <v>AB</v>
      </c>
      <c r="O1126" t="s">
        <v>16</v>
      </c>
      <c r="P1126" s="7">
        <f>VLOOKUP(O1126,'Look-up tables'!$D$1:$E$5,2,FALSE)</f>
        <v>4</v>
      </c>
      <c r="Q1126" s="8" t="s">
        <v>30</v>
      </c>
      <c r="R1126" t="s">
        <v>47</v>
      </c>
      <c r="S1126" t="s">
        <v>19</v>
      </c>
      <c r="T1126" t="s">
        <v>108</v>
      </c>
    </row>
    <row r="1127" spans="1:20" x14ac:dyDescent="0.35">
      <c r="A1127">
        <v>26851</v>
      </c>
      <c r="B1127" s="1">
        <v>40748</v>
      </c>
      <c r="C1127" s="27" t="str">
        <f t="shared" si="52"/>
        <v>Jul</v>
      </c>
      <c r="D1127" s="27">
        <f>VLOOKUP(C1127,'Look-up tables'!$N$2:$O$13,2,FALSE)</f>
        <v>7</v>
      </c>
      <c r="E1127" t="s">
        <v>34</v>
      </c>
      <c r="F1127">
        <v>44</v>
      </c>
      <c r="G1127" t="str">
        <f>VLOOKUP(F1127,'Look-up tables'!$A$1:$B$7,2,TRUE)</f>
        <v>XL</v>
      </c>
      <c r="H1127">
        <v>73.64</v>
      </c>
      <c r="I1127" s="2">
        <f t="shared" si="51"/>
        <v>1.6736363636363636</v>
      </c>
      <c r="J1127" t="s">
        <v>25</v>
      </c>
      <c r="K1127">
        <v>1.99</v>
      </c>
      <c r="L1127" s="8">
        <f t="shared" si="53"/>
        <v>75.63</v>
      </c>
      <c r="M1127" t="s">
        <v>15</v>
      </c>
      <c r="N1127" t="str">
        <f>VLOOKUP(M1127,'Look-up tables'!$H$1:$I$14,2,FALSE)</f>
        <v>BC</v>
      </c>
      <c r="O1127" t="s">
        <v>22</v>
      </c>
      <c r="P1127" s="7">
        <f>VLOOKUP(O1127,'Look-up tables'!$D$1:$E$5,2,FALSE)</f>
        <v>1</v>
      </c>
      <c r="Q1127" s="8" t="s">
        <v>30</v>
      </c>
      <c r="R1127" t="s">
        <v>31</v>
      </c>
      <c r="S1127" t="s">
        <v>32</v>
      </c>
      <c r="T1127" t="s">
        <v>108</v>
      </c>
    </row>
    <row r="1128" spans="1:20" x14ac:dyDescent="0.35">
      <c r="A1128">
        <v>56420</v>
      </c>
      <c r="B1128" s="1">
        <v>40748</v>
      </c>
      <c r="C1128" s="27" t="str">
        <f t="shared" si="52"/>
        <v>Jul</v>
      </c>
      <c r="D1128" s="27">
        <f>VLOOKUP(C1128,'Look-up tables'!$N$2:$O$13,2,FALSE)</f>
        <v>7</v>
      </c>
      <c r="E1128" t="s">
        <v>13</v>
      </c>
      <c r="F1128">
        <v>26</v>
      </c>
      <c r="G1128" t="str">
        <f>VLOOKUP(F1128,'Look-up tables'!$A$1:$B$7,2,TRUE)</f>
        <v>M</v>
      </c>
      <c r="H1128">
        <v>132.22999999999999</v>
      </c>
      <c r="I1128" s="2">
        <f t="shared" si="51"/>
        <v>5.0857692307692304</v>
      </c>
      <c r="J1128" t="s">
        <v>25</v>
      </c>
      <c r="K1128">
        <v>2.0299999999999998</v>
      </c>
      <c r="L1128" s="8">
        <f t="shared" si="53"/>
        <v>134.26</v>
      </c>
      <c r="M1128" t="s">
        <v>54</v>
      </c>
      <c r="N1128" t="str">
        <f>VLOOKUP(M1128,'Look-up tables'!$H$1:$I$14,2,FALSE)</f>
        <v>AB</v>
      </c>
      <c r="O1128" t="s">
        <v>16</v>
      </c>
      <c r="P1128" s="7">
        <f>VLOOKUP(O1128,'Look-up tables'!$D$1:$E$5,2,FALSE)</f>
        <v>4</v>
      </c>
      <c r="Q1128" s="8" t="s">
        <v>17</v>
      </c>
      <c r="R1128" t="s">
        <v>18</v>
      </c>
      <c r="S1128" t="s">
        <v>37</v>
      </c>
      <c r="T1128" t="s">
        <v>108</v>
      </c>
    </row>
    <row r="1129" spans="1:20" x14ac:dyDescent="0.35">
      <c r="A1129">
        <v>56420</v>
      </c>
      <c r="B1129" s="1">
        <v>40748</v>
      </c>
      <c r="C1129" s="27" t="str">
        <f t="shared" si="52"/>
        <v>Jul</v>
      </c>
      <c r="D1129" s="27">
        <f>VLOOKUP(C1129,'Look-up tables'!$N$2:$O$13,2,FALSE)</f>
        <v>7</v>
      </c>
      <c r="E1129" t="s">
        <v>13</v>
      </c>
      <c r="F1129">
        <v>22</v>
      </c>
      <c r="G1129" t="str">
        <f>VLOOKUP(F1129,'Look-up tables'!$A$1:$B$7,2,TRUE)</f>
        <v>M</v>
      </c>
      <c r="H1129">
        <v>2403.1370000000002</v>
      </c>
      <c r="I1129" s="2">
        <f t="shared" si="51"/>
        <v>109.23350000000001</v>
      </c>
      <c r="J1129" t="s">
        <v>25</v>
      </c>
      <c r="K1129">
        <v>8.99</v>
      </c>
      <c r="L1129" s="8">
        <f t="shared" si="53"/>
        <v>2412.127</v>
      </c>
      <c r="M1129" t="s">
        <v>54</v>
      </c>
      <c r="N1129" t="str">
        <f>VLOOKUP(M1129,'Look-up tables'!$H$1:$I$14,2,FALSE)</f>
        <v>AB</v>
      </c>
      <c r="O1129" t="s">
        <v>16</v>
      </c>
      <c r="P1129" s="7">
        <f>VLOOKUP(O1129,'Look-up tables'!$D$1:$E$5,2,FALSE)</f>
        <v>4</v>
      </c>
      <c r="Q1129" s="8" t="s">
        <v>30</v>
      </c>
      <c r="R1129" t="s">
        <v>47</v>
      </c>
      <c r="S1129" t="s">
        <v>19</v>
      </c>
      <c r="T1129" t="s">
        <v>107</v>
      </c>
    </row>
    <row r="1130" spans="1:20" x14ac:dyDescent="0.35">
      <c r="A1130">
        <v>56420</v>
      </c>
      <c r="B1130" s="1">
        <v>40748</v>
      </c>
      <c r="C1130" s="27" t="str">
        <f t="shared" si="52"/>
        <v>Jul</v>
      </c>
      <c r="D1130" s="27">
        <f>VLOOKUP(C1130,'Look-up tables'!$N$2:$O$13,2,FALSE)</f>
        <v>7</v>
      </c>
      <c r="E1130" t="s">
        <v>13</v>
      </c>
      <c r="F1130">
        <v>16</v>
      </c>
      <c r="G1130" t="str">
        <f>VLOOKUP(F1130,'Look-up tables'!$A$1:$B$7,2,TRUE)</f>
        <v>S</v>
      </c>
      <c r="H1130">
        <v>597.44000000000005</v>
      </c>
      <c r="I1130" s="2">
        <f t="shared" si="51"/>
        <v>37.340000000000003</v>
      </c>
      <c r="J1130" t="s">
        <v>25</v>
      </c>
      <c r="K1130">
        <v>4.5</v>
      </c>
      <c r="L1130" s="8">
        <f t="shared" si="53"/>
        <v>601.94000000000005</v>
      </c>
      <c r="M1130" t="s">
        <v>54</v>
      </c>
      <c r="N1130" t="str">
        <f>VLOOKUP(M1130,'Look-up tables'!$H$1:$I$14,2,FALSE)</f>
        <v>AB</v>
      </c>
      <c r="O1130" t="s">
        <v>16</v>
      </c>
      <c r="P1130" s="7">
        <f>VLOOKUP(O1130,'Look-up tables'!$D$1:$E$5,2,FALSE)</f>
        <v>4</v>
      </c>
      <c r="Q1130" s="8" t="s">
        <v>27</v>
      </c>
      <c r="R1130" t="s">
        <v>66</v>
      </c>
      <c r="S1130" t="s">
        <v>19</v>
      </c>
      <c r="T1130" t="s">
        <v>77</v>
      </c>
    </row>
    <row r="1131" spans="1:20" x14ac:dyDescent="0.35">
      <c r="A1131">
        <v>46311</v>
      </c>
      <c r="B1131" s="1">
        <v>40749</v>
      </c>
      <c r="C1131" s="27" t="str">
        <f t="shared" si="52"/>
        <v>Jul</v>
      </c>
      <c r="D1131" s="27">
        <f>VLOOKUP(C1131,'Look-up tables'!$N$2:$O$13,2,FALSE)</f>
        <v>7</v>
      </c>
      <c r="E1131" t="s">
        <v>34</v>
      </c>
      <c r="F1131">
        <v>44</v>
      </c>
      <c r="G1131" t="str">
        <f>VLOOKUP(F1131,'Look-up tables'!$A$1:$B$7,2,TRUE)</f>
        <v>XL</v>
      </c>
      <c r="H1131">
        <v>302.07</v>
      </c>
      <c r="I1131" s="2">
        <f t="shared" si="51"/>
        <v>6.8652272727272727</v>
      </c>
      <c r="J1131" t="s">
        <v>25</v>
      </c>
      <c r="K1131">
        <v>8.4</v>
      </c>
      <c r="L1131" s="8">
        <f t="shared" si="53"/>
        <v>310.46999999999997</v>
      </c>
      <c r="M1131" t="s">
        <v>85</v>
      </c>
      <c r="N1131" t="str">
        <f>VLOOKUP(M1131,'Look-up tables'!$H$1:$I$14,2,FALSE)</f>
        <v>SK</v>
      </c>
      <c r="O1131" t="s">
        <v>16</v>
      </c>
      <c r="P1131" s="7">
        <f>VLOOKUP(O1131,'Look-up tables'!$D$1:$E$5,2,FALSE)</f>
        <v>4</v>
      </c>
      <c r="Q1131" s="8" t="s">
        <v>27</v>
      </c>
      <c r="R1131" t="s">
        <v>28</v>
      </c>
      <c r="S1131" t="s">
        <v>19</v>
      </c>
      <c r="T1131" t="s">
        <v>112</v>
      </c>
    </row>
    <row r="1132" spans="1:20" x14ac:dyDescent="0.35">
      <c r="A1132">
        <v>46311</v>
      </c>
      <c r="B1132" s="1">
        <v>40749</v>
      </c>
      <c r="C1132" s="27" t="str">
        <f t="shared" si="52"/>
        <v>Jul</v>
      </c>
      <c r="D1132" s="27">
        <f>VLOOKUP(C1132,'Look-up tables'!$N$2:$O$13,2,FALSE)</f>
        <v>7</v>
      </c>
      <c r="E1132" t="s">
        <v>34</v>
      </c>
      <c r="F1132">
        <v>42</v>
      </c>
      <c r="G1132" t="str">
        <f>VLOOKUP(F1132,'Look-up tables'!$A$1:$B$7,2,TRUE)</f>
        <v>XL</v>
      </c>
      <c r="H1132">
        <v>981.73</v>
      </c>
      <c r="I1132" s="2">
        <f t="shared" si="51"/>
        <v>23.374523809523811</v>
      </c>
      <c r="J1132" t="s">
        <v>25</v>
      </c>
      <c r="K1132">
        <v>3.63</v>
      </c>
      <c r="L1132" s="8">
        <f t="shared" si="53"/>
        <v>985.36</v>
      </c>
      <c r="M1132" t="s">
        <v>85</v>
      </c>
      <c r="N1132" t="str">
        <f>VLOOKUP(M1132,'Look-up tables'!$H$1:$I$14,2,FALSE)</f>
        <v>SK</v>
      </c>
      <c r="O1132" t="s">
        <v>16</v>
      </c>
      <c r="P1132" s="7">
        <f>VLOOKUP(O1132,'Look-up tables'!$D$1:$E$5,2,FALSE)</f>
        <v>4</v>
      </c>
      <c r="Q1132" s="8" t="s">
        <v>17</v>
      </c>
      <c r="R1132" t="s">
        <v>18</v>
      </c>
      <c r="S1132" t="s">
        <v>32</v>
      </c>
      <c r="T1132" t="s">
        <v>108</v>
      </c>
    </row>
    <row r="1133" spans="1:20" x14ac:dyDescent="0.35">
      <c r="A1133">
        <v>46311</v>
      </c>
      <c r="B1133" s="1">
        <v>40749</v>
      </c>
      <c r="C1133" s="27" t="str">
        <f t="shared" si="52"/>
        <v>Jul</v>
      </c>
      <c r="D1133" s="27">
        <f>VLOOKUP(C1133,'Look-up tables'!$N$2:$O$13,2,FALSE)</f>
        <v>7</v>
      </c>
      <c r="E1133" t="s">
        <v>34</v>
      </c>
      <c r="F1133">
        <v>42</v>
      </c>
      <c r="G1133" t="str">
        <f>VLOOKUP(F1133,'Look-up tables'!$A$1:$B$7,2,TRUE)</f>
        <v>XL</v>
      </c>
      <c r="H1133">
        <v>1244.01</v>
      </c>
      <c r="I1133" s="2">
        <f t="shared" si="51"/>
        <v>29.619285714285713</v>
      </c>
      <c r="J1133" t="s">
        <v>25</v>
      </c>
      <c r="K1133">
        <v>1.99</v>
      </c>
      <c r="L1133" s="8">
        <f t="shared" si="53"/>
        <v>1246</v>
      </c>
      <c r="M1133" t="s">
        <v>85</v>
      </c>
      <c r="N1133" t="str">
        <f>VLOOKUP(M1133,'Look-up tables'!$H$1:$I$14,2,FALSE)</f>
        <v>SK</v>
      </c>
      <c r="O1133" t="s">
        <v>16</v>
      </c>
      <c r="P1133" s="7">
        <f>VLOOKUP(O1133,'Look-up tables'!$D$1:$E$5,2,FALSE)</f>
        <v>4</v>
      </c>
      <c r="Q1133" s="8" t="s">
        <v>30</v>
      </c>
      <c r="R1133" t="s">
        <v>31</v>
      </c>
      <c r="S1133" t="s">
        <v>32</v>
      </c>
      <c r="T1133" t="s">
        <v>136</v>
      </c>
    </row>
    <row r="1134" spans="1:20" x14ac:dyDescent="0.35">
      <c r="A1134">
        <v>30593</v>
      </c>
      <c r="B1134" s="1">
        <v>40749</v>
      </c>
      <c r="C1134" s="27" t="str">
        <f t="shared" si="52"/>
        <v>Jul</v>
      </c>
      <c r="D1134" s="27">
        <f>VLOOKUP(C1134,'Look-up tables'!$N$2:$O$13,2,FALSE)</f>
        <v>7</v>
      </c>
      <c r="E1134" t="s">
        <v>20</v>
      </c>
      <c r="F1134">
        <v>41</v>
      </c>
      <c r="G1134" t="str">
        <f>VLOOKUP(F1134,'Look-up tables'!$A$1:$B$7,2,TRUE)</f>
        <v>XL</v>
      </c>
      <c r="H1134">
        <v>1408.34</v>
      </c>
      <c r="I1134" s="2">
        <f t="shared" si="51"/>
        <v>34.34975609756097</v>
      </c>
      <c r="J1134" t="s">
        <v>25</v>
      </c>
      <c r="K1134">
        <v>8.99</v>
      </c>
      <c r="L1134" s="8">
        <f t="shared" si="53"/>
        <v>1417.33</v>
      </c>
      <c r="M1134" t="s">
        <v>51</v>
      </c>
      <c r="N1134" t="str">
        <f>VLOOKUP(M1134,'Look-up tables'!$H$1:$I$14,2,FALSE)</f>
        <v>ON</v>
      </c>
      <c r="O1134" t="s">
        <v>42</v>
      </c>
      <c r="P1134" s="7">
        <f>VLOOKUP(O1134,'Look-up tables'!$D$1:$E$5,2,FALSE)</f>
        <v>2</v>
      </c>
      <c r="Q1134" s="8" t="s">
        <v>27</v>
      </c>
      <c r="R1134" t="s">
        <v>40</v>
      </c>
      <c r="S1134" t="s">
        <v>32</v>
      </c>
      <c r="T1134" t="s">
        <v>77</v>
      </c>
    </row>
    <row r="1135" spans="1:20" x14ac:dyDescent="0.35">
      <c r="A1135">
        <v>15425</v>
      </c>
      <c r="B1135" s="1">
        <v>40749</v>
      </c>
      <c r="C1135" s="27" t="str">
        <f t="shared" si="52"/>
        <v>Jul</v>
      </c>
      <c r="D1135" s="27">
        <f>VLOOKUP(C1135,'Look-up tables'!$N$2:$O$13,2,FALSE)</f>
        <v>7</v>
      </c>
      <c r="E1135" t="s">
        <v>13</v>
      </c>
      <c r="F1135">
        <v>29</v>
      </c>
      <c r="G1135" t="str">
        <f>VLOOKUP(F1135,'Look-up tables'!$A$1:$B$7,2,TRUE)</f>
        <v>M</v>
      </c>
      <c r="H1135">
        <v>2896.14</v>
      </c>
      <c r="I1135" s="2">
        <f t="shared" si="51"/>
        <v>99.866896551724139</v>
      </c>
      <c r="J1135" t="s">
        <v>14</v>
      </c>
      <c r="K1135">
        <v>19.989999999999998</v>
      </c>
      <c r="L1135" s="8">
        <f t="shared" si="53"/>
        <v>2916.1299999999997</v>
      </c>
      <c r="M1135" t="s">
        <v>54</v>
      </c>
      <c r="N1135" t="str">
        <f>VLOOKUP(M1135,'Look-up tables'!$H$1:$I$14,2,FALSE)</f>
        <v>AB</v>
      </c>
      <c r="O1135" t="s">
        <v>29</v>
      </c>
      <c r="P1135" s="7">
        <f>VLOOKUP(O1135,'Look-up tables'!$D$1:$E$5,2,FALSE)</f>
        <v>3</v>
      </c>
      <c r="Q1135" s="8" t="s">
        <v>30</v>
      </c>
      <c r="R1135" t="s">
        <v>31</v>
      </c>
      <c r="S1135" t="s">
        <v>19</v>
      </c>
      <c r="T1135" t="s">
        <v>107</v>
      </c>
    </row>
    <row r="1136" spans="1:20" x14ac:dyDescent="0.35">
      <c r="A1136">
        <v>30593</v>
      </c>
      <c r="B1136" s="1">
        <v>40749</v>
      </c>
      <c r="C1136" s="27" t="str">
        <f t="shared" si="52"/>
        <v>Jul</v>
      </c>
      <c r="D1136" s="27">
        <f>VLOOKUP(C1136,'Look-up tables'!$N$2:$O$13,2,FALSE)</f>
        <v>7</v>
      </c>
      <c r="E1136" t="s">
        <v>20</v>
      </c>
      <c r="F1136">
        <v>20</v>
      </c>
      <c r="G1136" t="str">
        <f>VLOOKUP(F1136,'Look-up tables'!$A$1:$B$7,2,TRUE)</f>
        <v>M</v>
      </c>
      <c r="H1136">
        <v>97.65</v>
      </c>
      <c r="I1136" s="2">
        <f t="shared" si="51"/>
        <v>4.8825000000000003</v>
      </c>
      <c r="J1136" t="s">
        <v>14</v>
      </c>
      <c r="K1136">
        <v>6.92</v>
      </c>
      <c r="L1136" s="8">
        <f t="shared" si="53"/>
        <v>104.57000000000001</v>
      </c>
      <c r="M1136" t="s">
        <v>51</v>
      </c>
      <c r="N1136" t="str">
        <f>VLOOKUP(M1136,'Look-up tables'!$H$1:$I$14,2,FALSE)</f>
        <v>ON</v>
      </c>
      <c r="O1136" t="s">
        <v>42</v>
      </c>
      <c r="P1136" s="7">
        <f>VLOOKUP(O1136,'Look-up tables'!$D$1:$E$5,2,FALSE)</f>
        <v>2</v>
      </c>
      <c r="Q1136" s="8" t="s">
        <v>17</v>
      </c>
      <c r="R1136" t="s">
        <v>18</v>
      </c>
      <c r="S1136" t="s">
        <v>19</v>
      </c>
      <c r="T1136" t="s">
        <v>112</v>
      </c>
    </row>
    <row r="1137" spans="1:20" x14ac:dyDescent="0.35">
      <c r="A1137">
        <v>39111</v>
      </c>
      <c r="B1137" s="1">
        <v>40749</v>
      </c>
      <c r="C1137" s="27" t="str">
        <f t="shared" si="52"/>
        <v>Jul</v>
      </c>
      <c r="D1137" s="27">
        <f>VLOOKUP(C1137,'Look-up tables'!$N$2:$O$13,2,FALSE)</f>
        <v>7</v>
      </c>
      <c r="E1137" t="s">
        <v>55</v>
      </c>
      <c r="F1137">
        <v>20</v>
      </c>
      <c r="G1137" t="str">
        <f>VLOOKUP(F1137,'Look-up tables'!$A$1:$B$7,2,TRUE)</f>
        <v>M</v>
      </c>
      <c r="H1137">
        <v>6004.35</v>
      </c>
      <c r="I1137" s="2">
        <f t="shared" si="51"/>
        <v>300.21750000000003</v>
      </c>
      <c r="J1137" t="s">
        <v>25</v>
      </c>
      <c r="K1137">
        <v>7.18</v>
      </c>
      <c r="L1137" s="8">
        <f t="shared" si="53"/>
        <v>6011.5300000000007</v>
      </c>
      <c r="M1137" t="s">
        <v>46</v>
      </c>
      <c r="N1137" t="str">
        <f>VLOOKUP(M1137,'Look-up tables'!$H$1:$I$14,2,FALSE)</f>
        <v>YT</v>
      </c>
      <c r="O1137" t="s">
        <v>22</v>
      </c>
      <c r="P1137" s="7">
        <f>VLOOKUP(O1137,'Look-up tables'!$D$1:$E$5,2,FALSE)</f>
        <v>1</v>
      </c>
      <c r="Q1137" s="8" t="s">
        <v>30</v>
      </c>
      <c r="R1137" t="s">
        <v>31</v>
      </c>
      <c r="S1137" t="s">
        <v>19</v>
      </c>
      <c r="T1137" t="s">
        <v>112</v>
      </c>
    </row>
    <row r="1138" spans="1:20" x14ac:dyDescent="0.35">
      <c r="A1138">
        <v>2306</v>
      </c>
      <c r="B1138" s="1">
        <v>40749</v>
      </c>
      <c r="C1138" s="27" t="str">
        <f t="shared" si="52"/>
        <v>Jul</v>
      </c>
      <c r="D1138" s="27">
        <f>VLOOKUP(C1138,'Look-up tables'!$N$2:$O$13,2,FALSE)</f>
        <v>7</v>
      </c>
      <c r="E1138" t="s">
        <v>34</v>
      </c>
      <c r="F1138">
        <v>15</v>
      </c>
      <c r="G1138" t="str">
        <f>VLOOKUP(F1138,'Look-up tables'!$A$1:$B$7,2,TRUE)</f>
        <v>S</v>
      </c>
      <c r="H1138">
        <v>113.5</v>
      </c>
      <c r="I1138" s="2">
        <f t="shared" si="51"/>
        <v>7.5666666666666664</v>
      </c>
      <c r="J1138" t="s">
        <v>25</v>
      </c>
      <c r="K1138">
        <v>6.28</v>
      </c>
      <c r="L1138" s="8">
        <f t="shared" si="53"/>
        <v>119.78</v>
      </c>
      <c r="M1138" t="s">
        <v>39</v>
      </c>
      <c r="N1138" t="str">
        <f>VLOOKUP(M1138,'Look-up tables'!$H$1:$I$14,2,FALSE)</f>
        <v>MB</v>
      </c>
      <c r="O1138" t="s">
        <v>22</v>
      </c>
      <c r="P1138" s="7">
        <f>VLOOKUP(O1138,'Look-up tables'!$D$1:$E$5,2,FALSE)</f>
        <v>1</v>
      </c>
      <c r="Q1138" s="8" t="s">
        <v>27</v>
      </c>
      <c r="R1138" t="s">
        <v>68</v>
      </c>
      <c r="S1138" t="s">
        <v>19</v>
      </c>
      <c r="T1138" t="s">
        <v>112</v>
      </c>
    </row>
    <row r="1139" spans="1:20" x14ac:dyDescent="0.35">
      <c r="A1139">
        <v>36516</v>
      </c>
      <c r="B1139" s="1">
        <v>40749</v>
      </c>
      <c r="C1139" s="27" t="str">
        <f t="shared" si="52"/>
        <v>Jul</v>
      </c>
      <c r="D1139" s="27">
        <f>VLOOKUP(C1139,'Look-up tables'!$N$2:$O$13,2,FALSE)</f>
        <v>7</v>
      </c>
      <c r="E1139" t="s">
        <v>55</v>
      </c>
      <c r="F1139">
        <v>9</v>
      </c>
      <c r="G1139" t="str">
        <f>VLOOKUP(F1139,'Look-up tables'!$A$1:$B$7,2,TRUE)</f>
        <v>XS</v>
      </c>
      <c r="H1139">
        <v>883.37</v>
      </c>
      <c r="I1139" s="2">
        <f t="shared" si="51"/>
        <v>98.152222222222221</v>
      </c>
      <c r="J1139" t="s">
        <v>25</v>
      </c>
      <c r="K1139">
        <v>7.18</v>
      </c>
      <c r="L1139" s="8">
        <f t="shared" si="53"/>
        <v>890.55</v>
      </c>
      <c r="M1139" t="s">
        <v>96</v>
      </c>
      <c r="N1139" t="str">
        <f>VLOOKUP(M1139,'Look-up tables'!$H$1:$I$14,2,FALSE)</f>
        <v>PE</v>
      </c>
      <c r="O1139" t="s">
        <v>29</v>
      </c>
      <c r="P1139" s="7">
        <f>VLOOKUP(O1139,'Look-up tables'!$D$1:$E$5,2,FALSE)</f>
        <v>3</v>
      </c>
      <c r="Q1139" s="8" t="s">
        <v>30</v>
      </c>
      <c r="R1139" t="s">
        <v>31</v>
      </c>
      <c r="S1139" t="s">
        <v>19</v>
      </c>
      <c r="T1139" t="s">
        <v>77</v>
      </c>
    </row>
    <row r="1140" spans="1:20" x14ac:dyDescent="0.35">
      <c r="A1140">
        <v>39111</v>
      </c>
      <c r="B1140" s="1">
        <v>40749</v>
      </c>
      <c r="C1140" s="27" t="str">
        <f t="shared" si="52"/>
        <v>Jul</v>
      </c>
      <c r="D1140" s="27">
        <f>VLOOKUP(C1140,'Look-up tables'!$N$2:$O$13,2,FALSE)</f>
        <v>7</v>
      </c>
      <c r="E1140" t="s">
        <v>55</v>
      </c>
      <c r="F1140">
        <v>1</v>
      </c>
      <c r="G1140" t="str">
        <f>VLOOKUP(F1140,'Look-up tables'!$A$1:$B$7,2,TRUE)</f>
        <v>XS</v>
      </c>
      <c r="H1140">
        <v>182.4</v>
      </c>
      <c r="I1140" s="2">
        <f t="shared" si="51"/>
        <v>182.4</v>
      </c>
      <c r="J1140" t="s">
        <v>25</v>
      </c>
      <c r="K1140">
        <v>19.989999999999998</v>
      </c>
      <c r="L1140" s="8">
        <f t="shared" si="53"/>
        <v>202.39000000000001</v>
      </c>
      <c r="M1140" t="s">
        <v>46</v>
      </c>
      <c r="N1140" t="str">
        <f>VLOOKUP(M1140,'Look-up tables'!$H$1:$I$14,2,FALSE)</f>
        <v>YT</v>
      </c>
      <c r="O1140" t="s">
        <v>22</v>
      </c>
      <c r="P1140" s="7">
        <f>VLOOKUP(O1140,'Look-up tables'!$D$1:$E$5,2,FALSE)</f>
        <v>1</v>
      </c>
      <c r="Q1140" s="8" t="s">
        <v>27</v>
      </c>
      <c r="R1140" t="s">
        <v>58</v>
      </c>
      <c r="S1140" t="s">
        <v>19</v>
      </c>
      <c r="T1140" t="s">
        <v>77</v>
      </c>
    </row>
    <row r="1141" spans="1:20" x14ac:dyDescent="0.35">
      <c r="A1141">
        <v>19041</v>
      </c>
      <c r="B1141" s="1">
        <v>40750</v>
      </c>
      <c r="C1141" s="27" t="str">
        <f t="shared" si="52"/>
        <v>Jul</v>
      </c>
      <c r="D1141" s="27">
        <f>VLOOKUP(C1141,'Look-up tables'!$N$2:$O$13,2,FALSE)</f>
        <v>7</v>
      </c>
      <c r="E1141" t="s">
        <v>13</v>
      </c>
      <c r="F1141">
        <v>43</v>
      </c>
      <c r="G1141" t="str">
        <f>VLOOKUP(F1141,'Look-up tables'!$A$1:$B$7,2,TRUE)</f>
        <v>XL</v>
      </c>
      <c r="H1141">
        <v>1849.8</v>
      </c>
      <c r="I1141" s="2">
        <f t="shared" si="51"/>
        <v>43.018604651162789</v>
      </c>
      <c r="J1141" t="s">
        <v>25</v>
      </c>
      <c r="K1141">
        <v>4.62</v>
      </c>
      <c r="L1141" s="8">
        <f t="shared" si="53"/>
        <v>1854.4199999999998</v>
      </c>
      <c r="M1141" t="s">
        <v>46</v>
      </c>
      <c r="N1141" t="str">
        <f>VLOOKUP(M1141,'Look-up tables'!$H$1:$I$14,2,FALSE)</f>
        <v>YT</v>
      </c>
      <c r="O1141" t="s">
        <v>22</v>
      </c>
      <c r="P1141" s="7">
        <f>VLOOKUP(O1141,'Look-up tables'!$D$1:$E$5,2,FALSE)</f>
        <v>1</v>
      </c>
      <c r="Q1141" s="8" t="s">
        <v>27</v>
      </c>
      <c r="R1141" t="s">
        <v>66</v>
      </c>
      <c r="S1141" t="s">
        <v>19</v>
      </c>
      <c r="T1141" s="1">
        <v>40641</v>
      </c>
    </row>
    <row r="1142" spans="1:20" x14ac:dyDescent="0.35">
      <c r="A1142">
        <v>30565</v>
      </c>
      <c r="B1142" s="1">
        <v>40750</v>
      </c>
      <c r="C1142" s="27" t="str">
        <f t="shared" si="52"/>
        <v>Jul</v>
      </c>
      <c r="D1142" s="27">
        <f>VLOOKUP(C1142,'Look-up tables'!$N$2:$O$13,2,FALSE)</f>
        <v>7</v>
      </c>
      <c r="E1142" t="s">
        <v>55</v>
      </c>
      <c r="F1142">
        <v>32</v>
      </c>
      <c r="G1142" t="str">
        <f>VLOOKUP(F1142,'Look-up tables'!$A$1:$B$7,2,TRUE)</f>
        <v>L</v>
      </c>
      <c r="H1142">
        <v>1785.02</v>
      </c>
      <c r="I1142" s="2">
        <f t="shared" si="51"/>
        <v>55.781874999999999</v>
      </c>
      <c r="J1142" t="s">
        <v>14</v>
      </c>
      <c r="K1142">
        <v>4</v>
      </c>
      <c r="L1142" s="8">
        <f t="shared" si="53"/>
        <v>1789.02</v>
      </c>
      <c r="M1142" t="s">
        <v>85</v>
      </c>
      <c r="N1142" t="str">
        <f>VLOOKUP(M1142,'Look-up tables'!$H$1:$I$14,2,FALSE)</f>
        <v>SK</v>
      </c>
      <c r="O1142" t="s">
        <v>22</v>
      </c>
      <c r="P1142" s="7">
        <f>VLOOKUP(O1142,'Look-up tables'!$D$1:$E$5,2,FALSE)</f>
        <v>1</v>
      </c>
      <c r="Q1142" s="8" t="s">
        <v>30</v>
      </c>
      <c r="R1142" t="s">
        <v>31</v>
      </c>
      <c r="S1142" t="s">
        <v>19</v>
      </c>
      <c r="T1142" t="s">
        <v>77</v>
      </c>
    </row>
    <row r="1143" spans="1:20" x14ac:dyDescent="0.35">
      <c r="A1143">
        <v>19041</v>
      </c>
      <c r="B1143" s="1">
        <v>40750</v>
      </c>
      <c r="C1143" s="27" t="str">
        <f t="shared" si="52"/>
        <v>Jul</v>
      </c>
      <c r="D1143" s="27">
        <f>VLOOKUP(C1143,'Look-up tables'!$N$2:$O$13,2,FALSE)</f>
        <v>7</v>
      </c>
      <c r="E1143" t="s">
        <v>13</v>
      </c>
      <c r="F1143">
        <v>3</v>
      </c>
      <c r="G1143" t="str">
        <f>VLOOKUP(F1143,'Look-up tables'!$A$1:$B$7,2,TRUE)</f>
        <v>XS</v>
      </c>
      <c r="H1143">
        <v>36.06</v>
      </c>
      <c r="I1143" s="2">
        <f t="shared" si="51"/>
        <v>12.020000000000001</v>
      </c>
      <c r="J1143" t="s">
        <v>25</v>
      </c>
      <c r="K1143">
        <v>4.5</v>
      </c>
      <c r="L1143" s="8">
        <f t="shared" si="53"/>
        <v>40.56</v>
      </c>
      <c r="M1143" t="s">
        <v>46</v>
      </c>
      <c r="N1143" t="str">
        <f>VLOOKUP(M1143,'Look-up tables'!$H$1:$I$14,2,FALSE)</f>
        <v>YT</v>
      </c>
      <c r="O1143" t="s">
        <v>22</v>
      </c>
      <c r="P1143" s="7">
        <f>VLOOKUP(O1143,'Look-up tables'!$D$1:$E$5,2,FALSE)</f>
        <v>1</v>
      </c>
      <c r="Q1143" s="8" t="s">
        <v>27</v>
      </c>
      <c r="R1143" t="s">
        <v>66</v>
      </c>
      <c r="S1143" t="s">
        <v>19</v>
      </c>
      <c r="T1143" t="s">
        <v>256</v>
      </c>
    </row>
    <row r="1144" spans="1:20" x14ac:dyDescent="0.35">
      <c r="A1144">
        <v>31938</v>
      </c>
      <c r="B1144" s="1">
        <v>40751</v>
      </c>
      <c r="C1144" s="27" t="str">
        <f t="shared" si="52"/>
        <v>Jul</v>
      </c>
      <c r="D1144" s="27">
        <f>VLOOKUP(C1144,'Look-up tables'!$N$2:$O$13,2,FALSE)</f>
        <v>7</v>
      </c>
      <c r="E1144" t="s">
        <v>55</v>
      </c>
      <c r="F1144">
        <v>47</v>
      </c>
      <c r="G1144" t="str">
        <f>VLOOKUP(F1144,'Look-up tables'!$A$1:$B$7,2,TRUE)</f>
        <v>XL</v>
      </c>
      <c r="H1144">
        <v>363.23</v>
      </c>
      <c r="I1144" s="2">
        <f t="shared" si="51"/>
        <v>7.7282978723404261</v>
      </c>
      <c r="J1144" t="s">
        <v>25</v>
      </c>
      <c r="K1144">
        <v>4</v>
      </c>
      <c r="L1144" s="8">
        <f t="shared" si="53"/>
        <v>367.23</v>
      </c>
      <c r="M1144" t="s">
        <v>15</v>
      </c>
      <c r="N1144" t="str">
        <f>VLOOKUP(M1144,'Look-up tables'!$H$1:$I$14,2,FALSE)</f>
        <v>BC</v>
      </c>
      <c r="O1144" t="s">
        <v>16</v>
      </c>
      <c r="P1144" s="7">
        <f>VLOOKUP(O1144,'Look-up tables'!$D$1:$E$5,2,FALSE)</f>
        <v>4</v>
      </c>
      <c r="Q1144" s="8" t="s">
        <v>17</v>
      </c>
      <c r="R1144" t="s">
        <v>18</v>
      </c>
      <c r="S1144" t="s">
        <v>37</v>
      </c>
      <c r="T1144" t="s">
        <v>107</v>
      </c>
    </row>
    <row r="1145" spans="1:20" x14ac:dyDescent="0.35">
      <c r="A1145">
        <v>49479</v>
      </c>
      <c r="B1145" s="1">
        <v>40751</v>
      </c>
      <c r="C1145" s="27" t="str">
        <f t="shared" si="52"/>
        <v>Jul</v>
      </c>
      <c r="D1145" s="27">
        <f>VLOOKUP(C1145,'Look-up tables'!$N$2:$O$13,2,FALSE)</f>
        <v>7</v>
      </c>
      <c r="E1145" t="s">
        <v>55</v>
      </c>
      <c r="F1145">
        <v>46</v>
      </c>
      <c r="G1145" t="str">
        <f>VLOOKUP(F1145,'Look-up tables'!$A$1:$B$7,2,TRUE)</f>
        <v>XL</v>
      </c>
      <c r="H1145">
        <v>5615.4</v>
      </c>
      <c r="I1145" s="2">
        <f t="shared" si="51"/>
        <v>122.07391304347826</v>
      </c>
      <c r="J1145" t="s">
        <v>21</v>
      </c>
      <c r="K1145">
        <v>26.3</v>
      </c>
      <c r="L1145" s="8">
        <f t="shared" si="53"/>
        <v>5641.7</v>
      </c>
      <c r="M1145" t="s">
        <v>39</v>
      </c>
      <c r="N1145" t="str">
        <f>VLOOKUP(M1145,'Look-up tables'!$H$1:$I$14,2,FALSE)</f>
        <v>MB</v>
      </c>
      <c r="O1145" t="s">
        <v>16</v>
      </c>
      <c r="P1145" s="7">
        <f>VLOOKUP(O1145,'Look-up tables'!$D$1:$E$5,2,FALSE)</f>
        <v>4</v>
      </c>
      <c r="Q1145" s="8" t="s">
        <v>30</v>
      </c>
      <c r="R1145" t="s">
        <v>44</v>
      </c>
      <c r="S1145" t="s">
        <v>24</v>
      </c>
      <c r="T1145" t="s">
        <v>107</v>
      </c>
    </row>
    <row r="1146" spans="1:20" x14ac:dyDescent="0.35">
      <c r="A1146">
        <v>30853</v>
      </c>
      <c r="B1146" s="1">
        <v>40751</v>
      </c>
      <c r="C1146" s="27" t="str">
        <f t="shared" si="52"/>
        <v>Jul</v>
      </c>
      <c r="D1146" s="27">
        <f>VLOOKUP(C1146,'Look-up tables'!$N$2:$O$13,2,FALSE)</f>
        <v>7</v>
      </c>
      <c r="E1146" t="s">
        <v>55</v>
      </c>
      <c r="F1146">
        <v>40</v>
      </c>
      <c r="G1146" t="str">
        <f>VLOOKUP(F1146,'Look-up tables'!$A$1:$B$7,2,TRUE)</f>
        <v>XL</v>
      </c>
      <c r="H1146">
        <v>254.02</v>
      </c>
      <c r="I1146" s="2">
        <f t="shared" si="51"/>
        <v>6.3505000000000003</v>
      </c>
      <c r="J1146" t="s">
        <v>25</v>
      </c>
      <c r="K1146">
        <v>0.5</v>
      </c>
      <c r="L1146" s="8">
        <f t="shared" si="53"/>
        <v>254.52</v>
      </c>
      <c r="M1146" t="s">
        <v>85</v>
      </c>
      <c r="N1146" t="str">
        <f>VLOOKUP(M1146,'Look-up tables'!$H$1:$I$14,2,FALSE)</f>
        <v>SK</v>
      </c>
      <c r="O1146" t="s">
        <v>42</v>
      </c>
      <c r="P1146" s="7">
        <f>VLOOKUP(O1146,'Look-up tables'!$D$1:$E$5,2,FALSE)</f>
        <v>2</v>
      </c>
      <c r="Q1146" s="8" t="s">
        <v>27</v>
      </c>
      <c r="R1146" t="s">
        <v>71</v>
      </c>
      <c r="S1146" t="s">
        <v>19</v>
      </c>
      <c r="T1146" t="s">
        <v>256</v>
      </c>
    </row>
    <row r="1147" spans="1:20" x14ac:dyDescent="0.35">
      <c r="A1147">
        <v>56768</v>
      </c>
      <c r="B1147" s="1">
        <v>40751</v>
      </c>
      <c r="C1147" s="27" t="str">
        <f t="shared" si="52"/>
        <v>Jul</v>
      </c>
      <c r="D1147" s="27">
        <f>VLOOKUP(C1147,'Look-up tables'!$N$2:$O$13,2,FALSE)</f>
        <v>7</v>
      </c>
      <c r="E1147" t="s">
        <v>20</v>
      </c>
      <c r="F1147">
        <v>37</v>
      </c>
      <c r="G1147" t="str">
        <f>VLOOKUP(F1147,'Look-up tables'!$A$1:$B$7,2,TRUE)</f>
        <v>L</v>
      </c>
      <c r="H1147">
        <v>111.39</v>
      </c>
      <c r="I1147" s="2">
        <f t="shared" si="51"/>
        <v>3.0105405405405405</v>
      </c>
      <c r="J1147" t="s">
        <v>25</v>
      </c>
      <c r="K1147">
        <v>0.7</v>
      </c>
      <c r="L1147" s="8">
        <f t="shared" si="53"/>
        <v>112.09</v>
      </c>
      <c r="M1147" t="s">
        <v>41</v>
      </c>
      <c r="N1147" t="str">
        <f>VLOOKUP(M1147,'Look-up tables'!$H$1:$I$14,2,FALSE)</f>
        <v>NS</v>
      </c>
      <c r="O1147" t="s">
        <v>22</v>
      </c>
      <c r="P1147" s="7">
        <f>VLOOKUP(O1147,'Look-up tables'!$D$1:$E$5,2,FALSE)</f>
        <v>1</v>
      </c>
      <c r="Q1147" s="8" t="s">
        <v>27</v>
      </c>
      <c r="R1147" t="s">
        <v>40</v>
      </c>
      <c r="S1147" t="s">
        <v>37</v>
      </c>
      <c r="T1147" t="s">
        <v>107</v>
      </c>
    </row>
    <row r="1148" spans="1:20" x14ac:dyDescent="0.35">
      <c r="A1148">
        <v>31556</v>
      </c>
      <c r="B1148" s="1">
        <v>40751</v>
      </c>
      <c r="C1148" s="27" t="str">
        <f t="shared" si="52"/>
        <v>Jul</v>
      </c>
      <c r="D1148" s="27">
        <f>VLOOKUP(C1148,'Look-up tables'!$N$2:$O$13,2,FALSE)</f>
        <v>7</v>
      </c>
      <c r="E1148" t="s">
        <v>20</v>
      </c>
      <c r="F1148">
        <v>35</v>
      </c>
      <c r="G1148" t="str">
        <f>VLOOKUP(F1148,'Look-up tables'!$A$1:$B$7,2,TRUE)</f>
        <v>L</v>
      </c>
      <c r="H1148">
        <v>269.35000000000002</v>
      </c>
      <c r="I1148" s="2">
        <f t="shared" si="51"/>
        <v>7.6957142857142866</v>
      </c>
      <c r="J1148" t="s">
        <v>25</v>
      </c>
      <c r="K1148">
        <v>3.68</v>
      </c>
      <c r="L1148" s="8">
        <f t="shared" si="53"/>
        <v>273.03000000000003</v>
      </c>
      <c r="M1148" t="s">
        <v>85</v>
      </c>
      <c r="N1148" t="str">
        <f>VLOOKUP(M1148,'Look-up tables'!$H$1:$I$14,2,FALSE)</f>
        <v>SK</v>
      </c>
      <c r="O1148" t="s">
        <v>16</v>
      </c>
      <c r="P1148" s="7">
        <f>VLOOKUP(O1148,'Look-up tables'!$D$1:$E$5,2,FALSE)</f>
        <v>4</v>
      </c>
      <c r="Q1148" s="8" t="s">
        <v>17</v>
      </c>
      <c r="R1148" t="s">
        <v>18</v>
      </c>
      <c r="S1148" t="s">
        <v>37</v>
      </c>
      <c r="T1148" t="s">
        <v>77</v>
      </c>
    </row>
    <row r="1149" spans="1:20" x14ac:dyDescent="0.35">
      <c r="A1149">
        <v>52934</v>
      </c>
      <c r="B1149" s="1">
        <v>40751</v>
      </c>
      <c r="C1149" s="27" t="str">
        <f t="shared" si="52"/>
        <v>Jul</v>
      </c>
      <c r="D1149" s="27">
        <f>VLOOKUP(C1149,'Look-up tables'!$N$2:$O$13,2,FALSE)</f>
        <v>7</v>
      </c>
      <c r="E1149" t="s">
        <v>20</v>
      </c>
      <c r="F1149">
        <v>20</v>
      </c>
      <c r="G1149" t="str">
        <f>VLOOKUP(F1149,'Look-up tables'!$A$1:$B$7,2,TRUE)</f>
        <v>M</v>
      </c>
      <c r="H1149">
        <v>92.15</v>
      </c>
      <c r="I1149" s="2">
        <f t="shared" si="51"/>
        <v>4.6074999999999999</v>
      </c>
      <c r="J1149" t="s">
        <v>25</v>
      </c>
      <c r="K1149">
        <v>0.5</v>
      </c>
      <c r="L1149" s="8">
        <f t="shared" si="53"/>
        <v>92.65</v>
      </c>
      <c r="M1149" t="s">
        <v>41</v>
      </c>
      <c r="N1149" t="str">
        <f>VLOOKUP(M1149,'Look-up tables'!$H$1:$I$14,2,FALSE)</f>
        <v>NS</v>
      </c>
      <c r="O1149" t="s">
        <v>22</v>
      </c>
      <c r="P1149" s="7">
        <f>VLOOKUP(O1149,'Look-up tables'!$D$1:$E$5,2,FALSE)</f>
        <v>1</v>
      </c>
      <c r="Q1149" s="8" t="s">
        <v>27</v>
      </c>
      <c r="R1149" t="s">
        <v>71</v>
      </c>
      <c r="S1149" t="s">
        <v>19</v>
      </c>
      <c r="T1149" t="s">
        <v>77</v>
      </c>
    </row>
    <row r="1150" spans="1:20" x14ac:dyDescent="0.35">
      <c r="A1150">
        <v>30853</v>
      </c>
      <c r="B1150" s="1">
        <v>40751</v>
      </c>
      <c r="C1150" s="27" t="str">
        <f t="shared" si="52"/>
        <v>Jul</v>
      </c>
      <c r="D1150" s="27">
        <f>VLOOKUP(C1150,'Look-up tables'!$N$2:$O$13,2,FALSE)</f>
        <v>7</v>
      </c>
      <c r="E1150" t="s">
        <v>55</v>
      </c>
      <c r="F1150">
        <v>16</v>
      </c>
      <c r="G1150" t="str">
        <f>VLOOKUP(F1150,'Look-up tables'!$A$1:$B$7,2,TRUE)</f>
        <v>S</v>
      </c>
      <c r="H1150">
        <v>41.52</v>
      </c>
      <c r="I1150" s="2">
        <f t="shared" si="51"/>
        <v>2.5950000000000002</v>
      </c>
      <c r="J1150" t="s">
        <v>25</v>
      </c>
      <c r="K1150">
        <v>7.09</v>
      </c>
      <c r="L1150" s="8">
        <f t="shared" si="53"/>
        <v>48.61</v>
      </c>
      <c r="M1150" t="s">
        <v>39</v>
      </c>
      <c r="N1150" t="str">
        <f>VLOOKUP(M1150,'Look-up tables'!$H$1:$I$14,2,FALSE)</f>
        <v>MB</v>
      </c>
      <c r="O1150" t="s">
        <v>42</v>
      </c>
      <c r="P1150" s="7">
        <f>VLOOKUP(O1150,'Look-up tables'!$D$1:$E$5,2,FALSE)</f>
        <v>2</v>
      </c>
      <c r="Q1150" s="8" t="s">
        <v>27</v>
      </c>
      <c r="R1150" t="s">
        <v>28</v>
      </c>
      <c r="S1150" t="s">
        <v>37</v>
      </c>
      <c r="T1150" t="s">
        <v>256</v>
      </c>
    </row>
    <row r="1151" spans="1:20" x14ac:dyDescent="0.35">
      <c r="A1151">
        <v>34725</v>
      </c>
      <c r="B1151" s="1">
        <v>40751</v>
      </c>
      <c r="C1151" s="27" t="str">
        <f t="shared" si="52"/>
        <v>Jul</v>
      </c>
      <c r="D1151" s="27">
        <f>VLOOKUP(C1151,'Look-up tables'!$N$2:$O$13,2,FALSE)</f>
        <v>7</v>
      </c>
      <c r="E1151" t="s">
        <v>13</v>
      </c>
      <c r="F1151">
        <v>14</v>
      </c>
      <c r="G1151" t="str">
        <f>VLOOKUP(F1151,'Look-up tables'!$A$1:$B$7,2,TRUE)</f>
        <v>S</v>
      </c>
      <c r="H1151">
        <v>1885.41</v>
      </c>
      <c r="I1151" s="2">
        <f t="shared" si="51"/>
        <v>134.67214285714286</v>
      </c>
      <c r="J1151" t="s">
        <v>25</v>
      </c>
      <c r="K1151">
        <v>35</v>
      </c>
      <c r="L1151" s="8">
        <f t="shared" si="53"/>
        <v>1920.41</v>
      </c>
      <c r="M1151" t="s">
        <v>35</v>
      </c>
      <c r="N1151" t="str">
        <f>VLOOKUP(M1151,'Look-up tables'!$H$1:$I$14,2,FALSE)</f>
        <v>QC</v>
      </c>
      <c r="O1151" t="s">
        <v>42</v>
      </c>
      <c r="P1151" s="7">
        <f>VLOOKUP(O1151,'Look-up tables'!$D$1:$E$5,2,FALSE)</f>
        <v>2</v>
      </c>
      <c r="Q1151" s="8" t="s">
        <v>27</v>
      </c>
      <c r="R1151" t="s">
        <v>58</v>
      </c>
      <c r="S1151" t="s">
        <v>76</v>
      </c>
      <c r="T1151" t="s">
        <v>107</v>
      </c>
    </row>
    <row r="1152" spans="1:20" x14ac:dyDescent="0.35">
      <c r="A1152">
        <v>31938</v>
      </c>
      <c r="B1152" s="1">
        <v>40751</v>
      </c>
      <c r="C1152" s="27" t="str">
        <f t="shared" si="52"/>
        <v>Jul</v>
      </c>
      <c r="D1152" s="27">
        <f>VLOOKUP(C1152,'Look-up tables'!$N$2:$O$13,2,FALSE)</f>
        <v>7</v>
      </c>
      <c r="E1152" t="s">
        <v>55</v>
      </c>
      <c r="F1152">
        <v>13</v>
      </c>
      <c r="G1152" t="str">
        <f>VLOOKUP(F1152,'Look-up tables'!$A$1:$B$7,2,TRUE)</f>
        <v>S</v>
      </c>
      <c r="H1152">
        <v>1193.6199999999999</v>
      </c>
      <c r="I1152" s="2">
        <f t="shared" ref="I1152:I1215" si="54">H1152/F1152</f>
        <v>91.816923076923075</v>
      </c>
      <c r="J1152" t="s">
        <v>21</v>
      </c>
      <c r="K1152">
        <v>42</v>
      </c>
      <c r="L1152" s="8">
        <f t="shared" si="53"/>
        <v>1235.6199999999999</v>
      </c>
      <c r="M1152" t="s">
        <v>15</v>
      </c>
      <c r="N1152" t="str">
        <f>VLOOKUP(M1152,'Look-up tables'!$H$1:$I$14,2,FALSE)</f>
        <v>BC</v>
      </c>
      <c r="O1152" t="s">
        <v>16</v>
      </c>
      <c r="P1152" s="7">
        <f>VLOOKUP(O1152,'Look-up tables'!$D$1:$E$5,2,FALSE)</f>
        <v>4</v>
      </c>
      <c r="Q1152" s="8" t="s">
        <v>17</v>
      </c>
      <c r="R1152" t="s">
        <v>23</v>
      </c>
      <c r="S1152" t="s">
        <v>24</v>
      </c>
      <c r="T1152" t="s">
        <v>77</v>
      </c>
    </row>
    <row r="1153" spans="1:20" x14ac:dyDescent="0.35">
      <c r="A1153">
        <v>56768</v>
      </c>
      <c r="B1153" s="1">
        <v>40751</v>
      </c>
      <c r="C1153" s="27" t="str">
        <f t="shared" si="52"/>
        <v>Jul</v>
      </c>
      <c r="D1153" s="27">
        <f>VLOOKUP(C1153,'Look-up tables'!$N$2:$O$13,2,FALSE)</f>
        <v>7</v>
      </c>
      <c r="E1153" t="s">
        <v>20</v>
      </c>
      <c r="F1153">
        <v>13</v>
      </c>
      <c r="G1153" t="str">
        <f>VLOOKUP(F1153,'Look-up tables'!$A$1:$B$7,2,TRUE)</f>
        <v>S</v>
      </c>
      <c r="H1153">
        <v>1207.02</v>
      </c>
      <c r="I1153" s="2">
        <f t="shared" si="54"/>
        <v>92.847692307692313</v>
      </c>
      <c r="J1153" t="s">
        <v>21</v>
      </c>
      <c r="K1153">
        <v>14</v>
      </c>
      <c r="L1153" s="8">
        <f t="shared" si="53"/>
        <v>1221.02</v>
      </c>
      <c r="M1153" t="s">
        <v>35</v>
      </c>
      <c r="N1153" t="str">
        <f>VLOOKUP(M1153,'Look-up tables'!$H$1:$I$14,2,FALSE)</f>
        <v>QC</v>
      </c>
      <c r="O1153" t="s">
        <v>22</v>
      </c>
      <c r="P1153" s="7">
        <f>VLOOKUP(O1153,'Look-up tables'!$D$1:$E$5,2,FALSE)</f>
        <v>1</v>
      </c>
      <c r="Q1153" s="8" t="s">
        <v>30</v>
      </c>
      <c r="R1153" t="s">
        <v>44</v>
      </c>
      <c r="S1153" t="s">
        <v>24</v>
      </c>
      <c r="T1153" t="s">
        <v>77</v>
      </c>
    </row>
    <row r="1154" spans="1:20" x14ac:dyDescent="0.35">
      <c r="A1154">
        <v>3362</v>
      </c>
      <c r="B1154" s="1">
        <v>40752</v>
      </c>
      <c r="C1154" s="27" t="str">
        <f t="shared" si="52"/>
        <v>Jul</v>
      </c>
      <c r="D1154" s="27">
        <f>VLOOKUP(C1154,'Look-up tables'!$N$2:$O$13,2,FALSE)</f>
        <v>7</v>
      </c>
      <c r="E1154" t="s">
        <v>13</v>
      </c>
      <c r="F1154">
        <v>50</v>
      </c>
      <c r="G1154" t="str">
        <f>VLOOKUP(F1154,'Look-up tables'!$A$1:$B$7,2,TRUE)</f>
        <v>XXL</v>
      </c>
      <c r="H1154">
        <v>760.85</v>
      </c>
      <c r="I1154" s="2">
        <f t="shared" si="54"/>
        <v>15.217000000000001</v>
      </c>
      <c r="J1154" t="s">
        <v>25</v>
      </c>
      <c r="K1154">
        <v>4.53</v>
      </c>
      <c r="L1154" s="8">
        <f t="shared" si="53"/>
        <v>765.38</v>
      </c>
      <c r="M1154" t="s">
        <v>15</v>
      </c>
      <c r="N1154" t="str">
        <f>VLOOKUP(M1154,'Look-up tables'!$H$1:$I$14,2,FALSE)</f>
        <v>BC</v>
      </c>
      <c r="O1154" t="s">
        <v>42</v>
      </c>
      <c r="P1154" s="7">
        <f>VLOOKUP(O1154,'Look-up tables'!$D$1:$E$5,2,FALSE)</f>
        <v>2</v>
      </c>
      <c r="Q1154" s="8" t="s">
        <v>27</v>
      </c>
      <c r="R1154" t="s">
        <v>58</v>
      </c>
      <c r="S1154" t="s">
        <v>19</v>
      </c>
      <c r="T1154" s="1">
        <v>40702</v>
      </c>
    </row>
    <row r="1155" spans="1:20" x14ac:dyDescent="0.35">
      <c r="A1155">
        <v>47271</v>
      </c>
      <c r="B1155" s="1">
        <v>40752</v>
      </c>
      <c r="C1155" s="27" t="str">
        <f t="shared" ref="C1155:C1218" si="55">TEXT(B1155, "mmm")</f>
        <v>Jul</v>
      </c>
      <c r="D1155" s="27">
        <f>VLOOKUP(C1155,'Look-up tables'!$N$2:$O$13,2,FALSE)</f>
        <v>7</v>
      </c>
      <c r="E1155" t="s">
        <v>55</v>
      </c>
      <c r="F1155">
        <v>44</v>
      </c>
      <c r="G1155" t="str">
        <f>VLOOKUP(F1155,'Look-up tables'!$A$1:$B$7,2,TRUE)</f>
        <v>XL</v>
      </c>
      <c r="H1155">
        <v>221.42</v>
      </c>
      <c r="I1155" s="2">
        <f t="shared" si="54"/>
        <v>5.0322727272727272</v>
      </c>
      <c r="J1155" t="s">
        <v>25</v>
      </c>
      <c r="K1155">
        <v>4.62</v>
      </c>
      <c r="L1155" s="8">
        <f t="shared" ref="L1155:L1218" si="56">H1155+K1155</f>
        <v>226.04</v>
      </c>
      <c r="M1155" t="s">
        <v>63</v>
      </c>
      <c r="N1155" t="str">
        <f>VLOOKUP(M1155,'Look-up tables'!$H$1:$I$14,2,FALSE)</f>
        <v>NB</v>
      </c>
      <c r="O1155" t="s">
        <v>22</v>
      </c>
      <c r="P1155" s="7">
        <f>VLOOKUP(O1155,'Look-up tables'!$D$1:$E$5,2,FALSE)</f>
        <v>1</v>
      </c>
      <c r="Q1155" s="8" t="s">
        <v>30</v>
      </c>
      <c r="R1155" t="s">
        <v>31</v>
      </c>
      <c r="S1155" t="s">
        <v>32</v>
      </c>
      <c r="T1155" t="s">
        <v>107</v>
      </c>
    </row>
    <row r="1156" spans="1:20" x14ac:dyDescent="0.35">
      <c r="A1156">
        <v>3362</v>
      </c>
      <c r="B1156" s="1">
        <v>40752</v>
      </c>
      <c r="C1156" s="27" t="str">
        <f t="shared" si="55"/>
        <v>Jul</v>
      </c>
      <c r="D1156" s="27">
        <f>VLOOKUP(C1156,'Look-up tables'!$N$2:$O$13,2,FALSE)</f>
        <v>7</v>
      </c>
      <c r="E1156" t="s">
        <v>13</v>
      </c>
      <c r="F1156">
        <v>40</v>
      </c>
      <c r="G1156" t="str">
        <f>VLOOKUP(F1156,'Look-up tables'!$A$1:$B$7,2,TRUE)</f>
        <v>XL</v>
      </c>
      <c r="H1156">
        <v>1699.52</v>
      </c>
      <c r="I1156" s="2">
        <f t="shared" si="54"/>
        <v>42.488</v>
      </c>
      <c r="J1156" t="s">
        <v>25</v>
      </c>
      <c r="K1156">
        <v>1.99</v>
      </c>
      <c r="L1156" s="8">
        <f t="shared" si="56"/>
        <v>1701.51</v>
      </c>
      <c r="M1156" t="s">
        <v>15</v>
      </c>
      <c r="N1156" t="str">
        <f>VLOOKUP(M1156,'Look-up tables'!$H$1:$I$14,2,FALSE)</f>
        <v>BC</v>
      </c>
      <c r="O1156" t="s">
        <v>42</v>
      </c>
      <c r="P1156" s="7">
        <f>VLOOKUP(O1156,'Look-up tables'!$D$1:$E$5,2,FALSE)</f>
        <v>2</v>
      </c>
      <c r="Q1156" s="8" t="s">
        <v>30</v>
      </c>
      <c r="R1156" t="s">
        <v>31</v>
      </c>
      <c r="S1156" t="s">
        <v>32</v>
      </c>
      <c r="T1156" s="1">
        <v>40551</v>
      </c>
    </row>
    <row r="1157" spans="1:20" x14ac:dyDescent="0.35">
      <c r="A1157">
        <v>21089</v>
      </c>
      <c r="B1157" s="1">
        <v>40752</v>
      </c>
      <c r="C1157" s="27" t="str">
        <f t="shared" si="55"/>
        <v>Jul</v>
      </c>
      <c r="D1157" s="27">
        <f>VLOOKUP(C1157,'Look-up tables'!$N$2:$O$13,2,FALSE)</f>
        <v>7</v>
      </c>
      <c r="E1157" t="s">
        <v>55</v>
      </c>
      <c r="F1157">
        <v>4</v>
      </c>
      <c r="G1157" t="str">
        <f>VLOOKUP(F1157,'Look-up tables'!$A$1:$B$7,2,TRUE)</f>
        <v>XS</v>
      </c>
      <c r="H1157">
        <v>559.75</v>
      </c>
      <c r="I1157" s="2">
        <f t="shared" si="54"/>
        <v>139.9375</v>
      </c>
      <c r="J1157" t="s">
        <v>21</v>
      </c>
      <c r="K1157">
        <v>70.2</v>
      </c>
      <c r="L1157" s="8">
        <f t="shared" si="56"/>
        <v>629.95000000000005</v>
      </c>
      <c r="M1157" t="s">
        <v>51</v>
      </c>
      <c r="N1157" t="str">
        <f>VLOOKUP(M1157,'Look-up tables'!$H$1:$I$14,2,FALSE)</f>
        <v>ON</v>
      </c>
      <c r="O1157" t="s">
        <v>22</v>
      </c>
      <c r="P1157" s="7">
        <f>VLOOKUP(O1157,'Look-up tables'!$D$1:$E$5,2,FALSE)</f>
        <v>1</v>
      </c>
      <c r="Q1157" s="8" t="s">
        <v>17</v>
      </c>
      <c r="R1157" t="s">
        <v>23</v>
      </c>
      <c r="S1157" t="s">
        <v>24</v>
      </c>
      <c r="T1157" t="s">
        <v>256</v>
      </c>
    </row>
    <row r="1158" spans="1:20" x14ac:dyDescent="0.35">
      <c r="A1158">
        <v>56838</v>
      </c>
      <c r="B1158" s="1">
        <v>40753</v>
      </c>
      <c r="C1158" s="27" t="str">
        <f t="shared" si="55"/>
        <v>Jul</v>
      </c>
      <c r="D1158" s="27">
        <f>VLOOKUP(C1158,'Look-up tables'!$N$2:$O$13,2,FALSE)</f>
        <v>7</v>
      </c>
      <c r="E1158" t="s">
        <v>20</v>
      </c>
      <c r="F1158">
        <v>44</v>
      </c>
      <c r="G1158" t="str">
        <f>VLOOKUP(F1158,'Look-up tables'!$A$1:$B$7,2,TRUE)</f>
        <v>XL</v>
      </c>
      <c r="H1158">
        <v>4326.2700000000004</v>
      </c>
      <c r="I1158" s="2">
        <f t="shared" si="54"/>
        <v>98.324318181818185</v>
      </c>
      <c r="J1158" t="s">
        <v>25</v>
      </c>
      <c r="K1158">
        <v>7.18</v>
      </c>
      <c r="L1158" s="8">
        <f t="shared" si="56"/>
        <v>4333.4500000000007</v>
      </c>
      <c r="M1158" t="s">
        <v>85</v>
      </c>
      <c r="N1158" t="str">
        <f>VLOOKUP(M1158,'Look-up tables'!$H$1:$I$14,2,FALSE)</f>
        <v>SK</v>
      </c>
      <c r="O1158" t="s">
        <v>22</v>
      </c>
      <c r="P1158" s="7">
        <f>VLOOKUP(O1158,'Look-up tables'!$D$1:$E$5,2,FALSE)</f>
        <v>1</v>
      </c>
      <c r="Q1158" s="8" t="s">
        <v>30</v>
      </c>
      <c r="R1158" t="s">
        <v>31</v>
      </c>
      <c r="S1158" t="s">
        <v>19</v>
      </c>
      <c r="T1158" t="s">
        <v>256</v>
      </c>
    </row>
    <row r="1159" spans="1:20" x14ac:dyDescent="0.35">
      <c r="A1159">
        <v>46336</v>
      </c>
      <c r="B1159" s="1">
        <v>40753</v>
      </c>
      <c r="C1159" s="27" t="str">
        <f t="shared" si="55"/>
        <v>Jul</v>
      </c>
      <c r="D1159" s="27">
        <f>VLOOKUP(C1159,'Look-up tables'!$N$2:$O$13,2,FALSE)</f>
        <v>7</v>
      </c>
      <c r="E1159" t="s">
        <v>34</v>
      </c>
      <c r="F1159">
        <v>31</v>
      </c>
      <c r="G1159" t="str">
        <f>VLOOKUP(F1159,'Look-up tables'!$A$1:$B$7,2,TRUE)</f>
        <v>L</v>
      </c>
      <c r="H1159">
        <v>143.85</v>
      </c>
      <c r="I1159" s="2">
        <f t="shared" si="54"/>
        <v>4.6403225806451607</v>
      </c>
      <c r="J1159" t="s">
        <v>25</v>
      </c>
      <c r="K1159">
        <v>0.71</v>
      </c>
      <c r="L1159" s="8">
        <f t="shared" si="56"/>
        <v>144.56</v>
      </c>
      <c r="M1159" t="s">
        <v>54</v>
      </c>
      <c r="N1159" t="str">
        <f>VLOOKUP(M1159,'Look-up tables'!$H$1:$I$14,2,FALSE)</f>
        <v>AB</v>
      </c>
      <c r="O1159" t="s">
        <v>16</v>
      </c>
      <c r="P1159" s="7">
        <f>VLOOKUP(O1159,'Look-up tables'!$D$1:$E$5,2,FALSE)</f>
        <v>4</v>
      </c>
      <c r="Q1159" s="8" t="s">
        <v>27</v>
      </c>
      <c r="R1159" t="s">
        <v>40</v>
      </c>
      <c r="S1159" t="s">
        <v>37</v>
      </c>
      <c r="T1159" t="s">
        <v>249</v>
      </c>
    </row>
    <row r="1160" spans="1:20" x14ac:dyDescent="0.35">
      <c r="A1160">
        <v>31237</v>
      </c>
      <c r="B1160" s="1">
        <v>40753</v>
      </c>
      <c r="C1160" s="27" t="str">
        <f t="shared" si="55"/>
        <v>Jul</v>
      </c>
      <c r="D1160" s="27">
        <f>VLOOKUP(C1160,'Look-up tables'!$N$2:$O$13,2,FALSE)</f>
        <v>7</v>
      </c>
      <c r="E1160" t="s">
        <v>49</v>
      </c>
      <c r="F1160">
        <v>13</v>
      </c>
      <c r="G1160" t="str">
        <f>VLOOKUP(F1160,'Look-up tables'!$A$1:$B$7,2,TRUE)</f>
        <v>S</v>
      </c>
      <c r="H1160">
        <v>589.78</v>
      </c>
      <c r="I1160" s="2">
        <f t="shared" si="54"/>
        <v>45.367692307692309</v>
      </c>
      <c r="J1160" t="s">
        <v>25</v>
      </c>
      <c r="K1160">
        <v>2.99</v>
      </c>
      <c r="L1160" s="8">
        <f t="shared" si="56"/>
        <v>592.77</v>
      </c>
      <c r="M1160" t="s">
        <v>54</v>
      </c>
      <c r="N1160" t="str">
        <f>VLOOKUP(M1160,'Look-up tables'!$H$1:$I$14,2,FALSE)</f>
        <v>AB</v>
      </c>
      <c r="O1160" t="s">
        <v>42</v>
      </c>
      <c r="P1160" s="7">
        <f>VLOOKUP(O1160,'Look-up tables'!$D$1:$E$5,2,FALSE)</f>
        <v>2</v>
      </c>
      <c r="Q1160" s="8" t="s">
        <v>27</v>
      </c>
      <c r="R1160" t="s">
        <v>68</v>
      </c>
      <c r="S1160" t="s">
        <v>19</v>
      </c>
      <c r="T1160" t="s">
        <v>107</v>
      </c>
    </row>
    <row r="1161" spans="1:20" x14ac:dyDescent="0.35">
      <c r="A1161">
        <v>23202</v>
      </c>
      <c r="B1161" s="1">
        <v>40754</v>
      </c>
      <c r="C1161" s="27" t="str">
        <f t="shared" si="55"/>
        <v>Jul</v>
      </c>
      <c r="D1161" s="27">
        <f>VLOOKUP(C1161,'Look-up tables'!$N$2:$O$13,2,FALSE)</f>
        <v>7</v>
      </c>
      <c r="E1161" t="s">
        <v>34</v>
      </c>
      <c r="F1161">
        <v>48</v>
      </c>
      <c r="G1161" t="str">
        <f>VLOOKUP(F1161,'Look-up tables'!$A$1:$B$7,2,TRUE)</f>
        <v>XL</v>
      </c>
      <c r="H1161">
        <v>608.29</v>
      </c>
      <c r="I1161" s="2">
        <f t="shared" si="54"/>
        <v>12.672708333333333</v>
      </c>
      <c r="J1161" t="s">
        <v>25</v>
      </c>
      <c r="K1161">
        <v>5.81</v>
      </c>
      <c r="L1161" s="8">
        <f t="shared" si="56"/>
        <v>614.09999999999991</v>
      </c>
      <c r="M1161" t="s">
        <v>51</v>
      </c>
      <c r="N1161" t="str">
        <f>VLOOKUP(M1161,'Look-up tables'!$H$1:$I$14,2,FALSE)</f>
        <v>ON</v>
      </c>
      <c r="O1161" t="s">
        <v>42</v>
      </c>
      <c r="P1161" s="7">
        <f>VLOOKUP(O1161,'Look-up tables'!$D$1:$E$5,2,FALSE)</f>
        <v>2</v>
      </c>
      <c r="Q1161" s="8" t="s">
        <v>27</v>
      </c>
      <c r="R1161" t="s">
        <v>40</v>
      </c>
      <c r="S1161" t="s">
        <v>32</v>
      </c>
      <c r="T1161" s="1">
        <v>40551</v>
      </c>
    </row>
    <row r="1162" spans="1:20" x14ac:dyDescent="0.35">
      <c r="A1162">
        <v>54279</v>
      </c>
      <c r="B1162" s="1">
        <v>40754</v>
      </c>
      <c r="C1162" s="27" t="str">
        <f t="shared" si="55"/>
        <v>Jul</v>
      </c>
      <c r="D1162" s="27">
        <f>VLOOKUP(C1162,'Look-up tables'!$N$2:$O$13,2,FALSE)</f>
        <v>7</v>
      </c>
      <c r="E1162" t="s">
        <v>34</v>
      </c>
      <c r="F1162">
        <v>41</v>
      </c>
      <c r="G1162" t="str">
        <f>VLOOKUP(F1162,'Look-up tables'!$A$1:$B$7,2,TRUE)</f>
        <v>XL</v>
      </c>
      <c r="H1162">
        <v>10071.09</v>
      </c>
      <c r="I1162" s="2">
        <f t="shared" si="54"/>
        <v>245.63634146341462</v>
      </c>
      <c r="J1162" t="s">
        <v>21</v>
      </c>
      <c r="K1162">
        <v>17.86</v>
      </c>
      <c r="L1162" s="8">
        <f t="shared" si="56"/>
        <v>10088.950000000001</v>
      </c>
      <c r="M1162" t="s">
        <v>54</v>
      </c>
      <c r="N1162" t="str">
        <f>VLOOKUP(M1162,'Look-up tables'!$H$1:$I$14,2,FALSE)</f>
        <v>AB</v>
      </c>
      <c r="O1162" t="s">
        <v>22</v>
      </c>
      <c r="P1162" s="7">
        <f>VLOOKUP(O1162,'Look-up tables'!$D$1:$E$5,2,FALSE)</f>
        <v>1</v>
      </c>
      <c r="Q1162" s="8" t="s">
        <v>30</v>
      </c>
      <c r="R1162" t="s">
        <v>44</v>
      </c>
      <c r="S1162" t="s">
        <v>24</v>
      </c>
      <c r="T1162" t="s">
        <v>249</v>
      </c>
    </row>
    <row r="1163" spans="1:20" x14ac:dyDescent="0.35">
      <c r="A1163">
        <v>9574</v>
      </c>
      <c r="B1163" s="1">
        <v>40754</v>
      </c>
      <c r="C1163" s="27" t="str">
        <f t="shared" si="55"/>
        <v>Jul</v>
      </c>
      <c r="D1163" s="27">
        <f>VLOOKUP(C1163,'Look-up tables'!$N$2:$O$13,2,FALSE)</f>
        <v>7</v>
      </c>
      <c r="E1163" t="s">
        <v>55</v>
      </c>
      <c r="F1163">
        <v>40</v>
      </c>
      <c r="G1163" t="str">
        <f>VLOOKUP(F1163,'Look-up tables'!$A$1:$B$7,2,TRUE)</f>
        <v>XL</v>
      </c>
      <c r="H1163">
        <v>434.62</v>
      </c>
      <c r="I1163" s="2">
        <f t="shared" si="54"/>
        <v>10.865500000000001</v>
      </c>
      <c r="J1163" t="s">
        <v>25</v>
      </c>
      <c r="K1163">
        <v>7.19</v>
      </c>
      <c r="L1163" s="8">
        <f t="shared" si="56"/>
        <v>441.81</v>
      </c>
      <c r="M1163" t="s">
        <v>96</v>
      </c>
      <c r="N1163" t="str">
        <f>VLOOKUP(M1163,'Look-up tables'!$H$1:$I$14,2,FALSE)</f>
        <v>PE</v>
      </c>
      <c r="O1163" t="s">
        <v>22</v>
      </c>
      <c r="P1163" s="7">
        <f>VLOOKUP(O1163,'Look-up tables'!$D$1:$E$5,2,FALSE)</f>
        <v>1</v>
      </c>
      <c r="Q1163" s="8" t="s">
        <v>27</v>
      </c>
      <c r="R1163" t="s">
        <v>68</v>
      </c>
      <c r="S1163" t="s">
        <v>19</v>
      </c>
      <c r="T1163" t="s">
        <v>249</v>
      </c>
    </row>
    <row r="1164" spans="1:20" x14ac:dyDescent="0.35">
      <c r="A1164">
        <v>23202</v>
      </c>
      <c r="B1164" s="1">
        <v>40754</v>
      </c>
      <c r="C1164" s="27" t="str">
        <f t="shared" si="55"/>
        <v>Jul</v>
      </c>
      <c r="D1164" s="27">
        <f>VLOOKUP(C1164,'Look-up tables'!$N$2:$O$13,2,FALSE)</f>
        <v>7</v>
      </c>
      <c r="E1164" t="s">
        <v>34</v>
      </c>
      <c r="F1164">
        <v>39</v>
      </c>
      <c r="G1164" t="str">
        <f>VLOOKUP(F1164,'Look-up tables'!$A$1:$B$7,2,TRUE)</f>
        <v>L</v>
      </c>
      <c r="H1164">
        <v>307.42</v>
      </c>
      <c r="I1164" s="2">
        <f t="shared" si="54"/>
        <v>7.8825641025641033</v>
      </c>
      <c r="J1164" t="s">
        <v>25</v>
      </c>
      <c r="K1164">
        <v>1.69</v>
      </c>
      <c r="L1164" s="8">
        <f t="shared" si="56"/>
        <v>309.11</v>
      </c>
      <c r="M1164" t="s">
        <v>51</v>
      </c>
      <c r="N1164" t="str">
        <f>VLOOKUP(M1164,'Look-up tables'!$H$1:$I$14,2,FALSE)</f>
        <v>ON</v>
      </c>
      <c r="O1164" t="s">
        <v>42</v>
      </c>
      <c r="P1164" s="7">
        <f>VLOOKUP(O1164,'Look-up tables'!$D$1:$E$5,2,FALSE)</f>
        <v>2</v>
      </c>
      <c r="Q1164" s="8" t="s">
        <v>27</v>
      </c>
      <c r="R1164" t="s">
        <v>28</v>
      </c>
      <c r="S1164" t="s">
        <v>37</v>
      </c>
      <c r="T1164" s="1">
        <v>40551</v>
      </c>
    </row>
    <row r="1165" spans="1:20" x14ac:dyDescent="0.35">
      <c r="A1165">
        <v>46305</v>
      </c>
      <c r="B1165" s="1">
        <v>40754</v>
      </c>
      <c r="C1165" s="27" t="str">
        <f t="shared" si="55"/>
        <v>Jul</v>
      </c>
      <c r="D1165" s="27">
        <f>VLOOKUP(C1165,'Look-up tables'!$N$2:$O$13,2,FALSE)</f>
        <v>7</v>
      </c>
      <c r="E1165" t="s">
        <v>13</v>
      </c>
      <c r="F1165">
        <v>30</v>
      </c>
      <c r="G1165" t="str">
        <f>VLOOKUP(F1165,'Look-up tables'!$A$1:$B$7,2,TRUE)</f>
        <v>L</v>
      </c>
      <c r="H1165">
        <v>299.66000000000003</v>
      </c>
      <c r="I1165" s="2">
        <f t="shared" si="54"/>
        <v>9.988666666666667</v>
      </c>
      <c r="J1165" t="s">
        <v>25</v>
      </c>
      <c r="K1165">
        <v>5.75</v>
      </c>
      <c r="L1165" s="8">
        <f t="shared" si="56"/>
        <v>305.41000000000003</v>
      </c>
      <c r="M1165" t="s">
        <v>39</v>
      </c>
      <c r="N1165" t="str">
        <f>VLOOKUP(M1165,'Look-up tables'!$H$1:$I$14,2,FALSE)</f>
        <v>MB</v>
      </c>
      <c r="O1165" t="s">
        <v>16</v>
      </c>
      <c r="P1165" s="7">
        <f>VLOOKUP(O1165,'Look-up tables'!$D$1:$E$5,2,FALSE)</f>
        <v>4</v>
      </c>
      <c r="Q1165" s="8" t="s">
        <v>27</v>
      </c>
      <c r="R1165" t="s">
        <v>68</v>
      </c>
      <c r="S1165" t="s">
        <v>19</v>
      </c>
      <c r="T1165" s="1">
        <v>40610</v>
      </c>
    </row>
    <row r="1166" spans="1:20" x14ac:dyDescent="0.35">
      <c r="A1166">
        <v>31812</v>
      </c>
      <c r="B1166" s="1">
        <v>40755</v>
      </c>
      <c r="C1166" s="27" t="str">
        <f t="shared" si="55"/>
        <v>Jul</v>
      </c>
      <c r="D1166" s="27">
        <f>VLOOKUP(C1166,'Look-up tables'!$N$2:$O$13,2,FALSE)</f>
        <v>7</v>
      </c>
      <c r="E1166" t="s">
        <v>34</v>
      </c>
      <c r="F1166">
        <v>31</v>
      </c>
      <c r="G1166" t="str">
        <f>VLOOKUP(F1166,'Look-up tables'!$A$1:$B$7,2,TRUE)</f>
        <v>L</v>
      </c>
      <c r="H1166">
        <v>38.520000000000003</v>
      </c>
      <c r="I1166" s="2">
        <f t="shared" si="54"/>
        <v>1.2425806451612904</v>
      </c>
      <c r="J1166" t="s">
        <v>25</v>
      </c>
      <c r="K1166">
        <v>0.7</v>
      </c>
      <c r="L1166" s="8">
        <f t="shared" si="56"/>
        <v>39.220000000000006</v>
      </c>
      <c r="M1166" t="s">
        <v>51</v>
      </c>
      <c r="N1166" t="str">
        <f>VLOOKUP(M1166,'Look-up tables'!$H$1:$I$14,2,FALSE)</f>
        <v>ON</v>
      </c>
      <c r="O1166" t="s">
        <v>42</v>
      </c>
      <c r="P1166" s="7">
        <f>VLOOKUP(O1166,'Look-up tables'!$D$1:$E$5,2,FALSE)</f>
        <v>2</v>
      </c>
      <c r="Q1166" s="8" t="s">
        <v>27</v>
      </c>
      <c r="R1166" t="s">
        <v>82</v>
      </c>
      <c r="S1166" t="s">
        <v>37</v>
      </c>
      <c r="T1166" s="1">
        <v>40582</v>
      </c>
    </row>
    <row r="1167" spans="1:20" x14ac:dyDescent="0.35">
      <c r="A1167">
        <v>33377</v>
      </c>
      <c r="B1167" s="1">
        <v>40755</v>
      </c>
      <c r="C1167" s="27" t="str">
        <f t="shared" si="55"/>
        <v>Jul</v>
      </c>
      <c r="D1167" s="27">
        <f>VLOOKUP(C1167,'Look-up tables'!$N$2:$O$13,2,FALSE)</f>
        <v>7</v>
      </c>
      <c r="E1167" t="s">
        <v>34</v>
      </c>
      <c r="F1167">
        <v>20</v>
      </c>
      <c r="G1167" t="str">
        <f>VLOOKUP(F1167,'Look-up tables'!$A$1:$B$7,2,TRUE)</f>
        <v>M</v>
      </c>
      <c r="H1167">
        <v>100.4</v>
      </c>
      <c r="I1167" s="2">
        <f t="shared" si="54"/>
        <v>5.0200000000000005</v>
      </c>
      <c r="J1167" t="s">
        <v>25</v>
      </c>
      <c r="K1167">
        <v>2.04</v>
      </c>
      <c r="L1167" s="8">
        <f t="shared" si="56"/>
        <v>102.44000000000001</v>
      </c>
      <c r="M1167" t="s">
        <v>26</v>
      </c>
      <c r="N1167" t="str">
        <f>VLOOKUP(M1167,'Look-up tables'!$H$1:$I$14,2,FALSE)</f>
        <v>NT</v>
      </c>
      <c r="O1167" t="s">
        <v>22</v>
      </c>
      <c r="P1167" s="7">
        <f>VLOOKUP(O1167,'Look-up tables'!$D$1:$E$5,2,FALSE)</f>
        <v>1</v>
      </c>
      <c r="Q1167" s="8" t="s">
        <v>27</v>
      </c>
      <c r="R1167" t="s">
        <v>28</v>
      </c>
      <c r="S1167" t="s">
        <v>37</v>
      </c>
      <c r="T1167" s="1">
        <v>40582</v>
      </c>
    </row>
    <row r="1168" spans="1:20" x14ac:dyDescent="0.35">
      <c r="A1168">
        <v>33377</v>
      </c>
      <c r="B1168" s="1">
        <v>40755</v>
      </c>
      <c r="C1168" s="27" t="str">
        <f t="shared" si="55"/>
        <v>Jul</v>
      </c>
      <c r="D1168" s="27">
        <f>VLOOKUP(C1168,'Look-up tables'!$N$2:$O$13,2,FALSE)</f>
        <v>7</v>
      </c>
      <c r="E1168" t="s">
        <v>34</v>
      </c>
      <c r="F1168">
        <v>19</v>
      </c>
      <c r="G1168" t="str">
        <f>VLOOKUP(F1168,'Look-up tables'!$A$1:$B$7,2,TRUE)</f>
        <v>S</v>
      </c>
      <c r="H1168">
        <v>327.14999999999998</v>
      </c>
      <c r="I1168" s="2">
        <f t="shared" si="54"/>
        <v>17.218421052631577</v>
      </c>
      <c r="J1168" t="s">
        <v>25</v>
      </c>
      <c r="K1168">
        <v>3.26</v>
      </c>
      <c r="L1168" s="8">
        <f t="shared" si="56"/>
        <v>330.40999999999997</v>
      </c>
      <c r="M1168" t="s">
        <v>26</v>
      </c>
      <c r="N1168" t="str">
        <f>VLOOKUP(M1168,'Look-up tables'!$H$1:$I$14,2,FALSE)</f>
        <v>NT</v>
      </c>
      <c r="O1168" t="s">
        <v>22</v>
      </c>
      <c r="P1168" s="7">
        <f>VLOOKUP(O1168,'Look-up tables'!$D$1:$E$5,2,FALSE)</f>
        <v>1</v>
      </c>
      <c r="Q1168" s="8" t="s">
        <v>27</v>
      </c>
      <c r="R1168" t="s">
        <v>36</v>
      </c>
      <c r="S1168" t="s">
        <v>32</v>
      </c>
      <c r="T1168" s="1">
        <v>40551</v>
      </c>
    </row>
    <row r="1169" spans="1:20" x14ac:dyDescent="0.35">
      <c r="A1169">
        <v>31812</v>
      </c>
      <c r="B1169" s="1">
        <v>40755</v>
      </c>
      <c r="C1169" s="27" t="str">
        <f t="shared" si="55"/>
        <v>Jul</v>
      </c>
      <c r="D1169" s="27">
        <f>VLOOKUP(C1169,'Look-up tables'!$N$2:$O$13,2,FALSE)</f>
        <v>7</v>
      </c>
      <c r="E1169" t="s">
        <v>34</v>
      </c>
      <c r="F1169">
        <v>14</v>
      </c>
      <c r="G1169" t="str">
        <f>VLOOKUP(F1169,'Look-up tables'!$A$1:$B$7,2,TRUE)</f>
        <v>S</v>
      </c>
      <c r="H1169">
        <v>593.62</v>
      </c>
      <c r="I1169" s="2">
        <f t="shared" si="54"/>
        <v>42.401428571428575</v>
      </c>
      <c r="J1169" t="s">
        <v>25</v>
      </c>
      <c r="K1169">
        <v>19.989999999999998</v>
      </c>
      <c r="L1169" s="8">
        <f t="shared" si="56"/>
        <v>613.61</v>
      </c>
      <c r="M1169" t="s">
        <v>51</v>
      </c>
      <c r="N1169" t="str">
        <f>VLOOKUP(M1169,'Look-up tables'!$H$1:$I$14,2,FALSE)</f>
        <v>ON</v>
      </c>
      <c r="O1169" t="s">
        <v>42</v>
      </c>
      <c r="P1169" s="7">
        <f>VLOOKUP(O1169,'Look-up tables'!$D$1:$E$5,2,FALSE)</f>
        <v>2</v>
      </c>
      <c r="Q1169" s="8" t="s">
        <v>27</v>
      </c>
      <c r="R1169" t="s">
        <v>28</v>
      </c>
      <c r="S1169" t="s">
        <v>19</v>
      </c>
      <c r="T1169" s="1">
        <v>40582</v>
      </c>
    </row>
    <row r="1170" spans="1:20" x14ac:dyDescent="0.35">
      <c r="A1170">
        <v>610</v>
      </c>
      <c r="B1170" s="1">
        <v>40756</v>
      </c>
      <c r="C1170" s="27" t="str">
        <f t="shared" si="55"/>
        <v>Aug</v>
      </c>
      <c r="D1170" s="27">
        <f>VLOOKUP(C1170,'Look-up tables'!$N$2:$O$13,2,FALSE)</f>
        <v>8</v>
      </c>
      <c r="E1170" t="s">
        <v>20</v>
      </c>
      <c r="F1170">
        <v>38</v>
      </c>
      <c r="G1170" t="str">
        <f>VLOOKUP(F1170,'Look-up tables'!$A$1:$B$7,2,TRUE)</f>
        <v>L</v>
      </c>
      <c r="H1170">
        <v>283.64999999999998</v>
      </c>
      <c r="I1170" s="2">
        <f t="shared" si="54"/>
        <v>7.4644736842105255</v>
      </c>
      <c r="J1170" t="s">
        <v>14</v>
      </c>
      <c r="K1170">
        <v>5.41</v>
      </c>
      <c r="L1170" s="8">
        <f t="shared" si="56"/>
        <v>289.06</v>
      </c>
      <c r="M1170" t="s">
        <v>39</v>
      </c>
      <c r="N1170" t="str">
        <f>VLOOKUP(M1170,'Look-up tables'!$H$1:$I$14,2,FALSE)</f>
        <v>MB</v>
      </c>
      <c r="O1170" t="s">
        <v>29</v>
      </c>
      <c r="P1170" s="7">
        <f>VLOOKUP(O1170,'Look-up tables'!$D$1:$E$5,2,FALSE)</f>
        <v>3</v>
      </c>
      <c r="Q1170" s="8" t="s">
        <v>27</v>
      </c>
      <c r="R1170" t="s">
        <v>28</v>
      </c>
      <c r="S1170" t="s">
        <v>19</v>
      </c>
      <c r="T1170" s="1">
        <v>40610</v>
      </c>
    </row>
    <row r="1171" spans="1:20" x14ac:dyDescent="0.35">
      <c r="A1171">
        <v>25633</v>
      </c>
      <c r="B1171" s="1">
        <v>40756</v>
      </c>
      <c r="C1171" s="27" t="str">
        <f t="shared" si="55"/>
        <v>Aug</v>
      </c>
      <c r="D1171" s="27">
        <f>VLOOKUP(C1171,'Look-up tables'!$N$2:$O$13,2,FALSE)</f>
        <v>8</v>
      </c>
      <c r="E1171" t="s">
        <v>13</v>
      </c>
      <c r="F1171">
        <v>36</v>
      </c>
      <c r="G1171" t="str">
        <f>VLOOKUP(F1171,'Look-up tables'!$A$1:$B$7,2,TRUE)</f>
        <v>L</v>
      </c>
      <c r="H1171">
        <v>5140.08</v>
      </c>
      <c r="I1171" s="2">
        <f t="shared" si="54"/>
        <v>142.78</v>
      </c>
      <c r="J1171" t="s">
        <v>21</v>
      </c>
      <c r="K1171">
        <v>51.92</v>
      </c>
      <c r="L1171" s="8">
        <f t="shared" si="56"/>
        <v>5192</v>
      </c>
      <c r="M1171" t="s">
        <v>15</v>
      </c>
      <c r="N1171" t="str">
        <f>VLOOKUP(M1171,'Look-up tables'!$H$1:$I$14,2,FALSE)</f>
        <v>BC</v>
      </c>
      <c r="O1171" t="s">
        <v>29</v>
      </c>
      <c r="P1171" s="7">
        <f>VLOOKUP(O1171,'Look-up tables'!$D$1:$E$5,2,FALSE)</f>
        <v>3</v>
      </c>
      <c r="Q1171" s="8" t="s">
        <v>17</v>
      </c>
      <c r="R1171" t="s">
        <v>52</v>
      </c>
      <c r="S1171" t="s">
        <v>56</v>
      </c>
      <c r="T1171" s="1">
        <v>40702</v>
      </c>
    </row>
    <row r="1172" spans="1:20" x14ac:dyDescent="0.35">
      <c r="A1172">
        <v>5799</v>
      </c>
      <c r="B1172" s="1">
        <v>40757</v>
      </c>
      <c r="C1172" s="27" t="str">
        <f t="shared" si="55"/>
        <v>Aug</v>
      </c>
      <c r="D1172" s="27">
        <f>VLOOKUP(C1172,'Look-up tables'!$N$2:$O$13,2,FALSE)</f>
        <v>8</v>
      </c>
      <c r="E1172" t="s">
        <v>20</v>
      </c>
      <c r="F1172">
        <v>34</v>
      </c>
      <c r="G1172" t="str">
        <f>VLOOKUP(F1172,'Look-up tables'!$A$1:$B$7,2,TRUE)</f>
        <v>L</v>
      </c>
      <c r="H1172">
        <v>9626.86</v>
      </c>
      <c r="I1172" s="2">
        <f t="shared" si="54"/>
        <v>283.14294117647063</v>
      </c>
      <c r="J1172" t="s">
        <v>21</v>
      </c>
      <c r="K1172">
        <v>42.52</v>
      </c>
      <c r="L1172" s="8">
        <f t="shared" si="56"/>
        <v>9669.380000000001</v>
      </c>
      <c r="M1172" t="s">
        <v>41</v>
      </c>
      <c r="N1172" t="str">
        <f>VLOOKUP(M1172,'Look-up tables'!$H$1:$I$14,2,FALSE)</f>
        <v>NS</v>
      </c>
      <c r="O1172" t="s">
        <v>42</v>
      </c>
      <c r="P1172" s="7">
        <f>VLOOKUP(O1172,'Look-up tables'!$D$1:$E$5,2,FALSE)</f>
        <v>2</v>
      </c>
      <c r="Q1172" s="8" t="s">
        <v>27</v>
      </c>
      <c r="R1172" t="s">
        <v>66</v>
      </c>
      <c r="S1172" t="s">
        <v>24</v>
      </c>
      <c r="T1172" s="1">
        <v>40641</v>
      </c>
    </row>
    <row r="1173" spans="1:20" x14ac:dyDescent="0.35">
      <c r="A1173">
        <v>20448</v>
      </c>
      <c r="B1173" s="1">
        <v>40757</v>
      </c>
      <c r="C1173" s="27" t="str">
        <f t="shared" si="55"/>
        <v>Aug</v>
      </c>
      <c r="D1173" s="27">
        <f>VLOOKUP(C1173,'Look-up tables'!$N$2:$O$13,2,FALSE)</f>
        <v>8</v>
      </c>
      <c r="E1173" t="s">
        <v>20</v>
      </c>
      <c r="F1173">
        <v>23</v>
      </c>
      <c r="G1173" t="str">
        <f>VLOOKUP(F1173,'Look-up tables'!$A$1:$B$7,2,TRUE)</f>
        <v>M</v>
      </c>
      <c r="H1173">
        <v>104.82</v>
      </c>
      <c r="I1173" s="2">
        <f t="shared" si="54"/>
        <v>4.557391304347826</v>
      </c>
      <c r="J1173" t="s">
        <v>14</v>
      </c>
      <c r="K1173">
        <v>2.5</v>
      </c>
      <c r="L1173" s="8">
        <f t="shared" si="56"/>
        <v>107.32</v>
      </c>
      <c r="M1173" t="s">
        <v>15</v>
      </c>
      <c r="N1173" t="str">
        <f>VLOOKUP(M1173,'Look-up tables'!$H$1:$I$14,2,FALSE)</f>
        <v>BC</v>
      </c>
      <c r="O1173" t="s">
        <v>22</v>
      </c>
      <c r="P1173" s="7">
        <f>VLOOKUP(O1173,'Look-up tables'!$D$1:$E$5,2,FALSE)</f>
        <v>1</v>
      </c>
      <c r="Q1173" s="8" t="s">
        <v>27</v>
      </c>
      <c r="R1173" t="s">
        <v>127</v>
      </c>
      <c r="S1173" t="s">
        <v>19</v>
      </c>
      <c r="T1173" s="1">
        <v>40610</v>
      </c>
    </row>
    <row r="1174" spans="1:20" x14ac:dyDescent="0.35">
      <c r="A1174">
        <v>17345</v>
      </c>
      <c r="B1174" s="1">
        <v>40757</v>
      </c>
      <c r="C1174" s="27" t="str">
        <f t="shared" si="55"/>
        <v>Aug</v>
      </c>
      <c r="D1174" s="27">
        <f>VLOOKUP(C1174,'Look-up tables'!$N$2:$O$13,2,FALSE)</f>
        <v>8</v>
      </c>
      <c r="E1174" t="s">
        <v>20</v>
      </c>
      <c r="F1174">
        <v>23</v>
      </c>
      <c r="G1174" t="str">
        <f>VLOOKUP(F1174,'Look-up tables'!$A$1:$B$7,2,TRUE)</f>
        <v>M</v>
      </c>
      <c r="H1174">
        <v>195.61</v>
      </c>
      <c r="I1174" s="2">
        <f t="shared" si="54"/>
        <v>8.5047826086956526</v>
      </c>
      <c r="J1174" t="s">
        <v>25</v>
      </c>
      <c r="K1174">
        <v>5.83</v>
      </c>
      <c r="L1174" s="8">
        <f t="shared" si="56"/>
        <v>201.44000000000003</v>
      </c>
      <c r="M1174" t="s">
        <v>85</v>
      </c>
      <c r="N1174" t="str">
        <f>VLOOKUP(M1174,'Look-up tables'!$H$1:$I$14,2,FALSE)</f>
        <v>SK</v>
      </c>
      <c r="O1174" t="s">
        <v>42</v>
      </c>
      <c r="P1174" s="7">
        <f>VLOOKUP(O1174,'Look-up tables'!$D$1:$E$5,2,FALSE)</f>
        <v>2</v>
      </c>
      <c r="Q1174" s="8" t="s">
        <v>27</v>
      </c>
      <c r="R1174" t="s">
        <v>28</v>
      </c>
      <c r="S1174" t="s">
        <v>37</v>
      </c>
      <c r="T1174" s="1">
        <v>40641</v>
      </c>
    </row>
    <row r="1175" spans="1:20" x14ac:dyDescent="0.35">
      <c r="A1175">
        <v>16356</v>
      </c>
      <c r="B1175" s="1">
        <v>40757</v>
      </c>
      <c r="C1175" s="27" t="str">
        <f t="shared" si="55"/>
        <v>Aug</v>
      </c>
      <c r="D1175" s="27">
        <f>VLOOKUP(C1175,'Look-up tables'!$N$2:$O$13,2,FALSE)</f>
        <v>8</v>
      </c>
      <c r="E1175" t="s">
        <v>20</v>
      </c>
      <c r="F1175">
        <v>6</v>
      </c>
      <c r="G1175" t="str">
        <f>VLOOKUP(F1175,'Look-up tables'!$A$1:$B$7,2,TRUE)</f>
        <v>XS</v>
      </c>
      <c r="H1175">
        <v>157.94</v>
      </c>
      <c r="I1175" s="2">
        <f t="shared" si="54"/>
        <v>26.323333333333334</v>
      </c>
      <c r="J1175" t="s">
        <v>14</v>
      </c>
      <c r="K1175">
        <v>4.5</v>
      </c>
      <c r="L1175" s="8">
        <f t="shared" si="56"/>
        <v>162.44</v>
      </c>
      <c r="M1175" t="s">
        <v>46</v>
      </c>
      <c r="N1175" t="str">
        <f>VLOOKUP(M1175,'Look-up tables'!$H$1:$I$14,2,FALSE)</f>
        <v>YT</v>
      </c>
      <c r="O1175" t="s">
        <v>22</v>
      </c>
      <c r="P1175" s="7">
        <f>VLOOKUP(O1175,'Look-up tables'!$D$1:$E$5,2,FALSE)</f>
        <v>1</v>
      </c>
      <c r="Q1175" s="8" t="s">
        <v>27</v>
      </c>
      <c r="R1175" t="s">
        <v>66</v>
      </c>
      <c r="S1175" t="s">
        <v>19</v>
      </c>
      <c r="T1175" s="1">
        <v>40610</v>
      </c>
    </row>
    <row r="1176" spans="1:20" x14ac:dyDescent="0.35">
      <c r="A1176">
        <v>48512</v>
      </c>
      <c r="B1176" s="1">
        <v>40758</v>
      </c>
      <c r="C1176" s="27" t="str">
        <f t="shared" si="55"/>
        <v>Aug</v>
      </c>
      <c r="D1176" s="27">
        <f>VLOOKUP(C1176,'Look-up tables'!$N$2:$O$13,2,FALSE)</f>
        <v>8</v>
      </c>
      <c r="E1176" t="s">
        <v>49</v>
      </c>
      <c r="F1176">
        <v>48</v>
      </c>
      <c r="G1176" t="str">
        <f>VLOOKUP(F1176,'Look-up tables'!$A$1:$B$7,2,TRUE)</f>
        <v>XL</v>
      </c>
      <c r="H1176">
        <v>238.79</v>
      </c>
      <c r="I1176" s="2">
        <f t="shared" si="54"/>
        <v>4.9747916666666665</v>
      </c>
      <c r="J1176" t="s">
        <v>25</v>
      </c>
      <c r="K1176">
        <v>4.72</v>
      </c>
      <c r="L1176" s="8">
        <f t="shared" si="56"/>
        <v>243.51</v>
      </c>
      <c r="M1176" t="s">
        <v>15</v>
      </c>
      <c r="N1176" t="str">
        <f>VLOOKUP(M1176,'Look-up tables'!$H$1:$I$14,2,FALSE)</f>
        <v>BC</v>
      </c>
      <c r="O1176" t="s">
        <v>16</v>
      </c>
      <c r="P1176" s="7">
        <f>VLOOKUP(O1176,'Look-up tables'!$D$1:$E$5,2,FALSE)</f>
        <v>4</v>
      </c>
      <c r="Q1176" s="8" t="s">
        <v>27</v>
      </c>
      <c r="R1176" t="s">
        <v>28</v>
      </c>
      <c r="S1176" t="s">
        <v>19</v>
      </c>
      <c r="T1176" s="1">
        <v>40641</v>
      </c>
    </row>
    <row r="1177" spans="1:20" x14ac:dyDescent="0.35">
      <c r="A1177">
        <v>48512</v>
      </c>
      <c r="B1177" s="1">
        <v>40758</v>
      </c>
      <c r="C1177" s="27" t="str">
        <f t="shared" si="55"/>
        <v>Aug</v>
      </c>
      <c r="D1177" s="27">
        <f>VLOOKUP(C1177,'Look-up tables'!$N$2:$O$13,2,FALSE)</f>
        <v>8</v>
      </c>
      <c r="E1177" t="s">
        <v>49</v>
      </c>
      <c r="F1177">
        <v>47</v>
      </c>
      <c r="G1177" t="str">
        <f>VLOOKUP(F1177,'Look-up tables'!$A$1:$B$7,2,TRUE)</f>
        <v>XL</v>
      </c>
      <c r="H1177">
        <v>148.26</v>
      </c>
      <c r="I1177" s="2">
        <f t="shared" si="54"/>
        <v>3.1544680851063829</v>
      </c>
      <c r="J1177" t="s">
        <v>14</v>
      </c>
      <c r="K1177">
        <v>0.81</v>
      </c>
      <c r="L1177" s="8">
        <f t="shared" si="56"/>
        <v>149.07</v>
      </c>
      <c r="M1177" t="s">
        <v>15</v>
      </c>
      <c r="N1177" t="str">
        <f>VLOOKUP(M1177,'Look-up tables'!$H$1:$I$14,2,FALSE)</f>
        <v>BC</v>
      </c>
      <c r="O1177" t="s">
        <v>16</v>
      </c>
      <c r="P1177" s="7">
        <f>VLOOKUP(O1177,'Look-up tables'!$D$1:$E$5,2,FALSE)</f>
        <v>4</v>
      </c>
      <c r="Q1177" s="8" t="s">
        <v>27</v>
      </c>
      <c r="R1177" t="s">
        <v>40</v>
      </c>
      <c r="S1177" t="s">
        <v>37</v>
      </c>
      <c r="T1177" s="1">
        <v>40610</v>
      </c>
    </row>
    <row r="1178" spans="1:20" x14ac:dyDescent="0.35">
      <c r="A1178">
        <v>51494</v>
      </c>
      <c r="B1178" s="1">
        <v>40758</v>
      </c>
      <c r="C1178" s="27" t="str">
        <f t="shared" si="55"/>
        <v>Aug</v>
      </c>
      <c r="D1178" s="27">
        <f>VLOOKUP(C1178,'Look-up tables'!$N$2:$O$13,2,FALSE)</f>
        <v>8</v>
      </c>
      <c r="E1178" t="s">
        <v>20</v>
      </c>
      <c r="F1178">
        <v>42</v>
      </c>
      <c r="G1178" t="str">
        <f>VLOOKUP(F1178,'Look-up tables'!$A$1:$B$7,2,TRUE)</f>
        <v>XL</v>
      </c>
      <c r="H1178">
        <v>493.56</v>
      </c>
      <c r="I1178" s="2">
        <f t="shared" si="54"/>
        <v>11.751428571428571</v>
      </c>
      <c r="J1178" t="s">
        <v>25</v>
      </c>
      <c r="K1178">
        <v>5.99</v>
      </c>
      <c r="L1178" s="8">
        <f t="shared" si="56"/>
        <v>499.55</v>
      </c>
      <c r="M1178" t="s">
        <v>41</v>
      </c>
      <c r="N1178" t="str">
        <f>VLOOKUP(M1178,'Look-up tables'!$H$1:$I$14,2,FALSE)</f>
        <v>NS</v>
      </c>
      <c r="O1178" t="s">
        <v>16</v>
      </c>
      <c r="P1178" s="7">
        <f>VLOOKUP(O1178,'Look-up tables'!$D$1:$E$5,2,FALSE)</f>
        <v>4</v>
      </c>
      <c r="Q1178" s="8" t="s">
        <v>30</v>
      </c>
      <c r="R1178" t="s">
        <v>44</v>
      </c>
      <c r="S1178" t="s">
        <v>45</v>
      </c>
      <c r="T1178" s="1">
        <v>40671</v>
      </c>
    </row>
    <row r="1179" spans="1:20" x14ac:dyDescent="0.35">
      <c r="A1179">
        <v>56647</v>
      </c>
      <c r="B1179" s="1">
        <v>40758</v>
      </c>
      <c r="C1179" s="27" t="str">
        <f t="shared" si="55"/>
        <v>Aug</v>
      </c>
      <c r="D1179" s="27">
        <f>VLOOKUP(C1179,'Look-up tables'!$N$2:$O$13,2,FALSE)</f>
        <v>8</v>
      </c>
      <c r="E1179" t="s">
        <v>55</v>
      </c>
      <c r="F1179">
        <v>41</v>
      </c>
      <c r="G1179" t="str">
        <f>VLOOKUP(F1179,'Look-up tables'!$A$1:$B$7,2,TRUE)</f>
        <v>XL</v>
      </c>
      <c r="H1179">
        <v>417.53</v>
      </c>
      <c r="I1179" s="2">
        <f t="shared" si="54"/>
        <v>10.183658536585366</v>
      </c>
      <c r="J1179" t="s">
        <v>25</v>
      </c>
      <c r="K1179">
        <v>12.52</v>
      </c>
      <c r="L1179" s="8">
        <f t="shared" si="56"/>
        <v>430.04999999999995</v>
      </c>
      <c r="M1179" t="s">
        <v>63</v>
      </c>
      <c r="N1179" t="str">
        <f>VLOOKUP(M1179,'Look-up tables'!$H$1:$I$14,2,FALSE)</f>
        <v>NB</v>
      </c>
      <c r="O1179" t="s">
        <v>29</v>
      </c>
      <c r="P1179" s="7">
        <f>VLOOKUP(O1179,'Look-up tables'!$D$1:$E$5,2,FALSE)</f>
        <v>3</v>
      </c>
      <c r="Q1179" s="8" t="s">
        <v>17</v>
      </c>
      <c r="R1179" t="s">
        <v>18</v>
      </c>
      <c r="S1179" t="s">
        <v>19</v>
      </c>
      <c r="T1179" s="1">
        <v>40641</v>
      </c>
    </row>
    <row r="1180" spans="1:20" x14ac:dyDescent="0.35">
      <c r="A1180">
        <v>35684</v>
      </c>
      <c r="B1180" s="1">
        <v>40758</v>
      </c>
      <c r="C1180" s="27" t="str">
        <f t="shared" si="55"/>
        <v>Aug</v>
      </c>
      <c r="D1180" s="27">
        <f>VLOOKUP(C1180,'Look-up tables'!$N$2:$O$13,2,FALSE)</f>
        <v>8</v>
      </c>
      <c r="E1180" t="s">
        <v>13</v>
      </c>
      <c r="F1180">
        <v>10</v>
      </c>
      <c r="G1180" t="str">
        <f>VLOOKUP(F1180,'Look-up tables'!$A$1:$B$7,2,TRUE)</f>
        <v>S</v>
      </c>
      <c r="H1180">
        <v>910.98</v>
      </c>
      <c r="I1180" s="2">
        <f t="shared" si="54"/>
        <v>91.097999999999999</v>
      </c>
      <c r="J1180" t="s">
        <v>25</v>
      </c>
      <c r="K1180">
        <v>13.99</v>
      </c>
      <c r="L1180" s="8">
        <f t="shared" si="56"/>
        <v>924.97</v>
      </c>
      <c r="M1180" t="s">
        <v>54</v>
      </c>
      <c r="N1180" t="str">
        <f>VLOOKUP(M1180,'Look-up tables'!$H$1:$I$14,2,FALSE)</f>
        <v>AB</v>
      </c>
      <c r="O1180" t="s">
        <v>22</v>
      </c>
      <c r="P1180" s="7">
        <f>VLOOKUP(O1180,'Look-up tables'!$D$1:$E$5,2,FALSE)</f>
        <v>1</v>
      </c>
      <c r="Q1180" s="8" t="s">
        <v>30</v>
      </c>
      <c r="R1180" t="s">
        <v>44</v>
      </c>
      <c r="S1180" t="s">
        <v>45</v>
      </c>
      <c r="T1180" s="1">
        <v>40763</v>
      </c>
    </row>
    <row r="1181" spans="1:20" x14ac:dyDescent="0.35">
      <c r="A1181">
        <v>6788</v>
      </c>
      <c r="B1181" s="1">
        <v>40759</v>
      </c>
      <c r="C1181" s="27" t="str">
        <f t="shared" si="55"/>
        <v>Aug</v>
      </c>
      <c r="D1181" s="27">
        <f>VLOOKUP(C1181,'Look-up tables'!$N$2:$O$13,2,FALSE)</f>
        <v>8</v>
      </c>
      <c r="E1181" t="s">
        <v>49</v>
      </c>
      <c r="F1181">
        <v>41</v>
      </c>
      <c r="G1181" t="str">
        <f>VLOOKUP(F1181,'Look-up tables'!$A$1:$B$7,2,TRUE)</f>
        <v>XL</v>
      </c>
      <c r="H1181">
        <v>127.84</v>
      </c>
      <c r="I1181" s="2">
        <f t="shared" si="54"/>
        <v>3.118048780487805</v>
      </c>
      <c r="J1181" t="s">
        <v>14</v>
      </c>
      <c r="K1181">
        <v>0.96</v>
      </c>
      <c r="L1181" s="8">
        <f t="shared" si="56"/>
        <v>128.80000000000001</v>
      </c>
      <c r="M1181" t="s">
        <v>46</v>
      </c>
      <c r="N1181" t="str">
        <f>VLOOKUP(M1181,'Look-up tables'!$H$1:$I$14,2,FALSE)</f>
        <v>YT</v>
      </c>
      <c r="O1181" t="s">
        <v>42</v>
      </c>
      <c r="P1181" s="7">
        <f>VLOOKUP(O1181,'Look-up tables'!$D$1:$E$5,2,FALSE)</f>
        <v>2</v>
      </c>
      <c r="Q1181" s="8" t="s">
        <v>27</v>
      </c>
      <c r="R1181" t="s">
        <v>40</v>
      </c>
      <c r="S1181" t="s">
        <v>37</v>
      </c>
      <c r="T1181" s="1">
        <v>40702</v>
      </c>
    </row>
    <row r="1182" spans="1:20" x14ac:dyDescent="0.35">
      <c r="A1182">
        <v>14113</v>
      </c>
      <c r="B1182" s="1">
        <v>40759</v>
      </c>
      <c r="C1182" s="27" t="str">
        <f t="shared" si="55"/>
        <v>Aug</v>
      </c>
      <c r="D1182" s="27">
        <f>VLOOKUP(C1182,'Look-up tables'!$N$2:$O$13,2,FALSE)</f>
        <v>8</v>
      </c>
      <c r="E1182" t="s">
        <v>34</v>
      </c>
      <c r="F1182">
        <v>22</v>
      </c>
      <c r="G1182" t="str">
        <f>VLOOKUP(F1182,'Look-up tables'!$A$1:$B$7,2,TRUE)</f>
        <v>M</v>
      </c>
      <c r="H1182">
        <v>8218.16</v>
      </c>
      <c r="I1182" s="2">
        <f t="shared" si="54"/>
        <v>373.55272727272728</v>
      </c>
      <c r="J1182" t="s">
        <v>21</v>
      </c>
      <c r="K1182">
        <v>85.63</v>
      </c>
      <c r="L1182" s="8">
        <f t="shared" si="56"/>
        <v>8303.7899999999991</v>
      </c>
      <c r="M1182" t="s">
        <v>35</v>
      </c>
      <c r="N1182" t="str">
        <f>VLOOKUP(M1182,'Look-up tables'!$H$1:$I$14,2,FALSE)</f>
        <v>QC</v>
      </c>
      <c r="O1182" t="s">
        <v>29</v>
      </c>
      <c r="P1182" s="7">
        <f>VLOOKUP(O1182,'Look-up tables'!$D$1:$E$5,2,FALSE)</f>
        <v>3</v>
      </c>
      <c r="Q1182" s="8" t="s">
        <v>17</v>
      </c>
      <c r="R1182" t="s">
        <v>52</v>
      </c>
      <c r="S1182" t="s">
        <v>56</v>
      </c>
      <c r="T1182" s="1">
        <v>40702</v>
      </c>
    </row>
    <row r="1183" spans="1:20" x14ac:dyDescent="0.35">
      <c r="A1183">
        <v>14401</v>
      </c>
      <c r="B1183" s="1">
        <v>40759</v>
      </c>
      <c r="C1183" s="27" t="str">
        <f t="shared" si="55"/>
        <v>Aug</v>
      </c>
      <c r="D1183" s="27">
        <f>VLOOKUP(C1183,'Look-up tables'!$N$2:$O$13,2,FALSE)</f>
        <v>8</v>
      </c>
      <c r="E1183" t="s">
        <v>49</v>
      </c>
      <c r="F1183">
        <v>10</v>
      </c>
      <c r="G1183" t="str">
        <f>VLOOKUP(F1183,'Look-up tables'!$A$1:$B$7,2,TRUE)</f>
        <v>S</v>
      </c>
      <c r="H1183">
        <v>931.14949999999999</v>
      </c>
      <c r="I1183" s="2">
        <f t="shared" si="54"/>
        <v>93.114949999999993</v>
      </c>
      <c r="J1183" t="s">
        <v>25</v>
      </c>
      <c r="K1183">
        <v>2.5</v>
      </c>
      <c r="L1183" s="8">
        <f t="shared" si="56"/>
        <v>933.64949999999999</v>
      </c>
      <c r="M1183" t="s">
        <v>35</v>
      </c>
      <c r="N1183" t="str">
        <f>VLOOKUP(M1183,'Look-up tables'!$H$1:$I$14,2,FALSE)</f>
        <v>QC</v>
      </c>
      <c r="O1183" t="s">
        <v>42</v>
      </c>
      <c r="P1183" s="7">
        <f>VLOOKUP(O1183,'Look-up tables'!$D$1:$E$5,2,FALSE)</f>
        <v>2</v>
      </c>
      <c r="Q1183" s="8" t="s">
        <v>30</v>
      </c>
      <c r="R1183" t="s">
        <v>47</v>
      </c>
      <c r="S1183" t="s">
        <v>19</v>
      </c>
      <c r="T1183" s="1">
        <v>40702</v>
      </c>
    </row>
    <row r="1184" spans="1:20" x14ac:dyDescent="0.35">
      <c r="A1184">
        <v>6788</v>
      </c>
      <c r="B1184" s="1">
        <v>40759</v>
      </c>
      <c r="C1184" s="27" t="str">
        <f t="shared" si="55"/>
        <v>Aug</v>
      </c>
      <c r="D1184" s="27">
        <f>VLOOKUP(C1184,'Look-up tables'!$N$2:$O$13,2,FALSE)</f>
        <v>8</v>
      </c>
      <c r="E1184" t="s">
        <v>49</v>
      </c>
      <c r="F1184">
        <v>6</v>
      </c>
      <c r="G1184" t="str">
        <f>VLOOKUP(F1184,'Look-up tables'!$A$1:$B$7,2,TRUE)</f>
        <v>XS</v>
      </c>
      <c r="H1184">
        <v>11.15</v>
      </c>
      <c r="I1184" s="2">
        <f t="shared" si="54"/>
        <v>1.8583333333333334</v>
      </c>
      <c r="J1184" t="s">
        <v>25</v>
      </c>
      <c r="K1184">
        <v>0.75</v>
      </c>
      <c r="L1184" s="8">
        <f t="shared" si="56"/>
        <v>11.9</v>
      </c>
      <c r="M1184" t="s">
        <v>46</v>
      </c>
      <c r="N1184" t="str">
        <f>VLOOKUP(M1184,'Look-up tables'!$H$1:$I$14,2,FALSE)</f>
        <v>YT</v>
      </c>
      <c r="O1184" t="s">
        <v>42</v>
      </c>
      <c r="P1184" s="7">
        <f>VLOOKUP(O1184,'Look-up tables'!$D$1:$E$5,2,FALSE)</f>
        <v>2</v>
      </c>
      <c r="Q1184" s="8" t="s">
        <v>27</v>
      </c>
      <c r="R1184" t="s">
        <v>82</v>
      </c>
      <c r="S1184" t="s">
        <v>37</v>
      </c>
      <c r="T1184" s="1">
        <v>40671</v>
      </c>
    </row>
    <row r="1185" spans="1:20" x14ac:dyDescent="0.35">
      <c r="A1185">
        <v>35782</v>
      </c>
      <c r="B1185" s="1">
        <v>40760</v>
      </c>
      <c r="C1185" s="27" t="str">
        <f t="shared" si="55"/>
        <v>Aug</v>
      </c>
      <c r="D1185" s="27">
        <f>VLOOKUP(C1185,'Look-up tables'!$N$2:$O$13,2,FALSE)</f>
        <v>8</v>
      </c>
      <c r="E1185" t="s">
        <v>13</v>
      </c>
      <c r="F1185">
        <v>42</v>
      </c>
      <c r="G1185" t="str">
        <f>VLOOKUP(F1185,'Look-up tables'!$A$1:$B$7,2,TRUE)</f>
        <v>XL</v>
      </c>
      <c r="H1185">
        <v>6427.18</v>
      </c>
      <c r="I1185" s="2">
        <f t="shared" si="54"/>
        <v>153.02809523809523</v>
      </c>
      <c r="J1185" t="s">
        <v>25</v>
      </c>
      <c r="K1185">
        <v>19.989999999999998</v>
      </c>
      <c r="L1185" s="8">
        <f t="shared" si="56"/>
        <v>6447.17</v>
      </c>
      <c r="M1185" t="s">
        <v>39</v>
      </c>
      <c r="N1185" t="str">
        <f>VLOOKUP(M1185,'Look-up tables'!$H$1:$I$14,2,FALSE)</f>
        <v>MB</v>
      </c>
      <c r="O1185" t="s">
        <v>22</v>
      </c>
      <c r="P1185" s="7">
        <f>VLOOKUP(O1185,'Look-up tables'!$D$1:$E$5,2,FALSE)</f>
        <v>1</v>
      </c>
      <c r="Q1185" s="8" t="s">
        <v>27</v>
      </c>
      <c r="R1185" t="s">
        <v>68</v>
      </c>
      <c r="S1185" t="s">
        <v>19</v>
      </c>
      <c r="T1185" s="1">
        <v>40885</v>
      </c>
    </row>
    <row r="1186" spans="1:20" x14ac:dyDescent="0.35">
      <c r="A1186">
        <v>38787</v>
      </c>
      <c r="B1186" s="1">
        <v>40760</v>
      </c>
      <c r="C1186" s="27" t="str">
        <f t="shared" si="55"/>
        <v>Aug</v>
      </c>
      <c r="D1186" s="27">
        <f>VLOOKUP(C1186,'Look-up tables'!$N$2:$O$13,2,FALSE)</f>
        <v>8</v>
      </c>
      <c r="E1186" t="s">
        <v>13</v>
      </c>
      <c r="F1186">
        <v>22</v>
      </c>
      <c r="G1186" t="str">
        <f>VLOOKUP(F1186,'Look-up tables'!$A$1:$B$7,2,TRUE)</f>
        <v>M</v>
      </c>
      <c r="H1186">
        <v>79.040000000000006</v>
      </c>
      <c r="I1186" s="2">
        <f t="shared" si="54"/>
        <v>3.5927272727272732</v>
      </c>
      <c r="J1186" t="s">
        <v>25</v>
      </c>
      <c r="K1186">
        <v>5</v>
      </c>
      <c r="L1186" s="8">
        <f t="shared" si="56"/>
        <v>84.04</v>
      </c>
      <c r="M1186" t="s">
        <v>54</v>
      </c>
      <c r="N1186" t="str">
        <f>VLOOKUP(M1186,'Look-up tables'!$H$1:$I$14,2,FALSE)</f>
        <v>AB</v>
      </c>
      <c r="O1186" t="s">
        <v>16</v>
      </c>
      <c r="P1186" s="7">
        <f>VLOOKUP(O1186,'Look-up tables'!$D$1:$E$5,2,FALSE)</f>
        <v>4</v>
      </c>
      <c r="Q1186" s="8" t="s">
        <v>27</v>
      </c>
      <c r="R1186" t="s">
        <v>40</v>
      </c>
      <c r="S1186" t="s">
        <v>37</v>
      </c>
      <c r="T1186" s="1">
        <v>40671</v>
      </c>
    </row>
    <row r="1187" spans="1:20" x14ac:dyDescent="0.35">
      <c r="A1187">
        <v>35782</v>
      </c>
      <c r="B1187" s="1">
        <v>40760</v>
      </c>
      <c r="C1187" s="27" t="str">
        <f t="shared" si="55"/>
        <v>Aug</v>
      </c>
      <c r="D1187" s="27">
        <f>VLOOKUP(C1187,'Look-up tables'!$N$2:$O$13,2,FALSE)</f>
        <v>8</v>
      </c>
      <c r="E1187" t="s">
        <v>13</v>
      </c>
      <c r="F1187">
        <v>13</v>
      </c>
      <c r="G1187" t="str">
        <f>VLOOKUP(F1187,'Look-up tables'!$A$1:$B$7,2,TRUE)</f>
        <v>S</v>
      </c>
      <c r="H1187">
        <v>1330.73</v>
      </c>
      <c r="I1187" s="2">
        <f t="shared" si="54"/>
        <v>102.36384615384615</v>
      </c>
      <c r="J1187" t="s">
        <v>21</v>
      </c>
      <c r="K1187">
        <v>41.64</v>
      </c>
      <c r="L1187" s="8">
        <f t="shared" si="56"/>
        <v>1372.3700000000001</v>
      </c>
      <c r="M1187" t="s">
        <v>39</v>
      </c>
      <c r="N1187" t="str">
        <f>VLOOKUP(M1187,'Look-up tables'!$H$1:$I$14,2,FALSE)</f>
        <v>MB</v>
      </c>
      <c r="O1187" t="s">
        <v>22</v>
      </c>
      <c r="P1187" s="7">
        <f>VLOOKUP(O1187,'Look-up tables'!$D$1:$E$5,2,FALSE)</f>
        <v>1</v>
      </c>
      <c r="Q1187" s="8" t="s">
        <v>17</v>
      </c>
      <c r="R1187" t="s">
        <v>52</v>
      </c>
      <c r="S1187" t="s">
        <v>56</v>
      </c>
      <c r="T1187" s="1">
        <v>40824</v>
      </c>
    </row>
    <row r="1188" spans="1:20" x14ac:dyDescent="0.35">
      <c r="A1188">
        <v>30144</v>
      </c>
      <c r="B1188" s="1">
        <v>40761</v>
      </c>
      <c r="C1188" s="27" t="str">
        <f t="shared" si="55"/>
        <v>Aug</v>
      </c>
      <c r="D1188" s="27">
        <f>VLOOKUP(C1188,'Look-up tables'!$N$2:$O$13,2,FALSE)</f>
        <v>8</v>
      </c>
      <c r="E1188" t="s">
        <v>13</v>
      </c>
      <c r="F1188">
        <v>25</v>
      </c>
      <c r="G1188" t="str">
        <f>VLOOKUP(F1188,'Look-up tables'!$A$1:$B$7,2,TRUE)</f>
        <v>M</v>
      </c>
      <c r="H1188">
        <v>5503.39</v>
      </c>
      <c r="I1188" s="2">
        <f t="shared" si="54"/>
        <v>220.13560000000001</v>
      </c>
      <c r="J1188" t="s">
        <v>21</v>
      </c>
      <c r="K1188">
        <v>69.64</v>
      </c>
      <c r="L1188" s="8">
        <f t="shared" si="56"/>
        <v>5573.0300000000007</v>
      </c>
      <c r="M1188" t="s">
        <v>51</v>
      </c>
      <c r="N1188" t="str">
        <f>VLOOKUP(M1188,'Look-up tables'!$H$1:$I$14,2,FALSE)</f>
        <v>ON</v>
      </c>
      <c r="O1188" t="s">
        <v>42</v>
      </c>
      <c r="P1188" s="7">
        <f>VLOOKUP(O1188,'Look-up tables'!$D$1:$E$5,2,FALSE)</f>
        <v>2</v>
      </c>
      <c r="Q1188" s="8" t="s">
        <v>17</v>
      </c>
      <c r="R1188" t="s">
        <v>52</v>
      </c>
      <c r="S1188" t="s">
        <v>56</v>
      </c>
      <c r="T1188" s="1">
        <v>40855</v>
      </c>
    </row>
    <row r="1189" spans="1:20" x14ac:dyDescent="0.35">
      <c r="A1189">
        <v>36196</v>
      </c>
      <c r="B1189" s="1">
        <v>40761</v>
      </c>
      <c r="C1189" s="27" t="str">
        <f t="shared" si="55"/>
        <v>Aug</v>
      </c>
      <c r="D1189" s="27">
        <f>VLOOKUP(C1189,'Look-up tables'!$N$2:$O$13,2,FALSE)</f>
        <v>8</v>
      </c>
      <c r="E1189" t="s">
        <v>49</v>
      </c>
      <c r="F1189">
        <v>7</v>
      </c>
      <c r="G1189" t="str">
        <f>VLOOKUP(F1189,'Look-up tables'!$A$1:$B$7,2,TRUE)</f>
        <v>XS</v>
      </c>
      <c r="H1189">
        <v>39.01</v>
      </c>
      <c r="I1189" s="2">
        <f t="shared" si="54"/>
        <v>5.572857142857143</v>
      </c>
      <c r="J1189" t="s">
        <v>25</v>
      </c>
      <c r="K1189">
        <v>4.32</v>
      </c>
      <c r="L1189" s="8">
        <f t="shared" si="56"/>
        <v>43.33</v>
      </c>
      <c r="M1189" t="s">
        <v>15</v>
      </c>
      <c r="N1189" t="str">
        <f>VLOOKUP(M1189,'Look-up tables'!$H$1:$I$14,2,FALSE)</f>
        <v>BC</v>
      </c>
      <c r="O1189" t="s">
        <v>16</v>
      </c>
      <c r="P1189" s="7">
        <f>VLOOKUP(O1189,'Look-up tables'!$D$1:$E$5,2,FALSE)</f>
        <v>4</v>
      </c>
      <c r="Q1189" s="8" t="s">
        <v>30</v>
      </c>
      <c r="R1189" t="s">
        <v>31</v>
      </c>
      <c r="S1189" t="s">
        <v>32</v>
      </c>
      <c r="T1189" s="1">
        <v>40763</v>
      </c>
    </row>
    <row r="1190" spans="1:20" x14ac:dyDescent="0.35">
      <c r="A1190">
        <v>36196</v>
      </c>
      <c r="B1190" s="1">
        <v>40761</v>
      </c>
      <c r="C1190" s="27" t="str">
        <f t="shared" si="55"/>
        <v>Aug</v>
      </c>
      <c r="D1190" s="27">
        <f>VLOOKUP(C1190,'Look-up tables'!$N$2:$O$13,2,FALSE)</f>
        <v>8</v>
      </c>
      <c r="E1190" t="s">
        <v>49</v>
      </c>
      <c r="F1190">
        <v>6</v>
      </c>
      <c r="G1190" t="str">
        <f>VLOOKUP(F1190,'Look-up tables'!$A$1:$B$7,2,TRUE)</f>
        <v>XS</v>
      </c>
      <c r="H1190">
        <v>62.03</v>
      </c>
      <c r="I1190" s="2">
        <f t="shared" si="54"/>
        <v>10.338333333333333</v>
      </c>
      <c r="J1190" t="s">
        <v>25</v>
      </c>
      <c r="K1190">
        <v>6.02</v>
      </c>
      <c r="L1190" s="8">
        <f t="shared" si="56"/>
        <v>68.05</v>
      </c>
      <c r="M1190" t="s">
        <v>232</v>
      </c>
      <c r="N1190" t="str">
        <f>VLOOKUP(M1190,'Look-up tables'!$H$1:$I$14,2,FALSE)</f>
        <v>NL</v>
      </c>
      <c r="O1190" t="s">
        <v>16</v>
      </c>
      <c r="P1190" s="7">
        <f>VLOOKUP(O1190,'Look-up tables'!$D$1:$E$5,2,FALSE)</f>
        <v>4</v>
      </c>
      <c r="Q1190" s="8" t="s">
        <v>17</v>
      </c>
      <c r="R1190" t="s">
        <v>18</v>
      </c>
      <c r="S1190" t="s">
        <v>45</v>
      </c>
      <c r="T1190" s="1">
        <v>40732</v>
      </c>
    </row>
    <row r="1191" spans="1:20" x14ac:dyDescent="0.35">
      <c r="A1191">
        <v>28324</v>
      </c>
      <c r="B1191" s="1">
        <v>40762</v>
      </c>
      <c r="C1191" s="27" t="str">
        <f t="shared" si="55"/>
        <v>Aug</v>
      </c>
      <c r="D1191" s="27">
        <f>VLOOKUP(C1191,'Look-up tables'!$N$2:$O$13,2,FALSE)</f>
        <v>8</v>
      </c>
      <c r="E1191" t="s">
        <v>34</v>
      </c>
      <c r="F1191">
        <v>48</v>
      </c>
      <c r="G1191" t="str">
        <f>VLOOKUP(F1191,'Look-up tables'!$A$1:$B$7,2,TRUE)</f>
        <v>XL</v>
      </c>
      <c r="H1191">
        <v>385.99</v>
      </c>
      <c r="I1191" s="2">
        <f t="shared" si="54"/>
        <v>8.0414583333333329</v>
      </c>
      <c r="J1191" t="s">
        <v>25</v>
      </c>
      <c r="K1191">
        <v>3.5</v>
      </c>
      <c r="L1191" s="8">
        <f t="shared" si="56"/>
        <v>389.49</v>
      </c>
      <c r="M1191" t="s">
        <v>51</v>
      </c>
      <c r="N1191" t="str">
        <f>VLOOKUP(M1191,'Look-up tables'!$H$1:$I$14,2,FALSE)</f>
        <v>ON</v>
      </c>
      <c r="O1191" t="s">
        <v>42</v>
      </c>
      <c r="P1191" s="7">
        <f>VLOOKUP(O1191,'Look-up tables'!$D$1:$E$5,2,FALSE)</f>
        <v>2</v>
      </c>
      <c r="Q1191" s="8" t="s">
        <v>27</v>
      </c>
      <c r="R1191" t="s">
        <v>66</v>
      </c>
      <c r="S1191" t="s">
        <v>19</v>
      </c>
      <c r="T1191" s="1">
        <v>40794</v>
      </c>
    </row>
    <row r="1192" spans="1:20" x14ac:dyDescent="0.35">
      <c r="A1192">
        <v>21378</v>
      </c>
      <c r="B1192" s="1">
        <v>40762</v>
      </c>
      <c r="C1192" s="27" t="str">
        <f t="shared" si="55"/>
        <v>Aug</v>
      </c>
      <c r="D1192" s="27">
        <f>VLOOKUP(C1192,'Look-up tables'!$N$2:$O$13,2,FALSE)</f>
        <v>8</v>
      </c>
      <c r="E1192" t="s">
        <v>55</v>
      </c>
      <c r="F1192">
        <v>34</v>
      </c>
      <c r="G1192" t="str">
        <f>VLOOKUP(F1192,'Look-up tables'!$A$1:$B$7,2,TRUE)</f>
        <v>L</v>
      </c>
      <c r="H1192">
        <v>937.04</v>
      </c>
      <c r="I1192" s="2">
        <f t="shared" si="54"/>
        <v>27.56</v>
      </c>
      <c r="J1192" t="s">
        <v>25</v>
      </c>
      <c r="K1192">
        <v>1.49</v>
      </c>
      <c r="L1192" s="8">
        <f t="shared" si="56"/>
        <v>938.53</v>
      </c>
      <c r="M1192" t="s">
        <v>96</v>
      </c>
      <c r="N1192" t="str">
        <f>VLOOKUP(M1192,'Look-up tables'!$H$1:$I$14,2,FALSE)</f>
        <v>PE</v>
      </c>
      <c r="O1192" t="s">
        <v>22</v>
      </c>
      <c r="P1192" s="7">
        <f>VLOOKUP(O1192,'Look-up tables'!$D$1:$E$5,2,FALSE)</f>
        <v>1</v>
      </c>
      <c r="Q1192" s="8" t="s">
        <v>27</v>
      </c>
      <c r="R1192" t="s">
        <v>68</v>
      </c>
      <c r="S1192" t="s">
        <v>19</v>
      </c>
      <c r="T1192" s="1">
        <v>40763</v>
      </c>
    </row>
    <row r="1193" spans="1:20" x14ac:dyDescent="0.35">
      <c r="A1193">
        <v>6374</v>
      </c>
      <c r="B1193" s="1">
        <v>40762</v>
      </c>
      <c r="C1193" s="27" t="str">
        <f t="shared" si="55"/>
        <v>Aug</v>
      </c>
      <c r="D1193" s="27">
        <f>VLOOKUP(C1193,'Look-up tables'!$N$2:$O$13,2,FALSE)</f>
        <v>8</v>
      </c>
      <c r="E1193" t="s">
        <v>20</v>
      </c>
      <c r="F1193">
        <v>29</v>
      </c>
      <c r="G1193" t="str">
        <f>VLOOKUP(F1193,'Look-up tables'!$A$1:$B$7,2,TRUE)</f>
        <v>M</v>
      </c>
      <c r="H1193">
        <v>857.42</v>
      </c>
      <c r="I1193" s="2">
        <f t="shared" si="54"/>
        <v>29.566206896551723</v>
      </c>
      <c r="J1193" t="s">
        <v>14</v>
      </c>
      <c r="K1193">
        <v>3.6</v>
      </c>
      <c r="L1193" s="8">
        <f t="shared" si="56"/>
        <v>861.02</v>
      </c>
      <c r="M1193" t="s">
        <v>15</v>
      </c>
      <c r="N1193" t="str">
        <f>VLOOKUP(M1193,'Look-up tables'!$H$1:$I$14,2,FALSE)</f>
        <v>BC</v>
      </c>
      <c r="O1193" t="s">
        <v>22</v>
      </c>
      <c r="P1193" s="7">
        <f>VLOOKUP(O1193,'Look-up tables'!$D$1:$E$5,2,FALSE)</f>
        <v>1</v>
      </c>
      <c r="Q1193" s="8" t="s">
        <v>30</v>
      </c>
      <c r="R1193" t="s">
        <v>31</v>
      </c>
      <c r="S1193" t="s">
        <v>32</v>
      </c>
      <c r="T1193" s="1">
        <v>40763</v>
      </c>
    </row>
    <row r="1194" spans="1:20" x14ac:dyDescent="0.35">
      <c r="A1194">
        <v>7110</v>
      </c>
      <c r="B1194" s="1">
        <v>40762</v>
      </c>
      <c r="C1194" s="27" t="str">
        <f t="shared" si="55"/>
        <v>Aug</v>
      </c>
      <c r="D1194" s="27">
        <f>VLOOKUP(C1194,'Look-up tables'!$N$2:$O$13,2,FALSE)</f>
        <v>8</v>
      </c>
      <c r="E1194" t="s">
        <v>13</v>
      </c>
      <c r="F1194">
        <v>22</v>
      </c>
      <c r="G1194" t="str">
        <f>VLOOKUP(F1194,'Look-up tables'!$A$1:$B$7,2,TRUE)</f>
        <v>M</v>
      </c>
      <c r="H1194">
        <v>6396.2</v>
      </c>
      <c r="I1194" s="2">
        <f t="shared" si="54"/>
        <v>290.73636363636365</v>
      </c>
      <c r="J1194" t="s">
        <v>25</v>
      </c>
      <c r="K1194">
        <v>24.49</v>
      </c>
      <c r="L1194" s="8">
        <f t="shared" si="56"/>
        <v>6420.69</v>
      </c>
      <c r="M1194" t="s">
        <v>62</v>
      </c>
      <c r="N1194" t="str">
        <f>VLOOKUP(M1194,'Look-up tables'!$H$1:$I$14,2,FALSE)</f>
        <v>NU</v>
      </c>
      <c r="O1194" t="s">
        <v>22</v>
      </c>
      <c r="P1194" s="7">
        <f>VLOOKUP(O1194,'Look-up tables'!$D$1:$E$5,2,FALSE)</f>
        <v>1</v>
      </c>
      <c r="Q1194" s="8" t="s">
        <v>17</v>
      </c>
      <c r="R1194" t="s">
        <v>23</v>
      </c>
      <c r="S1194" t="s">
        <v>76</v>
      </c>
      <c r="T1194" s="1">
        <v>40855</v>
      </c>
    </row>
    <row r="1195" spans="1:20" x14ac:dyDescent="0.35">
      <c r="A1195">
        <v>21378</v>
      </c>
      <c r="B1195" s="1">
        <v>40762</v>
      </c>
      <c r="C1195" s="27" t="str">
        <f t="shared" si="55"/>
        <v>Aug</v>
      </c>
      <c r="D1195" s="27">
        <f>VLOOKUP(C1195,'Look-up tables'!$N$2:$O$13,2,FALSE)</f>
        <v>8</v>
      </c>
      <c r="E1195" t="s">
        <v>55</v>
      </c>
      <c r="F1195">
        <v>17</v>
      </c>
      <c r="G1195" t="str">
        <f>VLOOKUP(F1195,'Look-up tables'!$A$1:$B$7,2,TRUE)</f>
        <v>S</v>
      </c>
      <c r="H1195">
        <v>1616.64</v>
      </c>
      <c r="I1195" s="2">
        <f t="shared" si="54"/>
        <v>95.096470588235306</v>
      </c>
      <c r="J1195" t="s">
        <v>25</v>
      </c>
      <c r="K1195">
        <v>19.989999999999998</v>
      </c>
      <c r="L1195" s="8">
        <f t="shared" si="56"/>
        <v>1636.63</v>
      </c>
      <c r="M1195" t="s">
        <v>96</v>
      </c>
      <c r="N1195" t="str">
        <f>VLOOKUP(M1195,'Look-up tables'!$H$1:$I$14,2,FALSE)</f>
        <v>PE</v>
      </c>
      <c r="O1195" t="s">
        <v>22</v>
      </c>
      <c r="P1195" s="7">
        <f>VLOOKUP(O1195,'Look-up tables'!$D$1:$E$5,2,FALSE)</f>
        <v>1</v>
      </c>
      <c r="Q1195" s="8" t="s">
        <v>30</v>
      </c>
      <c r="R1195" t="s">
        <v>31</v>
      </c>
      <c r="S1195" t="s">
        <v>19</v>
      </c>
      <c r="T1195" s="1">
        <v>40824</v>
      </c>
    </row>
    <row r="1196" spans="1:20" x14ac:dyDescent="0.35">
      <c r="A1196">
        <v>6374</v>
      </c>
      <c r="B1196" s="1">
        <v>40762</v>
      </c>
      <c r="C1196" s="27" t="str">
        <f t="shared" si="55"/>
        <v>Aug</v>
      </c>
      <c r="D1196" s="27">
        <f>VLOOKUP(C1196,'Look-up tables'!$N$2:$O$13,2,FALSE)</f>
        <v>8</v>
      </c>
      <c r="E1196" t="s">
        <v>20</v>
      </c>
      <c r="F1196">
        <v>1</v>
      </c>
      <c r="G1196" t="str">
        <f>VLOOKUP(F1196,'Look-up tables'!$A$1:$B$7,2,TRUE)</f>
        <v>XS</v>
      </c>
      <c r="H1196">
        <v>2.2400000000000002</v>
      </c>
      <c r="I1196" s="2">
        <f t="shared" si="54"/>
        <v>2.2400000000000002</v>
      </c>
      <c r="J1196" t="s">
        <v>25</v>
      </c>
      <c r="K1196">
        <v>0.7</v>
      </c>
      <c r="L1196" s="8">
        <f t="shared" si="56"/>
        <v>2.9400000000000004</v>
      </c>
      <c r="M1196" t="s">
        <v>15</v>
      </c>
      <c r="N1196" t="str">
        <f>VLOOKUP(M1196,'Look-up tables'!$H$1:$I$14,2,FALSE)</f>
        <v>BC</v>
      </c>
      <c r="O1196" t="s">
        <v>22</v>
      </c>
      <c r="P1196" s="7">
        <f>VLOOKUP(O1196,'Look-up tables'!$D$1:$E$5,2,FALSE)</f>
        <v>1</v>
      </c>
      <c r="Q1196" s="8" t="s">
        <v>27</v>
      </c>
      <c r="R1196" t="s">
        <v>82</v>
      </c>
      <c r="S1196" t="s">
        <v>37</v>
      </c>
      <c r="T1196" s="1">
        <v>40794</v>
      </c>
    </row>
    <row r="1197" spans="1:20" x14ac:dyDescent="0.35">
      <c r="A1197">
        <v>19811</v>
      </c>
      <c r="B1197" s="1">
        <v>40763</v>
      </c>
      <c r="C1197" s="27" t="str">
        <f t="shared" si="55"/>
        <v>Aug</v>
      </c>
      <c r="D1197" s="27">
        <f>VLOOKUP(C1197,'Look-up tables'!$N$2:$O$13,2,FALSE)</f>
        <v>8</v>
      </c>
      <c r="E1197" t="s">
        <v>13</v>
      </c>
      <c r="F1197">
        <v>49</v>
      </c>
      <c r="G1197" t="str">
        <f>VLOOKUP(F1197,'Look-up tables'!$A$1:$B$7,2,TRUE)</f>
        <v>XL</v>
      </c>
      <c r="H1197">
        <v>450.66</v>
      </c>
      <c r="I1197" s="2">
        <f t="shared" si="54"/>
        <v>9.1971428571428575</v>
      </c>
      <c r="J1197" t="s">
        <v>14</v>
      </c>
      <c r="K1197">
        <v>6.14</v>
      </c>
      <c r="L1197" s="8">
        <f t="shared" si="56"/>
        <v>456.8</v>
      </c>
      <c r="M1197" t="s">
        <v>35</v>
      </c>
      <c r="N1197" t="str">
        <f>VLOOKUP(M1197,'Look-up tables'!$H$1:$I$14,2,FALSE)</f>
        <v>QC</v>
      </c>
      <c r="O1197" t="s">
        <v>22</v>
      </c>
      <c r="P1197" s="7">
        <f>VLOOKUP(O1197,'Look-up tables'!$D$1:$E$5,2,FALSE)</f>
        <v>1</v>
      </c>
      <c r="Q1197" s="8" t="s">
        <v>27</v>
      </c>
      <c r="R1197" t="s">
        <v>36</v>
      </c>
      <c r="S1197" t="s">
        <v>32</v>
      </c>
      <c r="T1197" t="s">
        <v>93</v>
      </c>
    </row>
    <row r="1198" spans="1:20" x14ac:dyDescent="0.35">
      <c r="A1198">
        <v>53956</v>
      </c>
      <c r="B1198" s="1">
        <v>40763</v>
      </c>
      <c r="C1198" s="27" t="str">
        <f t="shared" si="55"/>
        <v>Aug</v>
      </c>
      <c r="D1198" s="27">
        <f>VLOOKUP(C1198,'Look-up tables'!$N$2:$O$13,2,FALSE)</f>
        <v>8</v>
      </c>
      <c r="E1198" t="s">
        <v>34</v>
      </c>
      <c r="F1198">
        <v>43</v>
      </c>
      <c r="G1198" t="str">
        <f>VLOOKUP(F1198,'Look-up tables'!$A$1:$B$7,2,TRUE)</f>
        <v>XL</v>
      </c>
      <c r="H1198">
        <v>1779.87</v>
      </c>
      <c r="I1198" s="2">
        <f t="shared" si="54"/>
        <v>41.392325581395347</v>
      </c>
      <c r="J1198" t="s">
        <v>25</v>
      </c>
      <c r="K1198">
        <v>17.48</v>
      </c>
      <c r="L1198" s="8">
        <f t="shared" si="56"/>
        <v>1797.35</v>
      </c>
      <c r="M1198" t="s">
        <v>39</v>
      </c>
      <c r="N1198" t="str">
        <f>VLOOKUP(M1198,'Look-up tables'!$H$1:$I$14,2,FALSE)</f>
        <v>MB</v>
      </c>
      <c r="O1198" t="s">
        <v>16</v>
      </c>
      <c r="P1198" s="7">
        <f>VLOOKUP(O1198,'Look-up tables'!$D$1:$E$5,2,FALSE)</f>
        <v>4</v>
      </c>
      <c r="Q1198" s="8" t="s">
        <v>27</v>
      </c>
      <c r="R1198" t="s">
        <v>28</v>
      </c>
      <c r="S1198" t="s">
        <v>19</v>
      </c>
      <c r="T1198" s="1">
        <v>40794</v>
      </c>
    </row>
    <row r="1199" spans="1:20" x14ac:dyDescent="0.35">
      <c r="A1199">
        <v>9700</v>
      </c>
      <c r="B1199" s="1">
        <v>40763</v>
      </c>
      <c r="C1199" s="27" t="str">
        <f t="shared" si="55"/>
        <v>Aug</v>
      </c>
      <c r="D1199" s="27">
        <f>VLOOKUP(C1199,'Look-up tables'!$N$2:$O$13,2,FALSE)</f>
        <v>8</v>
      </c>
      <c r="E1199" t="s">
        <v>20</v>
      </c>
      <c r="F1199">
        <v>35</v>
      </c>
      <c r="G1199" t="str">
        <f>VLOOKUP(F1199,'Look-up tables'!$A$1:$B$7,2,TRUE)</f>
        <v>L</v>
      </c>
      <c r="H1199">
        <v>106.06</v>
      </c>
      <c r="I1199" s="2">
        <f t="shared" si="54"/>
        <v>3.0302857142857142</v>
      </c>
      <c r="J1199" t="s">
        <v>25</v>
      </c>
      <c r="K1199">
        <v>1.92</v>
      </c>
      <c r="L1199" s="8">
        <f t="shared" si="56"/>
        <v>107.98</v>
      </c>
      <c r="M1199" t="s">
        <v>39</v>
      </c>
      <c r="N1199" t="str">
        <f>VLOOKUP(M1199,'Look-up tables'!$H$1:$I$14,2,FALSE)</f>
        <v>MB</v>
      </c>
      <c r="O1199" t="s">
        <v>16</v>
      </c>
      <c r="P1199" s="7">
        <f>VLOOKUP(O1199,'Look-up tables'!$D$1:$E$5,2,FALSE)</f>
        <v>4</v>
      </c>
      <c r="Q1199" s="8" t="s">
        <v>27</v>
      </c>
      <c r="R1199" t="s">
        <v>36</v>
      </c>
      <c r="S1199" t="s">
        <v>37</v>
      </c>
      <c r="T1199" s="1">
        <v>40794</v>
      </c>
    </row>
    <row r="1200" spans="1:20" x14ac:dyDescent="0.35">
      <c r="A1200">
        <v>23427</v>
      </c>
      <c r="B1200" s="1">
        <v>40763</v>
      </c>
      <c r="C1200" s="27" t="str">
        <f t="shared" si="55"/>
        <v>Aug</v>
      </c>
      <c r="D1200" s="27">
        <f>VLOOKUP(C1200,'Look-up tables'!$N$2:$O$13,2,FALSE)</f>
        <v>8</v>
      </c>
      <c r="E1200" t="s">
        <v>13</v>
      </c>
      <c r="F1200">
        <v>30</v>
      </c>
      <c r="G1200" t="str">
        <f>VLOOKUP(F1200,'Look-up tables'!$A$1:$B$7,2,TRUE)</f>
        <v>L</v>
      </c>
      <c r="H1200">
        <v>442.76</v>
      </c>
      <c r="I1200" s="2">
        <f t="shared" si="54"/>
        <v>14.758666666666667</v>
      </c>
      <c r="J1200" t="s">
        <v>25</v>
      </c>
      <c r="K1200">
        <v>8.4</v>
      </c>
      <c r="L1200" s="8">
        <f t="shared" si="56"/>
        <v>451.15999999999997</v>
      </c>
      <c r="M1200" t="s">
        <v>46</v>
      </c>
      <c r="N1200" t="str">
        <f>VLOOKUP(M1200,'Look-up tables'!$H$1:$I$14,2,FALSE)</f>
        <v>YT</v>
      </c>
      <c r="O1200" t="s">
        <v>22</v>
      </c>
      <c r="P1200" s="7">
        <f>VLOOKUP(O1200,'Look-up tables'!$D$1:$E$5,2,FALSE)</f>
        <v>1</v>
      </c>
      <c r="Q1200" s="8" t="s">
        <v>27</v>
      </c>
      <c r="R1200" t="s">
        <v>68</v>
      </c>
      <c r="S1200" t="s">
        <v>19</v>
      </c>
      <c r="T1200" t="s">
        <v>215</v>
      </c>
    </row>
    <row r="1201" spans="1:20" x14ac:dyDescent="0.35">
      <c r="A1201">
        <v>23427</v>
      </c>
      <c r="B1201" s="1">
        <v>40763</v>
      </c>
      <c r="C1201" s="27" t="str">
        <f t="shared" si="55"/>
        <v>Aug</v>
      </c>
      <c r="D1201" s="27">
        <f>VLOOKUP(C1201,'Look-up tables'!$N$2:$O$13,2,FALSE)</f>
        <v>8</v>
      </c>
      <c r="E1201" t="s">
        <v>13</v>
      </c>
      <c r="F1201">
        <v>22</v>
      </c>
      <c r="G1201" t="str">
        <f>VLOOKUP(F1201,'Look-up tables'!$A$1:$B$7,2,TRUE)</f>
        <v>M</v>
      </c>
      <c r="H1201">
        <v>2684.98</v>
      </c>
      <c r="I1201" s="2">
        <f t="shared" si="54"/>
        <v>122.04454545454546</v>
      </c>
      <c r="J1201" t="s">
        <v>25</v>
      </c>
      <c r="K1201">
        <v>9.07</v>
      </c>
      <c r="L1201" s="8">
        <f t="shared" si="56"/>
        <v>2694.05</v>
      </c>
      <c r="M1201" t="s">
        <v>46</v>
      </c>
      <c r="N1201" t="str">
        <f>VLOOKUP(M1201,'Look-up tables'!$H$1:$I$14,2,FALSE)</f>
        <v>YT</v>
      </c>
      <c r="O1201" t="s">
        <v>22</v>
      </c>
      <c r="P1201" s="7">
        <f>VLOOKUP(O1201,'Look-up tables'!$D$1:$E$5,2,FALSE)</f>
        <v>1</v>
      </c>
      <c r="Q1201" s="8" t="s">
        <v>27</v>
      </c>
      <c r="R1201" t="s">
        <v>68</v>
      </c>
      <c r="S1201" t="s">
        <v>19</v>
      </c>
      <c r="T1201" t="s">
        <v>148</v>
      </c>
    </row>
    <row r="1202" spans="1:20" x14ac:dyDescent="0.35">
      <c r="A1202">
        <v>26370</v>
      </c>
      <c r="B1202" s="1">
        <v>40763</v>
      </c>
      <c r="C1202" s="27" t="str">
        <f t="shared" si="55"/>
        <v>Aug</v>
      </c>
      <c r="D1202" s="27">
        <f>VLOOKUP(C1202,'Look-up tables'!$N$2:$O$13,2,FALSE)</f>
        <v>8</v>
      </c>
      <c r="E1202" t="s">
        <v>49</v>
      </c>
      <c r="F1202">
        <v>20</v>
      </c>
      <c r="G1202" t="str">
        <f>VLOOKUP(F1202,'Look-up tables'!$A$1:$B$7,2,TRUE)</f>
        <v>M</v>
      </c>
      <c r="H1202">
        <v>660.27</v>
      </c>
      <c r="I1202" s="2">
        <f t="shared" si="54"/>
        <v>33.013500000000001</v>
      </c>
      <c r="J1202" t="s">
        <v>14</v>
      </c>
      <c r="K1202">
        <v>5.49</v>
      </c>
      <c r="L1202" s="8">
        <f t="shared" si="56"/>
        <v>665.76</v>
      </c>
      <c r="M1202" t="s">
        <v>26</v>
      </c>
      <c r="N1202" t="str">
        <f>VLOOKUP(M1202,'Look-up tables'!$H$1:$I$14,2,FALSE)</f>
        <v>NT</v>
      </c>
      <c r="O1202" t="s">
        <v>29</v>
      </c>
      <c r="P1202" s="7">
        <f>VLOOKUP(O1202,'Look-up tables'!$D$1:$E$5,2,FALSE)</f>
        <v>3</v>
      </c>
      <c r="Q1202" s="8" t="s">
        <v>27</v>
      </c>
      <c r="R1202" t="s">
        <v>58</v>
      </c>
      <c r="S1202" t="s">
        <v>19</v>
      </c>
      <c r="T1202" s="1">
        <v>40824</v>
      </c>
    </row>
    <row r="1203" spans="1:20" x14ac:dyDescent="0.35">
      <c r="A1203">
        <v>26370</v>
      </c>
      <c r="B1203" s="1">
        <v>40763</v>
      </c>
      <c r="C1203" s="27" t="str">
        <f t="shared" si="55"/>
        <v>Aug</v>
      </c>
      <c r="D1203" s="27">
        <f>VLOOKUP(C1203,'Look-up tables'!$N$2:$O$13,2,FALSE)</f>
        <v>8</v>
      </c>
      <c r="E1203" t="s">
        <v>49</v>
      </c>
      <c r="F1203">
        <v>12</v>
      </c>
      <c r="G1203" t="str">
        <f>VLOOKUP(F1203,'Look-up tables'!$A$1:$B$7,2,TRUE)</f>
        <v>S</v>
      </c>
      <c r="H1203">
        <v>270.23</v>
      </c>
      <c r="I1203" s="2">
        <f t="shared" si="54"/>
        <v>22.519166666666667</v>
      </c>
      <c r="J1203" t="s">
        <v>25</v>
      </c>
      <c r="K1203">
        <v>5.47</v>
      </c>
      <c r="L1203" s="8">
        <f t="shared" si="56"/>
        <v>275.70000000000005</v>
      </c>
      <c r="M1203" t="s">
        <v>26</v>
      </c>
      <c r="N1203" t="str">
        <f>VLOOKUP(M1203,'Look-up tables'!$H$1:$I$14,2,FALSE)</f>
        <v>NT</v>
      </c>
      <c r="O1203" t="s">
        <v>29</v>
      </c>
      <c r="P1203" s="7">
        <f>VLOOKUP(O1203,'Look-up tables'!$D$1:$E$5,2,FALSE)</f>
        <v>3</v>
      </c>
      <c r="Q1203" s="8" t="s">
        <v>27</v>
      </c>
      <c r="R1203" t="s">
        <v>28</v>
      </c>
      <c r="S1203" t="s">
        <v>19</v>
      </c>
      <c r="T1203" s="1">
        <v>40824</v>
      </c>
    </row>
    <row r="1204" spans="1:20" x14ac:dyDescent="0.35">
      <c r="A1204">
        <v>1440</v>
      </c>
      <c r="B1204" s="1">
        <v>40764</v>
      </c>
      <c r="C1204" s="27" t="str">
        <f t="shared" si="55"/>
        <v>Aug</v>
      </c>
      <c r="D1204" s="27">
        <f>VLOOKUP(C1204,'Look-up tables'!$N$2:$O$13,2,FALSE)</f>
        <v>8</v>
      </c>
      <c r="E1204" t="s">
        <v>13</v>
      </c>
      <c r="F1204">
        <v>41</v>
      </c>
      <c r="G1204" t="str">
        <f>VLOOKUP(F1204,'Look-up tables'!$A$1:$B$7,2,TRUE)</f>
        <v>XL</v>
      </c>
      <c r="H1204">
        <v>726.22</v>
      </c>
      <c r="I1204" s="2">
        <f t="shared" si="54"/>
        <v>17.71268292682927</v>
      </c>
      <c r="J1204" t="s">
        <v>25</v>
      </c>
      <c r="K1204">
        <v>8.99</v>
      </c>
      <c r="L1204" s="8">
        <f t="shared" si="56"/>
        <v>735.21</v>
      </c>
      <c r="M1204" t="s">
        <v>39</v>
      </c>
      <c r="N1204" t="str">
        <f>VLOOKUP(M1204,'Look-up tables'!$H$1:$I$14,2,FALSE)</f>
        <v>MB</v>
      </c>
      <c r="O1204" t="s">
        <v>42</v>
      </c>
      <c r="P1204" s="7">
        <f>VLOOKUP(O1204,'Look-up tables'!$D$1:$E$5,2,FALSE)</f>
        <v>2</v>
      </c>
      <c r="Q1204" s="8" t="s">
        <v>17</v>
      </c>
      <c r="R1204" t="s">
        <v>18</v>
      </c>
      <c r="S1204" t="s">
        <v>32</v>
      </c>
      <c r="T1204" s="1">
        <v>40855</v>
      </c>
    </row>
    <row r="1205" spans="1:20" x14ac:dyDescent="0.35">
      <c r="A1205">
        <v>23558</v>
      </c>
      <c r="B1205" s="1">
        <v>40764</v>
      </c>
      <c r="C1205" s="27" t="str">
        <f t="shared" si="55"/>
        <v>Aug</v>
      </c>
      <c r="D1205" s="27">
        <f>VLOOKUP(C1205,'Look-up tables'!$N$2:$O$13,2,FALSE)</f>
        <v>8</v>
      </c>
      <c r="E1205" t="s">
        <v>13</v>
      </c>
      <c r="F1205">
        <v>17</v>
      </c>
      <c r="G1205" t="str">
        <f>VLOOKUP(F1205,'Look-up tables'!$A$1:$B$7,2,TRUE)</f>
        <v>S</v>
      </c>
      <c r="H1205">
        <v>579.71</v>
      </c>
      <c r="I1205" s="2">
        <f t="shared" si="54"/>
        <v>34.100588235294119</v>
      </c>
      <c r="J1205" t="s">
        <v>21</v>
      </c>
      <c r="K1205">
        <v>45.51</v>
      </c>
      <c r="L1205" s="8">
        <f t="shared" si="56"/>
        <v>625.22</v>
      </c>
      <c r="M1205" t="s">
        <v>51</v>
      </c>
      <c r="N1205" t="str">
        <f>VLOOKUP(M1205,'Look-up tables'!$H$1:$I$14,2,FALSE)</f>
        <v>ON</v>
      </c>
      <c r="O1205" t="s">
        <v>29</v>
      </c>
      <c r="P1205" s="7">
        <f>VLOOKUP(O1205,'Look-up tables'!$D$1:$E$5,2,FALSE)</f>
        <v>3</v>
      </c>
      <c r="Q1205" s="8" t="s">
        <v>17</v>
      </c>
      <c r="R1205" t="s">
        <v>52</v>
      </c>
      <c r="S1205" t="s">
        <v>56</v>
      </c>
      <c r="T1205" t="s">
        <v>145</v>
      </c>
    </row>
    <row r="1206" spans="1:20" x14ac:dyDescent="0.35">
      <c r="A1206">
        <v>24583</v>
      </c>
      <c r="B1206" s="1">
        <v>40764</v>
      </c>
      <c r="C1206" s="27" t="str">
        <f t="shared" si="55"/>
        <v>Aug</v>
      </c>
      <c r="D1206" s="27">
        <f>VLOOKUP(C1206,'Look-up tables'!$N$2:$O$13,2,FALSE)</f>
        <v>8</v>
      </c>
      <c r="E1206" t="s">
        <v>20</v>
      </c>
      <c r="F1206">
        <v>17</v>
      </c>
      <c r="G1206" t="str">
        <f>VLOOKUP(F1206,'Look-up tables'!$A$1:$B$7,2,TRUE)</f>
        <v>S</v>
      </c>
      <c r="H1206">
        <v>42.29</v>
      </c>
      <c r="I1206" s="2">
        <f t="shared" si="54"/>
        <v>2.4876470588235295</v>
      </c>
      <c r="J1206" t="s">
        <v>25</v>
      </c>
      <c r="K1206">
        <v>6.05</v>
      </c>
      <c r="L1206" s="8">
        <f t="shared" si="56"/>
        <v>48.339999999999996</v>
      </c>
      <c r="M1206" t="s">
        <v>54</v>
      </c>
      <c r="N1206" t="str">
        <f>VLOOKUP(M1206,'Look-up tables'!$H$1:$I$14,2,FALSE)</f>
        <v>AB</v>
      </c>
      <c r="O1206" t="s">
        <v>22</v>
      </c>
      <c r="P1206" s="7">
        <f>VLOOKUP(O1206,'Look-up tables'!$D$1:$E$5,2,FALSE)</f>
        <v>1</v>
      </c>
      <c r="Q1206" s="8" t="s">
        <v>27</v>
      </c>
      <c r="R1206" t="s">
        <v>68</v>
      </c>
      <c r="S1206" t="s">
        <v>19</v>
      </c>
      <c r="T1206" s="1">
        <v>40885</v>
      </c>
    </row>
    <row r="1207" spans="1:20" x14ac:dyDescent="0.35">
      <c r="A1207">
        <v>23558</v>
      </c>
      <c r="B1207" s="1">
        <v>40764</v>
      </c>
      <c r="C1207" s="27" t="str">
        <f t="shared" si="55"/>
        <v>Aug</v>
      </c>
      <c r="D1207" s="27">
        <f>VLOOKUP(C1207,'Look-up tables'!$N$2:$O$13,2,FALSE)</f>
        <v>8</v>
      </c>
      <c r="E1207" t="s">
        <v>13</v>
      </c>
      <c r="F1207">
        <v>4</v>
      </c>
      <c r="G1207" t="str">
        <f>VLOOKUP(F1207,'Look-up tables'!$A$1:$B$7,2,TRUE)</f>
        <v>XS</v>
      </c>
      <c r="H1207">
        <v>25.82</v>
      </c>
      <c r="I1207" s="2">
        <f t="shared" si="54"/>
        <v>6.4550000000000001</v>
      </c>
      <c r="J1207" t="s">
        <v>25</v>
      </c>
      <c r="K1207">
        <v>4.72</v>
      </c>
      <c r="L1207" s="8">
        <f t="shared" si="56"/>
        <v>30.54</v>
      </c>
      <c r="M1207" t="s">
        <v>51</v>
      </c>
      <c r="N1207" t="str">
        <f>VLOOKUP(M1207,'Look-up tables'!$H$1:$I$14,2,FALSE)</f>
        <v>ON</v>
      </c>
      <c r="O1207" t="s">
        <v>29</v>
      </c>
      <c r="P1207" s="7">
        <f>VLOOKUP(O1207,'Look-up tables'!$D$1:$E$5,2,FALSE)</f>
        <v>3</v>
      </c>
      <c r="Q1207" s="8" t="s">
        <v>27</v>
      </c>
      <c r="R1207" t="s">
        <v>28</v>
      </c>
      <c r="S1207" t="s">
        <v>19</v>
      </c>
      <c r="T1207" s="1">
        <v>40855</v>
      </c>
    </row>
    <row r="1208" spans="1:20" x14ac:dyDescent="0.35">
      <c r="A1208">
        <v>15972</v>
      </c>
      <c r="B1208" s="1">
        <v>40764</v>
      </c>
      <c r="C1208" s="27" t="str">
        <f t="shared" si="55"/>
        <v>Aug</v>
      </c>
      <c r="D1208" s="27">
        <f>VLOOKUP(C1208,'Look-up tables'!$N$2:$O$13,2,FALSE)</f>
        <v>8</v>
      </c>
      <c r="E1208" t="s">
        <v>49</v>
      </c>
      <c r="F1208">
        <v>3</v>
      </c>
      <c r="G1208" t="str">
        <f>VLOOKUP(F1208,'Look-up tables'!$A$1:$B$7,2,TRUE)</f>
        <v>XS</v>
      </c>
      <c r="H1208">
        <v>10.33</v>
      </c>
      <c r="I1208" s="2">
        <f t="shared" si="54"/>
        <v>3.4433333333333334</v>
      </c>
      <c r="J1208" t="s">
        <v>25</v>
      </c>
      <c r="K1208">
        <v>1.58</v>
      </c>
      <c r="L1208" s="8">
        <f t="shared" si="56"/>
        <v>11.91</v>
      </c>
      <c r="M1208" t="s">
        <v>51</v>
      </c>
      <c r="N1208" t="str">
        <f>VLOOKUP(M1208,'Look-up tables'!$H$1:$I$14,2,FALSE)</f>
        <v>ON</v>
      </c>
      <c r="O1208" t="s">
        <v>42</v>
      </c>
      <c r="P1208" s="7">
        <f>VLOOKUP(O1208,'Look-up tables'!$D$1:$E$5,2,FALSE)</f>
        <v>2</v>
      </c>
      <c r="Q1208" s="8" t="s">
        <v>27</v>
      </c>
      <c r="R1208" t="s">
        <v>82</v>
      </c>
      <c r="S1208" t="s">
        <v>37</v>
      </c>
      <c r="T1208" s="1">
        <v>40794</v>
      </c>
    </row>
    <row r="1209" spans="1:20" x14ac:dyDescent="0.35">
      <c r="A1209">
        <v>15972</v>
      </c>
      <c r="B1209" s="1">
        <v>40764</v>
      </c>
      <c r="C1209" s="27" t="str">
        <f t="shared" si="55"/>
        <v>Aug</v>
      </c>
      <c r="D1209" s="27">
        <f>VLOOKUP(C1209,'Look-up tables'!$N$2:$O$13,2,FALSE)</f>
        <v>8</v>
      </c>
      <c r="E1209" t="s">
        <v>49</v>
      </c>
      <c r="F1209">
        <v>2</v>
      </c>
      <c r="G1209" t="str">
        <f>VLOOKUP(F1209,'Look-up tables'!$A$1:$B$7,2,TRUE)</f>
        <v>XS</v>
      </c>
      <c r="H1209">
        <v>14.39</v>
      </c>
      <c r="I1209" s="2">
        <f t="shared" si="54"/>
        <v>7.1950000000000003</v>
      </c>
      <c r="J1209" t="s">
        <v>25</v>
      </c>
      <c r="K1209">
        <v>3.37</v>
      </c>
      <c r="L1209" s="8">
        <f t="shared" si="56"/>
        <v>17.760000000000002</v>
      </c>
      <c r="M1209" t="s">
        <v>51</v>
      </c>
      <c r="N1209" t="str">
        <f>VLOOKUP(M1209,'Look-up tables'!$H$1:$I$14,2,FALSE)</f>
        <v>ON</v>
      </c>
      <c r="O1209" t="s">
        <v>42</v>
      </c>
      <c r="P1209" s="7">
        <f>VLOOKUP(O1209,'Look-up tables'!$D$1:$E$5,2,FALSE)</f>
        <v>2</v>
      </c>
      <c r="Q1209" s="8" t="s">
        <v>27</v>
      </c>
      <c r="R1209" t="s">
        <v>82</v>
      </c>
      <c r="S1209" t="s">
        <v>37</v>
      </c>
      <c r="T1209" s="1">
        <v>40824</v>
      </c>
    </row>
    <row r="1210" spans="1:20" x14ac:dyDescent="0.35">
      <c r="A1210">
        <v>39683</v>
      </c>
      <c r="B1210" s="1">
        <v>40765</v>
      </c>
      <c r="C1210" s="27" t="str">
        <f t="shared" si="55"/>
        <v>Aug</v>
      </c>
      <c r="D1210" s="27">
        <f>VLOOKUP(C1210,'Look-up tables'!$N$2:$O$13,2,FALSE)</f>
        <v>8</v>
      </c>
      <c r="E1210" t="s">
        <v>34</v>
      </c>
      <c r="F1210">
        <v>41</v>
      </c>
      <c r="G1210" t="str">
        <f>VLOOKUP(F1210,'Look-up tables'!$A$1:$B$7,2,TRUE)</f>
        <v>XL</v>
      </c>
      <c r="H1210">
        <v>8387.1</v>
      </c>
      <c r="I1210" s="2">
        <f t="shared" si="54"/>
        <v>204.56341463414634</v>
      </c>
      <c r="J1210" t="s">
        <v>25</v>
      </c>
      <c r="K1210">
        <v>18.059999999999999</v>
      </c>
      <c r="L1210" s="8">
        <f t="shared" si="56"/>
        <v>8405.16</v>
      </c>
      <c r="M1210" t="s">
        <v>26</v>
      </c>
      <c r="N1210" t="str">
        <f>VLOOKUP(M1210,'Look-up tables'!$H$1:$I$14,2,FALSE)</f>
        <v>NT</v>
      </c>
      <c r="O1210" t="s">
        <v>22</v>
      </c>
      <c r="P1210" s="7">
        <f>VLOOKUP(O1210,'Look-up tables'!$D$1:$E$5,2,FALSE)</f>
        <v>1</v>
      </c>
      <c r="Q1210" s="8" t="s">
        <v>17</v>
      </c>
      <c r="R1210" t="s">
        <v>23</v>
      </c>
      <c r="S1210" t="s">
        <v>76</v>
      </c>
      <c r="T1210" s="1">
        <v>40855</v>
      </c>
    </row>
    <row r="1211" spans="1:20" x14ac:dyDescent="0.35">
      <c r="A1211">
        <v>39683</v>
      </c>
      <c r="B1211" s="1">
        <v>40765</v>
      </c>
      <c r="C1211" s="27" t="str">
        <f t="shared" si="55"/>
        <v>Aug</v>
      </c>
      <c r="D1211" s="27">
        <f>VLOOKUP(C1211,'Look-up tables'!$N$2:$O$13,2,FALSE)</f>
        <v>8</v>
      </c>
      <c r="E1211" t="s">
        <v>34</v>
      </c>
      <c r="F1211">
        <v>31</v>
      </c>
      <c r="G1211" t="str">
        <f>VLOOKUP(F1211,'Look-up tables'!$A$1:$B$7,2,TRUE)</f>
        <v>L</v>
      </c>
      <c r="H1211">
        <v>615.58000000000004</v>
      </c>
      <c r="I1211" s="2">
        <f t="shared" si="54"/>
        <v>19.857419354838711</v>
      </c>
      <c r="J1211" t="s">
        <v>25</v>
      </c>
      <c r="K1211">
        <v>5.23</v>
      </c>
      <c r="L1211" s="8">
        <f t="shared" si="56"/>
        <v>620.81000000000006</v>
      </c>
      <c r="M1211" t="s">
        <v>26</v>
      </c>
      <c r="N1211" t="str">
        <f>VLOOKUP(M1211,'Look-up tables'!$H$1:$I$14,2,FALSE)</f>
        <v>NT</v>
      </c>
      <c r="O1211" t="s">
        <v>22</v>
      </c>
      <c r="P1211" s="7">
        <f>VLOOKUP(O1211,'Look-up tables'!$D$1:$E$5,2,FALSE)</f>
        <v>1</v>
      </c>
      <c r="Q1211" s="8" t="s">
        <v>27</v>
      </c>
      <c r="R1211" t="s">
        <v>68</v>
      </c>
      <c r="S1211" t="s">
        <v>19</v>
      </c>
      <c r="T1211" t="s">
        <v>93</v>
      </c>
    </row>
    <row r="1212" spans="1:20" x14ac:dyDescent="0.35">
      <c r="A1212">
        <v>39683</v>
      </c>
      <c r="B1212" s="1">
        <v>40765</v>
      </c>
      <c r="C1212" s="27" t="str">
        <f t="shared" si="55"/>
        <v>Aug</v>
      </c>
      <c r="D1212" s="27">
        <f>VLOOKUP(C1212,'Look-up tables'!$N$2:$O$13,2,FALSE)</f>
        <v>8</v>
      </c>
      <c r="E1212" t="s">
        <v>34</v>
      </c>
      <c r="F1212">
        <v>30</v>
      </c>
      <c r="G1212" t="str">
        <f>VLOOKUP(F1212,'Look-up tables'!$A$1:$B$7,2,TRUE)</f>
        <v>L</v>
      </c>
      <c r="H1212">
        <v>68.14</v>
      </c>
      <c r="I1212" s="2">
        <f t="shared" si="54"/>
        <v>2.2713333333333332</v>
      </c>
      <c r="J1212" t="s">
        <v>25</v>
      </c>
      <c r="K1212">
        <v>0.78</v>
      </c>
      <c r="L1212" s="8">
        <f t="shared" si="56"/>
        <v>68.92</v>
      </c>
      <c r="M1212" t="s">
        <v>26</v>
      </c>
      <c r="N1212" t="str">
        <f>VLOOKUP(M1212,'Look-up tables'!$H$1:$I$14,2,FALSE)</f>
        <v>NT</v>
      </c>
      <c r="O1212" t="s">
        <v>22</v>
      </c>
      <c r="P1212" s="7">
        <f>VLOOKUP(O1212,'Look-up tables'!$D$1:$E$5,2,FALSE)</f>
        <v>1</v>
      </c>
      <c r="Q1212" s="8" t="s">
        <v>27</v>
      </c>
      <c r="R1212" t="s">
        <v>82</v>
      </c>
      <c r="S1212" t="s">
        <v>37</v>
      </c>
      <c r="T1212" s="1">
        <v>40885</v>
      </c>
    </row>
    <row r="1213" spans="1:20" x14ac:dyDescent="0.35">
      <c r="A1213">
        <v>24387</v>
      </c>
      <c r="B1213" s="1">
        <v>40765</v>
      </c>
      <c r="C1213" s="27" t="str">
        <f t="shared" si="55"/>
        <v>Aug</v>
      </c>
      <c r="D1213" s="27">
        <f>VLOOKUP(C1213,'Look-up tables'!$N$2:$O$13,2,FALSE)</f>
        <v>8</v>
      </c>
      <c r="E1213" t="s">
        <v>20</v>
      </c>
      <c r="F1213">
        <v>23</v>
      </c>
      <c r="G1213" t="str">
        <f>VLOOKUP(F1213,'Look-up tables'!$A$1:$B$7,2,TRUE)</f>
        <v>M</v>
      </c>
      <c r="H1213">
        <v>1003.31</v>
      </c>
      <c r="I1213" s="2">
        <f t="shared" si="54"/>
        <v>43.622173913043476</v>
      </c>
      <c r="J1213" t="s">
        <v>25</v>
      </c>
      <c r="K1213">
        <v>14.45</v>
      </c>
      <c r="L1213" s="8">
        <f t="shared" si="56"/>
        <v>1017.76</v>
      </c>
      <c r="M1213" t="s">
        <v>26</v>
      </c>
      <c r="N1213" t="str">
        <f>VLOOKUP(M1213,'Look-up tables'!$H$1:$I$14,2,FALSE)</f>
        <v>NT</v>
      </c>
      <c r="O1213" t="s">
        <v>42</v>
      </c>
      <c r="P1213" s="7">
        <f>VLOOKUP(O1213,'Look-up tables'!$D$1:$E$5,2,FALSE)</f>
        <v>2</v>
      </c>
      <c r="Q1213" s="8" t="s">
        <v>17</v>
      </c>
      <c r="R1213" t="s">
        <v>18</v>
      </c>
      <c r="S1213" t="s">
        <v>76</v>
      </c>
      <c r="T1213" s="1">
        <v>40855</v>
      </c>
    </row>
    <row r="1214" spans="1:20" x14ac:dyDescent="0.35">
      <c r="A1214">
        <v>52288</v>
      </c>
      <c r="B1214" s="1">
        <v>40765</v>
      </c>
      <c r="C1214" s="27" t="str">
        <f t="shared" si="55"/>
        <v>Aug</v>
      </c>
      <c r="D1214" s="27">
        <f>VLOOKUP(C1214,'Look-up tables'!$N$2:$O$13,2,FALSE)</f>
        <v>8</v>
      </c>
      <c r="E1214" t="s">
        <v>34</v>
      </c>
      <c r="F1214">
        <v>19</v>
      </c>
      <c r="G1214" t="str">
        <f>VLOOKUP(F1214,'Look-up tables'!$A$1:$B$7,2,TRUE)</f>
        <v>S</v>
      </c>
      <c r="H1214">
        <v>1410.44</v>
      </c>
      <c r="I1214" s="2">
        <f t="shared" si="54"/>
        <v>74.23368421052632</v>
      </c>
      <c r="J1214" t="s">
        <v>25</v>
      </c>
      <c r="K1214">
        <v>19.989999999999998</v>
      </c>
      <c r="L1214" s="8">
        <f t="shared" si="56"/>
        <v>1430.43</v>
      </c>
      <c r="M1214" t="s">
        <v>15</v>
      </c>
      <c r="N1214" t="str">
        <f>VLOOKUP(M1214,'Look-up tables'!$H$1:$I$14,2,FALSE)</f>
        <v>BC</v>
      </c>
      <c r="O1214" t="s">
        <v>29</v>
      </c>
      <c r="P1214" s="7">
        <f>VLOOKUP(O1214,'Look-up tables'!$D$1:$E$5,2,FALSE)</f>
        <v>3</v>
      </c>
      <c r="Q1214" s="8" t="s">
        <v>17</v>
      </c>
      <c r="R1214" t="s">
        <v>18</v>
      </c>
      <c r="S1214" t="s">
        <v>19</v>
      </c>
      <c r="T1214" s="1">
        <v>40855</v>
      </c>
    </row>
    <row r="1215" spans="1:20" x14ac:dyDescent="0.35">
      <c r="A1215">
        <v>24387</v>
      </c>
      <c r="B1215" s="1">
        <v>40765</v>
      </c>
      <c r="C1215" s="27" t="str">
        <f t="shared" si="55"/>
        <v>Aug</v>
      </c>
      <c r="D1215" s="27">
        <f>VLOOKUP(C1215,'Look-up tables'!$N$2:$O$13,2,FALSE)</f>
        <v>8</v>
      </c>
      <c r="E1215" t="s">
        <v>20</v>
      </c>
      <c r="F1215">
        <v>17</v>
      </c>
      <c r="G1215" t="str">
        <f>VLOOKUP(F1215,'Look-up tables'!$A$1:$B$7,2,TRUE)</f>
        <v>S</v>
      </c>
      <c r="H1215">
        <v>6048.18</v>
      </c>
      <c r="I1215" s="2">
        <f t="shared" si="54"/>
        <v>355.77529411764709</v>
      </c>
      <c r="J1215" t="s">
        <v>21</v>
      </c>
      <c r="K1215">
        <v>60</v>
      </c>
      <c r="L1215" s="8">
        <f t="shared" si="56"/>
        <v>6108.18</v>
      </c>
      <c r="M1215" t="s">
        <v>26</v>
      </c>
      <c r="N1215" t="str">
        <f>VLOOKUP(M1215,'Look-up tables'!$H$1:$I$14,2,FALSE)</f>
        <v>NT</v>
      </c>
      <c r="O1215" t="s">
        <v>42</v>
      </c>
      <c r="P1215" s="7">
        <f>VLOOKUP(O1215,'Look-up tables'!$D$1:$E$5,2,FALSE)</f>
        <v>2</v>
      </c>
      <c r="Q1215" s="8" t="s">
        <v>17</v>
      </c>
      <c r="R1215" t="s">
        <v>52</v>
      </c>
      <c r="S1215" t="s">
        <v>24</v>
      </c>
      <c r="T1215" s="1">
        <v>40824</v>
      </c>
    </row>
    <row r="1216" spans="1:20" x14ac:dyDescent="0.35">
      <c r="A1216">
        <v>39683</v>
      </c>
      <c r="B1216" s="1">
        <v>40765</v>
      </c>
      <c r="C1216" s="27" t="str">
        <f t="shared" si="55"/>
        <v>Aug</v>
      </c>
      <c r="D1216" s="27">
        <f>VLOOKUP(C1216,'Look-up tables'!$N$2:$O$13,2,FALSE)</f>
        <v>8</v>
      </c>
      <c r="E1216" t="s">
        <v>34</v>
      </c>
      <c r="F1216">
        <v>6</v>
      </c>
      <c r="G1216" t="str">
        <f>VLOOKUP(F1216,'Look-up tables'!$A$1:$B$7,2,TRUE)</f>
        <v>XS</v>
      </c>
      <c r="H1216">
        <v>126.02</v>
      </c>
      <c r="I1216" s="2">
        <f t="shared" ref="I1216:I1279" si="57">H1216/F1216</f>
        <v>21.003333333333334</v>
      </c>
      <c r="J1216" t="s">
        <v>25</v>
      </c>
      <c r="K1216">
        <v>6.67</v>
      </c>
      <c r="L1216" s="8">
        <f t="shared" si="56"/>
        <v>132.69</v>
      </c>
      <c r="M1216" t="s">
        <v>26</v>
      </c>
      <c r="N1216" t="str">
        <f>VLOOKUP(M1216,'Look-up tables'!$H$1:$I$14,2,FALSE)</f>
        <v>NT</v>
      </c>
      <c r="O1216" t="s">
        <v>22</v>
      </c>
      <c r="P1216" s="7">
        <f>VLOOKUP(O1216,'Look-up tables'!$D$1:$E$5,2,FALSE)</f>
        <v>1</v>
      </c>
      <c r="Q1216" s="8" t="s">
        <v>17</v>
      </c>
      <c r="R1216" t="s">
        <v>18</v>
      </c>
      <c r="S1216" t="s">
        <v>32</v>
      </c>
      <c r="T1216" s="1">
        <v>40855</v>
      </c>
    </row>
    <row r="1217" spans="1:20" x14ac:dyDescent="0.35">
      <c r="A1217">
        <v>17958</v>
      </c>
      <c r="B1217" s="1">
        <v>40766</v>
      </c>
      <c r="C1217" s="27" t="str">
        <f t="shared" si="55"/>
        <v>Aug</v>
      </c>
      <c r="D1217" s="27">
        <f>VLOOKUP(C1217,'Look-up tables'!$N$2:$O$13,2,FALSE)</f>
        <v>8</v>
      </c>
      <c r="E1217" t="s">
        <v>13</v>
      </c>
      <c r="F1217">
        <v>33</v>
      </c>
      <c r="G1217" t="str">
        <f>VLOOKUP(F1217,'Look-up tables'!$A$1:$B$7,2,TRUE)</f>
        <v>L</v>
      </c>
      <c r="H1217">
        <v>1053.74</v>
      </c>
      <c r="I1217" s="2">
        <f t="shared" si="57"/>
        <v>31.931515151515153</v>
      </c>
      <c r="J1217" t="s">
        <v>25</v>
      </c>
      <c r="K1217">
        <v>7.09</v>
      </c>
      <c r="L1217" s="8">
        <f t="shared" si="56"/>
        <v>1060.83</v>
      </c>
      <c r="M1217" t="s">
        <v>35</v>
      </c>
      <c r="N1217" t="str">
        <f>VLOOKUP(M1217,'Look-up tables'!$H$1:$I$14,2,FALSE)</f>
        <v>QC</v>
      </c>
      <c r="O1217" t="s">
        <v>29</v>
      </c>
      <c r="P1217" s="7">
        <f>VLOOKUP(O1217,'Look-up tables'!$D$1:$E$5,2,FALSE)</f>
        <v>3</v>
      </c>
      <c r="Q1217" s="8" t="s">
        <v>17</v>
      </c>
      <c r="R1217" t="s">
        <v>18</v>
      </c>
      <c r="S1217" t="s">
        <v>19</v>
      </c>
      <c r="T1217" t="s">
        <v>215</v>
      </c>
    </row>
    <row r="1218" spans="1:20" x14ac:dyDescent="0.35">
      <c r="A1218">
        <v>6304</v>
      </c>
      <c r="B1218" s="1">
        <v>40766</v>
      </c>
      <c r="C1218" s="27" t="str">
        <f t="shared" si="55"/>
        <v>Aug</v>
      </c>
      <c r="D1218" s="27">
        <f>VLOOKUP(C1218,'Look-up tables'!$N$2:$O$13,2,FALSE)</f>
        <v>8</v>
      </c>
      <c r="E1218" t="s">
        <v>34</v>
      </c>
      <c r="F1218">
        <v>30</v>
      </c>
      <c r="G1218" t="str">
        <f>VLOOKUP(F1218,'Look-up tables'!$A$1:$B$7,2,TRUE)</f>
        <v>L</v>
      </c>
      <c r="H1218">
        <v>199.11</v>
      </c>
      <c r="I1218" s="2">
        <f t="shared" si="57"/>
        <v>6.6370000000000005</v>
      </c>
      <c r="J1218" t="s">
        <v>25</v>
      </c>
      <c r="K1218">
        <v>6.65</v>
      </c>
      <c r="L1218" s="8">
        <f t="shared" si="56"/>
        <v>205.76000000000002</v>
      </c>
      <c r="M1218" t="s">
        <v>54</v>
      </c>
      <c r="N1218" t="str">
        <f>VLOOKUP(M1218,'Look-up tables'!$H$1:$I$14,2,FALSE)</f>
        <v>AB</v>
      </c>
      <c r="O1218" t="s">
        <v>22</v>
      </c>
      <c r="P1218" s="7">
        <f>VLOOKUP(O1218,'Look-up tables'!$D$1:$E$5,2,FALSE)</f>
        <v>1</v>
      </c>
      <c r="Q1218" s="8" t="s">
        <v>27</v>
      </c>
      <c r="R1218" t="s">
        <v>28</v>
      </c>
      <c r="S1218" t="s">
        <v>19</v>
      </c>
      <c r="T1218" t="s">
        <v>93</v>
      </c>
    </row>
    <row r="1219" spans="1:20" x14ac:dyDescent="0.35">
      <c r="A1219">
        <v>54051</v>
      </c>
      <c r="B1219" s="1">
        <v>40766</v>
      </c>
      <c r="C1219" s="27" t="str">
        <f t="shared" ref="C1219:C1282" si="58">TEXT(B1219, "mmm")</f>
        <v>Aug</v>
      </c>
      <c r="D1219" s="27">
        <f>VLOOKUP(C1219,'Look-up tables'!$N$2:$O$13,2,FALSE)</f>
        <v>8</v>
      </c>
      <c r="E1219" t="s">
        <v>55</v>
      </c>
      <c r="F1219">
        <v>28</v>
      </c>
      <c r="G1219" t="str">
        <f>VLOOKUP(F1219,'Look-up tables'!$A$1:$B$7,2,TRUE)</f>
        <v>M</v>
      </c>
      <c r="H1219">
        <v>126.95</v>
      </c>
      <c r="I1219" s="2">
        <f t="shared" si="57"/>
        <v>4.5339285714285715</v>
      </c>
      <c r="J1219" t="s">
        <v>14</v>
      </c>
      <c r="K1219">
        <v>0.99</v>
      </c>
      <c r="L1219" s="8">
        <f t="shared" ref="L1219:L1282" si="59">H1219+K1219</f>
        <v>127.94</v>
      </c>
      <c r="M1219" t="s">
        <v>54</v>
      </c>
      <c r="N1219" t="str">
        <f>VLOOKUP(M1219,'Look-up tables'!$H$1:$I$14,2,FALSE)</f>
        <v>AB</v>
      </c>
      <c r="O1219" t="s">
        <v>22</v>
      </c>
      <c r="P1219" s="7">
        <f>VLOOKUP(O1219,'Look-up tables'!$D$1:$E$5,2,FALSE)</f>
        <v>1</v>
      </c>
      <c r="Q1219" s="8" t="s">
        <v>27</v>
      </c>
      <c r="R1219" t="s">
        <v>71</v>
      </c>
      <c r="S1219" t="s">
        <v>19</v>
      </c>
      <c r="T1219" s="1">
        <v>40885</v>
      </c>
    </row>
    <row r="1220" spans="1:20" x14ac:dyDescent="0.35">
      <c r="A1220">
        <v>54051</v>
      </c>
      <c r="B1220" s="1">
        <v>40766</v>
      </c>
      <c r="C1220" s="27" t="str">
        <f t="shared" si="58"/>
        <v>Aug</v>
      </c>
      <c r="D1220" s="27">
        <f>VLOOKUP(C1220,'Look-up tables'!$N$2:$O$13,2,FALSE)</f>
        <v>8</v>
      </c>
      <c r="E1220" t="s">
        <v>55</v>
      </c>
      <c r="F1220">
        <v>23</v>
      </c>
      <c r="G1220" t="str">
        <f>VLOOKUP(F1220,'Look-up tables'!$A$1:$B$7,2,TRUE)</f>
        <v>M</v>
      </c>
      <c r="H1220">
        <v>3301.33</v>
      </c>
      <c r="I1220" s="2">
        <f t="shared" si="57"/>
        <v>143.53608695652173</v>
      </c>
      <c r="J1220" t="s">
        <v>21</v>
      </c>
      <c r="K1220">
        <v>36.090000000000003</v>
      </c>
      <c r="L1220" s="8">
        <f t="shared" si="59"/>
        <v>3337.42</v>
      </c>
      <c r="M1220" t="s">
        <v>54</v>
      </c>
      <c r="N1220" t="str">
        <f>VLOOKUP(M1220,'Look-up tables'!$H$1:$I$14,2,FALSE)</f>
        <v>AB</v>
      </c>
      <c r="O1220" t="s">
        <v>22</v>
      </c>
      <c r="P1220" s="7">
        <f>VLOOKUP(O1220,'Look-up tables'!$D$1:$E$5,2,FALSE)</f>
        <v>1</v>
      </c>
      <c r="Q1220" s="8" t="s">
        <v>17</v>
      </c>
      <c r="R1220" t="s">
        <v>115</v>
      </c>
      <c r="S1220" t="s">
        <v>56</v>
      </c>
      <c r="T1220" t="s">
        <v>93</v>
      </c>
    </row>
    <row r="1221" spans="1:20" x14ac:dyDescent="0.35">
      <c r="A1221">
        <v>31620</v>
      </c>
      <c r="B1221" s="1">
        <v>40766</v>
      </c>
      <c r="C1221" s="27" t="str">
        <f t="shared" si="58"/>
        <v>Aug</v>
      </c>
      <c r="D1221" s="27">
        <f>VLOOKUP(C1221,'Look-up tables'!$N$2:$O$13,2,FALSE)</f>
        <v>8</v>
      </c>
      <c r="E1221" t="s">
        <v>20</v>
      </c>
      <c r="F1221">
        <v>20</v>
      </c>
      <c r="G1221" t="str">
        <f>VLOOKUP(F1221,'Look-up tables'!$A$1:$B$7,2,TRUE)</f>
        <v>M</v>
      </c>
      <c r="H1221">
        <v>1108.366</v>
      </c>
      <c r="I1221" s="2">
        <f t="shared" si="57"/>
        <v>55.418300000000002</v>
      </c>
      <c r="J1221" t="s">
        <v>25</v>
      </c>
      <c r="K1221">
        <v>2.5</v>
      </c>
      <c r="L1221" s="8">
        <f t="shared" si="59"/>
        <v>1110.866</v>
      </c>
      <c r="M1221" t="s">
        <v>85</v>
      </c>
      <c r="N1221" t="str">
        <f>VLOOKUP(M1221,'Look-up tables'!$H$1:$I$14,2,FALSE)</f>
        <v>SK</v>
      </c>
      <c r="O1221" t="s">
        <v>29</v>
      </c>
      <c r="P1221" s="7">
        <f>VLOOKUP(O1221,'Look-up tables'!$D$1:$E$5,2,FALSE)</f>
        <v>3</v>
      </c>
      <c r="Q1221" s="8" t="s">
        <v>30</v>
      </c>
      <c r="R1221" t="s">
        <v>47</v>
      </c>
      <c r="S1221" t="s">
        <v>19</v>
      </c>
      <c r="T1221" t="s">
        <v>93</v>
      </c>
    </row>
    <row r="1222" spans="1:20" x14ac:dyDescent="0.35">
      <c r="A1222">
        <v>6754</v>
      </c>
      <c r="B1222" s="1">
        <v>40766</v>
      </c>
      <c r="C1222" s="27" t="str">
        <f t="shared" si="58"/>
        <v>Aug</v>
      </c>
      <c r="D1222" s="27">
        <f>VLOOKUP(C1222,'Look-up tables'!$N$2:$O$13,2,FALSE)</f>
        <v>8</v>
      </c>
      <c r="E1222" t="s">
        <v>34</v>
      </c>
      <c r="F1222">
        <v>13</v>
      </c>
      <c r="G1222" t="str">
        <f>VLOOKUP(F1222,'Look-up tables'!$A$1:$B$7,2,TRUE)</f>
        <v>S</v>
      </c>
      <c r="H1222">
        <v>2388.636</v>
      </c>
      <c r="I1222" s="2">
        <f t="shared" si="57"/>
        <v>183.74123076923075</v>
      </c>
      <c r="J1222" t="s">
        <v>25</v>
      </c>
      <c r="K1222">
        <v>5.26</v>
      </c>
      <c r="L1222" s="8">
        <f t="shared" si="59"/>
        <v>2393.8960000000002</v>
      </c>
      <c r="M1222" t="s">
        <v>51</v>
      </c>
      <c r="N1222" t="str">
        <f>VLOOKUP(M1222,'Look-up tables'!$H$1:$I$14,2,FALSE)</f>
        <v>ON</v>
      </c>
      <c r="O1222" t="s">
        <v>22</v>
      </c>
      <c r="P1222" s="7">
        <f>VLOOKUP(O1222,'Look-up tables'!$D$1:$E$5,2,FALSE)</f>
        <v>1</v>
      </c>
      <c r="Q1222" s="8" t="s">
        <v>30</v>
      </c>
      <c r="R1222" t="s">
        <v>47</v>
      </c>
      <c r="S1222" t="s">
        <v>19</v>
      </c>
      <c r="T1222" t="s">
        <v>93</v>
      </c>
    </row>
    <row r="1223" spans="1:20" x14ac:dyDescent="0.35">
      <c r="A1223">
        <v>27553</v>
      </c>
      <c r="B1223" s="1">
        <v>40767</v>
      </c>
      <c r="C1223" s="27" t="str">
        <f t="shared" si="58"/>
        <v>Aug</v>
      </c>
      <c r="D1223" s="27">
        <f>VLOOKUP(C1223,'Look-up tables'!$N$2:$O$13,2,FALSE)</f>
        <v>8</v>
      </c>
      <c r="E1223" t="s">
        <v>55</v>
      </c>
      <c r="F1223">
        <v>48</v>
      </c>
      <c r="G1223" t="str">
        <f>VLOOKUP(F1223,'Look-up tables'!$A$1:$B$7,2,TRUE)</f>
        <v>XL</v>
      </c>
      <c r="H1223">
        <v>18235.47</v>
      </c>
      <c r="I1223" s="2">
        <f t="shared" si="57"/>
        <v>379.90562500000004</v>
      </c>
      <c r="J1223" t="s">
        <v>21</v>
      </c>
      <c r="K1223">
        <v>99</v>
      </c>
      <c r="L1223" s="8">
        <f t="shared" si="59"/>
        <v>18334.47</v>
      </c>
      <c r="M1223" t="s">
        <v>26</v>
      </c>
      <c r="N1223" t="str">
        <f>VLOOKUP(M1223,'Look-up tables'!$H$1:$I$14,2,FALSE)</f>
        <v>NT</v>
      </c>
      <c r="O1223" t="s">
        <v>22</v>
      </c>
      <c r="P1223" s="7">
        <f>VLOOKUP(O1223,'Look-up tables'!$D$1:$E$5,2,FALSE)</f>
        <v>1</v>
      </c>
      <c r="Q1223" s="8" t="s">
        <v>27</v>
      </c>
      <c r="R1223" t="s">
        <v>58</v>
      </c>
      <c r="S1223" t="s">
        <v>24</v>
      </c>
      <c r="T1223" t="s">
        <v>145</v>
      </c>
    </row>
    <row r="1224" spans="1:20" x14ac:dyDescent="0.35">
      <c r="A1224">
        <v>6465</v>
      </c>
      <c r="B1224" s="1">
        <v>40767</v>
      </c>
      <c r="C1224" s="27" t="str">
        <f t="shared" si="58"/>
        <v>Aug</v>
      </c>
      <c r="D1224" s="27">
        <f>VLOOKUP(C1224,'Look-up tables'!$N$2:$O$13,2,FALSE)</f>
        <v>8</v>
      </c>
      <c r="E1224" t="s">
        <v>13</v>
      </c>
      <c r="F1224">
        <v>36</v>
      </c>
      <c r="G1224" t="str">
        <f>VLOOKUP(F1224,'Look-up tables'!$A$1:$B$7,2,TRUE)</f>
        <v>L</v>
      </c>
      <c r="H1224">
        <v>240.14</v>
      </c>
      <c r="I1224" s="2">
        <f t="shared" si="57"/>
        <v>6.6705555555555556</v>
      </c>
      <c r="J1224" t="s">
        <v>14</v>
      </c>
      <c r="K1224">
        <v>2</v>
      </c>
      <c r="L1224" s="8">
        <f t="shared" si="59"/>
        <v>242.14</v>
      </c>
      <c r="M1224" t="s">
        <v>41</v>
      </c>
      <c r="N1224" t="str">
        <f>VLOOKUP(M1224,'Look-up tables'!$H$1:$I$14,2,FALSE)</f>
        <v>NS</v>
      </c>
      <c r="O1224" t="s">
        <v>42</v>
      </c>
      <c r="P1224" s="7">
        <f>VLOOKUP(O1224,'Look-up tables'!$D$1:$E$5,2,FALSE)</f>
        <v>2</v>
      </c>
      <c r="Q1224" s="8" t="s">
        <v>27</v>
      </c>
      <c r="R1224" t="s">
        <v>28</v>
      </c>
      <c r="S1224" t="s">
        <v>37</v>
      </c>
      <c r="T1224" t="s">
        <v>91</v>
      </c>
    </row>
    <row r="1225" spans="1:20" x14ac:dyDescent="0.35">
      <c r="A1225">
        <v>27553</v>
      </c>
      <c r="B1225" s="1">
        <v>40767</v>
      </c>
      <c r="C1225" s="27" t="str">
        <f t="shared" si="58"/>
        <v>Aug</v>
      </c>
      <c r="D1225" s="27">
        <f>VLOOKUP(C1225,'Look-up tables'!$N$2:$O$13,2,FALSE)</f>
        <v>8</v>
      </c>
      <c r="E1225" t="s">
        <v>55</v>
      </c>
      <c r="F1225">
        <v>16</v>
      </c>
      <c r="G1225" t="str">
        <f>VLOOKUP(F1225,'Look-up tables'!$A$1:$B$7,2,TRUE)</f>
        <v>S</v>
      </c>
      <c r="H1225">
        <v>2631.107</v>
      </c>
      <c r="I1225" s="2">
        <f t="shared" si="57"/>
        <v>164.4441875</v>
      </c>
      <c r="J1225" t="s">
        <v>25</v>
      </c>
      <c r="K1225">
        <v>13.99</v>
      </c>
      <c r="L1225" s="8">
        <f t="shared" si="59"/>
        <v>2645.0969999999998</v>
      </c>
      <c r="M1225" t="s">
        <v>26</v>
      </c>
      <c r="N1225" t="str">
        <f>VLOOKUP(M1225,'Look-up tables'!$H$1:$I$14,2,FALSE)</f>
        <v>NT</v>
      </c>
      <c r="O1225" t="s">
        <v>22</v>
      </c>
      <c r="P1225" s="7">
        <f>VLOOKUP(O1225,'Look-up tables'!$D$1:$E$5,2,FALSE)</f>
        <v>1</v>
      </c>
      <c r="Q1225" s="8" t="s">
        <v>30</v>
      </c>
      <c r="R1225" t="s">
        <v>47</v>
      </c>
      <c r="S1225" t="s">
        <v>45</v>
      </c>
      <c r="T1225" t="s">
        <v>145</v>
      </c>
    </row>
    <row r="1226" spans="1:20" x14ac:dyDescent="0.35">
      <c r="A1226">
        <v>9763</v>
      </c>
      <c r="B1226" s="1">
        <v>40768</v>
      </c>
      <c r="C1226" s="27" t="str">
        <f t="shared" si="58"/>
        <v>Aug</v>
      </c>
      <c r="D1226" s="27">
        <f>VLOOKUP(C1226,'Look-up tables'!$N$2:$O$13,2,FALSE)</f>
        <v>8</v>
      </c>
      <c r="E1226" t="s">
        <v>55</v>
      </c>
      <c r="F1226">
        <v>44</v>
      </c>
      <c r="G1226" t="str">
        <f>VLOOKUP(F1226,'Look-up tables'!$A$1:$B$7,2,TRUE)</f>
        <v>XL</v>
      </c>
      <c r="H1226">
        <v>176.26</v>
      </c>
      <c r="I1226" s="2">
        <f t="shared" si="57"/>
        <v>4.0059090909090909</v>
      </c>
      <c r="J1226" t="s">
        <v>25</v>
      </c>
      <c r="K1226">
        <v>0.5</v>
      </c>
      <c r="L1226" s="8">
        <f t="shared" si="59"/>
        <v>176.76</v>
      </c>
      <c r="M1226" t="s">
        <v>26</v>
      </c>
      <c r="N1226" t="str">
        <f>VLOOKUP(M1226,'Look-up tables'!$H$1:$I$14,2,FALSE)</f>
        <v>NT</v>
      </c>
      <c r="O1226" t="s">
        <v>22</v>
      </c>
      <c r="P1226" s="7">
        <f>VLOOKUP(O1226,'Look-up tables'!$D$1:$E$5,2,FALSE)</f>
        <v>1</v>
      </c>
      <c r="Q1226" s="8" t="s">
        <v>27</v>
      </c>
      <c r="R1226" t="s">
        <v>71</v>
      </c>
      <c r="S1226" t="s">
        <v>19</v>
      </c>
      <c r="T1226" t="s">
        <v>240</v>
      </c>
    </row>
    <row r="1227" spans="1:20" x14ac:dyDescent="0.35">
      <c r="A1227">
        <v>49220</v>
      </c>
      <c r="B1227" s="1">
        <v>40768</v>
      </c>
      <c r="C1227" s="27" t="str">
        <f t="shared" si="58"/>
        <v>Aug</v>
      </c>
      <c r="D1227" s="27">
        <f>VLOOKUP(C1227,'Look-up tables'!$N$2:$O$13,2,FALSE)</f>
        <v>8</v>
      </c>
      <c r="E1227" t="s">
        <v>20</v>
      </c>
      <c r="F1227">
        <v>13</v>
      </c>
      <c r="G1227" t="str">
        <f>VLOOKUP(F1227,'Look-up tables'!$A$1:$B$7,2,TRUE)</f>
        <v>S</v>
      </c>
      <c r="H1227">
        <v>409.97</v>
      </c>
      <c r="I1227" s="2">
        <f t="shared" si="57"/>
        <v>31.536153846153848</v>
      </c>
      <c r="J1227" t="s">
        <v>25</v>
      </c>
      <c r="K1227">
        <v>3.5</v>
      </c>
      <c r="L1227" s="8">
        <f t="shared" si="59"/>
        <v>413.47</v>
      </c>
      <c r="M1227" t="s">
        <v>39</v>
      </c>
      <c r="N1227" t="str">
        <f>VLOOKUP(M1227,'Look-up tables'!$H$1:$I$14,2,FALSE)</f>
        <v>MB</v>
      </c>
      <c r="O1227" t="s">
        <v>22</v>
      </c>
      <c r="P1227" s="7">
        <f>VLOOKUP(O1227,'Look-up tables'!$D$1:$E$5,2,FALSE)</f>
        <v>1</v>
      </c>
      <c r="Q1227" s="8" t="s">
        <v>27</v>
      </c>
      <c r="R1227" t="s">
        <v>66</v>
      </c>
      <c r="S1227" t="s">
        <v>19</v>
      </c>
      <c r="T1227" t="s">
        <v>145</v>
      </c>
    </row>
    <row r="1228" spans="1:20" x14ac:dyDescent="0.35">
      <c r="A1228">
        <v>31846</v>
      </c>
      <c r="B1228" s="1">
        <v>40768</v>
      </c>
      <c r="C1228" s="27" t="str">
        <f t="shared" si="58"/>
        <v>Aug</v>
      </c>
      <c r="D1228" s="27">
        <f>VLOOKUP(C1228,'Look-up tables'!$N$2:$O$13,2,FALSE)</f>
        <v>8</v>
      </c>
      <c r="E1228" t="s">
        <v>20</v>
      </c>
      <c r="F1228">
        <v>7</v>
      </c>
      <c r="G1228" t="str">
        <f>VLOOKUP(F1228,'Look-up tables'!$A$1:$B$7,2,TRUE)</f>
        <v>XS</v>
      </c>
      <c r="H1228">
        <v>261.17</v>
      </c>
      <c r="I1228" s="2">
        <f t="shared" si="57"/>
        <v>37.31</v>
      </c>
      <c r="J1228" t="s">
        <v>21</v>
      </c>
      <c r="K1228">
        <v>19.190000000000001</v>
      </c>
      <c r="L1228" s="8">
        <f t="shared" si="59"/>
        <v>280.36</v>
      </c>
      <c r="M1228" t="s">
        <v>35</v>
      </c>
      <c r="N1228" t="str">
        <f>VLOOKUP(M1228,'Look-up tables'!$H$1:$I$14,2,FALSE)</f>
        <v>QC</v>
      </c>
      <c r="O1228" t="s">
        <v>29</v>
      </c>
      <c r="P1228" s="7">
        <f>VLOOKUP(O1228,'Look-up tables'!$D$1:$E$5,2,FALSE)</f>
        <v>3</v>
      </c>
      <c r="Q1228" s="8" t="s">
        <v>17</v>
      </c>
      <c r="R1228" t="s">
        <v>23</v>
      </c>
      <c r="S1228" t="s">
        <v>24</v>
      </c>
      <c r="T1228" t="s">
        <v>215</v>
      </c>
    </row>
    <row r="1229" spans="1:20" x14ac:dyDescent="0.35">
      <c r="A1229">
        <v>56580</v>
      </c>
      <c r="B1229" s="1">
        <v>40769</v>
      </c>
      <c r="C1229" s="27" t="str">
        <f t="shared" si="58"/>
        <v>Aug</v>
      </c>
      <c r="D1229" s="27">
        <f>VLOOKUP(C1229,'Look-up tables'!$N$2:$O$13,2,FALSE)</f>
        <v>8</v>
      </c>
      <c r="E1229" t="s">
        <v>49</v>
      </c>
      <c r="F1229">
        <v>44</v>
      </c>
      <c r="G1229" t="str">
        <f>VLOOKUP(F1229,'Look-up tables'!$A$1:$B$7,2,TRUE)</f>
        <v>XL</v>
      </c>
      <c r="H1229">
        <v>950.3</v>
      </c>
      <c r="I1229" s="2">
        <f t="shared" si="57"/>
        <v>21.597727272727273</v>
      </c>
      <c r="J1229" t="s">
        <v>21</v>
      </c>
      <c r="K1229">
        <v>53.03</v>
      </c>
      <c r="L1229" s="8">
        <f t="shared" si="59"/>
        <v>1003.3299999999999</v>
      </c>
      <c r="M1229" t="s">
        <v>51</v>
      </c>
      <c r="N1229" t="str">
        <f>VLOOKUP(M1229,'Look-up tables'!$H$1:$I$14,2,FALSE)</f>
        <v>ON</v>
      </c>
      <c r="O1229" t="s">
        <v>16</v>
      </c>
      <c r="P1229" s="7">
        <f>VLOOKUP(O1229,'Look-up tables'!$D$1:$E$5,2,FALSE)</f>
        <v>4</v>
      </c>
      <c r="Q1229" s="8" t="s">
        <v>27</v>
      </c>
      <c r="R1229" t="s">
        <v>58</v>
      </c>
      <c r="S1229" t="s">
        <v>24</v>
      </c>
      <c r="T1229" t="s">
        <v>240</v>
      </c>
    </row>
    <row r="1230" spans="1:20" x14ac:dyDescent="0.35">
      <c r="A1230">
        <v>56580</v>
      </c>
      <c r="B1230" s="1">
        <v>40769</v>
      </c>
      <c r="C1230" s="27" t="str">
        <f t="shared" si="58"/>
        <v>Aug</v>
      </c>
      <c r="D1230" s="27">
        <f>VLOOKUP(C1230,'Look-up tables'!$N$2:$O$13,2,FALSE)</f>
        <v>8</v>
      </c>
      <c r="E1230" t="s">
        <v>49</v>
      </c>
      <c r="F1230">
        <v>29</v>
      </c>
      <c r="G1230" t="str">
        <f>VLOOKUP(F1230,'Look-up tables'!$A$1:$B$7,2,TRUE)</f>
        <v>M</v>
      </c>
      <c r="H1230">
        <v>8122.53</v>
      </c>
      <c r="I1230" s="2">
        <f t="shared" si="57"/>
        <v>280.08724137931034</v>
      </c>
      <c r="J1230" t="s">
        <v>21</v>
      </c>
      <c r="K1230">
        <v>61.76</v>
      </c>
      <c r="L1230" s="8">
        <f t="shared" si="59"/>
        <v>8184.29</v>
      </c>
      <c r="M1230" t="s">
        <v>51</v>
      </c>
      <c r="N1230" t="str">
        <f>VLOOKUP(M1230,'Look-up tables'!$H$1:$I$14,2,FALSE)</f>
        <v>ON</v>
      </c>
      <c r="O1230" t="s">
        <v>16</v>
      </c>
      <c r="P1230" s="7">
        <f>VLOOKUP(O1230,'Look-up tables'!$D$1:$E$5,2,FALSE)</f>
        <v>4</v>
      </c>
      <c r="Q1230" s="8" t="s">
        <v>17</v>
      </c>
      <c r="R1230" t="s">
        <v>52</v>
      </c>
      <c r="S1230" t="s">
        <v>56</v>
      </c>
      <c r="T1230" t="s">
        <v>240</v>
      </c>
    </row>
    <row r="1231" spans="1:20" x14ac:dyDescent="0.35">
      <c r="A1231">
        <v>17379</v>
      </c>
      <c r="B1231" s="1">
        <v>40769</v>
      </c>
      <c r="C1231" s="27" t="str">
        <f t="shared" si="58"/>
        <v>Aug</v>
      </c>
      <c r="D1231" s="27">
        <f>VLOOKUP(C1231,'Look-up tables'!$N$2:$O$13,2,FALSE)</f>
        <v>8</v>
      </c>
      <c r="E1231" t="s">
        <v>20</v>
      </c>
      <c r="F1231">
        <v>29</v>
      </c>
      <c r="G1231" t="str">
        <f>VLOOKUP(F1231,'Look-up tables'!$A$1:$B$7,2,TRUE)</f>
        <v>M</v>
      </c>
      <c r="H1231">
        <v>3218.42</v>
      </c>
      <c r="I1231" s="2">
        <f t="shared" si="57"/>
        <v>110.98</v>
      </c>
      <c r="J1231" t="s">
        <v>21</v>
      </c>
      <c r="K1231">
        <v>58.72</v>
      </c>
      <c r="L1231" s="8">
        <f t="shared" si="59"/>
        <v>3277.14</v>
      </c>
      <c r="M1231" t="s">
        <v>51</v>
      </c>
      <c r="N1231" t="str">
        <f>VLOOKUP(M1231,'Look-up tables'!$H$1:$I$14,2,FALSE)</f>
        <v>ON</v>
      </c>
      <c r="O1231" t="s">
        <v>16</v>
      </c>
      <c r="P1231" s="7">
        <f>VLOOKUP(O1231,'Look-up tables'!$D$1:$E$5,2,FALSE)</f>
        <v>4</v>
      </c>
      <c r="Q1231" s="8" t="s">
        <v>17</v>
      </c>
      <c r="R1231" t="s">
        <v>115</v>
      </c>
      <c r="S1231" t="s">
        <v>56</v>
      </c>
      <c r="T1231" t="s">
        <v>240</v>
      </c>
    </row>
    <row r="1232" spans="1:20" x14ac:dyDescent="0.35">
      <c r="A1232">
        <v>56580</v>
      </c>
      <c r="B1232" s="1">
        <v>40769</v>
      </c>
      <c r="C1232" s="27" t="str">
        <f t="shared" si="58"/>
        <v>Aug</v>
      </c>
      <c r="D1232" s="27">
        <f>VLOOKUP(C1232,'Look-up tables'!$N$2:$O$13,2,FALSE)</f>
        <v>8</v>
      </c>
      <c r="E1232" t="s">
        <v>49</v>
      </c>
      <c r="F1232">
        <v>9</v>
      </c>
      <c r="G1232" t="str">
        <f>VLOOKUP(F1232,'Look-up tables'!$A$1:$B$7,2,TRUE)</f>
        <v>XS</v>
      </c>
      <c r="H1232">
        <v>73.05</v>
      </c>
      <c r="I1232" s="2">
        <f t="shared" si="57"/>
        <v>8.1166666666666671</v>
      </c>
      <c r="J1232" t="s">
        <v>25</v>
      </c>
      <c r="K1232">
        <v>4.82</v>
      </c>
      <c r="L1232" s="8">
        <f t="shared" si="59"/>
        <v>77.87</v>
      </c>
      <c r="M1232" t="s">
        <v>51</v>
      </c>
      <c r="N1232" t="str">
        <f>VLOOKUP(M1232,'Look-up tables'!$H$1:$I$14,2,FALSE)</f>
        <v>ON</v>
      </c>
      <c r="O1232" t="s">
        <v>16</v>
      </c>
      <c r="P1232" s="7">
        <f>VLOOKUP(O1232,'Look-up tables'!$D$1:$E$5,2,FALSE)</f>
        <v>4</v>
      </c>
      <c r="Q1232" s="8" t="s">
        <v>27</v>
      </c>
      <c r="R1232" t="s">
        <v>28</v>
      </c>
      <c r="S1232" t="s">
        <v>19</v>
      </c>
      <c r="T1232" t="s">
        <v>145</v>
      </c>
    </row>
    <row r="1233" spans="1:20" x14ac:dyDescent="0.35">
      <c r="A1233">
        <v>47810</v>
      </c>
      <c r="B1233" s="1">
        <v>40769</v>
      </c>
      <c r="C1233" s="27" t="str">
        <f t="shared" si="58"/>
        <v>Aug</v>
      </c>
      <c r="D1233" s="27">
        <f>VLOOKUP(C1233,'Look-up tables'!$N$2:$O$13,2,FALSE)</f>
        <v>8</v>
      </c>
      <c r="E1233" t="s">
        <v>20</v>
      </c>
      <c r="F1233">
        <v>3</v>
      </c>
      <c r="G1233" t="str">
        <f>VLOOKUP(F1233,'Look-up tables'!$A$1:$B$7,2,TRUE)</f>
        <v>XS</v>
      </c>
      <c r="H1233">
        <v>19.57</v>
      </c>
      <c r="I1233" s="2">
        <f t="shared" si="57"/>
        <v>6.5233333333333334</v>
      </c>
      <c r="J1233" t="s">
        <v>25</v>
      </c>
      <c r="K1233">
        <v>1.2</v>
      </c>
      <c r="L1233" s="8">
        <f t="shared" si="59"/>
        <v>20.77</v>
      </c>
      <c r="M1233" t="s">
        <v>63</v>
      </c>
      <c r="N1233" t="str">
        <f>VLOOKUP(M1233,'Look-up tables'!$H$1:$I$14,2,FALSE)</f>
        <v>NB</v>
      </c>
      <c r="O1233" t="s">
        <v>29</v>
      </c>
      <c r="P1233" s="7">
        <f>VLOOKUP(O1233,'Look-up tables'!$D$1:$E$5,2,FALSE)</f>
        <v>3</v>
      </c>
      <c r="Q1233" s="8" t="s">
        <v>27</v>
      </c>
      <c r="R1233" t="s">
        <v>40</v>
      </c>
      <c r="S1233" t="s">
        <v>37</v>
      </c>
      <c r="T1233" t="s">
        <v>215</v>
      </c>
    </row>
    <row r="1234" spans="1:20" x14ac:dyDescent="0.35">
      <c r="A1234">
        <v>1414</v>
      </c>
      <c r="B1234" s="1">
        <v>40770</v>
      </c>
      <c r="C1234" s="27" t="str">
        <f t="shared" si="58"/>
        <v>Aug</v>
      </c>
      <c r="D1234" s="27">
        <f>VLOOKUP(C1234,'Look-up tables'!$N$2:$O$13,2,FALSE)</f>
        <v>8</v>
      </c>
      <c r="E1234" t="s">
        <v>20</v>
      </c>
      <c r="F1234">
        <v>44</v>
      </c>
      <c r="G1234" t="str">
        <f>VLOOKUP(F1234,'Look-up tables'!$A$1:$B$7,2,TRUE)</f>
        <v>XL</v>
      </c>
      <c r="H1234">
        <v>4530.96</v>
      </c>
      <c r="I1234" s="2">
        <f t="shared" si="57"/>
        <v>102.97636363636364</v>
      </c>
      <c r="J1234" t="s">
        <v>21</v>
      </c>
      <c r="K1234">
        <v>41.64</v>
      </c>
      <c r="L1234" s="8">
        <f t="shared" si="59"/>
        <v>4572.6000000000004</v>
      </c>
      <c r="M1234" t="s">
        <v>15</v>
      </c>
      <c r="N1234" t="str">
        <f>VLOOKUP(M1234,'Look-up tables'!$H$1:$I$14,2,FALSE)</f>
        <v>BC</v>
      </c>
      <c r="O1234" t="s">
        <v>42</v>
      </c>
      <c r="P1234" s="7">
        <f>VLOOKUP(O1234,'Look-up tables'!$D$1:$E$5,2,FALSE)</f>
        <v>2</v>
      </c>
      <c r="Q1234" s="8" t="s">
        <v>17</v>
      </c>
      <c r="R1234" t="s">
        <v>52</v>
      </c>
      <c r="S1234" t="s">
        <v>56</v>
      </c>
      <c r="T1234" t="s">
        <v>215</v>
      </c>
    </row>
    <row r="1235" spans="1:20" x14ac:dyDescent="0.35">
      <c r="A1235">
        <v>54659</v>
      </c>
      <c r="B1235" s="1">
        <v>40770</v>
      </c>
      <c r="C1235" s="27" t="str">
        <f t="shared" si="58"/>
        <v>Aug</v>
      </c>
      <c r="D1235" s="27">
        <f>VLOOKUP(C1235,'Look-up tables'!$N$2:$O$13,2,FALSE)</f>
        <v>8</v>
      </c>
      <c r="E1235" t="s">
        <v>34</v>
      </c>
      <c r="F1235">
        <v>38</v>
      </c>
      <c r="G1235" t="str">
        <f>VLOOKUP(F1235,'Look-up tables'!$A$1:$B$7,2,TRUE)</f>
        <v>L</v>
      </c>
      <c r="H1235">
        <v>262.89999999999998</v>
      </c>
      <c r="I1235" s="2">
        <f t="shared" si="57"/>
        <v>6.9184210526315786</v>
      </c>
      <c r="J1235" t="s">
        <v>25</v>
      </c>
      <c r="K1235">
        <v>5.2</v>
      </c>
      <c r="L1235" s="8">
        <f t="shared" si="59"/>
        <v>268.09999999999997</v>
      </c>
      <c r="M1235" t="s">
        <v>35</v>
      </c>
      <c r="N1235" t="str">
        <f>VLOOKUP(M1235,'Look-up tables'!$H$1:$I$14,2,FALSE)</f>
        <v>QC</v>
      </c>
      <c r="O1235" t="s">
        <v>22</v>
      </c>
      <c r="P1235" s="7">
        <f>VLOOKUP(O1235,'Look-up tables'!$D$1:$E$5,2,FALSE)</f>
        <v>1</v>
      </c>
      <c r="Q1235" s="8" t="s">
        <v>27</v>
      </c>
      <c r="R1235" t="s">
        <v>28</v>
      </c>
      <c r="S1235" t="s">
        <v>19</v>
      </c>
      <c r="T1235" t="s">
        <v>215</v>
      </c>
    </row>
    <row r="1236" spans="1:20" x14ac:dyDescent="0.35">
      <c r="A1236">
        <v>28674</v>
      </c>
      <c r="B1236" s="1">
        <v>40770</v>
      </c>
      <c r="C1236" s="27" t="str">
        <f t="shared" si="58"/>
        <v>Aug</v>
      </c>
      <c r="D1236" s="27">
        <f>VLOOKUP(C1236,'Look-up tables'!$N$2:$O$13,2,FALSE)</f>
        <v>8</v>
      </c>
      <c r="E1236" t="s">
        <v>34</v>
      </c>
      <c r="F1236">
        <v>26</v>
      </c>
      <c r="G1236" t="str">
        <f>VLOOKUP(F1236,'Look-up tables'!$A$1:$B$7,2,TRUE)</f>
        <v>M</v>
      </c>
      <c r="H1236">
        <v>161.96</v>
      </c>
      <c r="I1236" s="2">
        <f t="shared" si="57"/>
        <v>6.2292307692307691</v>
      </c>
      <c r="J1236" t="s">
        <v>25</v>
      </c>
      <c r="K1236">
        <v>5.67</v>
      </c>
      <c r="L1236" s="8">
        <f t="shared" si="59"/>
        <v>167.63</v>
      </c>
      <c r="M1236" t="s">
        <v>85</v>
      </c>
      <c r="N1236" t="str">
        <f>VLOOKUP(M1236,'Look-up tables'!$H$1:$I$14,2,FALSE)</f>
        <v>SK</v>
      </c>
      <c r="O1236" t="s">
        <v>29</v>
      </c>
      <c r="P1236" s="7">
        <f>VLOOKUP(O1236,'Look-up tables'!$D$1:$E$5,2,FALSE)</f>
        <v>3</v>
      </c>
      <c r="Q1236" s="8" t="s">
        <v>27</v>
      </c>
      <c r="R1236" t="s">
        <v>28</v>
      </c>
      <c r="S1236" t="s">
        <v>19</v>
      </c>
      <c r="T1236" t="s">
        <v>240</v>
      </c>
    </row>
    <row r="1237" spans="1:20" x14ac:dyDescent="0.35">
      <c r="A1237">
        <v>9927</v>
      </c>
      <c r="B1237" s="1">
        <v>40771</v>
      </c>
      <c r="C1237" s="27" t="str">
        <f t="shared" si="58"/>
        <v>Aug</v>
      </c>
      <c r="D1237" s="27">
        <f>VLOOKUP(C1237,'Look-up tables'!$N$2:$O$13,2,FALSE)</f>
        <v>8</v>
      </c>
      <c r="E1237" t="s">
        <v>34</v>
      </c>
      <c r="F1237">
        <v>44</v>
      </c>
      <c r="G1237" t="str">
        <f>VLOOKUP(F1237,'Look-up tables'!$A$1:$B$7,2,TRUE)</f>
        <v>XL</v>
      </c>
      <c r="H1237">
        <v>10087.6</v>
      </c>
      <c r="I1237" s="2">
        <f t="shared" si="57"/>
        <v>229.26363636363638</v>
      </c>
      <c r="J1237" t="s">
        <v>25</v>
      </c>
      <c r="K1237">
        <v>18.059999999999999</v>
      </c>
      <c r="L1237" s="8">
        <f t="shared" si="59"/>
        <v>10105.66</v>
      </c>
      <c r="M1237" t="s">
        <v>26</v>
      </c>
      <c r="N1237" t="str">
        <f>VLOOKUP(M1237,'Look-up tables'!$H$1:$I$14,2,FALSE)</f>
        <v>NT</v>
      </c>
      <c r="O1237" t="s">
        <v>22</v>
      </c>
      <c r="P1237" s="7">
        <f>VLOOKUP(O1237,'Look-up tables'!$D$1:$E$5,2,FALSE)</f>
        <v>1</v>
      </c>
      <c r="Q1237" s="8" t="s">
        <v>17</v>
      </c>
      <c r="R1237" t="s">
        <v>23</v>
      </c>
      <c r="S1237" t="s">
        <v>76</v>
      </c>
      <c r="T1237" t="s">
        <v>148</v>
      </c>
    </row>
    <row r="1238" spans="1:20" x14ac:dyDescent="0.35">
      <c r="A1238">
        <v>9927</v>
      </c>
      <c r="B1238" s="1">
        <v>40771</v>
      </c>
      <c r="C1238" s="27" t="str">
        <f t="shared" si="58"/>
        <v>Aug</v>
      </c>
      <c r="D1238" s="27">
        <f>VLOOKUP(C1238,'Look-up tables'!$N$2:$O$13,2,FALSE)</f>
        <v>8</v>
      </c>
      <c r="E1238" t="s">
        <v>34</v>
      </c>
      <c r="F1238">
        <v>34</v>
      </c>
      <c r="G1238" t="str">
        <f>VLOOKUP(F1238,'Look-up tables'!$A$1:$B$7,2,TRUE)</f>
        <v>L</v>
      </c>
      <c r="H1238">
        <v>1608.08</v>
      </c>
      <c r="I1238" s="2">
        <f t="shared" si="57"/>
        <v>47.296470588235294</v>
      </c>
      <c r="J1238" t="s">
        <v>14</v>
      </c>
      <c r="K1238">
        <v>6.5</v>
      </c>
      <c r="L1238" s="8">
        <f t="shared" si="59"/>
        <v>1614.58</v>
      </c>
      <c r="M1238" t="s">
        <v>26</v>
      </c>
      <c r="N1238" t="str">
        <f>VLOOKUP(M1238,'Look-up tables'!$H$1:$I$14,2,FALSE)</f>
        <v>NT</v>
      </c>
      <c r="O1238" t="s">
        <v>22</v>
      </c>
      <c r="P1238" s="7">
        <f>VLOOKUP(O1238,'Look-up tables'!$D$1:$E$5,2,FALSE)</f>
        <v>1</v>
      </c>
      <c r="Q1238" s="8" t="s">
        <v>30</v>
      </c>
      <c r="R1238" t="s">
        <v>31</v>
      </c>
      <c r="S1238" t="s">
        <v>19</v>
      </c>
      <c r="T1238" t="s">
        <v>148</v>
      </c>
    </row>
    <row r="1239" spans="1:20" x14ac:dyDescent="0.35">
      <c r="A1239">
        <v>9927</v>
      </c>
      <c r="B1239" s="1">
        <v>40771</v>
      </c>
      <c r="C1239" s="27" t="str">
        <f t="shared" si="58"/>
        <v>Aug</v>
      </c>
      <c r="D1239" s="27">
        <f>VLOOKUP(C1239,'Look-up tables'!$N$2:$O$13,2,FALSE)</f>
        <v>8</v>
      </c>
      <c r="E1239" t="s">
        <v>34</v>
      </c>
      <c r="F1239">
        <v>32</v>
      </c>
      <c r="G1239" t="str">
        <f>VLOOKUP(F1239,'Look-up tables'!$A$1:$B$7,2,TRUE)</f>
        <v>L</v>
      </c>
      <c r="H1239">
        <v>4655.07</v>
      </c>
      <c r="I1239" s="2">
        <f t="shared" si="57"/>
        <v>145.47093749999999</v>
      </c>
      <c r="J1239" t="s">
        <v>21</v>
      </c>
      <c r="K1239">
        <v>53.48</v>
      </c>
      <c r="L1239" s="8">
        <f t="shared" si="59"/>
        <v>4708.5499999999993</v>
      </c>
      <c r="M1239" t="s">
        <v>26</v>
      </c>
      <c r="N1239" t="str">
        <f>VLOOKUP(M1239,'Look-up tables'!$H$1:$I$14,2,FALSE)</f>
        <v>NT</v>
      </c>
      <c r="O1239" t="s">
        <v>22</v>
      </c>
      <c r="P1239" s="7">
        <f>VLOOKUP(O1239,'Look-up tables'!$D$1:$E$5,2,FALSE)</f>
        <v>1</v>
      </c>
      <c r="Q1239" s="8" t="s">
        <v>17</v>
      </c>
      <c r="R1239" t="s">
        <v>115</v>
      </c>
      <c r="S1239" t="s">
        <v>56</v>
      </c>
      <c r="T1239" t="s">
        <v>148</v>
      </c>
    </row>
    <row r="1240" spans="1:20" x14ac:dyDescent="0.35">
      <c r="A1240">
        <v>49409</v>
      </c>
      <c r="B1240" s="1">
        <v>40771</v>
      </c>
      <c r="C1240" s="27" t="str">
        <f t="shared" si="58"/>
        <v>Aug</v>
      </c>
      <c r="D1240" s="27">
        <f>VLOOKUP(C1240,'Look-up tables'!$N$2:$O$13,2,FALSE)</f>
        <v>8</v>
      </c>
      <c r="E1240" t="s">
        <v>34</v>
      </c>
      <c r="F1240">
        <v>28</v>
      </c>
      <c r="G1240" t="str">
        <f>VLOOKUP(F1240,'Look-up tables'!$A$1:$B$7,2,TRUE)</f>
        <v>M</v>
      </c>
      <c r="H1240">
        <v>1457.78</v>
      </c>
      <c r="I1240" s="2">
        <f t="shared" si="57"/>
        <v>52.063571428571429</v>
      </c>
      <c r="J1240" t="s">
        <v>25</v>
      </c>
      <c r="K1240">
        <v>19.989999999999998</v>
      </c>
      <c r="L1240" s="8">
        <f t="shared" si="59"/>
        <v>1477.77</v>
      </c>
      <c r="M1240" t="s">
        <v>39</v>
      </c>
      <c r="N1240" t="str">
        <f>VLOOKUP(M1240,'Look-up tables'!$H$1:$I$14,2,FALSE)</f>
        <v>MB</v>
      </c>
      <c r="O1240" t="s">
        <v>16</v>
      </c>
      <c r="P1240" s="7">
        <f>VLOOKUP(O1240,'Look-up tables'!$D$1:$E$5,2,FALSE)</f>
        <v>4</v>
      </c>
      <c r="Q1240" s="8" t="s">
        <v>30</v>
      </c>
      <c r="R1240" t="s">
        <v>31</v>
      </c>
      <c r="S1240" t="s">
        <v>19</v>
      </c>
      <c r="T1240" t="s">
        <v>148</v>
      </c>
    </row>
    <row r="1241" spans="1:20" x14ac:dyDescent="0.35">
      <c r="A1241">
        <v>14247</v>
      </c>
      <c r="B1241" s="1">
        <v>40771</v>
      </c>
      <c r="C1241" s="27" t="str">
        <f t="shared" si="58"/>
        <v>Aug</v>
      </c>
      <c r="D1241" s="27">
        <f>VLOOKUP(C1241,'Look-up tables'!$N$2:$O$13,2,FALSE)</f>
        <v>8</v>
      </c>
      <c r="E1241" t="s">
        <v>20</v>
      </c>
      <c r="F1241">
        <v>4</v>
      </c>
      <c r="G1241" t="str">
        <f>VLOOKUP(F1241,'Look-up tables'!$A$1:$B$7,2,TRUE)</f>
        <v>XS</v>
      </c>
      <c r="H1241">
        <v>14.75</v>
      </c>
      <c r="I1241" s="2">
        <f t="shared" si="57"/>
        <v>3.6875</v>
      </c>
      <c r="J1241" t="s">
        <v>25</v>
      </c>
      <c r="K1241">
        <v>1.35</v>
      </c>
      <c r="L1241" s="8">
        <f t="shared" si="59"/>
        <v>16.100000000000001</v>
      </c>
      <c r="M1241" t="s">
        <v>51</v>
      </c>
      <c r="N1241" t="str">
        <f>VLOOKUP(M1241,'Look-up tables'!$H$1:$I$14,2,FALSE)</f>
        <v>ON</v>
      </c>
      <c r="O1241" t="s">
        <v>29</v>
      </c>
      <c r="P1241" s="7">
        <f>VLOOKUP(O1241,'Look-up tables'!$D$1:$E$5,2,FALSE)</f>
        <v>3</v>
      </c>
      <c r="Q1241" s="8" t="s">
        <v>27</v>
      </c>
      <c r="R1241" t="s">
        <v>82</v>
      </c>
      <c r="S1241" t="s">
        <v>37</v>
      </c>
      <c r="T1241" t="s">
        <v>102</v>
      </c>
    </row>
    <row r="1242" spans="1:20" x14ac:dyDescent="0.35">
      <c r="A1242">
        <v>13381</v>
      </c>
      <c r="B1242" s="1">
        <v>40772</v>
      </c>
      <c r="C1242" s="27" t="str">
        <f t="shared" si="58"/>
        <v>Aug</v>
      </c>
      <c r="D1242" s="27">
        <f>VLOOKUP(C1242,'Look-up tables'!$N$2:$O$13,2,FALSE)</f>
        <v>8</v>
      </c>
      <c r="E1242" t="s">
        <v>55</v>
      </c>
      <c r="F1242">
        <v>41</v>
      </c>
      <c r="G1242" t="str">
        <f>VLOOKUP(F1242,'Look-up tables'!$A$1:$B$7,2,TRUE)</f>
        <v>XL</v>
      </c>
      <c r="H1242">
        <v>10714.78</v>
      </c>
      <c r="I1242" s="2">
        <f t="shared" si="57"/>
        <v>261.33609756097565</v>
      </c>
      <c r="J1242" t="s">
        <v>21</v>
      </c>
      <c r="K1242">
        <v>66.67</v>
      </c>
      <c r="L1242" s="8">
        <f t="shared" si="59"/>
        <v>10781.45</v>
      </c>
      <c r="M1242" t="s">
        <v>35</v>
      </c>
      <c r="N1242" t="str">
        <f>VLOOKUP(M1242,'Look-up tables'!$H$1:$I$14,2,FALSE)</f>
        <v>QC</v>
      </c>
      <c r="O1242" t="s">
        <v>16</v>
      </c>
      <c r="P1242" s="7">
        <f>VLOOKUP(O1242,'Look-up tables'!$D$1:$E$5,2,FALSE)</f>
        <v>4</v>
      </c>
      <c r="Q1242" s="8" t="s">
        <v>17</v>
      </c>
      <c r="R1242" t="s">
        <v>52</v>
      </c>
      <c r="S1242" t="s">
        <v>56</v>
      </c>
      <c r="T1242" t="s">
        <v>148</v>
      </c>
    </row>
    <row r="1243" spans="1:20" x14ac:dyDescent="0.35">
      <c r="A1243">
        <v>38466</v>
      </c>
      <c r="B1243" s="1">
        <v>40772</v>
      </c>
      <c r="C1243" s="27" t="str">
        <f t="shared" si="58"/>
        <v>Aug</v>
      </c>
      <c r="D1243" s="27">
        <f>VLOOKUP(C1243,'Look-up tables'!$N$2:$O$13,2,FALSE)</f>
        <v>8</v>
      </c>
      <c r="E1243" t="s">
        <v>20</v>
      </c>
      <c r="F1243">
        <v>37</v>
      </c>
      <c r="G1243" t="str">
        <f>VLOOKUP(F1243,'Look-up tables'!$A$1:$B$7,2,TRUE)</f>
        <v>L</v>
      </c>
      <c r="H1243">
        <v>111.37</v>
      </c>
      <c r="I1243" s="2">
        <f t="shared" si="57"/>
        <v>3.0100000000000002</v>
      </c>
      <c r="J1243" t="s">
        <v>25</v>
      </c>
      <c r="K1243">
        <v>0.5</v>
      </c>
      <c r="L1243" s="8">
        <f t="shared" si="59"/>
        <v>111.87</v>
      </c>
      <c r="M1243" t="s">
        <v>51</v>
      </c>
      <c r="N1243" t="str">
        <f>VLOOKUP(M1243,'Look-up tables'!$H$1:$I$14,2,FALSE)</f>
        <v>ON</v>
      </c>
      <c r="O1243" t="s">
        <v>22</v>
      </c>
      <c r="P1243" s="7">
        <f>VLOOKUP(O1243,'Look-up tables'!$D$1:$E$5,2,FALSE)</f>
        <v>1</v>
      </c>
      <c r="Q1243" s="8" t="s">
        <v>27</v>
      </c>
      <c r="R1243" t="s">
        <v>71</v>
      </c>
      <c r="S1243" t="s">
        <v>19</v>
      </c>
      <c r="T1243" t="s">
        <v>91</v>
      </c>
    </row>
    <row r="1244" spans="1:20" x14ac:dyDescent="0.35">
      <c r="A1244">
        <v>38466</v>
      </c>
      <c r="B1244" s="1">
        <v>40772</v>
      </c>
      <c r="C1244" s="27" t="str">
        <f t="shared" si="58"/>
        <v>Aug</v>
      </c>
      <c r="D1244" s="27">
        <f>VLOOKUP(C1244,'Look-up tables'!$N$2:$O$13,2,FALSE)</f>
        <v>8</v>
      </c>
      <c r="E1244" t="s">
        <v>20</v>
      </c>
      <c r="F1244">
        <v>22</v>
      </c>
      <c r="G1244" t="str">
        <f>VLOOKUP(F1244,'Look-up tables'!$A$1:$B$7,2,TRUE)</f>
        <v>M</v>
      </c>
      <c r="H1244">
        <v>136.18</v>
      </c>
      <c r="I1244" s="2">
        <f t="shared" si="57"/>
        <v>6.19</v>
      </c>
      <c r="J1244" t="s">
        <v>25</v>
      </c>
      <c r="K1244">
        <v>5.46</v>
      </c>
      <c r="L1244" s="8">
        <f t="shared" si="59"/>
        <v>141.64000000000001</v>
      </c>
      <c r="M1244" t="s">
        <v>51</v>
      </c>
      <c r="N1244" t="str">
        <f>VLOOKUP(M1244,'Look-up tables'!$H$1:$I$14,2,FALSE)</f>
        <v>ON</v>
      </c>
      <c r="O1244" t="s">
        <v>22</v>
      </c>
      <c r="P1244" s="7">
        <f>VLOOKUP(O1244,'Look-up tables'!$D$1:$E$5,2,FALSE)</f>
        <v>1</v>
      </c>
      <c r="Q1244" s="8" t="s">
        <v>27</v>
      </c>
      <c r="R1244" t="s">
        <v>28</v>
      </c>
      <c r="S1244" t="s">
        <v>19</v>
      </c>
      <c r="T1244" t="s">
        <v>102</v>
      </c>
    </row>
    <row r="1245" spans="1:20" x14ac:dyDescent="0.35">
      <c r="A1245">
        <v>38466</v>
      </c>
      <c r="B1245" s="1">
        <v>40772</v>
      </c>
      <c r="C1245" s="27" t="str">
        <f t="shared" si="58"/>
        <v>Aug</v>
      </c>
      <c r="D1245" s="27">
        <f>VLOOKUP(C1245,'Look-up tables'!$N$2:$O$13,2,FALSE)</f>
        <v>8</v>
      </c>
      <c r="E1245" t="s">
        <v>20</v>
      </c>
      <c r="F1245">
        <v>15</v>
      </c>
      <c r="G1245" t="str">
        <f>VLOOKUP(F1245,'Look-up tables'!$A$1:$B$7,2,TRUE)</f>
        <v>S</v>
      </c>
      <c r="H1245">
        <v>105.48</v>
      </c>
      <c r="I1245" s="2">
        <f t="shared" si="57"/>
        <v>7.032</v>
      </c>
      <c r="J1245" t="s">
        <v>25</v>
      </c>
      <c r="K1245">
        <v>7.37</v>
      </c>
      <c r="L1245" s="8">
        <f t="shared" si="59"/>
        <v>112.85000000000001</v>
      </c>
      <c r="M1245" t="s">
        <v>51</v>
      </c>
      <c r="N1245" t="str">
        <f>VLOOKUP(M1245,'Look-up tables'!$H$1:$I$14,2,FALSE)</f>
        <v>ON</v>
      </c>
      <c r="O1245" t="s">
        <v>22</v>
      </c>
      <c r="P1245" s="7">
        <f>VLOOKUP(O1245,'Look-up tables'!$D$1:$E$5,2,FALSE)</f>
        <v>1</v>
      </c>
      <c r="Q1245" s="8" t="s">
        <v>27</v>
      </c>
      <c r="R1245" t="s">
        <v>28</v>
      </c>
      <c r="S1245" t="s">
        <v>19</v>
      </c>
      <c r="T1245" t="s">
        <v>102</v>
      </c>
    </row>
    <row r="1246" spans="1:20" x14ac:dyDescent="0.35">
      <c r="A1246">
        <v>17253</v>
      </c>
      <c r="B1246" s="1">
        <v>40772</v>
      </c>
      <c r="C1246" s="27" t="str">
        <f t="shared" si="58"/>
        <v>Aug</v>
      </c>
      <c r="D1246" s="27">
        <f>VLOOKUP(C1246,'Look-up tables'!$N$2:$O$13,2,FALSE)</f>
        <v>8</v>
      </c>
      <c r="E1246" t="s">
        <v>20</v>
      </c>
      <c r="F1246">
        <v>13</v>
      </c>
      <c r="G1246" t="str">
        <f>VLOOKUP(F1246,'Look-up tables'!$A$1:$B$7,2,TRUE)</f>
        <v>S</v>
      </c>
      <c r="H1246">
        <v>50.19</v>
      </c>
      <c r="I1246" s="2">
        <f t="shared" si="57"/>
        <v>3.8607692307692307</v>
      </c>
      <c r="J1246" t="s">
        <v>25</v>
      </c>
      <c r="K1246">
        <v>6.83</v>
      </c>
      <c r="L1246" s="8">
        <f t="shared" si="59"/>
        <v>57.019999999999996</v>
      </c>
      <c r="M1246" t="s">
        <v>54</v>
      </c>
      <c r="N1246" t="str">
        <f>VLOOKUP(M1246,'Look-up tables'!$H$1:$I$14,2,FALSE)</f>
        <v>AB</v>
      </c>
      <c r="O1246" t="s">
        <v>22</v>
      </c>
      <c r="P1246" s="7">
        <f>VLOOKUP(O1246,'Look-up tables'!$D$1:$E$5,2,FALSE)</f>
        <v>1</v>
      </c>
      <c r="Q1246" s="8" t="s">
        <v>27</v>
      </c>
      <c r="R1246" t="s">
        <v>68</v>
      </c>
      <c r="S1246" t="s">
        <v>19</v>
      </c>
      <c r="T1246" t="s">
        <v>91</v>
      </c>
    </row>
    <row r="1247" spans="1:20" x14ac:dyDescent="0.35">
      <c r="A1247">
        <v>42373</v>
      </c>
      <c r="B1247" s="1">
        <v>40772</v>
      </c>
      <c r="C1247" s="27" t="str">
        <f t="shared" si="58"/>
        <v>Aug</v>
      </c>
      <c r="D1247" s="27">
        <f>VLOOKUP(C1247,'Look-up tables'!$N$2:$O$13,2,FALSE)</f>
        <v>8</v>
      </c>
      <c r="E1247" t="s">
        <v>49</v>
      </c>
      <c r="F1247">
        <v>11</v>
      </c>
      <c r="G1247" t="str">
        <f>VLOOKUP(F1247,'Look-up tables'!$A$1:$B$7,2,TRUE)</f>
        <v>S</v>
      </c>
      <c r="H1247">
        <v>127.32</v>
      </c>
      <c r="I1247" s="2">
        <f t="shared" si="57"/>
        <v>11.574545454545454</v>
      </c>
      <c r="J1247" t="s">
        <v>14</v>
      </c>
      <c r="K1247">
        <v>2.99</v>
      </c>
      <c r="L1247" s="8">
        <f t="shared" si="59"/>
        <v>130.31</v>
      </c>
      <c r="M1247" t="s">
        <v>63</v>
      </c>
      <c r="N1247" t="str">
        <f>VLOOKUP(M1247,'Look-up tables'!$H$1:$I$14,2,FALSE)</f>
        <v>NB</v>
      </c>
      <c r="O1247" t="s">
        <v>16</v>
      </c>
      <c r="P1247" s="7">
        <f>VLOOKUP(O1247,'Look-up tables'!$D$1:$E$5,2,FALSE)</f>
        <v>4</v>
      </c>
      <c r="Q1247" s="8" t="s">
        <v>27</v>
      </c>
      <c r="R1247" t="s">
        <v>68</v>
      </c>
      <c r="S1247" t="s">
        <v>19</v>
      </c>
      <c r="T1247" t="s">
        <v>102</v>
      </c>
    </row>
    <row r="1248" spans="1:20" x14ac:dyDescent="0.35">
      <c r="A1248">
        <v>47459</v>
      </c>
      <c r="B1248" s="1">
        <v>40772</v>
      </c>
      <c r="C1248" s="27" t="str">
        <f t="shared" si="58"/>
        <v>Aug</v>
      </c>
      <c r="D1248" s="27">
        <f>VLOOKUP(C1248,'Look-up tables'!$N$2:$O$13,2,FALSE)</f>
        <v>8</v>
      </c>
      <c r="E1248" t="s">
        <v>49</v>
      </c>
      <c r="F1248">
        <v>10</v>
      </c>
      <c r="G1248" t="str">
        <f>VLOOKUP(F1248,'Look-up tables'!$A$1:$B$7,2,TRUE)</f>
        <v>S</v>
      </c>
      <c r="H1248">
        <v>197.21</v>
      </c>
      <c r="I1248" s="2">
        <f t="shared" si="57"/>
        <v>19.721</v>
      </c>
      <c r="J1248" t="s">
        <v>25</v>
      </c>
      <c r="K1248">
        <v>1.49</v>
      </c>
      <c r="L1248" s="8">
        <f t="shared" si="59"/>
        <v>198.70000000000002</v>
      </c>
      <c r="M1248" t="s">
        <v>51</v>
      </c>
      <c r="N1248" t="str">
        <f>VLOOKUP(M1248,'Look-up tables'!$H$1:$I$14,2,FALSE)</f>
        <v>ON</v>
      </c>
      <c r="O1248" t="s">
        <v>29</v>
      </c>
      <c r="P1248" s="7">
        <f>VLOOKUP(O1248,'Look-up tables'!$D$1:$E$5,2,FALSE)</f>
        <v>3</v>
      </c>
      <c r="Q1248" s="8" t="s">
        <v>27</v>
      </c>
      <c r="R1248" t="s">
        <v>68</v>
      </c>
      <c r="S1248" t="s">
        <v>19</v>
      </c>
      <c r="T1248" t="s">
        <v>102</v>
      </c>
    </row>
    <row r="1249" spans="1:20" x14ac:dyDescent="0.35">
      <c r="A1249">
        <v>8768</v>
      </c>
      <c r="B1249" s="1">
        <v>40773</v>
      </c>
      <c r="C1249" s="27" t="str">
        <f t="shared" si="58"/>
        <v>Aug</v>
      </c>
      <c r="D1249" s="27">
        <f>VLOOKUP(C1249,'Look-up tables'!$N$2:$O$13,2,FALSE)</f>
        <v>8</v>
      </c>
      <c r="E1249" t="s">
        <v>34</v>
      </c>
      <c r="F1249">
        <v>44</v>
      </c>
      <c r="G1249" t="str">
        <f>VLOOKUP(F1249,'Look-up tables'!$A$1:$B$7,2,TRUE)</f>
        <v>XL</v>
      </c>
      <c r="H1249">
        <v>2422.4405000000002</v>
      </c>
      <c r="I1249" s="2">
        <f t="shared" si="57"/>
        <v>55.055465909090913</v>
      </c>
      <c r="J1249" t="s">
        <v>25</v>
      </c>
      <c r="K1249">
        <v>5.31</v>
      </c>
      <c r="L1249" s="8">
        <f t="shared" si="59"/>
        <v>2427.7505000000001</v>
      </c>
      <c r="M1249" t="s">
        <v>54</v>
      </c>
      <c r="N1249" t="str">
        <f>VLOOKUP(M1249,'Look-up tables'!$H$1:$I$14,2,FALSE)</f>
        <v>AB</v>
      </c>
      <c r="O1249" t="s">
        <v>42</v>
      </c>
      <c r="P1249" s="7">
        <f>VLOOKUP(O1249,'Look-up tables'!$D$1:$E$5,2,FALSE)</f>
        <v>2</v>
      </c>
      <c r="Q1249" s="8" t="s">
        <v>30</v>
      </c>
      <c r="R1249" t="s">
        <v>47</v>
      </c>
      <c r="S1249" t="s">
        <v>19</v>
      </c>
      <c r="T1249" t="s">
        <v>91</v>
      </c>
    </row>
    <row r="1250" spans="1:20" x14ac:dyDescent="0.35">
      <c r="A1250">
        <v>43424</v>
      </c>
      <c r="B1250" s="1">
        <v>40773</v>
      </c>
      <c r="C1250" s="27" t="str">
        <f t="shared" si="58"/>
        <v>Aug</v>
      </c>
      <c r="D1250" s="27">
        <f>VLOOKUP(C1250,'Look-up tables'!$N$2:$O$13,2,FALSE)</f>
        <v>8</v>
      </c>
      <c r="E1250" t="s">
        <v>49</v>
      </c>
      <c r="F1250">
        <v>34</v>
      </c>
      <c r="G1250" t="str">
        <f>VLOOKUP(F1250,'Look-up tables'!$A$1:$B$7,2,TRUE)</f>
        <v>L</v>
      </c>
      <c r="H1250">
        <v>772.56</v>
      </c>
      <c r="I1250" s="2">
        <f t="shared" si="57"/>
        <v>22.722352941176467</v>
      </c>
      <c r="J1250" t="s">
        <v>14</v>
      </c>
      <c r="K1250">
        <v>4.5</v>
      </c>
      <c r="L1250" s="8">
        <f t="shared" si="59"/>
        <v>777.06</v>
      </c>
      <c r="M1250" t="s">
        <v>51</v>
      </c>
      <c r="N1250" t="str">
        <f>VLOOKUP(M1250,'Look-up tables'!$H$1:$I$14,2,FALSE)</f>
        <v>ON</v>
      </c>
      <c r="O1250" t="s">
        <v>29</v>
      </c>
      <c r="P1250" s="7">
        <f>VLOOKUP(O1250,'Look-up tables'!$D$1:$E$5,2,FALSE)</f>
        <v>3</v>
      </c>
      <c r="Q1250" s="8" t="s">
        <v>27</v>
      </c>
      <c r="R1250" t="s">
        <v>66</v>
      </c>
      <c r="S1250" t="s">
        <v>19</v>
      </c>
      <c r="T1250" t="s">
        <v>167</v>
      </c>
    </row>
    <row r="1251" spans="1:20" x14ac:dyDescent="0.35">
      <c r="A1251">
        <v>33604</v>
      </c>
      <c r="B1251" s="1">
        <v>40773</v>
      </c>
      <c r="C1251" s="27" t="str">
        <f t="shared" si="58"/>
        <v>Aug</v>
      </c>
      <c r="D1251" s="27">
        <f>VLOOKUP(C1251,'Look-up tables'!$N$2:$O$13,2,FALSE)</f>
        <v>8</v>
      </c>
      <c r="E1251" t="s">
        <v>34</v>
      </c>
      <c r="F1251">
        <v>10</v>
      </c>
      <c r="G1251" t="str">
        <f>VLOOKUP(F1251,'Look-up tables'!$A$1:$B$7,2,TRUE)</f>
        <v>S</v>
      </c>
      <c r="H1251">
        <v>59.62</v>
      </c>
      <c r="I1251" s="2">
        <f t="shared" si="57"/>
        <v>5.9619999999999997</v>
      </c>
      <c r="J1251" t="s">
        <v>25</v>
      </c>
      <c r="K1251">
        <v>7.78</v>
      </c>
      <c r="L1251" s="8">
        <f t="shared" si="59"/>
        <v>67.399999999999991</v>
      </c>
      <c r="M1251" t="s">
        <v>15</v>
      </c>
      <c r="N1251" t="str">
        <f>VLOOKUP(M1251,'Look-up tables'!$H$1:$I$14,2,FALSE)</f>
        <v>BC</v>
      </c>
      <c r="O1251" t="s">
        <v>22</v>
      </c>
      <c r="P1251" s="7">
        <f>VLOOKUP(O1251,'Look-up tables'!$D$1:$E$5,2,FALSE)</f>
        <v>1</v>
      </c>
      <c r="Q1251" s="8" t="s">
        <v>27</v>
      </c>
      <c r="R1251" t="s">
        <v>68</v>
      </c>
      <c r="S1251" t="s">
        <v>19</v>
      </c>
      <c r="T1251" t="s">
        <v>167</v>
      </c>
    </row>
    <row r="1252" spans="1:20" x14ac:dyDescent="0.35">
      <c r="A1252">
        <v>16967</v>
      </c>
      <c r="B1252" s="1">
        <v>40774</v>
      </c>
      <c r="C1252" s="27" t="str">
        <f t="shared" si="58"/>
        <v>Aug</v>
      </c>
      <c r="D1252" s="27">
        <f>VLOOKUP(C1252,'Look-up tables'!$N$2:$O$13,2,FALSE)</f>
        <v>8</v>
      </c>
      <c r="E1252" t="s">
        <v>13</v>
      </c>
      <c r="F1252">
        <v>34</v>
      </c>
      <c r="G1252" t="str">
        <f>VLOOKUP(F1252,'Look-up tables'!$A$1:$B$7,2,TRUE)</f>
        <v>L</v>
      </c>
      <c r="H1252">
        <v>676.26</v>
      </c>
      <c r="I1252" s="2">
        <f t="shared" si="57"/>
        <v>19.89</v>
      </c>
      <c r="J1252" t="s">
        <v>25</v>
      </c>
      <c r="K1252">
        <v>5.77</v>
      </c>
      <c r="L1252" s="8">
        <f t="shared" si="59"/>
        <v>682.03</v>
      </c>
      <c r="M1252" t="s">
        <v>41</v>
      </c>
      <c r="N1252" t="str">
        <f>VLOOKUP(M1252,'Look-up tables'!$H$1:$I$14,2,FALSE)</f>
        <v>NS</v>
      </c>
      <c r="O1252" t="s">
        <v>22</v>
      </c>
      <c r="P1252" s="7">
        <f>VLOOKUP(O1252,'Look-up tables'!$D$1:$E$5,2,FALSE)</f>
        <v>1</v>
      </c>
      <c r="Q1252" s="8" t="s">
        <v>27</v>
      </c>
      <c r="R1252" t="s">
        <v>28</v>
      </c>
      <c r="S1252" t="s">
        <v>19</v>
      </c>
      <c r="T1252" t="s">
        <v>91</v>
      </c>
    </row>
    <row r="1253" spans="1:20" x14ac:dyDescent="0.35">
      <c r="A1253">
        <v>1639</v>
      </c>
      <c r="B1253" s="1">
        <v>40774</v>
      </c>
      <c r="C1253" s="27" t="str">
        <f t="shared" si="58"/>
        <v>Aug</v>
      </c>
      <c r="D1253" s="27">
        <f>VLOOKUP(C1253,'Look-up tables'!$N$2:$O$13,2,FALSE)</f>
        <v>8</v>
      </c>
      <c r="E1253" t="s">
        <v>49</v>
      </c>
      <c r="F1253">
        <v>24</v>
      </c>
      <c r="G1253" t="str">
        <f>VLOOKUP(F1253,'Look-up tables'!$A$1:$B$7,2,TRUE)</f>
        <v>M</v>
      </c>
      <c r="H1253">
        <v>163.13999999999999</v>
      </c>
      <c r="I1253" s="2">
        <f t="shared" si="57"/>
        <v>6.7974999999999994</v>
      </c>
      <c r="J1253" t="s">
        <v>25</v>
      </c>
      <c r="K1253">
        <v>6.18</v>
      </c>
      <c r="L1253" s="8">
        <f t="shared" si="59"/>
        <v>169.32</v>
      </c>
      <c r="M1253" t="s">
        <v>51</v>
      </c>
      <c r="N1253" t="str">
        <f>VLOOKUP(M1253,'Look-up tables'!$H$1:$I$14,2,FALSE)</f>
        <v>ON</v>
      </c>
      <c r="O1253" t="s">
        <v>29</v>
      </c>
      <c r="P1253" s="7">
        <f>VLOOKUP(O1253,'Look-up tables'!$D$1:$E$5,2,FALSE)</f>
        <v>3</v>
      </c>
      <c r="Q1253" s="8" t="s">
        <v>27</v>
      </c>
      <c r="R1253" t="s">
        <v>28</v>
      </c>
      <c r="S1253" t="s">
        <v>19</v>
      </c>
      <c r="T1253" t="s">
        <v>167</v>
      </c>
    </row>
    <row r="1254" spans="1:20" x14ac:dyDescent="0.35">
      <c r="A1254">
        <v>10791</v>
      </c>
      <c r="B1254" s="1">
        <v>40774</v>
      </c>
      <c r="C1254" s="27" t="str">
        <f t="shared" si="58"/>
        <v>Aug</v>
      </c>
      <c r="D1254" s="27">
        <f>VLOOKUP(C1254,'Look-up tables'!$N$2:$O$13,2,FALSE)</f>
        <v>8</v>
      </c>
      <c r="E1254" t="s">
        <v>49</v>
      </c>
      <c r="F1254">
        <v>20</v>
      </c>
      <c r="G1254" t="str">
        <f>VLOOKUP(F1254,'Look-up tables'!$A$1:$B$7,2,TRUE)</f>
        <v>M</v>
      </c>
      <c r="H1254">
        <v>400.57</v>
      </c>
      <c r="I1254" s="2">
        <f t="shared" si="57"/>
        <v>20.028500000000001</v>
      </c>
      <c r="J1254" t="s">
        <v>25</v>
      </c>
      <c r="K1254">
        <v>5.77</v>
      </c>
      <c r="L1254" s="8">
        <f t="shared" si="59"/>
        <v>406.34</v>
      </c>
      <c r="M1254" t="s">
        <v>26</v>
      </c>
      <c r="N1254" t="str">
        <f>VLOOKUP(M1254,'Look-up tables'!$H$1:$I$14,2,FALSE)</f>
        <v>NT</v>
      </c>
      <c r="O1254" t="s">
        <v>42</v>
      </c>
      <c r="P1254" s="7">
        <f>VLOOKUP(O1254,'Look-up tables'!$D$1:$E$5,2,FALSE)</f>
        <v>2</v>
      </c>
      <c r="Q1254" s="8" t="s">
        <v>27</v>
      </c>
      <c r="R1254" t="s">
        <v>28</v>
      </c>
      <c r="S1254" t="s">
        <v>19</v>
      </c>
      <c r="T1254" t="s">
        <v>204</v>
      </c>
    </row>
    <row r="1255" spans="1:20" x14ac:dyDescent="0.35">
      <c r="A1255">
        <v>16967</v>
      </c>
      <c r="B1255" s="1">
        <v>40774</v>
      </c>
      <c r="C1255" s="27" t="str">
        <f t="shared" si="58"/>
        <v>Aug</v>
      </c>
      <c r="D1255" s="27">
        <f>VLOOKUP(C1255,'Look-up tables'!$N$2:$O$13,2,FALSE)</f>
        <v>8</v>
      </c>
      <c r="E1255" t="s">
        <v>13</v>
      </c>
      <c r="F1255">
        <v>5</v>
      </c>
      <c r="G1255" t="str">
        <f>VLOOKUP(F1255,'Look-up tables'!$A$1:$B$7,2,TRUE)</f>
        <v>XS</v>
      </c>
      <c r="H1255">
        <v>397.55</v>
      </c>
      <c r="I1255" s="2">
        <f t="shared" si="57"/>
        <v>79.510000000000005</v>
      </c>
      <c r="J1255" t="s">
        <v>25</v>
      </c>
      <c r="K1255">
        <v>6.13</v>
      </c>
      <c r="L1255" s="8">
        <f t="shared" si="59"/>
        <v>403.68</v>
      </c>
      <c r="M1255" t="s">
        <v>41</v>
      </c>
      <c r="N1255" t="str">
        <f>VLOOKUP(M1255,'Look-up tables'!$H$1:$I$14,2,FALSE)</f>
        <v>NS</v>
      </c>
      <c r="O1255" t="s">
        <v>22</v>
      </c>
      <c r="P1255" s="7">
        <f>VLOOKUP(O1255,'Look-up tables'!$D$1:$E$5,2,FALSE)</f>
        <v>1</v>
      </c>
      <c r="Q1255" s="8" t="s">
        <v>30</v>
      </c>
      <c r="R1255" t="s">
        <v>31</v>
      </c>
      <c r="S1255" t="s">
        <v>19</v>
      </c>
      <c r="T1255" t="s">
        <v>204</v>
      </c>
    </row>
    <row r="1256" spans="1:20" x14ac:dyDescent="0.35">
      <c r="A1256">
        <v>24899</v>
      </c>
      <c r="B1256" s="1">
        <v>40775</v>
      </c>
      <c r="C1256" s="27" t="str">
        <f t="shared" si="58"/>
        <v>Aug</v>
      </c>
      <c r="D1256" s="27">
        <f>VLOOKUP(C1256,'Look-up tables'!$N$2:$O$13,2,FALSE)</f>
        <v>8</v>
      </c>
      <c r="E1256" t="s">
        <v>49</v>
      </c>
      <c r="F1256">
        <v>37</v>
      </c>
      <c r="G1256" t="str">
        <f>VLOOKUP(F1256,'Look-up tables'!$A$1:$B$7,2,TRUE)</f>
        <v>L</v>
      </c>
      <c r="H1256">
        <v>252.99</v>
      </c>
      <c r="I1256" s="2">
        <f t="shared" si="57"/>
        <v>6.837567567567568</v>
      </c>
      <c r="J1256" t="s">
        <v>25</v>
      </c>
      <c r="K1256">
        <v>2.35</v>
      </c>
      <c r="L1256" s="8">
        <f t="shared" si="59"/>
        <v>255.34</v>
      </c>
      <c r="M1256" t="s">
        <v>39</v>
      </c>
      <c r="N1256" t="str">
        <f>VLOOKUP(M1256,'Look-up tables'!$H$1:$I$14,2,FALSE)</f>
        <v>MB</v>
      </c>
      <c r="O1256" t="s">
        <v>29</v>
      </c>
      <c r="P1256" s="7">
        <f>VLOOKUP(O1256,'Look-up tables'!$D$1:$E$5,2,FALSE)</f>
        <v>3</v>
      </c>
      <c r="Q1256" s="8" t="s">
        <v>27</v>
      </c>
      <c r="R1256" t="s">
        <v>40</v>
      </c>
      <c r="S1256" t="s">
        <v>37</v>
      </c>
      <c r="T1256" t="s">
        <v>38</v>
      </c>
    </row>
    <row r="1257" spans="1:20" x14ac:dyDescent="0.35">
      <c r="A1257">
        <v>6502</v>
      </c>
      <c r="B1257" s="1">
        <v>40775</v>
      </c>
      <c r="C1257" s="27" t="str">
        <f t="shared" si="58"/>
        <v>Aug</v>
      </c>
      <c r="D1257" s="27">
        <f>VLOOKUP(C1257,'Look-up tables'!$N$2:$O$13,2,FALSE)</f>
        <v>8</v>
      </c>
      <c r="E1257" t="s">
        <v>55</v>
      </c>
      <c r="F1257">
        <v>30</v>
      </c>
      <c r="G1257" t="str">
        <f>VLOOKUP(F1257,'Look-up tables'!$A$1:$B$7,2,TRUE)</f>
        <v>L</v>
      </c>
      <c r="H1257">
        <v>306.92</v>
      </c>
      <c r="I1257" s="2">
        <f t="shared" si="57"/>
        <v>10.230666666666668</v>
      </c>
      <c r="J1257" t="s">
        <v>25</v>
      </c>
      <c r="K1257">
        <v>5.12</v>
      </c>
      <c r="L1257" s="8">
        <f t="shared" si="59"/>
        <v>312.04000000000002</v>
      </c>
      <c r="M1257" t="s">
        <v>51</v>
      </c>
      <c r="N1257" t="str">
        <f>VLOOKUP(M1257,'Look-up tables'!$H$1:$I$14,2,FALSE)</f>
        <v>ON</v>
      </c>
      <c r="O1257" t="s">
        <v>29</v>
      </c>
      <c r="P1257" s="7">
        <f>VLOOKUP(O1257,'Look-up tables'!$D$1:$E$5,2,FALSE)</f>
        <v>3</v>
      </c>
      <c r="Q1257" s="8" t="s">
        <v>27</v>
      </c>
      <c r="R1257" t="s">
        <v>28</v>
      </c>
      <c r="S1257" t="s">
        <v>19</v>
      </c>
      <c r="T1257" t="s">
        <v>60</v>
      </c>
    </row>
    <row r="1258" spans="1:20" x14ac:dyDescent="0.35">
      <c r="A1258">
        <v>448</v>
      </c>
      <c r="B1258" s="1">
        <v>40775</v>
      </c>
      <c r="C1258" s="27" t="str">
        <f t="shared" si="58"/>
        <v>Aug</v>
      </c>
      <c r="D1258" s="27">
        <f>VLOOKUP(C1258,'Look-up tables'!$N$2:$O$13,2,FALSE)</f>
        <v>8</v>
      </c>
      <c r="E1258" t="s">
        <v>55</v>
      </c>
      <c r="F1258">
        <v>22</v>
      </c>
      <c r="G1258" t="str">
        <f>VLOOKUP(F1258,'Look-up tables'!$A$1:$B$7,2,TRUE)</f>
        <v>M</v>
      </c>
      <c r="H1258">
        <v>1162.4005</v>
      </c>
      <c r="I1258" s="2">
        <f t="shared" si="57"/>
        <v>52.836386363636365</v>
      </c>
      <c r="J1258" t="s">
        <v>25</v>
      </c>
      <c r="K1258">
        <v>19.989999999999998</v>
      </c>
      <c r="L1258" s="8">
        <f t="shared" si="59"/>
        <v>1182.3905</v>
      </c>
      <c r="M1258" t="s">
        <v>46</v>
      </c>
      <c r="N1258" t="str">
        <f>VLOOKUP(M1258,'Look-up tables'!$H$1:$I$14,2,FALSE)</f>
        <v>YT</v>
      </c>
      <c r="O1258" t="s">
        <v>22</v>
      </c>
      <c r="P1258" s="7">
        <f>VLOOKUP(O1258,'Look-up tables'!$D$1:$E$5,2,FALSE)</f>
        <v>1</v>
      </c>
      <c r="Q1258" s="8" t="s">
        <v>30</v>
      </c>
      <c r="R1258" t="s">
        <v>47</v>
      </c>
      <c r="S1258" t="s">
        <v>19</v>
      </c>
      <c r="T1258" t="s">
        <v>38</v>
      </c>
    </row>
    <row r="1259" spans="1:20" x14ac:dyDescent="0.35">
      <c r="A1259">
        <v>51008</v>
      </c>
      <c r="B1259" s="1">
        <v>40775</v>
      </c>
      <c r="C1259" s="27" t="str">
        <f t="shared" si="58"/>
        <v>Aug</v>
      </c>
      <c r="D1259" s="27">
        <f>VLOOKUP(C1259,'Look-up tables'!$N$2:$O$13,2,FALSE)</f>
        <v>8</v>
      </c>
      <c r="E1259" t="s">
        <v>34</v>
      </c>
      <c r="F1259">
        <v>20</v>
      </c>
      <c r="G1259" t="str">
        <f>VLOOKUP(F1259,'Look-up tables'!$A$1:$B$7,2,TRUE)</f>
        <v>M</v>
      </c>
      <c r="H1259">
        <v>269.66000000000003</v>
      </c>
      <c r="I1259" s="2">
        <f t="shared" si="57"/>
        <v>13.483000000000001</v>
      </c>
      <c r="J1259" t="s">
        <v>25</v>
      </c>
      <c r="K1259">
        <v>4.59</v>
      </c>
      <c r="L1259" s="8">
        <f t="shared" si="59"/>
        <v>274.25</v>
      </c>
      <c r="M1259" t="s">
        <v>35</v>
      </c>
      <c r="N1259" t="str">
        <f>VLOOKUP(M1259,'Look-up tables'!$H$1:$I$14,2,FALSE)</f>
        <v>QC</v>
      </c>
      <c r="O1259" t="s">
        <v>16</v>
      </c>
      <c r="P1259" s="7">
        <f>VLOOKUP(O1259,'Look-up tables'!$D$1:$E$5,2,FALSE)</f>
        <v>4</v>
      </c>
      <c r="Q1259" s="8" t="s">
        <v>27</v>
      </c>
      <c r="R1259" t="s">
        <v>36</v>
      </c>
      <c r="S1259" t="s">
        <v>37</v>
      </c>
      <c r="T1259" t="s">
        <v>38</v>
      </c>
    </row>
    <row r="1260" spans="1:20" x14ac:dyDescent="0.35">
      <c r="A1260">
        <v>6502</v>
      </c>
      <c r="B1260" s="1">
        <v>40775</v>
      </c>
      <c r="C1260" s="27" t="str">
        <f t="shared" si="58"/>
        <v>Aug</v>
      </c>
      <c r="D1260" s="27">
        <f>VLOOKUP(C1260,'Look-up tables'!$N$2:$O$13,2,FALSE)</f>
        <v>8</v>
      </c>
      <c r="E1260" t="s">
        <v>55</v>
      </c>
      <c r="F1260">
        <v>16</v>
      </c>
      <c r="G1260" t="str">
        <f>VLOOKUP(F1260,'Look-up tables'!$A$1:$B$7,2,TRUE)</f>
        <v>S</v>
      </c>
      <c r="H1260">
        <v>116.11</v>
      </c>
      <c r="I1260" s="2">
        <f t="shared" si="57"/>
        <v>7.256875</v>
      </c>
      <c r="J1260" t="s">
        <v>14</v>
      </c>
      <c r="K1260">
        <v>5.83</v>
      </c>
      <c r="L1260" s="8">
        <f t="shared" si="59"/>
        <v>121.94</v>
      </c>
      <c r="M1260" t="s">
        <v>51</v>
      </c>
      <c r="N1260" t="str">
        <f>VLOOKUP(M1260,'Look-up tables'!$H$1:$I$14,2,FALSE)</f>
        <v>ON</v>
      </c>
      <c r="O1260" t="s">
        <v>29</v>
      </c>
      <c r="P1260" s="7">
        <f>VLOOKUP(O1260,'Look-up tables'!$D$1:$E$5,2,FALSE)</f>
        <v>3</v>
      </c>
      <c r="Q1260" s="8" t="s">
        <v>27</v>
      </c>
      <c r="R1260" t="s">
        <v>28</v>
      </c>
      <c r="S1260" t="s">
        <v>37</v>
      </c>
      <c r="T1260" t="s">
        <v>167</v>
      </c>
    </row>
    <row r="1261" spans="1:20" x14ac:dyDescent="0.35">
      <c r="A1261">
        <v>8901</v>
      </c>
      <c r="B1261" s="1">
        <v>40775</v>
      </c>
      <c r="C1261" s="27" t="str">
        <f t="shared" si="58"/>
        <v>Aug</v>
      </c>
      <c r="D1261" s="27">
        <f>VLOOKUP(C1261,'Look-up tables'!$N$2:$O$13,2,FALSE)</f>
        <v>8</v>
      </c>
      <c r="E1261" t="s">
        <v>13</v>
      </c>
      <c r="F1261">
        <v>15</v>
      </c>
      <c r="G1261" t="str">
        <f>VLOOKUP(F1261,'Look-up tables'!$A$1:$B$7,2,TRUE)</f>
        <v>S</v>
      </c>
      <c r="H1261">
        <v>168.9</v>
      </c>
      <c r="I1261" s="2">
        <f t="shared" si="57"/>
        <v>11.26</v>
      </c>
      <c r="J1261" t="s">
        <v>14</v>
      </c>
      <c r="K1261">
        <v>6.24</v>
      </c>
      <c r="L1261" s="8">
        <f t="shared" si="59"/>
        <v>175.14000000000001</v>
      </c>
      <c r="M1261" t="s">
        <v>46</v>
      </c>
      <c r="N1261" t="str">
        <f>VLOOKUP(M1261,'Look-up tables'!$H$1:$I$14,2,FALSE)</f>
        <v>YT</v>
      </c>
      <c r="O1261" t="s">
        <v>16</v>
      </c>
      <c r="P1261" s="7">
        <f>VLOOKUP(O1261,'Look-up tables'!$D$1:$E$5,2,FALSE)</f>
        <v>4</v>
      </c>
      <c r="Q1261" s="8" t="s">
        <v>30</v>
      </c>
      <c r="R1261" t="s">
        <v>44</v>
      </c>
      <c r="S1261" t="s">
        <v>45</v>
      </c>
      <c r="T1261" t="s">
        <v>175</v>
      </c>
    </row>
    <row r="1262" spans="1:20" x14ac:dyDescent="0.35">
      <c r="A1262">
        <v>31648</v>
      </c>
      <c r="B1262" s="1">
        <v>40775</v>
      </c>
      <c r="C1262" s="27" t="str">
        <f t="shared" si="58"/>
        <v>Aug</v>
      </c>
      <c r="D1262" s="27">
        <f>VLOOKUP(C1262,'Look-up tables'!$N$2:$O$13,2,FALSE)</f>
        <v>8</v>
      </c>
      <c r="E1262" t="s">
        <v>34</v>
      </c>
      <c r="F1262">
        <v>10</v>
      </c>
      <c r="G1262" t="str">
        <f>VLOOKUP(F1262,'Look-up tables'!$A$1:$B$7,2,TRUE)</f>
        <v>S</v>
      </c>
      <c r="H1262">
        <v>74.040000000000006</v>
      </c>
      <c r="I1262" s="2">
        <f t="shared" si="57"/>
        <v>7.4040000000000008</v>
      </c>
      <c r="J1262" t="s">
        <v>25</v>
      </c>
      <c r="K1262">
        <v>7.3</v>
      </c>
      <c r="L1262" s="8">
        <f t="shared" si="59"/>
        <v>81.34</v>
      </c>
      <c r="M1262" t="s">
        <v>85</v>
      </c>
      <c r="N1262" t="str">
        <f>VLOOKUP(M1262,'Look-up tables'!$H$1:$I$14,2,FALSE)</f>
        <v>SK</v>
      </c>
      <c r="O1262" t="s">
        <v>29</v>
      </c>
      <c r="P1262" s="7">
        <f>VLOOKUP(O1262,'Look-up tables'!$D$1:$E$5,2,FALSE)</f>
        <v>3</v>
      </c>
      <c r="Q1262" s="8" t="s">
        <v>27</v>
      </c>
      <c r="R1262" t="s">
        <v>28</v>
      </c>
      <c r="S1262" t="s">
        <v>19</v>
      </c>
      <c r="T1262" t="s">
        <v>38</v>
      </c>
    </row>
    <row r="1263" spans="1:20" x14ac:dyDescent="0.35">
      <c r="A1263">
        <v>31648</v>
      </c>
      <c r="B1263" s="1">
        <v>40775</v>
      </c>
      <c r="C1263" s="27" t="str">
        <f t="shared" si="58"/>
        <v>Aug</v>
      </c>
      <c r="D1263" s="27">
        <f>VLOOKUP(C1263,'Look-up tables'!$N$2:$O$13,2,FALSE)</f>
        <v>8</v>
      </c>
      <c r="E1263" t="s">
        <v>34</v>
      </c>
      <c r="F1263">
        <v>8</v>
      </c>
      <c r="G1263" t="str">
        <f>VLOOKUP(F1263,'Look-up tables'!$A$1:$B$7,2,TRUE)</f>
        <v>XS</v>
      </c>
      <c r="H1263">
        <v>68.94</v>
      </c>
      <c r="I1263" s="2">
        <f t="shared" si="57"/>
        <v>8.6174999999999997</v>
      </c>
      <c r="J1263" t="s">
        <v>25</v>
      </c>
      <c r="K1263">
        <v>2.38</v>
      </c>
      <c r="L1263" s="8">
        <f t="shared" si="59"/>
        <v>71.319999999999993</v>
      </c>
      <c r="M1263" t="s">
        <v>85</v>
      </c>
      <c r="N1263" t="str">
        <f>VLOOKUP(M1263,'Look-up tables'!$H$1:$I$14,2,FALSE)</f>
        <v>SK</v>
      </c>
      <c r="O1263" t="s">
        <v>29</v>
      </c>
      <c r="P1263" s="7">
        <f>VLOOKUP(O1263,'Look-up tables'!$D$1:$E$5,2,FALSE)</f>
        <v>3</v>
      </c>
      <c r="Q1263" s="8" t="s">
        <v>30</v>
      </c>
      <c r="R1263" t="s">
        <v>31</v>
      </c>
      <c r="S1263" t="s">
        <v>32</v>
      </c>
      <c r="T1263" t="s">
        <v>167</v>
      </c>
    </row>
    <row r="1264" spans="1:20" x14ac:dyDescent="0.35">
      <c r="A1264">
        <v>36133</v>
      </c>
      <c r="B1264" s="1">
        <v>40775</v>
      </c>
      <c r="C1264" s="27" t="str">
        <f t="shared" si="58"/>
        <v>Aug</v>
      </c>
      <c r="D1264" s="27">
        <f>VLOOKUP(C1264,'Look-up tables'!$N$2:$O$13,2,FALSE)</f>
        <v>8</v>
      </c>
      <c r="E1264" t="s">
        <v>55</v>
      </c>
      <c r="F1264">
        <v>6</v>
      </c>
      <c r="G1264" t="str">
        <f>VLOOKUP(F1264,'Look-up tables'!$A$1:$B$7,2,TRUE)</f>
        <v>XS</v>
      </c>
      <c r="H1264">
        <v>128.56</v>
      </c>
      <c r="I1264" s="2">
        <f t="shared" si="57"/>
        <v>21.426666666666666</v>
      </c>
      <c r="J1264" t="s">
        <v>25</v>
      </c>
      <c r="K1264">
        <v>8.68</v>
      </c>
      <c r="L1264" s="8">
        <f t="shared" si="59"/>
        <v>137.24</v>
      </c>
      <c r="M1264" t="s">
        <v>51</v>
      </c>
      <c r="N1264" t="str">
        <f>VLOOKUP(M1264,'Look-up tables'!$H$1:$I$14,2,FALSE)</f>
        <v>ON</v>
      </c>
      <c r="O1264" t="s">
        <v>16</v>
      </c>
      <c r="P1264" s="7">
        <f>VLOOKUP(O1264,'Look-up tables'!$D$1:$E$5,2,FALSE)</f>
        <v>4</v>
      </c>
      <c r="Q1264" s="8" t="s">
        <v>27</v>
      </c>
      <c r="R1264" t="s">
        <v>28</v>
      </c>
      <c r="S1264" t="s">
        <v>19</v>
      </c>
      <c r="T1264" t="s">
        <v>204</v>
      </c>
    </row>
    <row r="1265" spans="1:20" x14ac:dyDescent="0.35">
      <c r="A1265">
        <v>46531</v>
      </c>
      <c r="B1265" s="1">
        <v>40776</v>
      </c>
      <c r="C1265" s="27" t="str">
        <f t="shared" si="58"/>
        <v>Aug</v>
      </c>
      <c r="D1265" s="27">
        <f>VLOOKUP(C1265,'Look-up tables'!$N$2:$O$13,2,FALSE)</f>
        <v>8</v>
      </c>
      <c r="E1265" t="s">
        <v>13</v>
      </c>
      <c r="F1265">
        <v>39</v>
      </c>
      <c r="G1265" t="str">
        <f>VLOOKUP(F1265,'Look-up tables'!$A$1:$B$7,2,TRUE)</f>
        <v>L</v>
      </c>
      <c r="H1265">
        <v>4211</v>
      </c>
      <c r="I1265" s="2">
        <f t="shared" si="57"/>
        <v>107.97435897435898</v>
      </c>
      <c r="J1265" t="s">
        <v>25</v>
      </c>
      <c r="K1265">
        <v>69</v>
      </c>
      <c r="L1265" s="8">
        <f t="shared" si="59"/>
        <v>4280</v>
      </c>
      <c r="M1265" t="s">
        <v>41</v>
      </c>
      <c r="N1265" t="str">
        <f>VLOOKUP(M1265,'Look-up tables'!$H$1:$I$14,2,FALSE)</f>
        <v>NS</v>
      </c>
      <c r="O1265" t="s">
        <v>16</v>
      </c>
      <c r="P1265" s="7">
        <f>VLOOKUP(O1265,'Look-up tables'!$D$1:$E$5,2,FALSE)</f>
        <v>4</v>
      </c>
      <c r="Q1265" s="8" t="s">
        <v>17</v>
      </c>
      <c r="R1265" t="s">
        <v>52</v>
      </c>
      <c r="S1265" t="s">
        <v>76</v>
      </c>
      <c r="T1265" t="s">
        <v>196</v>
      </c>
    </row>
    <row r="1266" spans="1:20" x14ac:dyDescent="0.35">
      <c r="A1266">
        <v>17445</v>
      </c>
      <c r="B1266" s="1">
        <v>40776</v>
      </c>
      <c r="C1266" s="27" t="str">
        <f t="shared" si="58"/>
        <v>Aug</v>
      </c>
      <c r="D1266" s="27">
        <f>VLOOKUP(C1266,'Look-up tables'!$N$2:$O$13,2,FALSE)</f>
        <v>8</v>
      </c>
      <c r="E1266" t="s">
        <v>49</v>
      </c>
      <c r="F1266">
        <v>33</v>
      </c>
      <c r="G1266" t="str">
        <f>VLOOKUP(F1266,'Look-up tables'!$A$1:$B$7,2,TRUE)</f>
        <v>L</v>
      </c>
      <c r="H1266">
        <v>249.48</v>
      </c>
      <c r="I1266" s="2">
        <f t="shared" si="57"/>
        <v>7.56</v>
      </c>
      <c r="J1266" t="s">
        <v>25</v>
      </c>
      <c r="K1266">
        <v>2.38</v>
      </c>
      <c r="L1266" s="8">
        <f t="shared" si="59"/>
        <v>251.85999999999999</v>
      </c>
      <c r="M1266" t="s">
        <v>54</v>
      </c>
      <c r="N1266" t="str">
        <f>VLOOKUP(M1266,'Look-up tables'!$H$1:$I$14,2,FALSE)</f>
        <v>AB</v>
      </c>
      <c r="O1266" t="s">
        <v>42</v>
      </c>
      <c r="P1266" s="7">
        <f>VLOOKUP(O1266,'Look-up tables'!$D$1:$E$5,2,FALSE)</f>
        <v>2</v>
      </c>
      <c r="Q1266" s="8" t="s">
        <v>30</v>
      </c>
      <c r="R1266" t="s">
        <v>31</v>
      </c>
      <c r="S1266" t="s">
        <v>32</v>
      </c>
      <c r="T1266" t="s">
        <v>270</v>
      </c>
    </row>
    <row r="1267" spans="1:20" x14ac:dyDescent="0.35">
      <c r="A1267">
        <v>1095</v>
      </c>
      <c r="B1267" s="1">
        <v>40776</v>
      </c>
      <c r="C1267" s="27" t="str">
        <f t="shared" si="58"/>
        <v>Aug</v>
      </c>
      <c r="D1267" s="27">
        <f>VLOOKUP(C1267,'Look-up tables'!$N$2:$O$13,2,FALSE)</f>
        <v>8</v>
      </c>
      <c r="E1267" t="s">
        <v>55</v>
      </c>
      <c r="F1267">
        <v>28</v>
      </c>
      <c r="G1267" t="str">
        <f>VLOOKUP(F1267,'Look-up tables'!$A$1:$B$7,2,TRUE)</f>
        <v>M</v>
      </c>
      <c r="H1267">
        <v>142.18</v>
      </c>
      <c r="I1267" s="2">
        <f t="shared" si="57"/>
        <v>5.0778571428571428</v>
      </c>
      <c r="J1267" t="s">
        <v>25</v>
      </c>
      <c r="K1267">
        <v>4.72</v>
      </c>
      <c r="L1267" s="8">
        <f t="shared" si="59"/>
        <v>146.9</v>
      </c>
      <c r="M1267" t="s">
        <v>46</v>
      </c>
      <c r="N1267" t="str">
        <f>VLOOKUP(M1267,'Look-up tables'!$H$1:$I$14,2,FALSE)</f>
        <v>YT</v>
      </c>
      <c r="O1267" t="s">
        <v>16</v>
      </c>
      <c r="P1267" s="7">
        <f>VLOOKUP(O1267,'Look-up tables'!$D$1:$E$5,2,FALSE)</f>
        <v>4</v>
      </c>
      <c r="Q1267" s="8" t="s">
        <v>27</v>
      </c>
      <c r="R1267" t="s">
        <v>28</v>
      </c>
      <c r="S1267" t="s">
        <v>19</v>
      </c>
      <c r="T1267" t="s">
        <v>60</v>
      </c>
    </row>
    <row r="1268" spans="1:20" x14ac:dyDescent="0.35">
      <c r="A1268">
        <v>45381</v>
      </c>
      <c r="B1268" s="1">
        <v>40776</v>
      </c>
      <c r="C1268" s="27" t="str">
        <f t="shared" si="58"/>
        <v>Aug</v>
      </c>
      <c r="D1268" s="27">
        <f>VLOOKUP(C1268,'Look-up tables'!$N$2:$O$13,2,FALSE)</f>
        <v>8</v>
      </c>
      <c r="E1268" t="s">
        <v>55</v>
      </c>
      <c r="F1268">
        <v>26</v>
      </c>
      <c r="G1268" t="str">
        <f>VLOOKUP(F1268,'Look-up tables'!$A$1:$B$7,2,TRUE)</f>
        <v>M</v>
      </c>
      <c r="H1268">
        <v>164.1</v>
      </c>
      <c r="I1268" s="2">
        <f t="shared" si="57"/>
        <v>6.3115384615384613</v>
      </c>
      <c r="J1268" t="s">
        <v>14</v>
      </c>
      <c r="K1268">
        <v>5.01</v>
      </c>
      <c r="L1268" s="8">
        <f t="shared" si="59"/>
        <v>169.10999999999999</v>
      </c>
      <c r="M1268" t="s">
        <v>41</v>
      </c>
      <c r="N1268" t="str">
        <f>VLOOKUP(M1268,'Look-up tables'!$H$1:$I$14,2,FALSE)</f>
        <v>NS</v>
      </c>
      <c r="O1268" t="s">
        <v>42</v>
      </c>
      <c r="P1268" s="7">
        <f>VLOOKUP(O1268,'Look-up tables'!$D$1:$E$5,2,FALSE)</f>
        <v>2</v>
      </c>
      <c r="Q1268" s="8" t="s">
        <v>27</v>
      </c>
      <c r="R1268" t="s">
        <v>68</v>
      </c>
      <c r="S1268" t="s">
        <v>19</v>
      </c>
      <c r="T1268" t="s">
        <v>38</v>
      </c>
    </row>
    <row r="1269" spans="1:20" x14ac:dyDescent="0.35">
      <c r="A1269">
        <v>2882</v>
      </c>
      <c r="B1269" s="1">
        <v>40776</v>
      </c>
      <c r="C1269" s="27" t="str">
        <f t="shared" si="58"/>
        <v>Aug</v>
      </c>
      <c r="D1269" s="27">
        <f>VLOOKUP(C1269,'Look-up tables'!$N$2:$O$13,2,FALSE)</f>
        <v>8</v>
      </c>
      <c r="E1269" t="s">
        <v>34</v>
      </c>
      <c r="F1269">
        <v>23</v>
      </c>
      <c r="G1269" t="str">
        <f>VLOOKUP(F1269,'Look-up tables'!$A$1:$B$7,2,TRUE)</f>
        <v>M</v>
      </c>
      <c r="H1269">
        <v>3872.87</v>
      </c>
      <c r="I1269" s="2">
        <f t="shared" si="57"/>
        <v>168.38565217391303</v>
      </c>
      <c r="J1269" t="s">
        <v>21</v>
      </c>
      <c r="K1269">
        <v>30</v>
      </c>
      <c r="L1269" s="8">
        <f t="shared" si="59"/>
        <v>3902.87</v>
      </c>
      <c r="M1269" t="s">
        <v>54</v>
      </c>
      <c r="N1269" t="str">
        <f>VLOOKUP(M1269,'Look-up tables'!$H$1:$I$14,2,FALSE)</f>
        <v>AB</v>
      </c>
      <c r="O1269" t="s">
        <v>16</v>
      </c>
      <c r="P1269" s="7">
        <f>VLOOKUP(O1269,'Look-up tables'!$D$1:$E$5,2,FALSE)</f>
        <v>4</v>
      </c>
      <c r="Q1269" s="8" t="s">
        <v>17</v>
      </c>
      <c r="R1269" t="s">
        <v>23</v>
      </c>
      <c r="S1269" t="s">
        <v>24</v>
      </c>
      <c r="T1269" t="s">
        <v>60</v>
      </c>
    </row>
    <row r="1270" spans="1:20" x14ac:dyDescent="0.35">
      <c r="A1270">
        <v>45381</v>
      </c>
      <c r="B1270" s="1">
        <v>40776</v>
      </c>
      <c r="C1270" s="27" t="str">
        <f t="shared" si="58"/>
        <v>Aug</v>
      </c>
      <c r="D1270" s="27">
        <f>VLOOKUP(C1270,'Look-up tables'!$N$2:$O$13,2,FALSE)</f>
        <v>8</v>
      </c>
      <c r="E1270" t="s">
        <v>55</v>
      </c>
      <c r="F1270">
        <v>23</v>
      </c>
      <c r="G1270" t="str">
        <f>VLOOKUP(F1270,'Look-up tables'!$A$1:$B$7,2,TRUE)</f>
        <v>M</v>
      </c>
      <c r="H1270">
        <v>1316.87</v>
      </c>
      <c r="I1270" s="2">
        <f t="shared" si="57"/>
        <v>57.255217391304342</v>
      </c>
      <c r="J1270" t="s">
        <v>14</v>
      </c>
      <c r="K1270">
        <v>5.5</v>
      </c>
      <c r="L1270" s="8">
        <f t="shared" si="59"/>
        <v>1322.37</v>
      </c>
      <c r="M1270" t="s">
        <v>41</v>
      </c>
      <c r="N1270" t="str">
        <f>VLOOKUP(M1270,'Look-up tables'!$H$1:$I$14,2,FALSE)</f>
        <v>NS</v>
      </c>
      <c r="O1270" t="s">
        <v>42</v>
      </c>
      <c r="P1270" s="7">
        <f>VLOOKUP(O1270,'Look-up tables'!$D$1:$E$5,2,FALSE)</f>
        <v>2</v>
      </c>
      <c r="Q1270" s="8" t="s">
        <v>30</v>
      </c>
      <c r="R1270" t="s">
        <v>31</v>
      </c>
      <c r="S1270" t="s">
        <v>19</v>
      </c>
      <c r="T1270" t="s">
        <v>60</v>
      </c>
    </row>
    <row r="1271" spans="1:20" x14ac:dyDescent="0.35">
      <c r="A1271">
        <v>46531</v>
      </c>
      <c r="B1271" s="1">
        <v>40776</v>
      </c>
      <c r="C1271" s="27" t="str">
        <f t="shared" si="58"/>
        <v>Aug</v>
      </c>
      <c r="D1271" s="27">
        <f>VLOOKUP(C1271,'Look-up tables'!$N$2:$O$13,2,FALSE)</f>
        <v>8</v>
      </c>
      <c r="E1271" t="s">
        <v>13</v>
      </c>
      <c r="F1271">
        <v>23</v>
      </c>
      <c r="G1271" t="str">
        <f>VLOOKUP(F1271,'Look-up tables'!$A$1:$B$7,2,TRUE)</f>
        <v>M</v>
      </c>
      <c r="H1271">
        <v>84.47</v>
      </c>
      <c r="I1271" s="2">
        <f t="shared" si="57"/>
        <v>3.672608695652174</v>
      </c>
      <c r="J1271" t="s">
        <v>25</v>
      </c>
      <c r="K1271">
        <v>1.49</v>
      </c>
      <c r="L1271" s="8">
        <f t="shared" si="59"/>
        <v>85.96</v>
      </c>
      <c r="M1271" t="s">
        <v>35</v>
      </c>
      <c r="N1271" t="str">
        <f>VLOOKUP(M1271,'Look-up tables'!$H$1:$I$14,2,FALSE)</f>
        <v>QC</v>
      </c>
      <c r="O1271" t="s">
        <v>16</v>
      </c>
      <c r="P1271" s="7">
        <f>VLOOKUP(O1271,'Look-up tables'!$D$1:$E$5,2,FALSE)</f>
        <v>4</v>
      </c>
      <c r="Q1271" s="8" t="s">
        <v>27</v>
      </c>
      <c r="R1271" t="s">
        <v>68</v>
      </c>
      <c r="S1271" t="s">
        <v>19</v>
      </c>
      <c r="T1271" t="s">
        <v>204</v>
      </c>
    </row>
    <row r="1272" spans="1:20" x14ac:dyDescent="0.35">
      <c r="A1272">
        <v>46531</v>
      </c>
      <c r="B1272" s="1">
        <v>40776</v>
      </c>
      <c r="C1272" s="27" t="str">
        <f t="shared" si="58"/>
        <v>Aug</v>
      </c>
      <c r="D1272" s="27">
        <f>VLOOKUP(C1272,'Look-up tables'!$N$2:$O$13,2,FALSE)</f>
        <v>8</v>
      </c>
      <c r="E1272" t="s">
        <v>13</v>
      </c>
      <c r="F1272">
        <v>17</v>
      </c>
      <c r="G1272" t="str">
        <f>VLOOKUP(F1272,'Look-up tables'!$A$1:$B$7,2,TRUE)</f>
        <v>S</v>
      </c>
      <c r="H1272">
        <v>3064.6579999999999</v>
      </c>
      <c r="I1272" s="2">
        <f t="shared" si="57"/>
        <v>180.274</v>
      </c>
      <c r="J1272" t="s">
        <v>25</v>
      </c>
      <c r="K1272">
        <v>2.79</v>
      </c>
      <c r="L1272" s="8">
        <f t="shared" si="59"/>
        <v>3067.4479999999999</v>
      </c>
      <c r="M1272" t="s">
        <v>35</v>
      </c>
      <c r="N1272" t="str">
        <f>VLOOKUP(M1272,'Look-up tables'!$H$1:$I$14,2,FALSE)</f>
        <v>QC</v>
      </c>
      <c r="O1272" t="s">
        <v>16</v>
      </c>
      <c r="P1272" s="7">
        <f>VLOOKUP(O1272,'Look-up tables'!$D$1:$E$5,2,FALSE)</f>
        <v>4</v>
      </c>
      <c r="Q1272" s="8" t="s">
        <v>30</v>
      </c>
      <c r="R1272" t="s">
        <v>47</v>
      </c>
      <c r="S1272" t="s">
        <v>19</v>
      </c>
      <c r="T1272" t="s">
        <v>116</v>
      </c>
    </row>
    <row r="1273" spans="1:20" x14ac:dyDescent="0.35">
      <c r="A1273">
        <v>2882</v>
      </c>
      <c r="B1273" s="1">
        <v>40776</v>
      </c>
      <c r="C1273" s="27" t="str">
        <f t="shared" si="58"/>
        <v>Aug</v>
      </c>
      <c r="D1273" s="27">
        <f>VLOOKUP(C1273,'Look-up tables'!$N$2:$O$13,2,FALSE)</f>
        <v>8</v>
      </c>
      <c r="E1273" t="s">
        <v>34</v>
      </c>
      <c r="F1273">
        <v>9</v>
      </c>
      <c r="G1273" t="str">
        <f>VLOOKUP(F1273,'Look-up tables'!$A$1:$B$7,2,TRUE)</f>
        <v>XS</v>
      </c>
      <c r="H1273">
        <v>356.72</v>
      </c>
      <c r="I1273" s="2">
        <f t="shared" si="57"/>
        <v>39.635555555555555</v>
      </c>
      <c r="J1273" t="s">
        <v>25</v>
      </c>
      <c r="K1273">
        <v>1.99</v>
      </c>
      <c r="L1273" s="8">
        <f t="shared" si="59"/>
        <v>358.71000000000004</v>
      </c>
      <c r="M1273" t="s">
        <v>54</v>
      </c>
      <c r="N1273" t="str">
        <f>VLOOKUP(M1273,'Look-up tables'!$H$1:$I$14,2,FALSE)</f>
        <v>AB</v>
      </c>
      <c r="O1273" t="s">
        <v>16</v>
      </c>
      <c r="P1273" s="7">
        <f>VLOOKUP(O1273,'Look-up tables'!$D$1:$E$5,2,FALSE)</f>
        <v>4</v>
      </c>
      <c r="Q1273" s="8" t="s">
        <v>30</v>
      </c>
      <c r="R1273" t="s">
        <v>31</v>
      </c>
      <c r="S1273" t="s">
        <v>32</v>
      </c>
      <c r="T1273" t="s">
        <v>38</v>
      </c>
    </row>
    <row r="1274" spans="1:20" x14ac:dyDescent="0.35">
      <c r="A1274">
        <v>46531</v>
      </c>
      <c r="B1274" s="1">
        <v>40776</v>
      </c>
      <c r="C1274" s="27" t="str">
        <f t="shared" si="58"/>
        <v>Aug</v>
      </c>
      <c r="D1274" s="27">
        <f>VLOOKUP(C1274,'Look-up tables'!$N$2:$O$13,2,FALSE)</f>
        <v>8</v>
      </c>
      <c r="E1274" t="s">
        <v>13</v>
      </c>
      <c r="F1274">
        <v>2</v>
      </c>
      <c r="G1274" t="str">
        <f>VLOOKUP(F1274,'Look-up tables'!$A$1:$B$7,2,TRUE)</f>
        <v>XS</v>
      </c>
      <c r="H1274">
        <v>19.34</v>
      </c>
      <c r="I1274" s="2">
        <f t="shared" si="57"/>
        <v>9.67</v>
      </c>
      <c r="J1274" t="s">
        <v>25</v>
      </c>
      <c r="K1274">
        <v>6.05</v>
      </c>
      <c r="L1274" s="8">
        <f t="shared" si="59"/>
        <v>25.39</v>
      </c>
      <c r="M1274" t="s">
        <v>51</v>
      </c>
      <c r="N1274" t="str">
        <f>VLOOKUP(M1274,'Look-up tables'!$H$1:$I$14,2,FALSE)</f>
        <v>ON</v>
      </c>
      <c r="O1274" t="s">
        <v>16</v>
      </c>
      <c r="P1274" s="7">
        <f>VLOOKUP(O1274,'Look-up tables'!$D$1:$E$5,2,FALSE)</f>
        <v>4</v>
      </c>
      <c r="Q1274" s="8" t="s">
        <v>27</v>
      </c>
      <c r="R1274" t="s">
        <v>68</v>
      </c>
      <c r="S1274" t="s">
        <v>19</v>
      </c>
      <c r="T1274" t="s">
        <v>212</v>
      </c>
    </row>
    <row r="1275" spans="1:20" x14ac:dyDescent="0.35">
      <c r="A1275">
        <v>45381</v>
      </c>
      <c r="B1275" s="1">
        <v>40776</v>
      </c>
      <c r="C1275" s="27" t="str">
        <f t="shared" si="58"/>
        <v>Aug</v>
      </c>
      <c r="D1275" s="27">
        <f>VLOOKUP(C1275,'Look-up tables'!$N$2:$O$13,2,FALSE)</f>
        <v>8</v>
      </c>
      <c r="E1275" t="s">
        <v>55</v>
      </c>
      <c r="F1275">
        <v>1</v>
      </c>
      <c r="G1275" t="str">
        <f>VLOOKUP(F1275,'Look-up tables'!$A$1:$B$7,2,TRUE)</f>
        <v>XS</v>
      </c>
      <c r="H1275">
        <v>11.81</v>
      </c>
      <c r="I1275" s="2">
        <f t="shared" si="57"/>
        <v>11.81</v>
      </c>
      <c r="J1275" t="s">
        <v>25</v>
      </c>
      <c r="K1275">
        <v>5.57</v>
      </c>
      <c r="L1275" s="8">
        <f t="shared" si="59"/>
        <v>17.380000000000003</v>
      </c>
      <c r="M1275" t="s">
        <v>41</v>
      </c>
      <c r="N1275" t="str">
        <f>VLOOKUP(M1275,'Look-up tables'!$H$1:$I$14,2,FALSE)</f>
        <v>NS</v>
      </c>
      <c r="O1275" t="s">
        <v>42</v>
      </c>
      <c r="P1275" s="7">
        <f>VLOOKUP(O1275,'Look-up tables'!$D$1:$E$5,2,FALSE)</f>
        <v>2</v>
      </c>
      <c r="Q1275" s="8" t="s">
        <v>17</v>
      </c>
      <c r="R1275" t="s">
        <v>18</v>
      </c>
      <c r="S1275" t="s">
        <v>19</v>
      </c>
      <c r="T1275" t="s">
        <v>60</v>
      </c>
    </row>
    <row r="1276" spans="1:20" x14ac:dyDescent="0.35">
      <c r="A1276">
        <v>58598</v>
      </c>
      <c r="B1276" s="1">
        <v>40777</v>
      </c>
      <c r="C1276" s="27" t="str">
        <f t="shared" si="58"/>
        <v>Aug</v>
      </c>
      <c r="D1276" s="27">
        <f>VLOOKUP(C1276,'Look-up tables'!$N$2:$O$13,2,FALSE)</f>
        <v>8</v>
      </c>
      <c r="E1276" t="s">
        <v>55</v>
      </c>
      <c r="F1276">
        <v>50</v>
      </c>
      <c r="G1276" t="str">
        <f>VLOOKUP(F1276,'Look-up tables'!$A$1:$B$7,2,TRUE)</f>
        <v>XXL</v>
      </c>
      <c r="H1276">
        <v>13608.83</v>
      </c>
      <c r="I1276" s="2">
        <f t="shared" si="57"/>
        <v>272.17660000000001</v>
      </c>
      <c r="J1276" t="s">
        <v>21</v>
      </c>
      <c r="K1276">
        <v>64.73</v>
      </c>
      <c r="L1276" s="8">
        <f t="shared" si="59"/>
        <v>13673.56</v>
      </c>
      <c r="M1276" t="s">
        <v>51</v>
      </c>
      <c r="N1276" t="str">
        <f>VLOOKUP(M1276,'Look-up tables'!$H$1:$I$14,2,FALSE)</f>
        <v>ON</v>
      </c>
      <c r="O1276" t="s">
        <v>29</v>
      </c>
      <c r="P1276" s="7">
        <f>VLOOKUP(O1276,'Look-up tables'!$D$1:$E$5,2,FALSE)</f>
        <v>3</v>
      </c>
      <c r="Q1276" s="8" t="s">
        <v>17</v>
      </c>
      <c r="R1276" t="s">
        <v>23</v>
      </c>
      <c r="S1276" t="s">
        <v>24</v>
      </c>
      <c r="T1276" t="s">
        <v>60</v>
      </c>
    </row>
    <row r="1277" spans="1:20" x14ac:dyDescent="0.35">
      <c r="A1277">
        <v>58598</v>
      </c>
      <c r="B1277" s="1">
        <v>40777</v>
      </c>
      <c r="C1277" s="27" t="str">
        <f t="shared" si="58"/>
        <v>Aug</v>
      </c>
      <c r="D1277" s="27">
        <f>VLOOKUP(C1277,'Look-up tables'!$N$2:$O$13,2,FALSE)</f>
        <v>8</v>
      </c>
      <c r="E1277" t="s">
        <v>55</v>
      </c>
      <c r="F1277">
        <v>25</v>
      </c>
      <c r="G1277" t="str">
        <f>VLOOKUP(F1277,'Look-up tables'!$A$1:$B$7,2,TRUE)</f>
        <v>M</v>
      </c>
      <c r="H1277">
        <v>89.32</v>
      </c>
      <c r="I1277" s="2">
        <f t="shared" si="57"/>
        <v>3.5727999999999995</v>
      </c>
      <c r="J1277" t="s">
        <v>25</v>
      </c>
      <c r="K1277">
        <v>0.7</v>
      </c>
      <c r="L1277" s="8">
        <f t="shared" si="59"/>
        <v>90.02</v>
      </c>
      <c r="M1277" t="s">
        <v>51</v>
      </c>
      <c r="N1277" t="str">
        <f>VLOOKUP(M1277,'Look-up tables'!$H$1:$I$14,2,FALSE)</f>
        <v>ON</v>
      </c>
      <c r="O1277" t="s">
        <v>29</v>
      </c>
      <c r="P1277" s="7">
        <f>VLOOKUP(O1277,'Look-up tables'!$D$1:$E$5,2,FALSE)</f>
        <v>3</v>
      </c>
      <c r="Q1277" s="8" t="s">
        <v>27</v>
      </c>
      <c r="R1277" t="s">
        <v>82</v>
      </c>
      <c r="S1277" t="s">
        <v>37</v>
      </c>
      <c r="T1277" t="s">
        <v>60</v>
      </c>
    </row>
    <row r="1278" spans="1:20" x14ac:dyDescent="0.35">
      <c r="A1278">
        <v>58566</v>
      </c>
      <c r="B1278" s="1">
        <v>40778</v>
      </c>
      <c r="C1278" s="27" t="str">
        <f t="shared" si="58"/>
        <v>Aug</v>
      </c>
      <c r="D1278" s="27">
        <f>VLOOKUP(C1278,'Look-up tables'!$N$2:$O$13,2,FALSE)</f>
        <v>8</v>
      </c>
      <c r="E1278" t="s">
        <v>49</v>
      </c>
      <c r="F1278">
        <v>45</v>
      </c>
      <c r="G1278" t="str">
        <f>VLOOKUP(F1278,'Look-up tables'!$A$1:$B$7,2,TRUE)</f>
        <v>XL</v>
      </c>
      <c r="H1278">
        <v>4680.8900000000003</v>
      </c>
      <c r="I1278" s="2">
        <f t="shared" si="57"/>
        <v>104.01977777777779</v>
      </c>
      <c r="J1278" t="s">
        <v>25</v>
      </c>
      <c r="K1278">
        <v>10.119999999999999</v>
      </c>
      <c r="L1278" s="8">
        <f t="shared" si="59"/>
        <v>4691.01</v>
      </c>
      <c r="M1278" t="s">
        <v>54</v>
      </c>
      <c r="N1278" t="str">
        <f>VLOOKUP(M1278,'Look-up tables'!$H$1:$I$14,2,FALSE)</f>
        <v>AB</v>
      </c>
      <c r="O1278" t="s">
        <v>16</v>
      </c>
      <c r="P1278" s="7">
        <f>VLOOKUP(O1278,'Look-up tables'!$D$1:$E$5,2,FALSE)</f>
        <v>4</v>
      </c>
      <c r="Q1278" s="8" t="s">
        <v>17</v>
      </c>
      <c r="R1278" t="s">
        <v>18</v>
      </c>
      <c r="S1278" t="s">
        <v>76</v>
      </c>
      <c r="T1278" t="s">
        <v>270</v>
      </c>
    </row>
    <row r="1279" spans="1:20" x14ac:dyDescent="0.35">
      <c r="A1279">
        <v>43302</v>
      </c>
      <c r="B1279" s="1">
        <v>40778</v>
      </c>
      <c r="C1279" s="27" t="str">
        <f t="shared" si="58"/>
        <v>Aug</v>
      </c>
      <c r="D1279" s="27">
        <f>VLOOKUP(C1279,'Look-up tables'!$N$2:$O$13,2,FALSE)</f>
        <v>8</v>
      </c>
      <c r="E1279" t="s">
        <v>13</v>
      </c>
      <c r="F1279">
        <v>43</v>
      </c>
      <c r="G1279" t="str">
        <f>VLOOKUP(F1279,'Look-up tables'!$A$1:$B$7,2,TRUE)</f>
        <v>XL</v>
      </c>
      <c r="H1279">
        <v>720.61300000000006</v>
      </c>
      <c r="I1279" s="2">
        <f t="shared" si="57"/>
        <v>16.758441860465119</v>
      </c>
      <c r="J1279" t="s">
        <v>25</v>
      </c>
      <c r="K1279">
        <v>0.99</v>
      </c>
      <c r="L1279" s="8">
        <f t="shared" si="59"/>
        <v>721.60300000000007</v>
      </c>
      <c r="M1279" t="s">
        <v>41</v>
      </c>
      <c r="N1279" t="str">
        <f>VLOOKUP(M1279,'Look-up tables'!$H$1:$I$14,2,FALSE)</f>
        <v>NS</v>
      </c>
      <c r="O1279" t="s">
        <v>22</v>
      </c>
      <c r="P1279" s="7">
        <f>VLOOKUP(O1279,'Look-up tables'!$D$1:$E$5,2,FALSE)</f>
        <v>1</v>
      </c>
      <c r="Q1279" s="8" t="s">
        <v>30</v>
      </c>
      <c r="R1279" t="s">
        <v>47</v>
      </c>
      <c r="S1279" t="s">
        <v>37</v>
      </c>
      <c r="T1279" s="1">
        <v>40552</v>
      </c>
    </row>
    <row r="1280" spans="1:20" x14ac:dyDescent="0.35">
      <c r="A1280">
        <v>58566</v>
      </c>
      <c r="B1280" s="1">
        <v>40778</v>
      </c>
      <c r="C1280" s="27" t="str">
        <f t="shared" si="58"/>
        <v>Aug</v>
      </c>
      <c r="D1280" s="27">
        <f>VLOOKUP(C1280,'Look-up tables'!$N$2:$O$13,2,FALSE)</f>
        <v>8</v>
      </c>
      <c r="E1280" t="s">
        <v>49</v>
      </c>
      <c r="F1280">
        <v>42</v>
      </c>
      <c r="G1280" t="str">
        <f>VLOOKUP(F1280,'Look-up tables'!$A$1:$B$7,2,TRUE)</f>
        <v>XL</v>
      </c>
      <c r="H1280">
        <v>2414.9944999999998</v>
      </c>
      <c r="I1280" s="2">
        <f t="shared" ref="I1280:I1343" si="60">H1280/F1280</f>
        <v>57.499869047619043</v>
      </c>
      <c r="J1280" t="s">
        <v>14</v>
      </c>
      <c r="K1280">
        <v>4.99</v>
      </c>
      <c r="L1280" s="8">
        <f t="shared" si="59"/>
        <v>2419.9844999999996</v>
      </c>
      <c r="M1280" t="s">
        <v>54</v>
      </c>
      <c r="N1280" t="str">
        <f>VLOOKUP(M1280,'Look-up tables'!$H$1:$I$14,2,FALSE)</f>
        <v>AB</v>
      </c>
      <c r="O1280" t="s">
        <v>16</v>
      </c>
      <c r="P1280" s="7">
        <f>VLOOKUP(O1280,'Look-up tables'!$D$1:$E$5,2,FALSE)</f>
        <v>4</v>
      </c>
      <c r="Q1280" s="8" t="s">
        <v>30</v>
      </c>
      <c r="R1280" t="s">
        <v>47</v>
      </c>
      <c r="S1280" t="s">
        <v>19</v>
      </c>
      <c r="T1280" t="s">
        <v>233</v>
      </c>
    </row>
    <row r="1281" spans="1:20" x14ac:dyDescent="0.35">
      <c r="A1281">
        <v>43302</v>
      </c>
      <c r="B1281" s="1">
        <v>40778</v>
      </c>
      <c r="C1281" s="27" t="str">
        <f t="shared" si="58"/>
        <v>Aug</v>
      </c>
      <c r="D1281" s="27">
        <f>VLOOKUP(C1281,'Look-up tables'!$N$2:$O$13,2,FALSE)</f>
        <v>8</v>
      </c>
      <c r="E1281" t="s">
        <v>13</v>
      </c>
      <c r="F1281">
        <v>39</v>
      </c>
      <c r="G1281" t="str">
        <f>VLOOKUP(F1281,'Look-up tables'!$A$1:$B$7,2,TRUE)</f>
        <v>L</v>
      </c>
      <c r="H1281">
        <v>6888.6634999999997</v>
      </c>
      <c r="I1281" s="2">
        <f t="shared" si="60"/>
        <v>176.63239743589742</v>
      </c>
      <c r="J1281" t="s">
        <v>25</v>
      </c>
      <c r="K1281">
        <v>5</v>
      </c>
      <c r="L1281" s="8">
        <f t="shared" si="59"/>
        <v>6893.6634999999997</v>
      </c>
      <c r="M1281" t="s">
        <v>41</v>
      </c>
      <c r="N1281" t="str">
        <f>VLOOKUP(M1281,'Look-up tables'!$H$1:$I$14,2,FALSE)</f>
        <v>NS</v>
      </c>
      <c r="O1281" t="s">
        <v>22</v>
      </c>
      <c r="P1281" s="7">
        <f>VLOOKUP(O1281,'Look-up tables'!$D$1:$E$5,2,FALSE)</f>
        <v>1</v>
      </c>
      <c r="Q1281" s="8" t="s">
        <v>30</v>
      </c>
      <c r="R1281" t="s">
        <v>47</v>
      </c>
      <c r="S1281" t="s">
        <v>19</v>
      </c>
      <c r="T1281" t="s">
        <v>212</v>
      </c>
    </row>
    <row r="1282" spans="1:20" x14ac:dyDescent="0.35">
      <c r="A1282">
        <v>53189</v>
      </c>
      <c r="B1282" s="1">
        <v>40778</v>
      </c>
      <c r="C1282" s="27" t="str">
        <f t="shared" si="58"/>
        <v>Aug</v>
      </c>
      <c r="D1282" s="27">
        <f>VLOOKUP(C1282,'Look-up tables'!$N$2:$O$13,2,FALSE)</f>
        <v>8</v>
      </c>
      <c r="E1282" t="s">
        <v>20</v>
      </c>
      <c r="F1282">
        <v>29</v>
      </c>
      <c r="G1282" t="str">
        <f>VLOOKUP(F1282,'Look-up tables'!$A$1:$B$7,2,TRUE)</f>
        <v>M</v>
      </c>
      <c r="H1282">
        <v>214.19</v>
      </c>
      <c r="I1282" s="2">
        <f t="shared" si="60"/>
        <v>7.3858620689655172</v>
      </c>
      <c r="J1282" t="s">
        <v>14</v>
      </c>
      <c r="K1282">
        <v>5.94</v>
      </c>
      <c r="L1282" s="8">
        <f t="shared" si="59"/>
        <v>220.13</v>
      </c>
      <c r="M1282" t="s">
        <v>15</v>
      </c>
      <c r="N1282" t="str">
        <f>VLOOKUP(M1282,'Look-up tables'!$H$1:$I$14,2,FALSE)</f>
        <v>BC</v>
      </c>
      <c r="O1282" t="s">
        <v>22</v>
      </c>
      <c r="P1282" s="7">
        <f>VLOOKUP(O1282,'Look-up tables'!$D$1:$E$5,2,FALSE)</f>
        <v>1</v>
      </c>
      <c r="Q1282" s="8" t="s">
        <v>27</v>
      </c>
      <c r="R1282" t="s">
        <v>28</v>
      </c>
      <c r="S1282" t="s">
        <v>19</v>
      </c>
      <c r="T1282" t="s">
        <v>60</v>
      </c>
    </row>
    <row r="1283" spans="1:20" x14ac:dyDescent="0.35">
      <c r="A1283">
        <v>28545</v>
      </c>
      <c r="B1283" s="1">
        <v>40778</v>
      </c>
      <c r="C1283" s="27" t="str">
        <f t="shared" ref="C1283:C1346" si="61">TEXT(B1283, "mmm")</f>
        <v>Aug</v>
      </c>
      <c r="D1283" s="27">
        <f>VLOOKUP(C1283,'Look-up tables'!$N$2:$O$13,2,FALSE)</f>
        <v>8</v>
      </c>
      <c r="E1283" t="s">
        <v>34</v>
      </c>
      <c r="F1283">
        <v>15</v>
      </c>
      <c r="G1283" t="str">
        <f>VLOOKUP(F1283,'Look-up tables'!$A$1:$B$7,2,TRUE)</f>
        <v>S</v>
      </c>
      <c r="H1283">
        <v>5296.19</v>
      </c>
      <c r="I1283" s="2">
        <f t="shared" si="60"/>
        <v>353.0793333333333</v>
      </c>
      <c r="J1283" t="s">
        <v>25</v>
      </c>
      <c r="K1283">
        <v>19.989999999999998</v>
      </c>
      <c r="L1283" s="8">
        <f t="shared" ref="L1283:L1346" si="62">H1283+K1283</f>
        <v>5316.1799999999994</v>
      </c>
      <c r="M1283" t="s">
        <v>85</v>
      </c>
      <c r="N1283" t="str">
        <f>VLOOKUP(M1283,'Look-up tables'!$H$1:$I$14,2,FALSE)</f>
        <v>SK</v>
      </c>
      <c r="O1283" t="s">
        <v>29</v>
      </c>
      <c r="P1283" s="7">
        <f>VLOOKUP(O1283,'Look-up tables'!$D$1:$E$5,2,FALSE)</f>
        <v>3</v>
      </c>
      <c r="Q1283" s="8" t="s">
        <v>27</v>
      </c>
      <c r="R1283" t="s">
        <v>66</v>
      </c>
      <c r="S1283" t="s">
        <v>19</v>
      </c>
      <c r="T1283" t="s">
        <v>270</v>
      </c>
    </row>
    <row r="1284" spans="1:20" x14ac:dyDescent="0.35">
      <c r="A1284">
        <v>43302</v>
      </c>
      <c r="B1284" s="1">
        <v>40778</v>
      </c>
      <c r="C1284" s="27" t="str">
        <f t="shared" si="61"/>
        <v>Aug</v>
      </c>
      <c r="D1284" s="27">
        <f>VLOOKUP(C1284,'Look-up tables'!$N$2:$O$13,2,FALSE)</f>
        <v>8</v>
      </c>
      <c r="E1284" t="s">
        <v>13</v>
      </c>
      <c r="F1284">
        <v>4</v>
      </c>
      <c r="G1284" t="str">
        <f>VLOOKUP(F1284,'Look-up tables'!$A$1:$B$7,2,TRUE)</f>
        <v>XS</v>
      </c>
      <c r="H1284">
        <v>8.8699999999999992</v>
      </c>
      <c r="I1284" s="2">
        <f t="shared" si="60"/>
        <v>2.2174999999999998</v>
      </c>
      <c r="J1284" t="s">
        <v>25</v>
      </c>
      <c r="K1284">
        <v>1.63</v>
      </c>
      <c r="L1284" s="8">
        <f t="shared" si="62"/>
        <v>10.5</v>
      </c>
      <c r="M1284" t="s">
        <v>232</v>
      </c>
      <c r="N1284" t="str">
        <f>VLOOKUP(M1284,'Look-up tables'!$H$1:$I$14,2,FALSE)</f>
        <v>NL</v>
      </c>
      <c r="O1284" t="s">
        <v>22</v>
      </c>
      <c r="P1284" s="7">
        <f>VLOOKUP(O1284,'Look-up tables'!$D$1:$E$5,2,FALSE)</f>
        <v>1</v>
      </c>
      <c r="Q1284" s="8" t="s">
        <v>27</v>
      </c>
      <c r="R1284" t="s">
        <v>40</v>
      </c>
      <c r="S1284" t="s">
        <v>37</v>
      </c>
      <c r="T1284" s="1">
        <v>40552</v>
      </c>
    </row>
    <row r="1285" spans="1:20" x14ac:dyDescent="0.35">
      <c r="A1285">
        <v>55202</v>
      </c>
      <c r="B1285" s="1">
        <v>40779</v>
      </c>
      <c r="C1285" s="27" t="str">
        <f t="shared" si="61"/>
        <v>Aug</v>
      </c>
      <c r="D1285" s="27">
        <f>VLOOKUP(C1285,'Look-up tables'!$N$2:$O$13,2,FALSE)</f>
        <v>8</v>
      </c>
      <c r="E1285" t="s">
        <v>13</v>
      </c>
      <c r="F1285">
        <v>49</v>
      </c>
      <c r="G1285" t="str">
        <f>VLOOKUP(F1285,'Look-up tables'!$A$1:$B$7,2,TRUE)</f>
        <v>XL</v>
      </c>
      <c r="H1285">
        <v>6335.8575000000001</v>
      </c>
      <c r="I1285" s="2">
        <f t="shared" si="60"/>
        <v>129.30321428571429</v>
      </c>
      <c r="J1285" t="s">
        <v>25</v>
      </c>
      <c r="K1285">
        <v>8.99</v>
      </c>
      <c r="L1285" s="8">
        <f t="shared" si="62"/>
        <v>6344.8474999999999</v>
      </c>
      <c r="M1285" t="s">
        <v>51</v>
      </c>
      <c r="N1285" t="str">
        <f>VLOOKUP(M1285,'Look-up tables'!$H$1:$I$14,2,FALSE)</f>
        <v>ON</v>
      </c>
      <c r="O1285" t="s">
        <v>42</v>
      </c>
      <c r="P1285" s="7">
        <f>VLOOKUP(O1285,'Look-up tables'!$D$1:$E$5,2,FALSE)</f>
        <v>2</v>
      </c>
      <c r="Q1285" s="8" t="s">
        <v>30</v>
      </c>
      <c r="R1285" t="s">
        <v>47</v>
      </c>
      <c r="S1285" t="s">
        <v>19</v>
      </c>
      <c r="T1285" t="s">
        <v>223</v>
      </c>
    </row>
    <row r="1286" spans="1:20" x14ac:dyDescent="0.35">
      <c r="A1286">
        <v>51302</v>
      </c>
      <c r="B1286" s="1">
        <v>40779</v>
      </c>
      <c r="C1286" s="27" t="str">
        <f t="shared" si="61"/>
        <v>Aug</v>
      </c>
      <c r="D1286" s="27">
        <f>VLOOKUP(C1286,'Look-up tables'!$N$2:$O$13,2,FALSE)</f>
        <v>8</v>
      </c>
      <c r="E1286" t="s">
        <v>49</v>
      </c>
      <c r="F1286">
        <v>44</v>
      </c>
      <c r="G1286" t="str">
        <f>VLOOKUP(F1286,'Look-up tables'!$A$1:$B$7,2,TRUE)</f>
        <v>XL</v>
      </c>
      <c r="H1286">
        <v>167.55</v>
      </c>
      <c r="I1286" s="2">
        <f t="shared" si="60"/>
        <v>3.8079545454545456</v>
      </c>
      <c r="J1286" t="s">
        <v>25</v>
      </c>
      <c r="K1286">
        <v>7.5</v>
      </c>
      <c r="L1286" s="8">
        <f t="shared" si="62"/>
        <v>175.05</v>
      </c>
      <c r="M1286" t="s">
        <v>39</v>
      </c>
      <c r="N1286" t="str">
        <f>VLOOKUP(M1286,'Look-up tables'!$H$1:$I$14,2,FALSE)</f>
        <v>MB</v>
      </c>
      <c r="O1286" t="s">
        <v>16</v>
      </c>
      <c r="P1286" s="7">
        <f>VLOOKUP(O1286,'Look-up tables'!$D$1:$E$5,2,FALSE)</f>
        <v>4</v>
      </c>
      <c r="Q1286" s="8" t="s">
        <v>27</v>
      </c>
      <c r="R1286" t="s">
        <v>71</v>
      </c>
      <c r="S1286" t="s">
        <v>19</v>
      </c>
      <c r="T1286" t="s">
        <v>116</v>
      </c>
    </row>
    <row r="1287" spans="1:20" x14ac:dyDescent="0.35">
      <c r="A1287">
        <v>55202</v>
      </c>
      <c r="B1287" s="1">
        <v>40779</v>
      </c>
      <c r="C1287" s="27" t="str">
        <f t="shared" si="61"/>
        <v>Aug</v>
      </c>
      <c r="D1287" s="27">
        <f>VLOOKUP(C1287,'Look-up tables'!$N$2:$O$13,2,FALSE)</f>
        <v>8</v>
      </c>
      <c r="E1287" t="s">
        <v>13</v>
      </c>
      <c r="F1287">
        <v>33</v>
      </c>
      <c r="G1287" t="str">
        <f>VLOOKUP(F1287,'Look-up tables'!$A$1:$B$7,2,TRUE)</f>
        <v>L</v>
      </c>
      <c r="H1287">
        <v>3093.76</v>
      </c>
      <c r="I1287" s="2">
        <f t="shared" si="60"/>
        <v>93.75030303030303</v>
      </c>
      <c r="J1287" t="s">
        <v>14</v>
      </c>
      <c r="K1287">
        <v>35</v>
      </c>
      <c r="L1287" s="8">
        <f t="shared" si="62"/>
        <v>3128.76</v>
      </c>
      <c r="M1287" t="s">
        <v>35</v>
      </c>
      <c r="N1287" t="str">
        <f>VLOOKUP(M1287,'Look-up tables'!$H$1:$I$14,2,FALSE)</f>
        <v>QC</v>
      </c>
      <c r="O1287" t="s">
        <v>42</v>
      </c>
      <c r="P1287" s="7">
        <f>VLOOKUP(O1287,'Look-up tables'!$D$1:$E$5,2,FALSE)</f>
        <v>2</v>
      </c>
      <c r="Q1287" s="8" t="s">
        <v>27</v>
      </c>
      <c r="R1287" t="s">
        <v>58</v>
      </c>
      <c r="S1287" t="s">
        <v>76</v>
      </c>
      <c r="T1287" t="s">
        <v>116</v>
      </c>
    </row>
    <row r="1288" spans="1:20" x14ac:dyDescent="0.35">
      <c r="A1288">
        <v>49319</v>
      </c>
      <c r="B1288" s="1">
        <v>40780</v>
      </c>
      <c r="C1288" s="27" t="str">
        <f t="shared" si="61"/>
        <v>Aug</v>
      </c>
      <c r="D1288" s="27">
        <f>VLOOKUP(C1288,'Look-up tables'!$N$2:$O$13,2,FALSE)</f>
        <v>8</v>
      </c>
      <c r="E1288" t="s">
        <v>13</v>
      </c>
      <c r="F1288">
        <v>40</v>
      </c>
      <c r="G1288" t="str">
        <f>VLOOKUP(F1288,'Look-up tables'!$A$1:$B$7,2,TRUE)</f>
        <v>XL</v>
      </c>
      <c r="H1288">
        <v>289.19</v>
      </c>
      <c r="I1288" s="2">
        <f t="shared" si="60"/>
        <v>7.2297500000000001</v>
      </c>
      <c r="J1288" t="s">
        <v>25</v>
      </c>
      <c r="K1288">
        <v>6.15</v>
      </c>
      <c r="L1288" s="8">
        <f t="shared" si="62"/>
        <v>295.33999999999997</v>
      </c>
      <c r="M1288" t="s">
        <v>85</v>
      </c>
      <c r="N1288" t="str">
        <f>VLOOKUP(M1288,'Look-up tables'!$H$1:$I$14,2,FALSE)</f>
        <v>SK</v>
      </c>
      <c r="O1288" t="s">
        <v>22</v>
      </c>
      <c r="P1288" s="7">
        <f>VLOOKUP(O1288,'Look-up tables'!$D$1:$E$5,2,FALSE)</f>
        <v>1</v>
      </c>
      <c r="Q1288" s="8" t="s">
        <v>27</v>
      </c>
      <c r="R1288" t="s">
        <v>28</v>
      </c>
      <c r="S1288" t="s">
        <v>19</v>
      </c>
      <c r="T1288" t="s">
        <v>175</v>
      </c>
    </row>
    <row r="1289" spans="1:20" x14ac:dyDescent="0.35">
      <c r="A1289">
        <v>45861</v>
      </c>
      <c r="B1289" s="1">
        <v>40780</v>
      </c>
      <c r="C1289" s="27" t="str">
        <f t="shared" si="61"/>
        <v>Aug</v>
      </c>
      <c r="D1289" s="27">
        <f>VLOOKUP(C1289,'Look-up tables'!$N$2:$O$13,2,FALSE)</f>
        <v>8</v>
      </c>
      <c r="E1289" t="s">
        <v>55</v>
      </c>
      <c r="F1289">
        <v>39</v>
      </c>
      <c r="G1289" t="str">
        <f>VLOOKUP(F1289,'Look-up tables'!$A$1:$B$7,2,TRUE)</f>
        <v>L</v>
      </c>
      <c r="H1289">
        <v>680.85850000000005</v>
      </c>
      <c r="I1289" s="2">
        <f t="shared" si="60"/>
        <v>17.457910256410258</v>
      </c>
      <c r="J1289" t="s">
        <v>25</v>
      </c>
      <c r="K1289">
        <v>0.99</v>
      </c>
      <c r="L1289" s="8">
        <f t="shared" si="62"/>
        <v>681.84850000000006</v>
      </c>
      <c r="M1289" t="s">
        <v>26</v>
      </c>
      <c r="N1289" t="str">
        <f>VLOOKUP(M1289,'Look-up tables'!$H$1:$I$14,2,FALSE)</f>
        <v>NT</v>
      </c>
      <c r="O1289" t="s">
        <v>42</v>
      </c>
      <c r="P1289" s="7">
        <f>VLOOKUP(O1289,'Look-up tables'!$D$1:$E$5,2,FALSE)</f>
        <v>2</v>
      </c>
      <c r="Q1289" s="8" t="s">
        <v>30</v>
      </c>
      <c r="R1289" t="s">
        <v>47</v>
      </c>
      <c r="S1289" t="s">
        <v>37</v>
      </c>
      <c r="T1289" t="s">
        <v>233</v>
      </c>
    </row>
    <row r="1290" spans="1:20" x14ac:dyDescent="0.35">
      <c r="A1290">
        <v>5153</v>
      </c>
      <c r="B1290" s="1">
        <v>40780</v>
      </c>
      <c r="C1290" s="27" t="str">
        <f t="shared" si="61"/>
        <v>Aug</v>
      </c>
      <c r="D1290" s="27">
        <f>VLOOKUP(C1290,'Look-up tables'!$N$2:$O$13,2,FALSE)</f>
        <v>8</v>
      </c>
      <c r="E1290" t="s">
        <v>20</v>
      </c>
      <c r="F1290">
        <v>37</v>
      </c>
      <c r="G1290" t="str">
        <f>VLOOKUP(F1290,'Look-up tables'!$A$1:$B$7,2,TRUE)</f>
        <v>L</v>
      </c>
      <c r="H1290">
        <v>4896.93</v>
      </c>
      <c r="I1290" s="2">
        <f t="shared" si="60"/>
        <v>132.34945945945947</v>
      </c>
      <c r="J1290" t="s">
        <v>14</v>
      </c>
      <c r="K1290">
        <v>12.65</v>
      </c>
      <c r="L1290" s="8">
        <f t="shared" si="62"/>
        <v>4909.58</v>
      </c>
      <c r="M1290" t="s">
        <v>96</v>
      </c>
      <c r="N1290" t="str">
        <f>VLOOKUP(M1290,'Look-up tables'!$H$1:$I$14,2,FALSE)</f>
        <v>PE</v>
      </c>
      <c r="O1290" t="s">
        <v>29</v>
      </c>
      <c r="P1290" s="7">
        <f>VLOOKUP(O1290,'Look-up tables'!$D$1:$E$5,2,FALSE)</f>
        <v>3</v>
      </c>
      <c r="Q1290" s="8" t="s">
        <v>17</v>
      </c>
      <c r="R1290" t="s">
        <v>23</v>
      </c>
      <c r="S1290" t="s">
        <v>45</v>
      </c>
      <c r="T1290" t="s">
        <v>175</v>
      </c>
    </row>
    <row r="1291" spans="1:20" x14ac:dyDescent="0.35">
      <c r="A1291">
        <v>15622</v>
      </c>
      <c r="B1291" s="1">
        <v>40780</v>
      </c>
      <c r="C1291" s="27" t="str">
        <f t="shared" si="61"/>
        <v>Aug</v>
      </c>
      <c r="D1291" s="27">
        <f>VLOOKUP(C1291,'Look-up tables'!$N$2:$O$13,2,FALSE)</f>
        <v>8</v>
      </c>
      <c r="E1291" t="s">
        <v>34</v>
      </c>
      <c r="F1291">
        <v>34</v>
      </c>
      <c r="G1291" t="str">
        <f>VLOOKUP(F1291,'Look-up tables'!$A$1:$B$7,2,TRUE)</f>
        <v>L</v>
      </c>
      <c r="H1291">
        <v>8581.25</v>
      </c>
      <c r="I1291" s="2">
        <f t="shared" si="60"/>
        <v>252.38970588235293</v>
      </c>
      <c r="J1291" t="s">
        <v>21</v>
      </c>
      <c r="K1291">
        <v>60.2</v>
      </c>
      <c r="L1291" s="8">
        <f t="shared" si="62"/>
        <v>8641.4500000000007</v>
      </c>
      <c r="M1291" t="s">
        <v>15</v>
      </c>
      <c r="N1291" t="str">
        <f>VLOOKUP(M1291,'Look-up tables'!$H$1:$I$14,2,FALSE)</f>
        <v>BC</v>
      </c>
      <c r="O1291" t="s">
        <v>16</v>
      </c>
      <c r="P1291" s="7">
        <f>VLOOKUP(O1291,'Look-up tables'!$D$1:$E$5,2,FALSE)</f>
        <v>4</v>
      </c>
      <c r="Q1291" s="8" t="s">
        <v>17</v>
      </c>
      <c r="R1291" t="s">
        <v>115</v>
      </c>
      <c r="S1291" t="s">
        <v>56</v>
      </c>
      <c r="T1291" t="s">
        <v>116</v>
      </c>
    </row>
    <row r="1292" spans="1:20" x14ac:dyDescent="0.35">
      <c r="A1292">
        <v>36676</v>
      </c>
      <c r="B1292" s="1">
        <v>40780</v>
      </c>
      <c r="C1292" s="27" t="str">
        <f t="shared" si="61"/>
        <v>Aug</v>
      </c>
      <c r="D1292" s="27">
        <f>VLOOKUP(C1292,'Look-up tables'!$N$2:$O$13,2,FALSE)</f>
        <v>8</v>
      </c>
      <c r="E1292" t="s">
        <v>49</v>
      </c>
      <c r="F1292">
        <v>32</v>
      </c>
      <c r="G1292" t="str">
        <f>VLOOKUP(F1292,'Look-up tables'!$A$1:$B$7,2,TRUE)</f>
        <v>L</v>
      </c>
      <c r="H1292">
        <v>3046.01</v>
      </c>
      <c r="I1292" s="2">
        <f t="shared" si="60"/>
        <v>95.187812500000007</v>
      </c>
      <c r="J1292" t="s">
        <v>21</v>
      </c>
      <c r="K1292">
        <v>14</v>
      </c>
      <c r="L1292" s="8">
        <f t="shared" si="62"/>
        <v>3060.01</v>
      </c>
      <c r="M1292" t="s">
        <v>85</v>
      </c>
      <c r="N1292" t="str">
        <f>VLOOKUP(M1292,'Look-up tables'!$H$1:$I$14,2,FALSE)</f>
        <v>SK</v>
      </c>
      <c r="O1292" t="s">
        <v>22</v>
      </c>
      <c r="P1292" s="7">
        <f>VLOOKUP(O1292,'Look-up tables'!$D$1:$E$5,2,FALSE)</f>
        <v>1</v>
      </c>
      <c r="Q1292" s="8" t="s">
        <v>30</v>
      </c>
      <c r="R1292" t="s">
        <v>44</v>
      </c>
      <c r="S1292" t="s">
        <v>24</v>
      </c>
      <c r="T1292" t="s">
        <v>175</v>
      </c>
    </row>
    <row r="1293" spans="1:20" x14ac:dyDescent="0.35">
      <c r="A1293">
        <v>15622</v>
      </c>
      <c r="B1293" s="1">
        <v>40780</v>
      </c>
      <c r="C1293" s="27" t="str">
        <f t="shared" si="61"/>
        <v>Aug</v>
      </c>
      <c r="D1293" s="27">
        <f>VLOOKUP(C1293,'Look-up tables'!$N$2:$O$13,2,FALSE)</f>
        <v>8</v>
      </c>
      <c r="E1293" t="s">
        <v>34</v>
      </c>
      <c r="F1293">
        <v>21</v>
      </c>
      <c r="G1293" t="str">
        <f>VLOOKUP(F1293,'Look-up tables'!$A$1:$B$7,2,TRUE)</f>
        <v>M</v>
      </c>
      <c r="H1293">
        <v>135.99</v>
      </c>
      <c r="I1293" s="2">
        <f t="shared" si="60"/>
        <v>6.475714285714286</v>
      </c>
      <c r="J1293" t="s">
        <v>25</v>
      </c>
      <c r="K1293">
        <v>9.68</v>
      </c>
      <c r="L1293" s="8">
        <f t="shared" si="62"/>
        <v>145.67000000000002</v>
      </c>
      <c r="M1293" t="s">
        <v>15</v>
      </c>
      <c r="N1293" t="str">
        <f>VLOOKUP(M1293,'Look-up tables'!$H$1:$I$14,2,FALSE)</f>
        <v>BC</v>
      </c>
      <c r="O1293" t="s">
        <v>16</v>
      </c>
      <c r="P1293" s="7">
        <f>VLOOKUP(O1293,'Look-up tables'!$D$1:$E$5,2,FALSE)</f>
        <v>4</v>
      </c>
      <c r="Q1293" s="8" t="s">
        <v>27</v>
      </c>
      <c r="R1293" t="s">
        <v>28</v>
      </c>
      <c r="S1293" t="s">
        <v>19</v>
      </c>
      <c r="T1293" t="s">
        <v>116</v>
      </c>
    </row>
    <row r="1294" spans="1:20" x14ac:dyDescent="0.35">
      <c r="A1294">
        <v>36676</v>
      </c>
      <c r="B1294" s="1">
        <v>40780</v>
      </c>
      <c r="C1294" s="27" t="str">
        <f t="shared" si="61"/>
        <v>Aug</v>
      </c>
      <c r="D1294" s="27">
        <f>VLOOKUP(C1294,'Look-up tables'!$N$2:$O$13,2,FALSE)</f>
        <v>8</v>
      </c>
      <c r="E1294" t="s">
        <v>49</v>
      </c>
      <c r="F1294">
        <v>15</v>
      </c>
      <c r="G1294" t="str">
        <f>VLOOKUP(F1294,'Look-up tables'!$A$1:$B$7,2,TRUE)</f>
        <v>S</v>
      </c>
      <c r="H1294">
        <v>353.52</v>
      </c>
      <c r="I1294" s="2">
        <f t="shared" si="60"/>
        <v>23.567999999999998</v>
      </c>
      <c r="J1294" t="s">
        <v>25</v>
      </c>
      <c r="K1294">
        <v>8.18</v>
      </c>
      <c r="L1294" s="8">
        <f t="shared" si="62"/>
        <v>361.7</v>
      </c>
      <c r="M1294" t="s">
        <v>85</v>
      </c>
      <c r="N1294" t="str">
        <f>VLOOKUP(M1294,'Look-up tables'!$H$1:$I$14,2,FALSE)</f>
        <v>SK</v>
      </c>
      <c r="O1294" t="s">
        <v>22</v>
      </c>
      <c r="P1294" s="7">
        <f>VLOOKUP(O1294,'Look-up tables'!$D$1:$E$5,2,FALSE)</f>
        <v>1</v>
      </c>
      <c r="Q1294" s="8" t="s">
        <v>27</v>
      </c>
      <c r="R1294" t="s">
        <v>28</v>
      </c>
      <c r="S1294" t="s">
        <v>19</v>
      </c>
      <c r="T1294" t="s">
        <v>116</v>
      </c>
    </row>
    <row r="1295" spans="1:20" x14ac:dyDescent="0.35">
      <c r="A1295">
        <v>49319</v>
      </c>
      <c r="B1295" s="1">
        <v>40780</v>
      </c>
      <c r="C1295" s="27" t="str">
        <f t="shared" si="61"/>
        <v>Aug</v>
      </c>
      <c r="D1295" s="27">
        <f>VLOOKUP(C1295,'Look-up tables'!$N$2:$O$13,2,FALSE)</f>
        <v>8</v>
      </c>
      <c r="E1295" t="s">
        <v>13</v>
      </c>
      <c r="F1295">
        <v>13</v>
      </c>
      <c r="G1295" t="str">
        <f>VLOOKUP(F1295,'Look-up tables'!$A$1:$B$7,2,TRUE)</f>
        <v>S</v>
      </c>
      <c r="H1295">
        <v>98.82</v>
      </c>
      <c r="I1295" s="2">
        <f t="shared" si="60"/>
        <v>7.6015384615384614</v>
      </c>
      <c r="J1295" t="s">
        <v>25</v>
      </c>
      <c r="K1295">
        <v>5.53</v>
      </c>
      <c r="L1295" s="8">
        <f t="shared" si="62"/>
        <v>104.35</v>
      </c>
      <c r="M1295" t="s">
        <v>85</v>
      </c>
      <c r="N1295" t="str">
        <f>VLOOKUP(M1295,'Look-up tables'!$H$1:$I$14,2,FALSE)</f>
        <v>SK</v>
      </c>
      <c r="O1295" t="s">
        <v>22</v>
      </c>
      <c r="P1295" s="7">
        <f>VLOOKUP(O1295,'Look-up tables'!$D$1:$E$5,2,FALSE)</f>
        <v>1</v>
      </c>
      <c r="Q1295" s="8" t="s">
        <v>30</v>
      </c>
      <c r="R1295" t="s">
        <v>31</v>
      </c>
      <c r="S1295" t="s">
        <v>32</v>
      </c>
      <c r="T1295" t="s">
        <v>175</v>
      </c>
    </row>
    <row r="1296" spans="1:20" x14ac:dyDescent="0.35">
      <c r="A1296">
        <v>56640</v>
      </c>
      <c r="B1296" s="1">
        <v>40780</v>
      </c>
      <c r="C1296" s="27" t="str">
        <f t="shared" si="61"/>
        <v>Aug</v>
      </c>
      <c r="D1296" s="27">
        <f>VLOOKUP(C1296,'Look-up tables'!$N$2:$O$13,2,FALSE)</f>
        <v>8</v>
      </c>
      <c r="E1296" t="s">
        <v>34</v>
      </c>
      <c r="F1296">
        <v>11</v>
      </c>
      <c r="G1296" t="str">
        <f>VLOOKUP(F1296,'Look-up tables'!$A$1:$B$7,2,TRUE)</f>
        <v>S</v>
      </c>
      <c r="H1296">
        <v>80.260000000000005</v>
      </c>
      <c r="I1296" s="2">
        <f t="shared" si="60"/>
        <v>7.2963636363636368</v>
      </c>
      <c r="J1296" t="s">
        <v>25</v>
      </c>
      <c r="K1296">
        <v>5.66</v>
      </c>
      <c r="L1296" s="8">
        <f t="shared" si="62"/>
        <v>85.92</v>
      </c>
      <c r="M1296" t="s">
        <v>15</v>
      </c>
      <c r="N1296" t="str">
        <f>VLOOKUP(M1296,'Look-up tables'!$H$1:$I$14,2,FALSE)</f>
        <v>BC</v>
      </c>
      <c r="O1296" t="s">
        <v>22</v>
      </c>
      <c r="P1296" s="7">
        <f>VLOOKUP(O1296,'Look-up tables'!$D$1:$E$5,2,FALSE)</f>
        <v>1</v>
      </c>
      <c r="Q1296" s="8" t="s">
        <v>27</v>
      </c>
      <c r="R1296" t="s">
        <v>28</v>
      </c>
      <c r="S1296" t="s">
        <v>19</v>
      </c>
      <c r="T1296" t="s">
        <v>116</v>
      </c>
    </row>
    <row r="1297" spans="1:20" x14ac:dyDescent="0.35">
      <c r="A1297">
        <v>56640</v>
      </c>
      <c r="B1297" s="1">
        <v>40780</v>
      </c>
      <c r="C1297" s="27" t="str">
        <f t="shared" si="61"/>
        <v>Aug</v>
      </c>
      <c r="D1297" s="27">
        <f>VLOOKUP(C1297,'Look-up tables'!$N$2:$O$13,2,FALSE)</f>
        <v>8</v>
      </c>
      <c r="E1297" t="s">
        <v>34</v>
      </c>
      <c r="F1297">
        <v>2</v>
      </c>
      <c r="G1297" t="str">
        <f>VLOOKUP(F1297,'Look-up tables'!$A$1:$B$7,2,TRUE)</f>
        <v>XS</v>
      </c>
      <c r="H1297">
        <v>29.31</v>
      </c>
      <c r="I1297" s="2">
        <f t="shared" si="60"/>
        <v>14.654999999999999</v>
      </c>
      <c r="J1297" t="s">
        <v>25</v>
      </c>
      <c r="K1297">
        <v>5.43</v>
      </c>
      <c r="L1297" s="8">
        <f t="shared" si="62"/>
        <v>34.739999999999995</v>
      </c>
      <c r="M1297" t="s">
        <v>15</v>
      </c>
      <c r="N1297" t="str">
        <f>VLOOKUP(M1297,'Look-up tables'!$H$1:$I$14,2,FALSE)</f>
        <v>BC</v>
      </c>
      <c r="O1297" t="s">
        <v>22</v>
      </c>
      <c r="P1297" s="7">
        <f>VLOOKUP(O1297,'Look-up tables'!$D$1:$E$5,2,FALSE)</f>
        <v>1</v>
      </c>
      <c r="Q1297" s="8" t="s">
        <v>27</v>
      </c>
      <c r="R1297" t="s">
        <v>28</v>
      </c>
      <c r="S1297" t="s">
        <v>19</v>
      </c>
      <c r="T1297" t="s">
        <v>116</v>
      </c>
    </row>
    <row r="1298" spans="1:20" x14ac:dyDescent="0.35">
      <c r="A1298">
        <v>30276</v>
      </c>
      <c r="B1298" s="1">
        <v>40781</v>
      </c>
      <c r="C1298" s="27" t="str">
        <f t="shared" si="61"/>
        <v>Aug</v>
      </c>
      <c r="D1298" s="27">
        <f>VLOOKUP(C1298,'Look-up tables'!$N$2:$O$13,2,FALSE)</f>
        <v>8</v>
      </c>
      <c r="E1298" t="s">
        <v>13</v>
      </c>
      <c r="F1298">
        <v>44</v>
      </c>
      <c r="G1298" t="str">
        <f>VLOOKUP(F1298,'Look-up tables'!$A$1:$B$7,2,TRUE)</f>
        <v>XL</v>
      </c>
      <c r="H1298">
        <v>1453.704</v>
      </c>
      <c r="I1298" s="2">
        <f t="shared" si="60"/>
        <v>33.038727272727272</v>
      </c>
      <c r="J1298" t="s">
        <v>25</v>
      </c>
      <c r="K1298">
        <v>1.1000000000000001</v>
      </c>
      <c r="L1298" s="8">
        <f t="shared" si="62"/>
        <v>1454.8039999999999</v>
      </c>
      <c r="M1298" t="s">
        <v>35</v>
      </c>
      <c r="N1298" t="str">
        <f>VLOOKUP(M1298,'Look-up tables'!$H$1:$I$14,2,FALSE)</f>
        <v>QC</v>
      </c>
      <c r="O1298" t="s">
        <v>22</v>
      </c>
      <c r="P1298" s="7">
        <f>VLOOKUP(O1298,'Look-up tables'!$D$1:$E$5,2,FALSE)</f>
        <v>1</v>
      </c>
      <c r="Q1298" s="8" t="s">
        <v>30</v>
      </c>
      <c r="R1298" t="s">
        <v>47</v>
      </c>
      <c r="S1298" t="s">
        <v>19</v>
      </c>
      <c r="T1298" t="s">
        <v>212</v>
      </c>
    </row>
    <row r="1299" spans="1:20" x14ac:dyDescent="0.35">
      <c r="A1299">
        <v>17924</v>
      </c>
      <c r="B1299" s="1">
        <v>40781</v>
      </c>
      <c r="C1299" s="27" t="str">
        <f t="shared" si="61"/>
        <v>Aug</v>
      </c>
      <c r="D1299" s="27">
        <f>VLOOKUP(C1299,'Look-up tables'!$N$2:$O$13,2,FALSE)</f>
        <v>8</v>
      </c>
      <c r="E1299" t="s">
        <v>20</v>
      </c>
      <c r="F1299">
        <v>42</v>
      </c>
      <c r="G1299" t="str">
        <f>VLOOKUP(F1299,'Look-up tables'!$A$1:$B$7,2,TRUE)</f>
        <v>XL</v>
      </c>
      <c r="H1299">
        <v>2507.48</v>
      </c>
      <c r="I1299" s="2">
        <f t="shared" si="60"/>
        <v>59.701904761904764</v>
      </c>
      <c r="J1299" t="s">
        <v>25</v>
      </c>
      <c r="K1299">
        <v>4.5</v>
      </c>
      <c r="L1299" s="8">
        <f t="shared" si="62"/>
        <v>2511.98</v>
      </c>
      <c r="M1299" t="s">
        <v>85</v>
      </c>
      <c r="N1299" t="str">
        <f>VLOOKUP(M1299,'Look-up tables'!$H$1:$I$14,2,FALSE)</f>
        <v>SK</v>
      </c>
      <c r="O1299" t="s">
        <v>16</v>
      </c>
      <c r="P1299" s="7">
        <f>VLOOKUP(O1299,'Look-up tables'!$D$1:$E$5,2,FALSE)</f>
        <v>4</v>
      </c>
      <c r="Q1299" s="8" t="s">
        <v>27</v>
      </c>
      <c r="R1299" t="s">
        <v>66</v>
      </c>
      <c r="S1299" t="s">
        <v>19</v>
      </c>
      <c r="T1299" t="s">
        <v>116</v>
      </c>
    </row>
    <row r="1300" spans="1:20" x14ac:dyDescent="0.35">
      <c r="A1300">
        <v>53767</v>
      </c>
      <c r="B1300" s="1">
        <v>40781</v>
      </c>
      <c r="C1300" s="27" t="str">
        <f t="shared" si="61"/>
        <v>Aug</v>
      </c>
      <c r="D1300" s="27">
        <f>VLOOKUP(C1300,'Look-up tables'!$N$2:$O$13,2,FALSE)</f>
        <v>8</v>
      </c>
      <c r="E1300" t="s">
        <v>49</v>
      </c>
      <c r="F1300">
        <v>35</v>
      </c>
      <c r="G1300" t="str">
        <f>VLOOKUP(F1300,'Look-up tables'!$A$1:$B$7,2,TRUE)</f>
        <v>L</v>
      </c>
      <c r="H1300">
        <v>1131.1500000000001</v>
      </c>
      <c r="I1300" s="2">
        <f t="shared" si="60"/>
        <v>32.318571428571431</v>
      </c>
      <c r="J1300" t="s">
        <v>25</v>
      </c>
      <c r="K1300">
        <v>5.76</v>
      </c>
      <c r="L1300" s="8">
        <f t="shared" si="62"/>
        <v>1136.9100000000001</v>
      </c>
      <c r="M1300" t="s">
        <v>54</v>
      </c>
      <c r="N1300" t="str">
        <f>VLOOKUP(M1300,'Look-up tables'!$H$1:$I$14,2,FALSE)</f>
        <v>AB</v>
      </c>
      <c r="O1300" t="s">
        <v>42</v>
      </c>
      <c r="P1300" s="7">
        <f>VLOOKUP(O1300,'Look-up tables'!$D$1:$E$5,2,FALSE)</f>
        <v>2</v>
      </c>
      <c r="Q1300" s="8" t="s">
        <v>27</v>
      </c>
      <c r="R1300" t="s">
        <v>28</v>
      </c>
      <c r="S1300" t="s">
        <v>19</v>
      </c>
      <c r="T1300" t="s">
        <v>175</v>
      </c>
    </row>
    <row r="1301" spans="1:20" x14ac:dyDescent="0.35">
      <c r="A1301">
        <v>30276</v>
      </c>
      <c r="B1301" s="1">
        <v>40781</v>
      </c>
      <c r="C1301" s="27" t="str">
        <f t="shared" si="61"/>
        <v>Aug</v>
      </c>
      <c r="D1301" s="27">
        <f>VLOOKUP(C1301,'Look-up tables'!$N$2:$O$13,2,FALSE)</f>
        <v>8</v>
      </c>
      <c r="E1301" t="s">
        <v>13</v>
      </c>
      <c r="F1301">
        <v>34</v>
      </c>
      <c r="G1301" t="str">
        <f>VLOOKUP(F1301,'Look-up tables'!$A$1:$B$7,2,TRUE)</f>
        <v>L</v>
      </c>
      <c r="H1301">
        <v>7656.3040000000001</v>
      </c>
      <c r="I1301" s="2">
        <f t="shared" si="60"/>
        <v>225.18541176470589</v>
      </c>
      <c r="J1301" t="s">
        <v>21</v>
      </c>
      <c r="K1301">
        <v>54.12</v>
      </c>
      <c r="L1301" s="8">
        <f t="shared" si="62"/>
        <v>7710.424</v>
      </c>
      <c r="M1301" t="s">
        <v>35</v>
      </c>
      <c r="N1301" t="str">
        <f>VLOOKUP(M1301,'Look-up tables'!$H$1:$I$14,2,FALSE)</f>
        <v>QC</v>
      </c>
      <c r="O1301" t="s">
        <v>22</v>
      </c>
      <c r="P1301" s="7">
        <f>VLOOKUP(O1301,'Look-up tables'!$D$1:$E$5,2,FALSE)</f>
        <v>1</v>
      </c>
      <c r="Q1301" s="8" t="s">
        <v>17</v>
      </c>
      <c r="R1301" t="s">
        <v>52</v>
      </c>
      <c r="S1301" t="s">
        <v>56</v>
      </c>
      <c r="T1301" t="s">
        <v>212</v>
      </c>
    </row>
    <row r="1302" spans="1:20" x14ac:dyDescent="0.35">
      <c r="A1302">
        <v>39169</v>
      </c>
      <c r="B1302" s="1">
        <v>40781</v>
      </c>
      <c r="C1302" s="27" t="str">
        <f t="shared" si="61"/>
        <v>Aug</v>
      </c>
      <c r="D1302" s="27">
        <f>VLOOKUP(C1302,'Look-up tables'!$N$2:$O$13,2,FALSE)</f>
        <v>8</v>
      </c>
      <c r="E1302" t="s">
        <v>55</v>
      </c>
      <c r="F1302">
        <v>5</v>
      </c>
      <c r="G1302" t="str">
        <f>VLOOKUP(F1302,'Look-up tables'!$A$1:$B$7,2,TRUE)</f>
        <v>XS</v>
      </c>
      <c r="H1302">
        <v>24.91</v>
      </c>
      <c r="I1302" s="2">
        <f t="shared" si="60"/>
        <v>4.9820000000000002</v>
      </c>
      <c r="J1302" t="s">
        <v>25</v>
      </c>
      <c r="K1302">
        <v>0.71</v>
      </c>
      <c r="L1302" s="8">
        <f t="shared" si="62"/>
        <v>25.62</v>
      </c>
      <c r="M1302" t="s">
        <v>35</v>
      </c>
      <c r="N1302" t="str">
        <f>VLOOKUP(M1302,'Look-up tables'!$H$1:$I$14,2,FALSE)</f>
        <v>QC</v>
      </c>
      <c r="O1302" t="s">
        <v>29</v>
      </c>
      <c r="P1302" s="7">
        <f>VLOOKUP(O1302,'Look-up tables'!$D$1:$E$5,2,FALSE)</f>
        <v>3</v>
      </c>
      <c r="Q1302" s="8" t="s">
        <v>27</v>
      </c>
      <c r="R1302" t="s">
        <v>40</v>
      </c>
      <c r="S1302" t="s">
        <v>37</v>
      </c>
      <c r="T1302" t="s">
        <v>175</v>
      </c>
    </row>
    <row r="1303" spans="1:20" x14ac:dyDescent="0.35">
      <c r="A1303">
        <v>6336</v>
      </c>
      <c r="B1303" s="1">
        <v>40783</v>
      </c>
      <c r="C1303" s="27" t="str">
        <f t="shared" si="61"/>
        <v>Aug</v>
      </c>
      <c r="D1303" s="27">
        <f>VLOOKUP(C1303,'Look-up tables'!$N$2:$O$13,2,FALSE)</f>
        <v>8</v>
      </c>
      <c r="E1303" t="s">
        <v>34</v>
      </c>
      <c r="F1303">
        <v>43</v>
      </c>
      <c r="G1303" t="str">
        <f>VLOOKUP(F1303,'Look-up tables'!$A$1:$B$7,2,TRUE)</f>
        <v>XL</v>
      </c>
      <c r="H1303">
        <v>320.26</v>
      </c>
      <c r="I1303" s="2">
        <f t="shared" si="60"/>
        <v>7.4479069767441857</v>
      </c>
      <c r="J1303" t="s">
        <v>14</v>
      </c>
      <c r="K1303">
        <v>6.05</v>
      </c>
      <c r="L1303" s="8">
        <f t="shared" si="62"/>
        <v>326.31</v>
      </c>
      <c r="M1303" t="s">
        <v>85</v>
      </c>
      <c r="N1303" t="str">
        <f>VLOOKUP(M1303,'Look-up tables'!$H$1:$I$14,2,FALSE)</f>
        <v>SK</v>
      </c>
      <c r="O1303" t="s">
        <v>29</v>
      </c>
      <c r="P1303" s="7">
        <f>VLOOKUP(O1303,'Look-up tables'!$D$1:$E$5,2,FALSE)</f>
        <v>3</v>
      </c>
      <c r="Q1303" s="8" t="s">
        <v>27</v>
      </c>
      <c r="R1303" t="s">
        <v>68</v>
      </c>
      <c r="S1303" t="s">
        <v>19</v>
      </c>
      <c r="T1303" t="s">
        <v>212</v>
      </c>
    </row>
    <row r="1304" spans="1:20" x14ac:dyDescent="0.35">
      <c r="A1304">
        <v>54914</v>
      </c>
      <c r="B1304" s="1">
        <v>40783</v>
      </c>
      <c r="C1304" s="27" t="str">
        <f t="shared" si="61"/>
        <v>Aug</v>
      </c>
      <c r="D1304" s="27">
        <f>VLOOKUP(C1304,'Look-up tables'!$N$2:$O$13,2,FALSE)</f>
        <v>8</v>
      </c>
      <c r="E1304" t="s">
        <v>20</v>
      </c>
      <c r="F1304">
        <v>32</v>
      </c>
      <c r="G1304" t="str">
        <f>VLOOKUP(F1304,'Look-up tables'!$A$1:$B$7,2,TRUE)</f>
        <v>L</v>
      </c>
      <c r="H1304">
        <v>197.93</v>
      </c>
      <c r="I1304" s="2">
        <f t="shared" si="60"/>
        <v>6.1853125000000002</v>
      </c>
      <c r="J1304" t="s">
        <v>25</v>
      </c>
      <c r="K1304">
        <v>5.46</v>
      </c>
      <c r="L1304" s="8">
        <f t="shared" si="62"/>
        <v>203.39000000000001</v>
      </c>
      <c r="M1304" t="s">
        <v>51</v>
      </c>
      <c r="N1304" t="str">
        <f>VLOOKUP(M1304,'Look-up tables'!$H$1:$I$14,2,FALSE)</f>
        <v>ON</v>
      </c>
      <c r="O1304" t="s">
        <v>42</v>
      </c>
      <c r="P1304" s="7">
        <f>VLOOKUP(O1304,'Look-up tables'!$D$1:$E$5,2,FALSE)</f>
        <v>2</v>
      </c>
      <c r="Q1304" s="8" t="s">
        <v>27</v>
      </c>
      <c r="R1304" t="s">
        <v>28</v>
      </c>
      <c r="S1304" t="s">
        <v>19</v>
      </c>
      <c r="T1304" t="s">
        <v>263</v>
      </c>
    </row>
    <row r="1305" spans="1:20" x14ac:dyDescent="0.35">
      <c r="A1305">
        <v>48709</v>
      </c>
      <c r="B1305" s="1">
        <v>40783</v>
      </c>
      <c r="C1305" s="27" t="str">
        <f t="shared" si="61"/>
        <v>Aug</v>
      </c>
      <c r="D1305" s="27">
        <f>VLOOKUP(C1305,'Look-up tables'!$N$2:$O$13,2,FALSE)</f>
        <v>8</v>
      </c>
      <c r="E1305" t="s">
        <v>34</v>
      </c>
      <c r="F1305">
        <v>17</v>
      </c>
      <c r="G1305" t="str">
        <f>VLOOKUP(F1305,'Look-up tables'!$A$1:$B$7,2,TRUE)</f>
        <v>S</v>
      </c>
      <c r="H1305">
        <v>47.12</v>
      </c>
      <c r="I1305" s="2">
        <f t="shared" si="60"/>
        <v>2.7717647058823527</v>
      </c>
      <c r="J1305" t="s">
        <v>25</v>
      </c>
      <c r="K1305">
        <v>4.28</v>
      </c>
      <c r="L1305" s="8">
        <f t="shared" si="62"/>
        <v>51.4</v>
      </c>
      <c r="M1305" t="s">
        <v>15</v>
      </c>
      <c r="N1305" t="str">
        <f>VLOOKUP(M1305,'Look-up tables'!$H$1:$I$14,2,FALSE)</f>
        <v>BC</v>
      </c>
      <c r="O1305" t="s">
        <v>22</v>
      </c>
      <c r="P1305" s="7">
        <f>VLOOKUP(O1305,'Look-up tables'!$D$1:$E$5,2,FALSE)</f>
        <v>1</v>
      </c>
      <c r="Q1305" s="8" t="s">
        <v>27</v>
      </c>
      <c r="R1305" t="s">
        <v>40</v>
      </c>
      <c r="S1305" t="s">
        <v>37</v>
      </c>
      <c r="T1305" t="s">
        <v>212</v>
      </c>
    </row>
    <row r="1306" spans="1:20" x14ac:dyDescent="0.35">
      <c r="A1306">
        <v>54914</v>
      </c>
      <c r="B1306" s="1">
        <v>40783</v>
      </c>
      <c r="C1306" s="27" t="str">
        <f t="shared" si="61"/>
        <v>Aug</v>
      </c>
      <c r="D1306" s="27">
        <f>VLOOKUP(C1306,'Look-up tables'!$N$2:$O$13,2,FALSE)</f>
        <v>8</v>
      </c>
      <c r="E1306" t="s">
        <v>20</v>
      </c>
      <c r="F1306">
        <v>7</v>
      </c>
      <c r="G1306" t="str">
        <f>VLOOKUP(F1306,'Look-up tables'!$A$1:$B$7,2,TRUE)</f>
        <v>XS</v>
      </c>
      <c r="H1306">
        <v>90.58</v>
      </c>
      <c r="I1306" s="2">
        <f t="shared" si="60"/>
        <v>12.94</v>
      </c>
      <c r="J1306" t="s">
        <v>25</v>
      </c>
      <c r="K1306">
        <v>6.27</v>
      </c>
      <c r="L1306" s="8">
        <f t="shared" si="62"/>
        <v>96.85</v>
      </c>
      <c r="M1306" t="s">
        <v>51</v>
      </c>
      <c r="N1306" t="str">
        <f>VLOOKUP(M1306,'Look-up tables'!$H$1:$I$14,2,FALSE)</f>
        <v>ON</v>
      </c>
      <c r="O1306" t="s">
        <v>42</v>
      </c>
      <c r="P1306" s="7">
        <f>VLOOKUP(O1306,'Look-up tables'!$D$1:$E$5,2,FALSE)</f>
        <v>2</v>
      </c>
      <c r="Q1306" s="8" t="s">
        <v>27</v>
      </c>
      <c r="R1306" t="s">
        <v>58</v>
      </c>
      <c r="S1306" t="s">
        <v>45</v>
      </c>
      <c r="T1306" t="s">
        <v>212</v>
      </c>
    </row>
    <row r="1307" spans="1:20" x14ac:dyDescent="0.35">
      <c r="A1307">
        <v>8391</v>
      </c>
      <c r="B1307" s="1">
        <v>40783</v>
      </c>
      <c r="C1307" s="27" t="str">
        <f t="shared" si="61"/>
        <v>Aug</v>
      </c>
      <c r="D1307" s="27">
        <f>VLOOKUP(C1307,'Look-up tables'!$N$2:$O$13,2,FALSE)</f>
        <v>8</v>
      </c>
      <c r="E1307" t="s">
        <v>34</v>
      </c>
      <c r="F1307">
        <v>4</v>
      </c>
      <c r="G1307" t="str">
        <f>VLOOKUP(F1307,'Look-up tables'!$A$1:$B$7,2,TRUE)</f>
        <v>XS</v>
      </c>
      <c r="H1307">
        <v>1266.72</v>
      </c>
      <c r="I1307" s="2">
        <f t="shared" si="60"/>
        <v>316.68</v>
      </c>
      <c r="J1307" t="s">
        <v>21</v>
      </c>
      <c r="K1307">
        <v>64.73</v>
      </c>
      <c r="L1307" s="8">
        <f t="shared" si="62"/>
        <v>1331.45</v>
      </c>
      <c r="M1307" t="s">
        <v>62</v>
      </c>
      <c r="N1307" t="str">
        <f>VLOOKUP(M1307,'Look-up tables'!$H$1:$I$14,2,FALSE)</f>
        <v>NU</v>
      </c>
      <c r="O1307" t="s">
        <v>22</v>
      </c>
      <c r="P1307" s="7">
        <f>VLOOKUP(O1307,'Look-up tables'!$D$1:$E$5,2,FALSE)</f>
        <v>1</v>
      </c>
      <c r="Q1307" s="8" t="s">
        <v>17</v>
      </c>
      <c r="R1307" t="s">
        <v>23</v>
      </c>
      <c r="S1307" t="s">
        <v>24</v>
      </c>
      <c r="T1307" t="s">
        <v>263</v>
      </c>
    </row>
    <row r="1308" spans="1:20" x14ac:dyDescent="0.35">
      <c r="A1308">
        <v>49828</v>
      </c>
      <c r="B1308" s="1">
        <v>40785</v>
      </c>
      <c r="C1308" s="27" t="str">
        <f t="shared" si="61"/>
        <v>Aug</v>
      </c>
      <c r="D1308" s="27">
        <f>VLOOKUP(C1308,'Look-up tables'!$N$2:$O$13,2,FALSE)</f>
        <v>8</v>
      </c>
      <c r="E1308" t="s">
        <v>55</v>
      </c>
      <c r="F1308">
        <v>39</v>
      </c>
      <c r="G1308" t="str">
        <f>VLOOKUP(F1308,'Look-up tables'!$A$1:$B$7,2,TRUE)</f>
        <v>L</v>
      </c>
      <c r="H1308">
        <v>272.39</v>
      </c>
      <c r="I1308" s="2">
        <f t="shared" si="60"/>
        <v>6.9843589743589742</v>
      </c>
      <c r="J1308" t="s">
        <v>14</v>
      </c>
      <c r="K1308">
        <v>6.6</v>
      </c>
      <c r="L1308" s="8">
        <f t="shared" si="62"/>
        <v>278.99</v>
      </c>
      <c r="M1308" t="s">
        <v>39</v>
      </c>
      <c r="N1308" t="str">
        <f>VLOOKUP(M1308,'Look-up tables'!$H$1:$I$14,2,FALSE)</f>
        <v>MB</v>
      </c>
      <c r="O1308" t="s">
        <v>16</v>
      </c>
      <c r="P1308" s="7">
        <f>VLOOKUP(O1308,'Look-up tables'!$D$1:$E$5,2,FALSE)</f>
        <v>4</v>
      </c>
      <c r="Q1308" s="8" t="s">
        <v>27</v>
      </c>
      <c r="R1308" t="s">
        <v>28</v>
      </c>
      <c r="S1308" t="s">
        <v>19</v>
      </c>
      <c r="T1308" t="s">
        <v>223</v>
      </c>
    </row>
    <row r="1309" spans="1:20" x14ac:dyDescent="0.35">
      <c r="A1309">
        <v>36679</v>
      </c>
      <c r="B1309" s="1">
        <v>40785</v>
      </c>
      <c r="C1309" s="27" t="str">
        <f t="shared" si="61"/>
        <v>Aug</v>
      </c>
      <c r="D1309" s="27">
        <f>VLOOKUP(C1309,'Look-up tables'!$N$2:$O$13,2,FALSE)</f>
        <v>8</v>
      </c>
      <c r="E1309" t="s">
        <v>20</v>
      </c>
      <c r="F1309">
        <v>28</v>
      </c>
      <c r="G1309" t="str">
        <f>VLOOKUP(F1309,'Look-up tables'!$A$1:$B$7,2,TRUE)</f>
        <v>M</v>
      </c>
      <c r="H1309">
        <v>1491.8264999999999</v>
      </c>
      <c r="I1309" s="2">
        <f t="shared" si="60"/>
        <v>53.279517857142856</v>
      </c>
      <c r="J1309" t="s">
        <v>25</v>
      </c>
      <c r="K1309">
        <v>8.99</v>
      </c>
      <c r="L1309" s="8">
        <f t="shared" si="62"/>
        <v>1500.8164999999999</v>
      </c>
      <c r="M1309" t="s">
        <v>51</v>
      </c>
      <c r="N1309" t="str">
        <f>VLOOKUP(M1309,'Look-up tables'!$H$1:$I$14,2,FALSE)</f>
        <v>ON</v>
      </c>
      <c r="O1309" t="s">
        <v>22</v>
      </c>
      <c r="P1309" s="7">
        <f>VLOOKUP(O1309,'Look-up tables'!$D$1:$E$5,2,FALSE)</f>
        <v>1</v>
      </c>
      <c r="Q1309" s="8" t="s">
        <v>30</v>
      </c>
      <c r="R1309" t="s">
        <v>47</v>
      </c>
      <c r="S1309" t="s">
        <v>19</v>
      </c>
      <c r="T1309" s="1">
        <v>40583</v>
      </c>
    </row>
    <row r="1310" spans="1:20" x14ac:dyDescent="0.35">
      <c r="A1310">
        <v>11233</v>
      </c>
      <c r="B1310" s="1">
        <v>40785</v>
      </c>
      <c r="C1310" s="27" t="str">
        <f t="shared" si="61"/>
        <v>Aug</v>
      </c>
      <c r="D1310" s="27">
        <f>VLOOKUP(C1310,'Look-up tables'!$N$2:$O$13,2,FALSE)</f>
        <v>8</v>
      </c>
      <c r="E1310" t="s">
        <v>49</v>
      </c>
      <c r="F1310">
        <v>25</v>
      </c>
      <c r="G1310" t="str">
        <f>VLOOKUP(F1310,'Look-up tables'!$A$1:$B$7,2,TRUE)</f>
        <v>M</v>
      </c>
      <c r="H1310">
        <v>276.5</v>
      </c>
      <c r="I1310" s="2">
        <f t="shared" si="60"/>
        <v>11.06</v>
      </c>
      <c r="J1310" t="s">
        <v>25</v>
      </c>
      <c r="K1310">
        <v>4.8</v>
      </c>
      <c r="L1310" s="8">
        <f t="shared" si="62"/>
        <v>281.3</v>
      </c>
      <c r="M1310" t="s">
        <v>51</v>
      </c>
      <c r="N1310" t="str">
        <f>VLOOKUP(M1310,'Look-up tables'!$H$1:$I$14,2,FALSE)</f>
        <v>ON</v>
      </c>
      <c r="O1310" t="s">
        <v>22</v>
      </c>
      <c r="P1310" s="7">
        <f>VLOOKUP(O1310,'Look-up tables'!$D$1:$E$5,2,FALSE)</f>
        <v>1</v>
      </c>
      <c r="Q1310" s="8" t="s">
        <v>27</v>
      </c>
      <c r="R1310" t="s">
        <v>127</v>
      </c>
      <c r="S1310" t="s">
        <v>19</v>
      </c>
      <c r="T1310" s="1">
        <v>40552</v>
      </c>
    </row>
    <row r="1311" spans="1:20" x14ac:dyDescent="0.35">
      <c r="A1311">
        <v>38561</v>
      </c>
      <c r="B1311" s="1">
        <v>40785</v>
      </c>
      <c r="C1311" s="27" t="str">
        <f t="shared" si="61"/>
        <v>Aug</v>
      </c>
      <c r="D1311" s="27">
        <f>VLOOKUP(C1311,'Look-up tables'!$N$2:$O$13,2,FALSE)</f>
        <v>8</v>
      </c>
      <c r="E1311" t="s">
        <v>20</v>
      </c>
      <c r="F1311">
        <v>19</v>
      </c>
      <c r="G1311" t="str">
        <f>VLOOKUP(F1311,'Look-up tables'!$A$1:$B$7,2,TRUE)</f>
        <v>S</v>
      </c>
      <c r="H1311">
        <v>169.4</v>
      </c>
      <c r="I1311" s="2">
        <f t="shared" si="60"/>
        <v>8.9157894736842103</v>
      </c>
      <c r="J1311" t="s">
        <v>25</v>
      </c>
      <c r="K1311">
        <v>7.29</v>
      </c>
      <c r="L1311" s="8">
        <f t="shared" si="62"/>
        <v>176.69</v>
      </c>
      <c r="M1311" t="s">
        <v>85</v>
      </c>
      <c r="N1311" t="str">
        <f>VLOOKUP(M1311,'Look-up tables'!$H$1:$I$14,2,FALSE)</f>
        <v>SK</v>
      </c>
      <c r="O1311" t="s">
        <v>29</v>
      </c>
      <c r="P1311" s="7">
        <f>VLOOKUP(O1311,'Look-up tables'!$D$1:$E$5,2,FALSE)</f>
        <v>3</v>
      </c>
      <c r="Q1311" s="8" t="s">
        <v>17</v>
      </c>
      <c r="R1311" t="s">
        <v>18</v>
      </c>
      <c r="S1311" t="s">
        <v>32</v>
      </c>
      <c r="T1311" s="1">
        <v>40552</v>
      </c>
    </row>
    <row r="1312" spans="1:20" x14ac:dyDescent="0.35">
      <c r="A1312">
        <v>4676</v>
      </c>
      <c r="B1312" s="1">
        <v>40786</v>
      </c>
      <c r="C1312" s="27" t="str">
        <f t="shared" si="61"/>
        <v>Aug</v>
      </c>
      <c r="D1312" s="27">
        <f>VLOOKUP(C1312,'Look-up tables'!$N$2:$O$13,2,FALSE)</f>
        <v>8</v>
      </c>
      <c r="E1312" t="s">
        <v>34</v>
      </c>
      <c r="F1312">
        <v>50</v>
      </c>
      <c r="G1312" t="str">
        <f>VLOOKUP(F1312,'Look-up tables'!$A$1:$B$7,2,TRUE)</f>
        <v>XXL</v>
      </c>
      <c r="H1312">
        <v>187.83</v>
      </c>
      <c r="I1312" s="2">
        <f t="shared" si="60"/>
        <v>3.7566000000000002</v>
      </c>
      <c r="J1312" t="s">
        <v>25</v>
      </c>
      <c r="K1312">
        <v>0.5</v>
      </c>
      <c r="L1312" s="8">
        <f t="shared" si="62"/>
        <v>188.33</v>
      </c>
      <c r="M1312" t="s">
        <v>62</v>
      </c>
      <c r="N1312" t="str">
        <f>VLOOKUP(M1312,'Look-up tables'!$H$1:$I$14,2,FALSE)</f>
        <v>NU</v>
      </c>
      <c r="O1312" t="s">
        <v>29</v>
      </c>
      <c r="P1312" s="7">
        <f>VLOOKUP(O1312,'Look-up tables'!$D$1:$E$5,2,FALSE)</f>
        <v>3</v>
      </c>
      <c r="Q1312" s="8" t="s">
        <v>27</v>
      </c>
      <c r="R1312" t="s">
        <v>71</v>
      </c>
      <c r="S1312" t="s">
        <v>19</v>
      </c>
      <c r="T1312" s="1">
        <v>40583</v>
      </c>
    </row>
    <row r="1313" spans="1:20" x14ac:dyDescent="0.35">
      <c r="A1313">
        <v>6337</v>
      </c>
      <c r="B1313" s="1">
        <v>40786</v>
      </c>
      <c r="C1313" s="27" t="str">
        <f t="shared" si="61"/>
        <v>Aug</v>
      </c>
      <c r="D1313" s="27">
        <f>VLOOKUP(C1313,'Look-up tables'!$N$2:$O$13,2,FALSE)</f>
        <v>8</v>
      </c>
      <c r="E1313" t="s">
        <v>49</v>
      </c>
      <c r="F1313">
        <v>48</v>
      </c>
      <c r="G1313" t="str">
        <f>VLOOKUP(F1313,'Look-up tables'!$A$1:$B$7,2,TRUE)</f>
        <v>XL</v>
      </c>
      <c r="H1313">
        <v>3397.72</v>
      </c>
      <c r="I1313" s="2">
        <f t="shared" si="60"/>
        <v>70.785833333333329</v>
      </c>
      <c r="J1313" t="s">
        <v>25</v>
      </c>
      <c r="K1313">
        <v>37.58</v>
      </c>
      <c r="L1313" s="8">
        <f t="shared" si="62"/>
        <v>3435.2999999999997</v>
      </c>
      <c r="M1313" t="s">
        <v>15</v>
      </c>
      <c r="N1313" t="str">
        <f>VLOOKUP(M1313,'Look-up tables'!$H$1:$I$14,2,FALSE)</f>
        <v>BC</v>
      </c>
      <c r="O1313" t="s">
        <v>22</v>
      </c>
      <c r="P1313" s="7">
        <f>VLOOKUP(O1313,'Look-up tables'!$D$1:$E$5,2,FALSE)</f>
        <v>1</v>
      </c>
      <c r="Q1313" s="8" t="s">
        <v>17</v>
      </c>
      <c r="R1313" t="s">
        <v>18</v>
      </c>
      <c r="S1313" t="s">
        <v>37</v>
      </c>
      <c r="T1313" s="1">
        <v>40583</v>
      </c>
    </row>
    <row r="1314" spans="1:20" x14ac:dyDescent="0.35">
      <c r="A1314">
        <v>34596</v>
      </c>
      <c r="B1314" s="1">
        <v>40786</v>
      </c>
      <c r="C1314" s="27" t="str">
        <f t="shared" si="61"/>
        <v>Aug</v>
      </c>
      <c r="D1314" s="27">
        <f>VLOOKUP(C1314,'Look-up tables'!$N$2:$O$13,2,FALSE)</f>
        <v>8</v>
      </c>
      <c r="E1314" t="s">
        <v>20</v>
      </c>
      <c r="F1314">
        <v>39</v>
      </c>
      <c r="G1314" t="str">
        <f>VLOOKUP(F1314,'Look-up tables'!$A$1:$B$7,2,TRUE)</f>
        <v>L</v>
      </c>
      <c r="H1314">
        <v>302.08999999999997</v>
      </c>
      <c r="I1314" s="2">
        <f t="shared" si="60"/>
        <v>7.7458974358974348</v>
      </c>
      <c r="J1314" t="s">
        <v>25</v>
      </c>
      <c r="K1314">
        <v>6.16</v>
      </c>
      <c r="L1314" s="8">
        <f t="shared" si="62"/>
        <v>308.25</v>
      </c>
      <c r="M1314" t="s">
        <v>63</v>
      </c>
      <c r="N1314" t="str">
        <f>VLOOKUP(M1314,'Look-up tables'!$H$1:$I$14,2,FALSE)</f>
        <v>NB</v>
      </c>
      <c r="O1314" t="s">
        <v>16</v>
      </c>
      <c r="P1314" s="7">
        <f>VLOOKUP(O1314,'Look-up tables'!$D$1:$E$5,2,FALSE)</f>
        <v>4</v>
      </c>
      <c r="Q1314" s="8" t="s">
        <v>27</v>
      </c>
      <c r="R1314" t="s">
        <v>68</v>
      </c>
      <c r="S1314" t="s">
        <v>19</v>
      </c>
      <c r="T1314" s="1">
        <v>40552</v>
      </c>
    </row>
    <row r="1315" spans="1:20" x14ac:dyDescent="0.35">
      <c r="A1315">
        <v>4676</v>
      </c>
      <c r="B1315" s="1">
        <v>40786</v>
      </c>
      <c r="C1315" s="27" t="str">
        <f t="shared" si="61"/>
        <v>Aug</v>
      </c>
      <c r="D1315" s="27">
        <f>VLOOKUP(C1315,'Look-up tables'!$N$2:$O$13,2,FALSE)</f>
        <v>8</v>
      </c>
      <c r="E1315" t="s">
        <v>34</v>
      </c>
      <c r="F1315">
        <v>30</v>
      </c>
      <c r="G1315" t="str">
        <f>VLOOKUP(F1315,'Look-up tables'!$A$1:$B$7,2,TRUE)</f>
        <v>L</v>
      </c>
      <c r="H1315">
        <v>4253.009</v>
      </c>
      <c r="I1315" s="2">
        <f t="shared" si="60"/>
        <v>141.76696666666666</v>
      </c>
      <c r="J1315" t="s">
        <v>25</v>
      </c>
      <c r="K1315">
        <v>8.99</v>
      </c>
      <c r="L1315" s="8">
        <f t="shared" si="62"/>
        <v>4261.9989999999998</v>
      </c>
      <c r="M1315" t="s">
        <v>62</v>
      </c>
      <c r="N1315" t="str">
        <f>VLOOKUP(M1315,'Look-up tables'!$H$1:$I$14,2,FALSE)</f>
        <v>NU</v>
      </c>
      <c r="O1315" t="s">
        <v>29</v>
      </c>
      <c r="P1315" s="7">
        <f>VLOOKUP(O1315,'Look-up tables'!$D$1:$E$5,2,FALSE)</f>
        <v>3</v>
      </c>
      <c r="Q1315" s="8" t="s">
        <v>30</v>
      </c>
      <c r="R1315" t="s">
        <v>47</v>
      </c>
      <c r="S1315" t="s">
        <v>19</v>
      </c>
      <c r="T1315" s="1">
        <v>40552</v>
      </c>
    </row>
    <row r="1316" spans="1:20" x14ac:dyDescent="0.35">
      <c r="A1316">
        <v>57799</v>
      </c>
      <c r="B1316" s="1">
        <v>40786</v>
      </c>
      <c r="C1316" s="27" t="str">
        <f t="shared" si="61"/>
        <v>Aug</v>
      </c>
      <c r="D1316" s="27">
        <f>VLOOKUP(C1316,'Look-up tables'!$N$2:$O$13,2,FALSE)</f>
        <v>8</v>
      </c>
      <c r="E1316" t="s">
        <v>34</v>
      </c>
      <c r="F1316">
        <v>25</v>
      </c>
      <c r="G1316" t="str">
        <f>VLOOKUP(F1316,'Look-up tables'!$A$1:$B$7,2,TRUE)</f>
        <v>M</v>
      </c>
      <c r="H1316">
        <v>12343.07</v>
      </c>
      <c r="I1316" s="2">
        <f t="shared" si="60"/>
        <v>493.72280000000001</v>
      </c>
      <c r="J1316" t="s">
        <v>21</v>
      </c>
      <c r="K1316">
        <v>69.3</v>
      </c>
      <c r="L1316" s="8">
        <f t="shared" si="62"/>
        <v>12412.369999999999</v>
      </c>
      <c r="M1316" t="s">
        <v>85</v>
      </c>
      <c r="N1316" t="str">
        <f>VLOOKUP(M1316,'Look-up tables'!$H$1:$I$14,2,FALSE)</f>
        <v>SK</v>
      </c>
      <c r="O1316" t="s">
        <v>16</v>
      </c>
      <c r="P1316" s="7">
        <f>VLOOKUP(O1316,'Look-up tables'!$D$1:$E$5,2,FALSE)</f>
        <v>4</v>
      </c>
      <c r="Q1316" s="8" t="s">
        <v>30</v>
      </c>
      <c r="R1316" t="s">
        <v>44</v>
      </c>
      <c r="S1316" t="s">
        <v>24</v>
      </c>
      <c r="T1316" s="1">
        <v>40583</v>
      </c>
    </row>
    <row r="1317" spans="1:20" x14ac:dyDescent="0.35">
      <c r="A1317">
        <v>4676</v>
      </c>
      <c r="B1317" s="1">
        <v>40786</v>
      </c>
      <c r="C1317" s="27" t="str">
        <f t="shared" si="61"/>
        <v>Aug</v>
      </c>
      <c r="D1317" s="27">
        <f>VLOOKUP(C1317,'Look-up tables'!$N$2:$O$13,2,FALSE)</f>
        <v>8</v>
      </c>
      <c r="E1317" t="s">
        <v>34</v>
      </c>
      <c r="F1317">
        <v>11</v>
      </c>
      <c r="G1317" t="str">
        <f>VLOOKUP(F1317,'Look-up tables'!$A$1:$B$7,2,TRUE)</f>
        <v>S</v>
      </c>
      <c r="H1317">
        <v>1210.0515</v>
      </c>
      <c r="I1317" s="2">
        <f t="shared" si="60"/>
        <v>110.00468181818182</v>
      </c>
      <c r="J1317" t="s">
        <v>25</v>
      </c>
      <c r="K1317">
        <v>7.69</v>
      </c>
      <c r="L1317" s="8">
        <f t="shared" si="62"/>
        <v>1217.7415000000001</v>
      </c>
      <c r="M1317" t="s">
        <v>62</v>
      </c>
      <c r="N1317" t="str">
        <f>VLOOKUP(M1317,'Look-up tables'!$H$1:$I$14,2,FALSE)</f>
        <v>NU</v>
      </c>
      <c r="O1317" t="s">
        <v>29</v>
      </c>
      <c r="P1317" s="7">
        <f>VLOOKUP(O1317,'Look-up tables'!$D$1:$E$5,2,FALSE)</f>
        <v>3</v>
      </c>
      <c r="Q1317" s="8" t="s">
        <v>30</v>
      </c>
      <c r="R1317" t="s">
        <v>47</v>
      </c>
      <c r="S1317" t="s">
        <v>19</v>
      </c>
      <c r="T1317" s="1">
        <v>40552</v>
      </c>
    </row>
    <row r="1318" spans="1:20" x14ac:dyDescent="0.35">
      <c r="A1318">
        <v>4676</v>
      </c>
      <c r="B1318" s="1">
        <v>40786</v>
      </c>
      <c r="C1318" s="27" t="str">
        <f t="shared" si="61"/>
        <v>Aug</v>
      </c>
      <c r="D1318" s="27">
        <f>VLOOKUP(C1318,'Look-up tables'!$N$2:$O$13,2,FALSE)</f>
        <v>8</v>
      </c>
      <c r="E1318" t="s">
        <v>34</v>
      </c>
      <c r="F1318">
        <v>3</v>
      </c>
      <c r="G1318" t="str">
        <f>VLOOKUP(F1318,'Look-up tables'!$A$1:$B$7,2,TRUE)</f>
        <v>XS</v>
      </c>
      <c r="H1318">
        <v>49.59</v>
      </c>
      <c r="I1318" s="2">
        <f t="shared" si="60"/>
        <v>16.53</v>
      </c>
      <c r="J1318" t="s">
        <v>14</v>
      </c>
      <c r="K1318">
        <v>6.47</v>
      </c>
      <c r="L1318" s="8">
        <f t="shared" si="62"/>
        <v>56.06</v>
      </c>
      <c r="M1318" t="s">
        <v>62</v>
      </c>
      <c r="N1318" t="str">
        <f>VLOOKUP(M1318,'Look-up tables'!$H$1:$I$14,2,FALSE)</f>
        <v>NU</v>
      </c>
      <c r="O1318" t="s">
        <v>29</v>
      </c>
      <c r="P1318" s="7">
        <f>VLOOKUP(O1318,'Look-up tables'!$D$1:$E$5,2,FALSE)</f>
        <v>3</v>
      </c>
      <c r="Q1318" s="8" t="s">
        <v>27</v>
      </c>
      <c r="R1318" t="s">
        <v>28</v>
      </c>
      <c r="S1318" t="s">
        <v>19</v>
      </c>
      <c r="T1318" s="1">
        <v>40583</v>
      </c>
    </row>
    <row r="1319" spans="1:20" x14ac:dyDescent="0.35">
      <c r="A1319">
        <v>6337</v>
      </c>
      <c r="B1319" s="1">
        <v>40786</v>
      </c>
      <c r="C1319" s="27" t="str">
        <f t="shared" si="61"/>
        <v>Aug</v>
      </c>
      <c r="D1319" s="27">
        <f>VLOOKUP(C1319,'Look-up tables'!$N$2:$O$13,2,FALSE)</f>
        <v>8</v>
      </c>
      <c r="E1319" t="s">
        <v>49</v>
      </c>
      <c r="F1319">
        <v>1</v>
      </c>
      <c r="G1319" t="str">
        <f>VLOOKUP(F1319,'Look-up tables'!$A$1:$B$7,2,TRUE)</f>
        <v>XS</v>
      </c>
      <c r="H1319">
        <v>449.42</v>
      </c>
      <c r="I1319" s="2">
        <f t="shared" si="60"/>
        <v>449.42</v>
      </c>
      <c r="J1319" t="s">
        <v>21</v>
      </c>
      <c r="K1319">
        <v>85.63</v>
      </c>
      <c r="L1319" s="8">
        <f t="shared" si="62"/>
        <v>535.04999999999995</v>
      </c>
      <c r="M1319" t="s">
        <v>15</v>
      </c>
      <c r="N1319" t="str">
        <f>VLOOKUP(M1319,'Look-up tables'!$H$1:$I$14,2,FALSE)</f>
        <v>BC</v>
      </c>
      <c r="O1319" t="s">
        <v>22</v>
      </c>
      <c r="P1319" s="7">
        <f>VLOOKUP(O1319,'Look-up tables'!$D$1:$E$5,2,FALSE)</f>
        <v>1</v>
      </c>
      <c r="Q1319" s="8" t="s">
        <v>17</v>
      </c>
      <c r="R1319" t="s">
        <v>52</v>
      </c>
      <c r="S1319" t="s">
        <v>56</v>
      </c>
      <c r="T1319" s="1">
        <v>40552</v>
      </c>
    </row>
    <row r="1320" spans="1:20" x14ac:dyDescent="0.35">
      <c r="A1320">
        <v>51906</v>
      </c>
      <c r="B1320" s="1">
        <v>40787</v>
      </c>
      <c r="C1320" s="27" t="str">
        <f t="shared" si="61"/>
        <v>Sep</v>
      </c>
      <c r="D1320" s="27">
        <f>VLOOKUP(C1320,'Look-up tables'!$N$2:$O$13,2,FALSE)</f>
        <v>9</v>
      </c>
      <c r="E1320" t="s">
        <v>34</v>
      </c>
      <c r="F1320">
        <v>24</v>
      </c>
      <c r="G1320" t="str">
        <f>VLOOKUP(F1320,'Look-up tables'!$A$1:$B$7,2,TRUE)</f>
        <v>M</v>
      </c>
      <c r="H1320">
        <v>206.34</v>
      </c>
      <c r="I1320" s="2">
        <f t="shared" si="60"/>
        <v>8.5975000000000001</v>
      </c>
      <c r="J1320" t="s">
        <v>25</v>
      </c>
      <c r="K1320">
        <v>3.62</v>
      </c>
      <c r="L1320" s="8">
        <f t="shared" si="62"/>
        <v>209.96</v>
      </c>
      <c r="M1320" t="s">
        <v>15</v>
      </c>
      <c r="N1320" t="str">
        <f>VLOOKUP(M1320,'Look-up tables'!$H$1:$I$14,2,FALSE)</f>
        <v>BC</v>
      </c>
      <c r="O1320" t="s">
        <v>29</v>
      </c>
      <c r="P1320" s="7">
        <f>VLOOKUP(O1320,'Look-up tables'!$D$1:$E$5,2,FALSE)</f>
        <v>3</v>
      </c>
      <c r="Q1320" s="8" t="s">
        <v>30</v>
      </c>
      <c r="R1320" t="s">
        <v>31</v>
      </c>
      <c r="S1320" t="s">
        <v>32</v>
      </c>
      <c r="T1320" s="1">
        <v>40583</v>
      </c>
    </row>
    <row r="1321" spans="1:20" x14ac:dyDescent="0.35">
      <c r="A1321">
        <v>34112</v>
      </c>
      <c r="B1321" s="1">
        <v>40787</v>
      </c>
      <c r="C1321" s="27" t="str">
        <f t="shared" si="61"/>
        <v>Sep</v>
      </c>
      <c r="D1321" s="27">
        <f>VLOOKUP(C1321,'Look-up tables'!$N$2:$O$13,2,FALSE)</f>
        <v>9</v>
      </c>
      <c r="E1321" t="s">
        <v>20</v>
      </c>
      <c r="F1321">
        <v>13</v>
      </c>
      <c r="G1321" t="str">
        <f>VLOOKUP(F1321,'Look-up tables'!$A$1:$B$7,2,TRUE)</f>
        <v>S</v>
      </c>
      <c r="H1321">
        <v>315.79199999999997</v>
      </c>
      <c r="I1321" s="2">
        <f t="shared" si="60"/>
        <v>24.291692307692305</v>
      </c>
      <c r="J1321" t="s">
        <v>25</v>
      </c>
      <c r="K1321">
        <v>8.59</v>
      </c>
      <c r="L1321" s="8">
        <f t="shared" si="62"/>
        <v>324.38199999999995</v>
      </c>
      <c r="M1321" t="s">
        <v>85</v>
      </c>
      <c r="N1321" t="str">
        <f>VLOOKUP(M1321,'Look-up tables'!$H$1:$I$14,2,FALSE)</f>
        <v>SK</v>
      </c>
      <c r="O1321" t="s">
        <v>42</v>
      </c>
      <c r="P1321" s="7">
        <f>VLOOKUP(O1321,'Look-up tables'!$D$1:$E$5,2,FALSE)</f>
        <v>2</v>
      </c>
      <c r="Q1321" s="8" t="s">
        <v>30</v>
      </c>
      <c r="R1321" t="s">
        <v>47</v>
      </c>
      <c r="S1321" t="s">
        <v>45</v>
      </c>
      <c r="T1321" s="1">
        <v>40611</v>
      </c>
    </row>
    <row r="1322" spans="1:20" x14ac:dyDescent="0.35">
      <c r="A1322">
        <v>8578</v>
      </c>
      <c r="B1322" s="1">
        <v>40788</v>
      </c>
      <c r="C1322" s="27" t="str">
        <f t="shared" si="61"/>
        <v>Sep</v>
      </c>
      <c r="D1322" s="27">
        <f>VLOOKUP(C1322,'Look-up tables'!$N$2:$O$13,2,FALSE)</f>
        <v>9</v>
      </c>
      <c r="E1322" t="s">
        <v>34</v>
      </c>
      <c r="F1322">
        <v>40</v>
      </c>
      <c r="G1322" t="str">
        <f>VLOOKUP(F1322,'Look-up tables'!$A$1:$B$7,2,TRUE)</f>
        <v>XL</v>
      </c>
      <c r="H1322">
        <v>366.87</v>
      </c>
      <c r="I1322" s="2">
        <f t="shared" si="60"/>
        <v>9.1717499999999994</v>
      </c>
      <c r="J1322" t="s">
        <v>25</v>
      </c>
      <c r="K1322">
        <v>5.71</v>
      </c>
      <c r="L1322" s="8">
        <f t="shared" si="62"/>
        <v>372.58</v>
      </c>
      <c r="M1322" t="s">
        <v>63</v>
      </c>
      <c r="N1322" t="str">
        <f>VLOOKUP(M1322,'Look-up tables'!$H$1:$I$14,2,FALSE)</f>
        <v>NB</v>
      </c>
      <c r="O1322" t="s">
        <v>22</v>
      </c>
      <c r="P1322" s="7">
        <f>VLOOKUP(O1322,'Look-up tables'!$D$1:$E$5,2,FALSE)</f>
        <v>1</v>
      </c>
      <c r="Q1322" s="8" t="s">
        <v>17</v>
      </c>
      <c r="R1322" t="s">
        <v>18</v>
      </c>
      <c r="S1322" t="s">
        <v>19</v>
      </c>
      <c r="T1322" s="1">
        <v>40611</v>
      </c>
    </row>
    <row r="1323" spans="1:20" x14ac:dyDescent="0.35">
      <c r="A1323">
        <v>27778</v>
      </c>
      <c r="B1323" s="1">
        <v>40788</v>
      </c>
      <c r="C1323" s="27" t="str">
        <f t="shared" si="61"/>
        <v>Sep</v>
      </c>
      <c r="D1323" s="27">
        <f>VLOOKUP(C1323,'Look-up tables'!$N$2:$O$13,2,FALSE)</f>
        <v>9</v>
      </c>
      <c r="E1323" t="s">
        <v>20</v>
      </c>
      <c r="F1323">
        <v>34</v>
      </c>
      <c r="G1323" t="str">
        <f>VLOOKUP(F1323,'Look-up tables'!$A$1:$B$7,2,TRUE)</f>
        <v>L</v>
      </c>
      <c r="H1323">
        <v>4805.92</v>
      </c>
      <c r="I1323" s="2">
        <f t="shared" si="60"/>
        <v>141.35058823529411</v>
      </c>
      <c r="J1323" t="s">
        <v>21</v>
      </c>
      <c r="K1323">
        <v>36.090000000000003</v>
      </c>
      <c r="L1323" s="8">
        <f t="shared" si="62"/>
        <v>4842.01</v>
      </c>
      <c r="M1323" t="s">
        <v>26</v>
      </c>
      <c r="N1323" t="str">
        <f>VLOOKUP(M1323,'Look-up tables'!$H$1:$I$14,2,FALSE)</f>
        <v>NT</v>
      </c>
      <c r="O1323" t="s">
        <v>22</v>
      </c>
      <c r="P1323" s="7">
        <f>VLOOKUP(O1323,'Look-up tables'!$D$1:$E$5,2,FALSE)</f>
        <v>1</v>
      </c>
      <c r="Q1323" s="8" t="s">
        <v>17</v>
      </c>
      <c r="R1323" t="s">
        <v>115</v>
      </c>
      <c r="S1323" t="s">
        <v>56</v>
      </c>
      <c r="T1323" s="1">
        <v>40642</v>
      </c>
    </row>
    <row r="1324" spans="1:20" x14ac:dyDescent="0.35">
      <c r="A1324">
        <v>9027</v>
      </c>
      <c r="B1324" s="1">
        <v>40788</v>
      </c>
      <c r="C1324" s="27" t="str">
        <f t="shared" si="61"/>
        <v>Sep</v>
      </c>
      <c r="D1324" s="27">
        <f>VLOOKUP(C1324,'Look-up tables'!$N$2:$O$13,2,FALSE)</f>
        <v>9</v>
      </c>
      <c r="E1324" t="s">
        <v>13</v>
      </c>
      <c r="F1324">
        <v>30</v>
      </c>
      <c r="G1324" t="str">
        <f>VLOOKUP(F1324,'Look-up tables'!$A$1:$B$7,2,TRUE)</f>
        <v>L</v>
      </c>
      <c r="H1324">
        <v>932.89200000000005</v>
      </c>
      <c r="I1324" s="2">
        <f t="shared" si="60"/>
        <v>31.096400000000003</v>
      </c>
      <c r="J1324" t="s">
        <v>25</v>
      </c>
      <c r="K1324">
        <v>0.99</v>
      </c>
      <c r="L1324" s="8">
        <f t="shared" si="62"/>
        <v>933.88200000000006</v>
      </c>
      <c r="M1324" t="s">
        <v>96</v>
      </c>
      <c r="N1324" t="str">
        <f>VLOOKUP(M1324,'Look-up tables'!$H$1:$I$14,2,FALSE)</f>
        <v>PE</v>
      </c>
      <c r="O1324" t="s">
        <v>16</v>
      </c>
      <c r="P1324" s="7">
        <f>VLOOKUP(O1324,'Look-up tables'!$D$1:$E$5,2,FALSE)</f>
        <v>4</v>
      </c>
      <c r="Q1324" s="8" t="s">
        <v>30</v>
      </c>
      <c r="R1324" t="s">
        <v>47</v>
      </c>
      <c r="S1324" t="s">
        <v>32</v>
      </c>
      <c r="T1324" s="1">
        <v>40856</v>
      </c>
    </row>
    <row r="1325" spans="1:20" x14ac:dyDescent="0.35">
      <c r="A1325">
        <v>40896</v>
      </c>
      <c r="B1325" s="1">
        <v>40788</v>
      </c>
      <c r="C1325" s="27" t="str">
        <f t="shared" si="61"/>
        <v>Sep</v>
      </c>
      <c r="D1325" s="27">
        <f>VLOOKUP(C1325,'Look-up tables'!$N$2:$O$13,2,FALSE)</f>
        <v>9</v>
      </c>
      <c r="E1325" t="s">
        <v>49</v>
      </c>
      <c r="F1325">
        <v>21</v>
      </c>
      <c r="G1325" t="str">
        <f>VLOOKUP(F1325,'Look-up tables'!$A$1:$B$7,2,TRUE)</f>
        <v>M</v>
      </c>
      <c r="H1325">
        <v>155.72999999999999</v>
      </c>
      <c r="I1325" s="2">
        <f t="shared" si="60"/>
        <v>7.4157142857142855</v>
      </c>
      <c r="J1325" t="s">
        <v>14</v>
      </c>
      <c r="K1325">
        <v>1.71</v>
      </c>
      <c r="L1325" s="8">
        <f t="shared" si="62"/>
        <v>157.44</v>
      </c>
      <c r="M1325" t="s">
        <v>232</v>
      </c>
      <c r="N1325" t="str">
        <f>VLOOKUP(M1325,'Look-up tables'!$H$1:$I$14,2,FALSE)</f>
        <v>NL</v>
      </c>
      <c r="O1325" t="s">
        <v>22</v>
      </c>
      <c r="P1325" s="7">
        <f>VLOOKUP(O1325,'Look-up tables'!$D$1:$E$5,2,FALSE)</f>
        <v>1</v>
      </c>
      <c r="Q1325" s="8" t="s">
        <v>27</v>
      </c>
      <c r="R1325" t="s">
        <v>28</v>
      </c>
      <c r="S1325" t="s">
        <v>37</v>
      </c>
      <c r="T1325" s="1">
        <v>40611</v>
      </c>
    </row>
    <row r="1326" spans="1:20" x14ac:dyDescent="0.35">
      <c r="A1326">
        <v>27778</v>
      </c>
      <c r="B1326" s="1">
        <v>40788</v>
      </c>
      <c r="C1326" s="27" t="str">
        <f t="shared" si="61"/>
        <v>Sep</v>
      </c>
      <c r="D1326" s="27">
        <f>VLOOKUP(C1326,'Look-up tables'!$N$2:$O$13,2,FALSE)</f>
        <v>9</v>
      </c>
      <c r="E1326" t="s">
        <v>20</v>
      </c>
      <c r="F1326">
        <v>10</v>
      </c>
      <c r="G1326" t="str">
        <f>VLOOKUP(F1326,'Look-up tables'!$A$1:$B$7,2,TRUE)</f>
        <v>S</v>
      </c>
      <c r="H1326">
        <v>6350.29</v>
      </c>
      <c r="I1326" s="2">
        <f t="shared" si="60"/>
        <v>635.029</v>
      </c>
      <c r="J1326" t="s">
        <v>25</v>
      </c>
      <c r="K1326">
        <v>24.49</v>
      </c>
      <c r="L1326" s="8">
        <f t="shared" si="62"/>
        <v>6374.78</v>
      </c>
      <c r="M1326" t="s">
        <v>39</v>
      </c>
      <c r="N1326" t="str">
        <f>VLOOKUP(M1326,'Look-up tables'!$H$1:$I$14,2,FALSE)</f>
        <v>MB</v>
      </c>
      <c r="O1326" t="s">
        <v>22</v>
      </c>
      <c r="P1326" s="7">
        <f>VLOOKUP(O1326,'Look-up tables'!$D$1:$E$5,2,FALSE)</f>
        <v>1</v>
      </c>
      <c r="Q1326" s="8" t="s">
        <v>30</v>
      </c>
      <c r="R1326" t="s">
        <v>165</v>
      </c>
      <c r="S1326" t="s">
        <v>76</v>
      </c>
      <c r="T1326" s="1">
        <v>40642</v>
      </c>
    </row>
    <row r="1327" spans="1:20" x14ac:dyDescent="0.35">
      <c r="A1327">
        <v>27778</v>
      </c>
      <c r="B1327" s="1">
        <v>40788</v>
      </c>
      <c r="C1327" s="27" t="str">
        <f t="shared" si="61"/>
        <v>Sep</v>
      </c>
      <c r="D1327" s="27">
        <f>VLOOKUP(C1327,'Look-up tables'!$N$2:$O$13,2,FALSE)</f>
        <v>9</v>
      </c>
      <c r="E1327" t="s">
        <v>20</v>
      </c>
      <c r="F1327">
        <v>1</v>
      </c>
      <c r="G1327" t="str">
        <f>VLOOKUP(F1327,'Look-up tables'!$A$1:$B$7,2,TRUE)</f>
        <v>XS</v>
      </c>
      <c r="H1327">
        <v>232.67</v>
      </c>
      <c r="I1327" s="2">
        <f t="shared" si="60"/>
        <v>232.67</v>
      </c>
      <c r="J1327" t="s">
        <v>25</v>
      </c>
      <c r="K1327">
        <v>15.01</v>
      </c>
      <c r="L1327" s="8">
        <f t="shared" si="62"/>
        <v>247.67999999999998</v>
      </c>
      <c r="M1327" t="s">
        <v>26</v>
      </c>
      <c r="N1327" t="str">
        <f>VLOOKUP(M1327,'Look-up tables'!$H$1:$I$14,2,FALSE)</f>
        <v>NT</v>
      </c>
      <c r="O1327" t="s">
        <v>22</v>
      </c>
      <c r="P1327" s="7">
        <f>VLOOKUP(O1327,'Look-up tables'!$D$1:$E$5,2,FALSE)</f>
        <v>1</v>
      </c>
      <c r="Q1327" s="8" t="s">
        <v>27</v>
      </c>
      <c r="R1327" t="s">
        <v>68</v>
      </c>
      <c r="S1327" t="s">
        <v>19</v>
      </c>
      <c r="T1327" s="1">
        <v>40642</v>
      </c>
    </row>
    <row r="1328" spans="1:20" x14ac:dyDescent="0.35">
      <c r="A1328">
        <v>41152</v>
      </c>
      <c r="B1328" s="1">
        <v>40789</v>
      </c>
      <c r="C1328" s="27" t="str">
        <f t="shared" si="61"/>
        <v>Sep</v>
      </c>
      <c r="D1328" s="27">
        <f>VLOOKUP(C1328,'Look-up tables'!$N$2:$O$13,2,FALSE)</f>
        <v>9</v>
      </c>
      <c r="E1328" t="s">
        <v>34</v>
      </c>
      <c r="F1328">
        <v>49</v>
      </c>
      <c r="G1328" t="str">
        <f>VLOOKUP(F1328,'Look-up tables'!$A$1:$B$7,2,TRUE)</f>
        <v>XL</v>
      </c>
      <c r="H1328">
        <v>3702.92</v>
      </c>
      <c r="I1328" s="2">
        <f t="shared" si="60"/>
        <v>75.569795918367348</v>
      </c>
      <c r="J1328" t="s">
        <v>25</v>
      </c>
      <c r="K1328">
        <v>19.95</v>
      </c>
      <c r="L1328" s="8">
        <f t="shared" si="62"/>
        <v>3722.87</v>
      </c>
      <c r="M1328" t="s">
        <v>15</v>
      </c>
      <c r="N1328" t="str">
        <f>VLOOKUP(M1328,'Look-up tables'!$H$1:$I$14,2,FALSE)</f>
        <v>BC</v>
      </c>
      <c r="O1328" t="s">
        <v>22</v>
      </c>
      <c r="P1328" s="7">
        <f>VLOOKUP(O1328,'Look-up tables'!$D$1:$E$5,2,FALSE)</f>
        <v>1</v>
      </c>
      <c r="Q1328" s="8" t="s">
        <v>27</v>
      </c>
      <c r="R1328" t="s">
        <v>66</v>
      </c>
      <c r="S1328" t="s">
        <v>76</v>
      </c>
      <c r="T1328" s="1">
        <v>40642</v>
      </c>
    </row>
    <row r="1329" spans="1:20" x14ac:dyDescent="0.35">
      <c r="A1329">
        <v>42274</v>
      </c>
      <c r="B1329" s="1">
        <v>40789</v>
      </c>
      <c r="C1329" s="27" t="str">
        <f t="shared" si="61"/>
        <v>Sep</v>
      </c>
      <c r="D1329" s="27">
        <f>VLOOKUP(C1329,'Look-up tables'!$N$2:$O$13,2,FALSE)</f>
        <v>9</v>
      </c>
      <c r="E1329" t="s">
        <v>34</v>
      </c>
      <c r="F1329">
        <v>45</v>
      </c>
      <c r="G1329" t="str">
        <f>VLOOKUP(F1329,'Look-up tables'!$A$1:$B$7,2,TRUE)</f>
        <v>XL</v>
      </c>
      <c r="H1329">
        <v>508.49</v>
      </c>
      <c r="I1329" s="2">
        <f t="shared" si="60"/>
        <v>11.299777777777779</v>
      </c>
      <c r="J1329" t="s">
        <v>14</v>
      </c>
      <c r="K1329">
        <v>6.2</v>
      </c>
      <c r="L1329" s="8">
        <f t="shared" si="62"/>
        <v>514.69000000000005</v>
      </c>
      <c r="M1329" t="s">
        <v>51</v>
      </c>
      <c r="N1329" t="str">
        <f>VLOOKUP(M1329,'Look-up tables'!$H$1:$I$14,2,FALSE)</f>
        <v>ON</v>
      </c>
      <c r="O1329" t="s">
        <v>29</v>
      </c>
      <c r="P1329" s="7">
        <f>VLOOKUP(O1329,'Look-up tables'!$D$1:$E$5,2,FALSE)</f>
        <v>3</v>
      </c>
      <c r="Q1329" s="8" t="s">
        <v>17</v>
      </c>
      <c r="R1329" t="s">
        <v>18</v>
      </c>
      <c r="S1329" t="s">
        <v>37</v>
      </c>
      <c r="T1329" s="1">
        <v>40672</v>
      </c>
    </row>
    <row r="1330" spans="1:20" x14ac:dyDescent="0.35">
      <c r="A1330">
        <v>34660</v>
      </c>
      <c r="B1330" s="1">
        <v>40789</v>
      </c>
      <c r="C1330" s="27" t="str">
        <f t="shared" si="61"/>
        <v>Sep</v>
      </c>
      <c r="D1330" s="27">
        <f>VLOOKUP(C1330,'Look-up tables'!$N$2:$O$13,2,FALSE)</f>
        <v>9</v>
      </c>
      <c r="E1330" t="s">
        <v>49</v>
      </c>
      <c r="F1330">
        <v>36</v>
      </c>
      <c r="G1330" t="str">
        <f>VLOOKUP(F1330,'Look-up tables'!$A$1:$B$7,2,TRUE)</f>
        <v>L</v>
      </c>
      <c r="H1330">
        <v>3832.37</v>
      </c>
      <c r="I1330" s="2">
        <f t="shared" si="60"/>
        <v>106.45472222222222</v>
      </c>
      <c r="J1330" t="s">
        <v>25</v>
      </c>
      <c r="K1330">
        <v>5.81</v>
      </c>
      <c r="L1330" s="8">
        <f t="shared" si="62"/>
        <v>3838.18</v>
      </c>
      <c r="M1330" t="s">
        <v>85</v>
      </c>
      <c r="N1330" t="str">
        <f>VLOOKUP(M1330,'Look-up tables'!$H$1:$I$14,2,FALSE)</f>
        <v>SK</v>
      </c>
      <c r="O1330" t="s">
        <v>29</v>
      </c>
      <c r="P1330" s="7">
        <f>VLOOKUP(O1330,'Look-up tables'!$D$1:$E$5,2,FALSE)</f>
        <v>3</v>
      </c>
      <c r="Q1330" s="8" t="s">
        <v>17</v>
      </c>
      <c r="R1330" t="s">
        <v>18</v>
      </c>
      <c r="S1330" t="s">
        <v>45</v>
      </c>
      <c r="T1330" s="1">
        <v>40672</v>
      </c>
    </row>
    <row r="1331" spans="1:20" x14ac:dyDescent="0.35">
      <c r="A1331">
        <v>41152</v>
      </c>
      <c r="B1331" s="1">
        <v>40789</v>
      </c>
      <c r="C1331" s="27" t="str">
        <f t="shared" si="61"/>
        <v>Sep</v>
      </c>
      <c r="D1331" s="27">
        <f>VLOOKUP(C1331,'Look-up tables'!$N$2:$O$13,2,FALSE)</f>
        <v>9</v>
      </c>
      <c r="E1331" t="s">
        <v>34</v>
      </c>
      <c r="F1331">
        <v>29</v>
      </c>
      <c r="G1331" t="str">
        <f>VLOOKUP(F1331,'Look-up tables'!$A$1:$B$7,2,TRUE)</f>
        <v>M</v>
      </c>
      <c r="H1331">
        <v>53.99</v>
      </c>
      <c r="I1331" s="2">
        <f t="shared" si="60"/>
        <v>1.8617241379310345</v>
      </c>
      <c r="J1331" t="s">
        <v>25</v>
      </c>
      <c r="K1331">
        <v>1.49</v>
      </c>
      <c r="L1331" s="8">
        <f t="shared" si="62"/>
        <v>55.480000000000004</v>
      </c>
      <c r="M1331" t="s">
        <v>15</v>
      </c>
      <c r="N1331" t="str">
        <f>VLOOKUP(M1331,'Look-up tables'!$H$1:$I$14,2,FALSE)</f>
        <v>BC</v>
      </c>
      <c r="O1331" t="s">
        <v>22</v>
      </c>
      <c r="P1331" s="7">
        <f>VLOOKUP(O1331,'Look-up tables'!$D$1:$E$5,2,FALSE)</f>
        <v>1</v>
      </c>
      <c r="Q1331" s="8" t="s">
        <v>27</v>
      </c>
      <c r="R1331" t="s">
        <v>68</v>
      </c>
      <c r="S1331" t="s">
        <v>19</v>
      </c>
      <c r="T1331" s="1">
        <v>40672</v>
      </c>
    </row>
    <row r="1332" spans="1:20" x14ac:dyDescent="0.35">
      <c r="A1332">
        <v>42274</v>
      </c>
      <c r="B1332" s="1">
        <v>40789</v>
      </c>
      <c r="C1332" s="27" t="str">
        <f t="shared" si="61"/>
        <v>Sep</v>
      </c>
      <c r="D1332" s="27">
        <f>VLOOKUP(C1332,'Look-up tables'!$N$2:$O$13,2,FALSE)</f>
        <v>9</v>
      </c>
      <c r="E1332" t="s">
        <v>34</v>
      </c>
      <c r="F1332">
        <v>23</v>
      </c>
      <c r="G1332" t="str">
        <f>VLOOKUP(F1332,'Look-up tables'!$A$1:$B$7,2,TRUE)</f>
        <v>M</v>
      </c>
      <c r="H1332">
        <v>2296.7600000000002</v>
      </c>
      <c r="I1332" s="2">
        <f t="shared" si="60"/>
        <v>99.859130434782614</v>
      </c>
      <c r="J1332" t="s">
        <v>25</v>
      </c>
      <c r="K1332">
        <v>19.989999999999998</v>
      </c>
      <c r="L1332" s="8">
        <f t="shared" si="62"/>
        <v>2316.75</v>
      </c>
      <c r="M1332" t="s">
        <v>51</v>
      </c>
      <c r="N1332" t="str">
        <f>VLOOKUP(M1332,'Look-up tables'!$H$1:$I$14,2,FALSE)</f>
        <v>ON</v>
      </c>
      <c r="O1332" t="s">
        <v>29</v>
      </c>
      <c r="P1332" s="7">
        <f>VLOOKUP(O1332,'Look-up tables'!$D$1:$E$5,2,FALSE)</f>
        <v>3</v>
      </c>
      <c r="Q1332" s="8" t="s">
        <v>30</v>
      </c>
      <c r="R1332" t="s">
        <v>31</v>
      </c>
      <c r="S1332" t="s">
        <v>19</v>
      </c>
      <c r="T1332" s="1">
        <v>40672</v>
      </c>
    </row>
    <row r="1333" spans="1:20" x14ac:dyDescent="0.35">
      <c r="A1333">
        <v>27904</v>
      </c>
      <c r="B1333" s="1">
        <v>40789</v>
      </c>
      <c r="C1333" s="27" t="str">
        <f t="shared" si="61"/>
        <v>Sep</v>
      </c>
      <c r="D1333" s="27">
        <f>VLOOKUP(C1333,'Look-up tables'!$N$2:$O$13,2,FALSE)</f>
        <v>9</v>
      </c>
      <c r="E1333" t="s">
        <v>34</v>
      </c>
      <c r="F1333">
        <v>8</v>
      </c>
      <c r="G1333" t="str">
        <f>VLOOKUP(F1333,'Look-up tables'!$A$1:$B$7,2,TRUE)</f>
        <v>XS</v>
      </c>
      <c r="H1333">
        <v>460.58949999999999</v>
      </c>
      <c r="I1333" s="2">
        <f t="shared" si="60"/>
        <v>57.573687499999998</v>
      </c>
      <c r="J1333" t="s">
        <v>25</v>
      </c>
      <c r="K1333">
        <v>8.99</v>
      </c>
      <c r="L1333" s="8">
        <f t="shared" si="62"/>
        <v>469.5795</v>
      </c>
      <c r="M1333" t="s">
        <v>15</v>
      </c>
      <c r="N1333" t="str">
        <f>VLOOKUP(M1333,'Look-up tables'!$H$1:$I$14,2,FALSE)</f>
        <v>BC</v>
      </c>
      <c r="O1333" t="s">
        <v>16</v>
      </c>
      <c r="P1333" s="7">
        <f>VLOOKUP(O1333,'Look-up tables'!$D$1:$E$5,2,FALSE)</f>
        <v>4</v>
      </c>
      <c r="Q1333" s="8" t="s">
        <v>30</v>
      </c>
      <c r="R1333" t="s">
        <v>47</v>
      </c>
      <c r="S1333" t="s">
        <v>19</v>
      </c>
      <c r="T1333" s="1">
        <v>40642</v>
      </c>
    </row>
    <row r="1334" spans="1:20" x14ac:dyDescent="0.35">
      <c r="A1334">
        <v>2309</v>
      </c>
      <c r="B1334" s="1">
        <v>40789</v>
      </c>
      <c r="C1334" s="27" t="str">
        <f t="shared" si="61"/>
        <v>Sep</v>
      </c>
      <c r="D1334" s="27">
        <f>VLOOKUP(C1334,'Look-up tables'!$N$2:$O$13,2,FALSE)</f>
        <v>9</v>
      </c>
      <c r="E1334" t="s">
        <v>13</v>
      </c>
      <c r="F1334">
        <v>7</v>
      </c>
      <c r="G1334" t="str">
        <f>VLOOKUP(F1334,'Look-up tables'!$A$1:$B$7,2,TRUE)</f>
        <v>XS</v>
      </c>
      <c r="H1334">
        <v>27.01</v>
      </c>
      <c r="I1334" s="2">
        <f t="shared" si="60"/>
        <v>3.858571428571429</v>
      </c>
      <c r="J1334" t="s">
        <v>25</v>
      </c>
      <c r="K1334">
        <v>1.49</v>
      </c>
      <c r="L1334" s="8">
        <f t="shared" si="62"/>
        <v>28.5</v>
      </c>
      <c r="M1334" t="s">
        <v>46</v>
      </c>
      <c r="N1334" t="str">
        <f>VLOOKUP(M1334,'Look-up tables'!$H$1:$I$14,2,FALSE)</f>
        <v>YT</v>
      </c>
      <c r="O1334" t="s">
        <v>16</v>
      </c>
      <c r="P1334" s="7">
        <f>VLOOKUP(O1334,'Look-up tables'!$D$1:$E$5,2,FALSE)</f>
        <v>4</v>
      </c>
      <c r="Q1334" s="8" t="s">
        <v>27</v>
      </c>
      <c r="R1334" t="s">
        <v>68</v>
      </c>
      <c r="S1334" t="s">
        <v>19</v>
      </c>
      <c r="T1334" s="1">
        <v>40672</v>
      </c>
    </row>
    <row r="1335" spans="1:20" x14ac:dyDescent="0.35">
      <c r="A1335">
        <v>34660</v>
      </c>
      <c r="B1335" s="1">
        <v>40789</v>
      </c>
      <c r="C1335" s="27" t="str">
        <f t="shared" si="61"/>
        <v>Sep</v>
      </c>
      <c r="D1335" s="27">
        <f>VLOOKUP(C1335,'Look-up tables'!$N$2:$O$13,2,FALSE)</f>
        <v>9</v>
      </c>
      <c r="E1335" t="s">
        <v>49</v>
      </c>
      <c r="F1335">
        <v>4</v>
      </c>
      <c r="G1335" t="str">
        <f>VLOOKUP(F1335,'Look-up tables'!$A$1:$B$7,2,TRUE)</f>
        <v>XS</v>
      </c>
      <c r="H1335">
        <v>24.77</v>
      </c>
      <c r="I1335" s="2">
        <f t="shared" si="60"/>
        <v>6.1924999999999999</v>
      </c>
      <c r="J1335" t="s">
        <v>25</v>
      </c>
      <c r="K1335">
        <v>5.68</v>
      </c>
      <c r="L1335" s="8">
        <f t="shared" si="62"/>
        <v>30.45</v>
      </c>
      <c r="M1335" t="s">
        <v>85</v>
      </c>
      <c r="N1335" t="str">
        <f>VLOOKUP(M1335,'Look-up tables'!$H$1:$I$14,2,FALSE)</f>
        <v>SK</v>
      </c>
      <c r="O1335" t="s">
        <v>29</v>
      </c>
      <c r="P1335" s="7">
        <f>VLOOKUP(O1335,'Look-up tables'!$D$1:$E$5,2,FALSE)</f>
        <v>3</v>
      </c>
      <c r="Q1335" s="8" t="s">
        <v>27</v>
      </c>
      <c r="R1335" t="s">
        <v>68</v>
      </c>
      <c r="S1335" t="s">
        <v>19</v>
      </c>
      <c r="T1335" s="1">
        <v>40642</v>
      </c>
    </row>
    <row r="1336" spans="1:20" x14ac:dyDescent="0.35">
      <c r="A1336">
        <v>34180</v>
      </c>
      <c r="B1336" s="1">
        <v>40789</v>
      </c>
      <c r="C1336" s="27" t="str">
        <f t="shared" si="61"/>
        <v>Sep</v>
      </c>
      <c r="D1336" s="27">
        <f>VLOOKUP(C1336,'Look-up tables'!$N$2:$O$13,2,FALSE)</f>
        <v>9</v>
      </c>
      <c r="E1336" t="s">
        <v>34</v>
      </c>
      <c r="F1336">
        <v>2</v>
      </c>
      <c r="G1336" t="str">
        <f>VLOOKUP(F1336,'Look-up tables'!$A$1:$B$7,2,TRUE)</f>
        <v>XS</v>
      </c>
      <c r="H1336">
        <v>27</v>
      </c>
      <c r="I1336" s="2">
        <f t="shared" si="60"/>
        <v>13.5</v>
      </c>
      <c r="J1336" t="s">
        <v>14</v>
      </c>
      <c r="K1336">
        <v>8.09</v>
      </c>
      <c r="L1336" s="8">
        <f t="shared" si="62"/>
        <v>35.090000000000003</v>
      </c>
      <c r="M1336" t="s">
        <v>39</v>
      </c>
      <c r="N1336" t="str">
        <f>VLOOKUP(M1336,'Look-up tables'!$H$1:$I$14,2,FALSE)</f>
        <v>MB</v>
      </c>
      <c r="O1336" t="s">
        <v>22</v>
      </c>
      <c r="P1336" s="7">
        <f>VLOOKUP(O1336,'Look-up tables'!$D$1:$E$5,2,FALSE)</f>
        <v>1</v>
      </c>
      <c r="Q1336" s="8" t="s">
        <v>27</v>
      </c>
      <c r="R1336" t="s">
        <v>28</v>
      </c>
      <c r="S1336" t="s">
        <v>19</v>
      </c>
      <c r="T1336" s="1">
        <v>40611</v>
      </c>
    </row>
    <row r="1337" spans="1:20" x14ac:dyDescent="0.35">
      <c r="A1337">
        <v>13889</v>
      </c>
      <c r="B1337" s="1">
        <v>40790</v>
      </c>
      <c r="C1337" s="27" t="str">
        <f t="shared" si="61"/>
        <v>Sep</v>
      </c>
      <c r="D1337" s="27">
        <f>VLOOKUP(C1337,'Look-up tables'!$N$2:$O$13,2,FALSE)</f>
        <v>9</v>
      </c>
      <c r="E1337" t="s">
        <v>55</v>
      </c>
      <c r="F1337">
        <v>49</v>
      </c>
      <c r="G1337" t="str">
        <f>VLOOKUP(F1337,'Look-up tables'!$A$1:$B$7,2,TRUE)</f>
        <v>XL</v>
      </c>
      <c r="H1337">
        <v>12979.1</v>
      </c>
      <c r="I1337" s="2">
        <f t="shared" si="60"/>
        <v>264.87959183673468</v>
      </c>
      <c r="J1337" t="s">
        <v>21</v>
      </c>
      <c r="K1337">
        <v>54.31</v>
      </c>
      <c r="L1337" s="8">
        <f t="shared" si="62"/>
        <v>13033.41</v>
      </c>
      <c r="M1337" t="s">
        <v>15</v>
      </c>
      <c r="N1337" t="str">
        <f>VLOOKUP(M1337,'Look-up tables'!$H$1:$I$14,2,FALSE)</f>
        <v>BC</v>
      </c>
      <c r="O1337" t="s">
        <v>42</v>
      </c>
      <c r="P1337" s="7">
        <f>VLOOKUP(O1337,'Look-up tables'!$D$1:$E$5,2,FALSE)</f>
        <v>2</v>
      </c>
      <c r="Q1337" s="8" t="s">
        <v>17</v>
      </c>
      <c r="R1337" t="s">
        <v>23</v>
      </c>
      <c r="S1337" t="s">
        <v>24</v>
      </c>
      <c r="T1337" s="1">
        <v>40672</v>
      </c>
    </row>
    <row r="1338" spans="1:20" x14ac:dyDescent="0.35">
      <c r="A1338">
        <v>17573</v>
      </c>
      <c r="B1338" s="1">
        <v>40790</v>
      </c>
      <c r="C1338" s="27" t="str">
        <f t="shared" si="61"/>
        <v>Sep</v>
      </c>
      <c r="D1338" s="27">
        <f>VLOOKUP(C1338,'Look-up tables'!$N$2:$O$13,2,FALSE)</f>
        <v>9</v>
      </c>
      <c r="E1338" t="s">
        <v>13</v>
      </c>
      <c r="F1338">
        <v>47</v>
      </c>
      <c r="G1338" t="str">
        <f>VLOOKUP(F1338,'Look-up tables'!$A$1:$B$7,2,TRUE)</f>
        <v>XL</v>
      </c>
      <c r="H1338">
        <v>21555.599999999999</v>
      </c>
      <c r="I1338" s="2">
        <f t="shared" si="60"/>
        <v>458.62978723404251</v>
      </c>
      <c r="J1338" t="s">
        <v>21</v>
      </c>
      <c r="K1338">
        <v>49</v>
      </c>
      <c r="L1338" s="8">
        <f t="shared" si="62"/>
        <v>21604.6</v>
      </c>
      <c r="M1338" t="s">
        <v>54</v>
      </c>
      <c r="N1338" t="str">
        <f>VLOOKUP(M1338,'Look-up tables'!$H$1:$I$14,2,FALSE)</f>
        <v>AB</v>
      </c>
      <c r="O1338" t="s">
        <v>42</v>
      </c>
      <c r="P1338" s="7">
        <f>VLOOKUP(O1338,'Look-up tables'!$D$1:$E$5,2,FALSE)</f>
        <v>2</v>
      </c>
      <c r="Q1338" s="8" t="s">
        <v>30</v>
      </c>
      <c r="R1338" t="s">
        <v>165</v>
      </c>
      <c r="S1338" t="s">
        <v>24</v>
      </c>
      <c r="T1338" s="1">
        <v>40703</v>
      </c>
    </row>
    <row r="1339" spans="1:20" x14ac:dyDescent="0.35">
      <c r="A1339">
        <v>9955</v>
      </c>
      <c r="B1339" s="1">
        <v>40790</v>
      </c>
      <c r="C1339" s="27" t="str">
        <f t="shared" si="61"/>
        <v>Sep</v>
      </c>
      <c r="D1339" s="27">
        <f>VLOOKUP(C1339,'Look-up tables'!$N$2:$O$13,2,FALSE)</f>
        <v>9</v>
      </c>
      <c r="E1339" t="s">
        <v>20</v>
      </c>
      <c r="F1339">
        <v>37</v>
      </c>
      <c r="G1339" t="str">
        <f>VLOOKUP(F1339,'Look-up tables'!$A$1:$B$7,2,TRUE)</f>
        <v>L</v>
      </c>
      <c r="H1339">
        <v>2912.0149999999999</v>
      </c>
      <c r="I1339" s="2">
        <f t="shared" si="60"/>
        <v>78.703108108108111</v>
      </c>
      <c r="J1339" t="s">
        <v>25</v>
      </c>
      <c r="K1339">
        <v>4.9000000000000004</v>
      </c>
      <c r="L1339" s="8">
        <f t="shared" si="62"/>
        <v>2916.915</v>
      </c>
      <c r="M1339" t="s">
        <v>54</v>
      </c>
      <c r="N1339" t="str">
        <f>VLOOKUP(M1339,'Look-up tables'!$H$1:$I$14,2,FALSE)</f>
        <v>AB</v>
      </c>
      <c r="O1339" t="s">
        <v>22</v>
      </c>
      <c r="P1339" s="7">
        <f>VLOOKUP(O1339,'Look-up tables'!$D$1:$E$5,2,FALSE)</f>
        <v>1</v>
      </c>
      <c r="Q1339" s="8" t="s">
        <v>30</v>
      </c>
      <c r="R1339" t="s">
        <v>47</v>
      </c>
      <c r="S1339" t="s">
        <v>19</v>
      </c>
      <c r="T1339" s="1">
        <v>40703</v>
      </c>
    </row>
    <row r="1340" spans="1:20" x14ac:dyDescent="0.35">
      <c r="A1340">
        <v>51969</v>
      </c>
      <c r="B1340" s="1">
        <v>40790</v>
      </c>
      <c r="C1340" s="27" t="str">
        <f t="shared" si="61"/>
        <v>Sep</v>
      </c>
      <c r="D1340" s="27">
        <f>VLOOKUP(C1340,'Look-up tables'!$N$2:$O$13,2,FALSE)</f>
        <v>9</v>
      </c>
      <c r="E1340" t="s">
        <v>34</v>
      </c>
      <c r="F1340">
        <v>33</v>
      </c>
      <c r="G1340" t="str">
        <f>VLOOKUP(F1340,'Look-up tables'!$A$1:$B$7,2,TRUE)</f>
        <v>L</v>
      </c>
      <c r="H1340">
        <v>1756.6949999999999</v>
      </c>
      <c r="I1340" s="2">
        <f t="shared" si="60"/>
        <v>53.233181818181819</v>
      </c>
      <c r="J1340" t="s">
        <v>25</v>
      </c>
      <c r="K1340">
        <v>8.8000000000000007</v>
      </c>
      <c r="L1340" s="8">
        <f t="shared" si="62"/>
        <v>1765.4949999999999</v>
      </c>
      <c r="M1340" t="s">
        <v>15</v>
      </c>
      <c r="N1340" t="str">
        <f>VLOOKUP(M1340,'Look-up tables'!$H$1:$I$14,2,FALSE)</f>
        <v>BC</v>
      </c>
      <c r="O1340" t="s">
        <v>16</v>
      </c>
      <c r="P1340" s="7">
        <f>VLOOKUP(O1340,'Look-up tables'!$D$1:$E$5,2,FALSE)</f>
        <v>4</v>
      </c>
      <c r="Q1340" s="8" t="s">
        <v>30</v>
      </c>
      <c r="R1340" t="s">
        <v>47</v>
      </c>
      <c r="S1340" t="s">
        <v>19</v>
      </c>
      <c r="T1340" s="1">
        <v>40733</v>
      </c>
    </row>
    <row r="1341" spans="1:20" x14ac:dyDescent="0.35">
      <c r="A1341">
        <v>17573</v>
      </c>
      <c r="B1341" s="1">
        <v>40790</v>
      </c>
      <c r="C1341" s="27" t="str">
        <f t="shared" si="61"/>
        <v>Sep</v>
      </c>
      <c r="D1341" s="27">
        <f>VLOOKUP(C1341,'Look-up tables'!$N$2:$O$13,2,FALSE)</f>
        <v>9</v>
      </c>
      <c r="E1341" t="s">
        <v>13</v>
      </c>
      <c r="F1341">
        <v>23</v>
      </c>
      <c r="G1341" t="str">
        <f>VLOOKUP(F1341,'Look-up tables'!$A$1:$B$7,2,TRUE)</f>
        <v>M</v>
      </c>
      <c r="H1341">
        <v>220.97</v>
      </c>
      <c r="I1341" s="2">
        <f t="shared" si="60"/>
        <v>9.6073913043478267</v>
      </c>
      <c r="J1341" t="s">
        <v>25</v>
      </c>
      <c r="K1341">
        <v>7.29</v>
      </c>
      <c r="L1341" s="8">
        <f t="shared" si="62"/>
        <v>228.26</v>
      </c>
      <c r="M1341" t="s">
        <v>51</v>
      </c>
      <c r="N1341" t="str">
        <f>VLOOKUP(M1341,'Look-up tables'!$H$1:$I$14,2,FALSE)</f>
        <v>ON</v>
      </c>
      <c r="O1341" t="s">
        <v>42</v>
      </c>
      <c r="P1341" s="7">
        <f>VLOOKUP(O1341,'Look-up tables'!$D$1:$E$5,2,FALSE)</f>
        <v>2</v>
      </c>
      <c r="Q1341" s="8" t="s">
        <v>17</v>
      </c>
      <c r="R1341" t="s">
        <v>18</v>
      </c>
      <c r="S1341" t="s">
        <v>32</v>
      </c>
      <c r="T1341" s="1">
        <v>40764</v>
      </c>
    </row>
    <row r="1342" spans="1:20" x14ac:dyDescent="0.35">
      <c r="A1342">
        <v>53895</v>
      </c>
      <c r="B1342" s="1">
        <v>40790</v>
      </c>
      <c r="C1342" s="27" t="str">
        <f t="shared" si="61"/>
        <v>Sep</v>
      </c>
      <c r="D1342" s="27">
        <f>VLOOKUP(C1342,'Look-up tables'!$N$2:$O$13,2,FALSE)</f>
        <v>9</v>
      </c>
      <c r="E1342" t="s">
        <v>49</v>
      </c>
      <c r="F1342">
        <v>21</v>
      </c>
      <c r="G1342" t="str">
        <f>VLOOKUP(F1342,'Look-up tables'!$A$1:$B$7,2,TRUE)</f>
        <v>M</v>
      </c>
      <c r="H1342">
        <v>7922.69</v>
      </c>
      <c r="I1342" s="2">
        <f t="shared" si="60"/>
        <v>377.27095238095234</v>
      </c>
      <c r="J1342" t="s">
        <v>25</v>
      </c>
      <c r="K1342">
        <v>19.989999999999998</v>
      </c>
      <c r="L1342" s="8">
        <f t="shared" si="62"/>
        <v>7942.6799999999994</v>
      </c>
      <c r="M1342" t="s">
        <v>85</v>
      </c>
      <c r="N1342" t="str">
        <f>VLOOKUP(M1342,'Look-up tables'!$H$1:$I$14,2,FALSE)</f>
        <v>SK</v>
      </c>
      <c r="O1342" t="s">
        <v>42</v>
      </c>
      <c r="P1342" s="7">
        <f>VLOOKUP(O1342,'Look-up tables'!$D$1:$E$5,2,FALSE)</f>
        <v>2</v>
      </c>
      <c r="Q1342" s="8" t="s">
        <v>27</v>
      </c>
      <c r="R1342" t="s">
        <v>58</v>
      </c>
      <c r="S1342" t="s">
        <v>19</v>
      </c>
      <c r="T1342" s="1">
        <v>40703</v>
      </c>
    </row>
    <row r="1343" spans="1:20" x14ac:dyDescent="0.35">
      <c r="A1343">
        <v>9863</v>
      </c>
      <c r="B1343" s="1">
        <v>40790</v>
      </c>
      <c r="C1343" s="27" t="str">
        <f t="shared" si="61"/>
        <v>Sep</v>
      </c>
      <c r="D1343" s="27">
        <f>VLOOKUP(C1343,'Look-up tables'!$N$2:$O$13,2,FALSE)</f>
        <v>9</v>
      </c>
      <c r="E1343" t="s">
        <v>20</v>
      </c>
      <c r="F1343">
        <v>18</v>
      </c>
      <c r="G1343" t="str">
        <f>VLOOKUP(F1343,'Look-up tables'!$A$1:$B$7,2,TRUE)</f>
        <v>S</v>
      </c>
      <c r="H1343">
        <v>33.96</v>
      </c>
      <c r="I1343" s="2">
        <f t="shared" si="60"/>
        <v>1.8866666666666667</v>
      </c>
      <c r="J1343" t="s">
        <v>25</v>
      </c>
      <c r="K1343">
        <v>0.7</v>
      </c>
      <c r="L1343" s="8">
        <f t="shared" si="62"/>
        <v>34.660000000000004</v>
      </c>
      <c r="M1343" t="s">
        <v>51</v>
      </c>
      <c r="N1343" t="str">
        <f>VLOOKUP(M1343,'Look-up tables'!$H$1:$I$14,2,FALSE)</f>
        <v>ON</v>
      </c>
      <c r="O1343" t="s">
        <v>29</v>
      </c>
      <c r="P1343" s="7">
        <f>VLOOKUP(O1343,'Look-up tables'!$D$1:$E$5,2,FALSE)</f>
        <v>3</v>
      </c>
      <c r="Q1343" s="8" t="s">
        <v>27</v>
      </c>
      <c r="R1343" t="s">
        <v>40</v>
      </c>
      <c r="S1343" t="s">
        <v>37</v>
      </c>
      <c r="T1343" s="1">
        <v>40703</v>
      </c>
    </row>
    <row r="1344" spans="1:20" x14ac:dyDescent="0.35">
      <c r="A1344">
        <v>51969</v>
      </c>
      <c r="B1344" s="1">
        <v>40790</v>
      </c>
      <c r="C1344" s="27" t="str">
        <f t="shared" si="61"/>
        <v>Sep</v>
      </c>
      <c r="D1344" s="27">
        <f>VLOOKUP(C1344,'Look-up tables'!$N$2:$O$13,2,FALSE)</f>
        <v>9</v>
      </c>
      <c r="E1344" t="s">
        <v>34</v>
      </c>
      <c r="F1344">
        <v>16</v>
      </c>
      <c r="G1344" t="str">
        <f>VLOOKUP(F1344,'Look-up tables'!$A$1:$B$7,2,TRUE)</f>
        <v>S</v>
      </c>
      <c r="H1344">
        <v>196.98</v>
      </c>
      <c r="I1344" s="2">
        <f t="shared" ref="I1344:I1361" si="63">H1344/F1344</f>
        <v>12.311249999999999</v>
      </c>
      <c r="J1344" t="s">
        <v>25</v>
      </c>
      <c r="K1344">
        <v>6.47</v>
      </c>
      <c r="L1344" s="8">
        <f t="shared" si="62"/>
        <v>203.45</v>
      </c>
      <c r="M1344" t="s">
        <v>15</v>
      </c>
      <c r="N1344" t="str">
        <f>VLOOKUP(M1344,'Look-up tables'!$H$1:$I$14,2,FALSE)</f>
        <v>BC</v>
      </c>
      <c r="O1344" t="s">
        <v>16</v>
      </c>
      <c r="P1344" s="7">
        <f>VLOOKUP(O1344,'Look-up tables'!$D$1:$E$5,2,FALSE)</f>
        <v>4</v>
      </c>
      <c r="Q1344" s="8" t="s">
        <v>27</v>
      </c>
      <c r="R1344" t="s">
        <v>28</v>
      </c>
      <c r="S1344" t="s">
        <v>19</v>
      </c>
      <c r="T1344" s="1">
        <v>40642</v>
      </c>
    </row>
    <row r="1345" spans="1:20" x14ac:dyDescent="0.35">
      <c r="A1345">
        <v>43363</v>
      </c>
      <c r="B1345" s="1">
        <v>40791</v>
      </c>
      <c r="C1345" s="27" t="str">
        <f t="shared" si="61"/>
        <v>Sep</v>
      </c>
      <c r="D1345" s="27">
        <f>VLOOKUP(C1345,'Look-up tables'!$N$2:$O$13,2,FALSE)</f>
        <v>9</v>
      </c>
      <c r="E1345" t="s">
        <v>20</v>
      </c>
      <c r="F1345">
        <v>35</v>
      </c>
      <c r="G1345" t="str">
        <f>VLOOKUP(F1345,'Look-up tables'!$A$1:$B$7,2,TRUE)</f>
        <v>L</v>
      </c>
      <c r="H1345">
        <v>12908.4</v>
      </c>
      <c r="I1345" s="2">
        <f t="shared" si="63"/>
        <v>368.81142857142856</v>
      </c>
      <c r="J1345" t="s">
        <v>21</v>
      </c>
      <c r="K1345">
        <v>59</v>
      </c>
      <c r="L1345" s="8">
        <f t="shared" si="62"/>
        <v>12967.4</v>
      </c>
      <c r="M1345" t="s">
        <v>85</v>
      </c>
      <c r="N1345" t="str">
        <f>VLOOKUP(M1345,'Look-up tables'!$H$1:$I$14,2,FALSE)</f>
        <v>SK</v>
      </c>
      <c r="O1345" t="s">
        <v>29</v>
      </c>
      <c r="P1345" s="7">
        <f>VLOOKUP(O1345,'Look-up tables'!$D$1:$E$5,2,FALSE)</f>
        <v>3</v>
      </c>
      <c r="Q1345" s="8" t="s">
        <v>17</v>
      </c>
      <c r="R1345" t="s">
        <v>23</v>
      </c>
      <c r="S1345" t="s">
        <v>24</v>
      </c>
      <c r="T1345" s="1">
        <v>40733</v>
      </c>
    </row>
    <row r="1346" spans="1:20" x14ac:dyDescent="0.35">
      <c r="A1346">
        <v>19138</v>
      </c>
      <c r="B1346" s="1">
        <v>40791</v>
      </c>
      <c r="C1346" s="27" t="str">
        <f t="shared" si="61"/>
        <v>Sep</v>
      </c>
      <c r="D1346" s="27">
        <f>VLOOKUP(C1346,'Look-up tables'!$N$2:$O$13,2,FALSE)</f>
        <v>9</v>
      </c>
      <c r="E1346" t="s">
        <v>13</v>
      </c>
      <c r="F1346">
        <v>30</v>
      </c>
      <c r="G1346" t="str">
        <f>VLOOKUP(F1346,'Look-up tables'!$A$1:$B$7,2,TRUE)</f>
        <v>L</v>
      </c>
      <c r="H1346">
        <v>387</v>
      </c>
      <c r="I1346" s="2">
        <f t="shared" si="63"/>
        <v>12.9</v>
      </c>
      <c r="J1346" t="s">
        <v>14</v>
      </c>
      <c r="K1346">
        <v>6.13</v>
      </c>
      <c r="L1346" s="8">
        <f t="shared" si="62"/>
        <v>393.13</v>
      </c>
      <c r="M1346" t="s">
        <v>26</v>
      </c>
      <c r="N1346" t="str">
        <f>VLOOKUP(M1346,'Look-up tables'!$H$1:$I$14,2,FALSE)</f>
        <v>NT</v>
      </c>
      <c r="O1346" t="s">
        <v>29</v>
      </c>
      <c r="P1346" s="7">
        <f>VLOOKUP(O1346,'Look-up tables'!$D$1:$E$5,2,FALSE)</f>
        <v>3</v>
      </c>
      <c r="Q1346" s="8" t="s">
        <v>27</v>
      </c>
      <c r="R1346" t="s">
        <v>58</v>
      </c>
      <c r="S1346" t="s">
        <v>19</v>
      </c>
      <c r="T1346" s="1">
        <v>40825</v>
      </c>
    </row>
    <row r="1347" spans="1:20" x14ac:dyDescent="0.35">
      <c r="A1347">
        <v>58179</v>
      </c>
      <c r="B1347" s="1">
        <v>40791</v>
      </c>
      <c r="C1347" s="27" t="str">
        <f t="shared" ref="C1347:C1410" si="64">TEXT(B1347, "mmm")</f>
        <v>Sep</v>
      </c>
      <c r="D1347" s="27">
        <f>VLOOKUP(C1347,'Look-up tables'!$N$2:$O$13,2,FALSE)</f>
        <v>9</v>
      </c>
      <c r="E1347" t="s">
        <v>55</v>
      </c>
      <c r="F1347">
        <v>3</v>
      </c>
      <c r="G1347" t="str">
        <f>VLOOKUP(F1347,'Look-up tables'!$A$1:$B$7,2,TRUE)</f>
        <v>XS</v>
      </c>
      <c r="H1347">
        <v>39.49</v>
      </c>
      <c r="I1347" s="2">
        <f t="shared" si="63"/>
        <v>13.163333333333334</v>
      </c>
      <c r="J1347" t="s">
        <v>25</v>
      </c>
      <c r="K1347">
        <v>5.72</v>
      </c>
      <c r="L1347" s="8">
        <f t="shared" ref="L1347:L1410" si="65">H1347+K1347</f>
        <v>45.21</v>
      </c>
      <c r="M1347" t="s">
        <v>15</v>
      </c>
      <c r="N1347" t="str">
        <f>VLOOKUP(M1347,'Look-up tables'!$H$1:$I$14,2,FALSE)</f>
        <v>BC</v>
      </c>
      <c r="O1347" t="s">
        <v>42</v>
      </c>
      <c r="P1347" s="7">
        <f>VLOOKUP(O1347,'Look-up tables'!$D$1:$E$5,2,FALSE)</f>
        <v>2</v>
      </c>
      <c r="Q1347" s="8" t="s">
        <v>27</v>
      </c>
      <c r="R1347" t="s">
        <v>127</v>
      </c>
      <c r="S1347" t="s">
        <v>19</v>
      </c>
      <c r="T1347" s="1">
        <v>40703</v>
      </c>
    </row>
    <row r="1348" spans="1:20" x14ac:dyDescent="0.35">
      <c r="A1348">
        <v>27684</v>
      </c>
      <c r="B1348" s="1">
        <v>40791</v>
      </c>
      <c r="C1348" s="27" t="str">
        <f t="shared" si="64"/>
        <v>Sep</v>
      </c>
      <c r="D1348" s="27">
        <f>VLOOKUP(C1348,'Look-up tables'!$N$2:$O$13,2,FALSE)</f>
        <v>9</v>
      </c>
      <c r="E1348" t="s">
        <v>13</v>
      </c>
      <c r="F1348">
        <v>1</v>
      </c>
      <c r="G1348" t="str">
        <f>VLOOKUP(F1348,'Look-up tables'!$A$1:$B$7,2,TRUE)</f>
        <v>XS</v>
      </c>
      <c r="H1348">
        <v>13.04</v>
      </c>
      <c r="I1348" s="2">
        <f t="shared" si="63"/>
        <v>13.04</v>
      </c>
      <c r="J1348" t="s">
        <v>25</v>
      </c>
      <c r="K1348">
        <v>2.89</v>
      </c>
      <c r="L1348" s="8">
        <f t="shared" si="65"/>
        <v>15.93</v>
      </c>
      <c r="M1348" t="s">
        <v>51</v>
      </c>
      <c r="N1348" t="str">
        <f>VLOOKUP(M1348,'Look-up tables'!$H$1:$I$14,2,FALSE)</f>
        <v>ON</v>
      </c>
      <c r="O1348" t="s">
        <v>22</v>
      </c>
      <c r="P1348" s="7">
        <f>VLOOKUP(O1348,'Look-up tables'!$D$1:$E$5,2,FALSE)</f>
        <v>1</v>
      </c>
      <c r="Q1348" s="8" t="s">
        <v>27</v>
      </c>
      <c r="R1348" t="s">
        <v>40</v>
      </c>
      <c r="S1348" t="s">
        <v>32</v>
      </c>
      <c r="T1348" s="1">
        <v>40733</v>
      </c>
    </row>
    <row r="1349" spans="1:20" x14ac:dyDescent="0.35">
      <c r="A1349">
        <v>50500</v>
      </c>
      <c r="B1349" s="1">
        <v>40792</v>
      </c>
      <c r="C1349" s="27" t="str">
        <f t="shared" si="64"/>
        <v>Sep</v>
      </c>
      <c r="D1349" s="27">
        <f>VLOOKUP(C1349,'Look-up tables'!$N$2:$O$13,2,FALSE)</f>
        <v>9</v>
      </c>
      <c r="E1349" t="s">
        <v>13</v>
      </c>
      <c r="F1349">
        <v>45</v>
      </c>
      <c r="G1349" t="str">
        <f>VLOOKUP(F1349,'Look-up tables'!$A$1:$B$7,2,TRUE)</f>
        <v>XL</v>
      </c>
      <c r="H1349">
        <v>109.39</v>
      </c>
      <c r="I1349" s="2">
        <f t="shared" si="63"/>
        <v>2.4308888888888891</v>
      </c>
      <c r="J1349" t="s">
        <v>14</v>
      </c>
      <c r="K1349">
        <v>1.02</v>
      </c>
      <c r="L1349" s="8">
        <f t="shared" si="65"/>
        <v>110.41</v>
      </c>
      <c r="M1349" t="s">
        <v>63</v>
      </c>
      <c r="N1349" t="str">
        <f>VLOOKUP(M1349,'Look-up tables'!$H$1:$I$14,2,FALSE)</f>
        <v>NB</v>
      </c>
      <c r="O1349" t="s">
        <v>16</v>
      </c>
      <c r="P1349" s="7">
        <f>VLOOKUP(O1349,'Look-up tables'!$D$1:$E$5,2,FALSE)</f>
        <v>4</v>
      </c>
      <c r="Q1349" s="8" t="s">
        <v>27</v>
      </c>
      <c r="R1349" t="s">
        <v>82</v>
      </c>
      <c r="S1349" t="s">
        <v>37</v>
      </c>
      <c r="T1349" s="1">
        <v>40703</v>
      </c>
    </row>
    <row r="1350" spans="1:20" x14ac:dyDescent="0.35">
      <c r="A1350">
        <v>8323</v>
      </c>
      <c r="B1350" s="1">
        <v>40792</v>
      </c>
      <c r="C1350" s="27" t="str">
        <f t="shared" si="64"/>
        <v>Sep</v>
      </c>
      <c r="D1350" s="27">
        <f>VLOOKUP(C1350,'Look-up tables'!$N$2:$O$13,2,FALSE)</f>
        <v>9</v>
      </c>
      <c r="E1350" t="s">
        <v>34</v>
      </c>
      <c r="F1350">
        <v>45</v>
      </c>
      <c r="G1350" t="str">
        <f>VLOOKUP(F1350,'Look-up tables'!$A$1:$B$7,2,TRUE)</f>
        <v>XL</v>
      </c>
      <c r="H1350">
        <v>766.96349999999995</v>
      </c>
      <c r="I1350" s="2">
        <f t="shared" si="63"/>
        <v>17.043633333333332</v>
      </c>
      <c r="J1350" t="s">
        <v>14</v>
      </c>
      <c r="K1350">
        <v>2.5</v>
      </c>
      <c r="L1350" s="8">
        <f t="shared" si="65"/>
        <v>769.46349999999995</v>
      </c>
      <c r="M1350" t="s">
        <v>51</v>
      </c>
      <c r="N1350" t="str">
        <f>VLOOKUP(M1350,'Look-up tables'!$H$1:$I$14,2,FALSE)</f>
        <v>ON</v>
      </c>
      <c r="O1350" t="s">
        <v>29</v>
      </c>
      <c r="P1350" s="7">
        <f>VLOOKUP(O1350,'Look-up tables'!$D$1:$E$5,2,FALSE)</f>
        <v>3</v>
      </c>
      <c r="Q1350" s="8" t="s">
        <v>30</v>
      </c>
      <c r="R1350" t="s">
        <v>47</v>
      </c>
      <c r="S1350" t="s">
        <v>37</v>
      </c>
      <c r="T1350" s="1">
        <v>40733</v>
      </c>
    </row>
    <row r="1351" spans="1:20" x14ac:dyDescent="0.35">
      <c r="A1351">
        <v>50500</v>
      </c>
      <c r="B1351" s="1">
        <v>40792</v>
      </c>
      <c r="C1351" s="27" t="str">
        <f t="shared" si="64"/>
        <v>Sep</v>
      </c>
      <c r="D1351" s="27">
        <f>VLOOKUP(C1351,'Look-up tables'!$N$2:$O$13,2,FALSE)</f>
        <v>9</v>
      </c>
      <c r="E1351" t="s">
        <v>13</v>
      </c>
      <c r="F1351">
        <v>11</v>
      </c>
      <c r="G1351" t="str">
        <f>VLOOKUP(F1351,'Look-up tables'!$A$1:$B$7,2,TRUE)</f>
        <v>S</v>
      </c>
      <c r="H1351">
        <v>64.86</v>
      </c>
      <c r="I1351" s="2">
        <f t="shared" si="63"/>
        <v>5.8963636363636365</v>
      </c>
      <c r="J1351" t="s">
        <v>25</v>
      </c>
      <c r="K1351">
        <v>0.95</v>
      </c>
      <c r="L1351" s="8">
        <f t="shared" si="65"/>
        <v>65.81</v>
      </c>
      <c r="M1351" t="s">
        <v>63</v>
      </c>
      <c r="N1351" t="str">
        <f>VLOOKUP(M1351,'Look-up tables'!$H$1:$I$14,2,FALSE)</f>
        <v>NB</v>
      </c>
      <c r="O1351" t="s">
        <v>16</v>
      </c>
      <c r="P1351" s="7">
        <f>VLOOKUP(O1351,'Look-up tables'!$D$1:$E$5,2,FALSE)</f>
        <v>4</v>
      </c>
      <c r="Q1351" s="8" t="s">
        <v>27</v>
      </c>
      <c r="R1351" t="s">
        <v>28</v>
      </c>
      <c r="S1351" t="s">
        <v>37</v>
      </c>
      <c r="T1351" s="1">
        <v>40825</v>
      </c>
    </row>
    <row r="1352" spans="1:20" x14ac:dyDescent="0.35">
      <c r="A1352">
        <v>40806</v>
      </c>
      <c r="B1352" s="1">
        <v>40792</v>
      </c>
      <c r="C1352" s="27" t="str">
        <f t="shared" si="64"/>
        <v>Sep</v>
      </c>
      <c r="D1352" s="27">
        <f>VLOOKUP(C1352,'Look-up tables'!$N$2:$O$13,2,FALSE)</f>
        <v>9</v>
      </c>
      <c r="E1352" t="s">
        <v>20</v>
      </c>
      <c r="F1352">
        <v>8</v>
      </c>
      <c r="G1352" t="str">
        <f>VLOOKUP(F1352,'Look-up tables'!$A$1:$B$7,2,TRUE)</f>
        <v>XS</v>
      </c>
      <c r="H1352">
        <v>53.14</v>
      </c>
      <c r="I1352" s="2">
        <f t="shared" si="63"/>
        <v>6.6425000000000001</v>
      </c>
      <c r="J1352" t="s">
        <v>25</v>
      </c>
      <c r="K1352">
        <v>7.78</v>
      </c>
      <c r="L1352" s="8">
        <f t="shared" si="65"/>
        <v>60.92</v>
      </c>
      <c r="M1352" t="s">
        <v>15</v>
      </c>
      <c r="N1352" t="str">
        <f>VLOOKUP(M1352,'Look-up tables'!$H$1:$I$14,2,FALSE)</f>
        <v>BC</v>
      </c>
      <c r="O1352" t="s">
        <v>42</v>
      </c>
      <c r="P1352" s="7">
        <f>VLOOKUP(O1352,'Look-up tables'!$D$1:$E$5,2,FALSE)</f>
        <v>2</v>
      </c>
      <c r="Q1352" s="8" t="s">
        <v>27</v>
      </c>
      <c r="R1352" t="s">
        <v>68</v>
      </c>
      <c r="S1352" t="s">
        <v>19</v>
      </c>
      <c r="T1352" s="1">
        <v>40733</v>
      </c>
    </row>
    <row r="1353" spans="1:20" x14ac:dyDescent="0.35">
      <c r="A1353">
        <v>50566</v>
      </c>
      <c r="B1353" s="1">
        <v>40793</v>
      </c>
      <c r="C1353" s="27" t="str">
        <f t="shared" si="64"/>
        <v>Sep</v>
      </c>
      <c r="D1353" s="27">
        <f>VLOOKUP(C1353,'Look-up tables'!$N$2:$O$13,2,FALSE)</f>
        <v>9</v>
      </c>
      <c r="E1353" t="s">
        <v>49</v>
      </c>
      <c r="F1353">
        <v>48</v>
      </c>
      <c r="G1353" t="str">
        <f>VLOOKUP(F1353,'Look-up tables'!$A$1:$B$7,2,TRUE)</f>
        <v>XL</v>
      </c>
      <c r="H1353">
        <v>389.28</v>
      </c>
      <c r="I1353" s="2">
        <f t="shared" si="63"/>
        <v>8.11</v>
      </c>
      <c r="J1353" t="s">
        <v>25</v>
      </c>
      <c r="K1353">
        <v>3.5</v>
      </c>
      <c r="L1353" s="8">
        <f t="shared" si="65"/>
        <v>392.78</v>
      </c>
      <c r="M1353" t="s">
        <v>51</v>
      </c>
      <c r="N1353" t="str">
        <f>VLOOKUP(M1353,'Look-up tables'!$H$1:$I$14,2,FALSE)</f>
        <v>ON</v>
      </c>
      <c r="O1353" t="s">
        <v>22</v>
      </c>
      <c r="P1353" s="7">
        <f>VLOOKUP(O1353,'Look-up tables'!$D$1:$E$5,2,FALSE)</f>
        <v>1</v>
      </c>
      <c r="Q1353" s="8" t="s">
        <v>27</v>
      </c>
      <c r="R1353" t="s">
        <v>66</v>
      </c>
      <c r="S1353" t="s">
        <v>19</v>
      </c>
      <c r="T1353" s="1">
        <v>40795</v>
      </c>
    </row>
    <row r="1354" spans="1:20" x14ac:dyDescent="0.35">
      <c r="A1354">
        <v>39079</v>
      </c>
      <c r="B1354" s="1">
        <v>40793</v>
      </c>
      <c r="C1354" s="27" t="str">
        <f t="shared" si="64"/>
        <v>Sep</v>
      </c>
      <c r="D1354" s="27">
        <f>VLOOKUP(C1354,'Look-up tables'!$N$2:$O$13,2,FALSE)</f>
        <v>9</v>
      </c>
      <c r="E1354" t="s">
        <v>34</v>
      </c>
      <c r="F1354">
        <v>46</v>
      </c>
      <c r="G1354" t="str">
        <f>VLOOKUP(F1354,'Look-up tables'!$A$1:$B$7,2,TRUE)</f>
        <v>XL</v>
      </c>
      <c r="H1354">
        <v>75.599999999999994</v>
      </c>
      <c r="I1354" s="2">
        <f t="shared" si="63"/>
        <v>1.6434782608695651</v>
      </c>
      <c r="J1354" t="s">
        <v>25</v>
      </c>
      <c r="K1354">
        <v>5.28</v>
      </c>
      <c r="L1354" s="8">
        <f t="shared" si="65"/>
        <v>80.88</v>
      </c>
      <c r="M1354" t="s">
        <v>35</v>
      </c>
      <c r="N1354" t="str">
        <f>VLOOKUP(M1354,'Look-up tables'!$H$1:$I$14,2,FALSE)</f>
        <v>QC</v>
      </c>
      <c r="O1354" t="s">
        <v>42</v>
      </c>
      <c r="P1354" s="7">
        <f>VLOOKUP(O1354,'Look-up tables'!$D$1:$E$5,2,FALSE)</f>
        <v>2</v>
      </c>
      <c r="Q1354" s="8" t="s">
        <v>27</v>
      </c>
      <c r="R1354" t="s">
        <v>68</v>
      </c>
      <c r="S1354" t="s">
        <v>19</v>
      </c>
      <c r="T1354" s="1">
        <v>40733</v>
      </c>
    </row>
    <row r="1355" spans="1:20" x14ac:dyDescent="0.35">
      <c r="A1355">
        <v>19621</v>
      </c>
      <c r="B1355" s="1">
        <v>40793</v>
      </c>
      <c r="C1355" s="27" t="str">
        <f t="shared" si="64"/>
        <v>Sep</v>
      </c>
      <c r="D1355" s="27">
        <f>VLOOKUP(C1355,'Look-up tables'!$N$2:$O$13,2,FALSE)</f>
        <v>9</v>
      </c>
      <c r="E1355" t="s">
        <v>20</v>
      </c>
      <c r="F1355">
        <v>20</v>
      </c>
      <c r="G1355" t="str">
        <f>VLOOKUP(F1355,'Look-up tables'!$A$1:$B$7,2,TRUE)</f>
        <v>M</v>
      </c>
      <c r="H1355">
        <v>67.03</v>
      </c>
      <c r="I1355" s="2">
        <f t="shared" si="63"/>
        <v>3.3515000000000001</v>
      </c>
      <c r="J1355" t="s">
        <v>25</v>
      </c>
      <c r="K1355">
        <v>1.92</v>
      </c>
      <c r="L1355" s="8">
        <f t="shared" si="65"/>
        <v>68.95</v>
      </c>
      <c r="M1355" t="s">
        <v>39</v>
      </c>
      <c r="N1355" t="str">
        <f>VLOOKUP(M1355,'Look-up tables'!$H$1:$I$14,2,FALSE)</f>
        <v>MB</v>
      </c>
      <c r="O1355" t="s">
        <v>22</v>
      </c>
      <c r="P1355" s="7">
        <f>VLOOKUP(O1355,'Look-up tables'!$D$1:$E$5,2,FALSE)</f>
        <v>1</v>
      </c>
      <c r="Q1355" s="8" t="s">
        <v>27</v>
      </c>
      <c r="R1355" t="s">
        <v>36</v>
      </c>
      <c r="S1355" t="s">
        <v>37</v>
      </c>
      <c r="T1355" s="1">
        <v>40764</v>
      </c>
    </row>
    <row r="1356" spans="1:20" x14ac:dyDescent="0.35">
      <c r="A1356">
        <v>2626</v>
      </c>
      <c r="B1356" s="1">
        <v>40793</v>
      </c>
      <c r="C1356" s="27" t="str">
        <f t="shared" si="64"/>
        <v>Sep</v>
      </c>
      <c r="D1356" s="27">
        <f>VLOOKUP(C1356,'Look-up tables'!$N$2:$O$13,2,FALSE)</f>
        <v>9</v>
      </c>
      <c r="E1356" t="s">
        <v>49</v>
      </c>
      <c r="F1356">
        <v>16</v>
      </c>
      <c r="G1356" t="str">
        <f>VLOOKUP(F1356,'Look-up tables'!$A$1:$B$7,2,TRUE)</f>
        <v>S</v>
      </c>
      <c r="H1356">
        <v>48.37</v>
      </c>
      <c r="I1356" s="2">
        <f t="shared" si="63"/>
        <v>3.0231249999999998</v>
      </c>
      <c r="J1356" t="s">
        <v>25</v>
      </c>
      <c r="K1356">
        <v>0.5</v>
      </c>
      <c r="L1356" s="8">
        <f t="shared" si="65"/>
        <v>48.87</v>
      </c>
      <c r="M1356" t="s">
        <v>51</v>
      </c>
      <c r="N1356" t="str">
        <f>VLOOKUP(M1356,'Look-up tables'!$H$1:$I$14,2,FALSE)</f>
        <v>ON</v>
      </c>
      <c r="O1356" t="s">
        <v>42</v>
      </c>
      <c r="P1356" s="7">
        <f>VLOOKUP(O1356,'Look-up tables'!$D$1:$E$5,2,FALSE)</f>
        <v>2</v>
      </c>
      <c r="Q1356" s="8" t="s">
        <v>27</v>
      </c>
      <c r="R1356" t="s">
        <v>71</v>
      </c>
      <c r="S1356" t="s">
        <v>19</v>
      </c>
      <c r="T1356" s="1">
        <v>40795</v>
      </c>
    </row>
    <row r="1357" spans="1:20" x14ac:dyDescent="0.35">
      <c r="A1357">
        <v>47333</v>
      </c>
      <c r="B1357" s="1">
        <v>40793</v>
      </c>
      <c r="C1357" s="27" t="str">
        <f t="shared" si="64"/>
        <v>Sep</v>
      </c>
      <c r="D1357" s="27">
        <f>VLOOKUP(C1357,'Look-up tables'!$N$2:$O$13,2,FALSE)</f>
        <v>9</v>
      </c>
      <c r="E1357" t="s">
        <v>20</v>
      </c>
      <c r="F1357">
        <v>16</v>
      </c>
      <c r="G1357" t="str">
        <f>VLOOKUP(F1357,'Look-up tables'!$A$1:$B$7,2,TRUE)</f>
        <v>S</v>
      </c>
      <c r="H1357">
        <v>760.24850000000004</v>
      </c>
      <c r="I1357" s="2">
        <f t="shared" si="63"/>
        <v>47.515531250000002</v>
      </c>
      <c r="J1357" t="s">
        <v>25</v>
      </c>
      <c r="K1357">
        <v>3.3</v>
      </c>
      <c r="L1357" s="8">
        <f t="shared" si="65"/>
        <v>763.54849999999999</v>
      </c>
      <c r="M1357" t="s">
        <v>39</v>
      </c>
      <c r="N1357" t="str">
        <f>VLOOKUP(M1357,'Look-up tables'!$H$1:$I$14,2,FALSE)</f>
        <v>MB</v>
      </c>
      <c r="O1357" t="s">
        <v>29</v>
      </c>
      <c r="P1357" s="7">
        <f>VLOOKUP(O1357,'Look-up tables'!$D$1:$E$5,2,FALSE)</f>
        <v>3</v>
      </c>
      <c r="Q1357" s="8" t="s">
        <v>30</v>
      </c>
      <c r="R1357" t="s">
        <v>47</v>
      </c>
      <c r="S1357" t="s">
        <v>32</v>
      </c>
      <c r="T1357" s="1">
        <v>40733</v>
      </c>
    </row>
    <row r="1358" spans="1:20" x14ac:dyDescent="0.35">
      <c r="A1358">
        <v>19621</v>
      </c>
      <c r="B1358" s="1">
        <v>40793</v>
      </c>
      <c r="C1358" s="27" t="str">
        <f t="shared" si="64"/>
        <v>Sep</v>
      </c>
      <c r="D1358" s="27">
        <f>VLOOKUP(C1358,'Look-up tables'!$N$2:$O$13,2,FALSE)</f>
        <v>9</v>
      </c>
      <c r="E1358" t="s">
        <v>20</v>
      </c>
      <c r="F1358">
        <v>15</v>
      </c>
      <c r="G1358" t="str">
        <f>VLOOKUP(F1358,'Look-up tables'!$A$1:$B$7,2,TRUE)</f>
        <v>S</v>
      </c>
      <c r="H1358">
        <v>140.82</v>
      </c>
      <c r="I1358" s="2">
        <f t="shared" si="63"/>
        <v>9.3879999999999999</v>
      </c>
      <c r="J1358" t="s">
        <v>14</v>
      </c>
      <c r="K1358">
        <v>6.5</v>
      </c>
      <c r="L1358" s="8">
        <f t="shared" si="65"/>
        <v>147.32</v>
      </c>
      <c r="M1358" t="s">
        <v>39</v>
      </c>
      <c r="N1358" t="str">
        <f>VLOOKUP(M1358,'Look-up tables'!$H$1:$I$14,2,FALSE)</f>
        <v>MB</v>
      </c>
      <c r="O1358" t="s">
        <v>22</v>
      </c>
      <c r="P1358" s="7">
        <f>VLOOKUP(O1358,'Look-up tables'!$D$1:$E$5,2,FALSE)</f>
        <v>1</v>
      </c>
      <c r="Q1358" s="8" t="s">
        <v>27</v>
      </c>
      <c r="R1358" t="s">
        <v>58</v>
      </c>
      <c r="S1358" t="s">
        <v>45</v>
      </c>
      <c r="T1358" s="1">
        <v>40764</v>
      </c>
    </row>
    <row r="1359" spans="1:20" x14ac:dyDescent="0.35">
      <c r="A1359">
        <v>6054</v>
      </c>
      <c r="B1359" s="1">
        <v>40794</v>
      </c>
      <c r="C1359" s="27" t="str">
        <f t="shared" si="64"/>
        <v>Sep</v>
      </c>
      <c r="D1359" s="27">
        <f>VLOOKUP(C1359,'Look-up tables'!$N$2:$O$13,2,FALSE)</f>
        <v>9</v>
      </c>
      <c r="E1359" t="s">
        <v>13</v>
      </c>
      <c r="F1359">
        <v>43</v>
      </c>
      <c r="G1359" t="str">
        <f>VLOOKUP(F1359,'Look-up tables'!$A$1:$B$7,2,TRUE)</f>
        <v>XL</v>
      </c>
      <c r="H1359">
        <v>643.30999999999995</v>
      </c>
      <c r="I1359" s="2">
        <f t="shared" si="63"/>
        <v>14.960697674418604</v>
      </c>
      <c r="J1359" t="s">
        <v>14</v>
      </c>
      <c r="K1359">
        <v>10.68</v>
      </c>
      <c r="L1359" s="8">
        <f t="shared" si="65"/>
        <v>653.9899999999999</v>
      </c>
      <c r="M1359" t="s">
        <v>46</v>
      </c>
      <c r="N1359" t="str">
        <f>VLOOKUP(M1359,'Look-up tables'!$H$1:$I$14,2,FALSE)</f>
        <v>YT</v>
      </c>
      <c r="O1359" t="s">
        <v>22</v>
      </c>
      <c r="P1359" s="7">
        <f>VLOOKUP(O1359,'Look-up tables'!$D$1:$E$5,2,FALSE)</f>
        <v>1</v>
      </c>
      <c r="Q1359" s="8" t="s">
        <v>27</v>
      </c>
      <c r="R1359" t="s">
        <v>58</v>
      </c>
      <c r="S1359" t="s">
        <v>19</v>
      </c>
      <c r="T1359" t="s">
        <v>105</v>
      </c>
    </row>
    <row r="1360" spans="1:20" x14ac:dyDescent="0.35">
      <c r="A1360">
        <v>706</v>
      </c>
      <c r="B1360" s="1">
        <v>40794</v>
      </c>
      <c r="C1360" s="27" t="str">
        <f t="shared" si="64"/>
        <v>Sep</v>
      </c>
      <c r="D1360" s="27">
        <f>VLOOKUP(C1360,'Look-up tables'!$N$2:$O$13,2,FALSE)</f>
        <v>9</v>
      </c>
      <c r="E1360" t="s">
        <v>20</v>
      </c>
      <c r="F1360">
        <v>42</v>
      </c>
      <c r="G1360" t="str">
        <f>VLOOKUP(F1360,'Look-up tables'!$A$1:$B$7,2,TRUE)</f>
        <v>XL</v>
      </c>
      <c r="H1360">
        <v>75.14</v>
      </c>
      <c r="I1360" s="2">
        <f t="shared" si="63"/>
        <v>1.789047619047619</v>
      </c>
      <c r="J1360" t="s">
        <v>25</v>
      </c>
      <c r="K1360">
        <v>0.7</v>
      </c>
      <c r="L1360" s="8">
        <f t="shared" si="65"/>
        <v>75.84</v>
      </c>
      <c r="M1360" t="s">
        <v>41</v>
      </c>
      <c r="N1360" t="str">
        <f>VLOOKUP(M1360,'Look-up tables'!$H$1:$I$14,2,FALSE)</f>
        <v>NS</v>
      </c>
      <c r="O1360" t="s">
        <v>16</v>
      </c>
      <c r="P1360" s="7">
        <f>VLOOKUP(O1360,'Look-up tables'!$D$1:$E$5,2,FALSE)</f>
        <v>4</v>
      </c>
      <c r="Q1360" s="8" t="s">
        <v>27</v>
      </c>
      <c r="R1360" t="s">
        <v>40</v>
      </c>
      <c r="S1360" t="s">
        <v>37</v>
      </c>
      <c r="T1360" s="1">
        <v>40825</v>
      </c>
    </row>
    <row r="1361" spans="1:20" x14ac:dyDescent="0.35">
      <c r="A1361">
        <v>58593</v>
      </c>
      <c r="B1361" s="1">
        <v>40794</v>
      </c>
      <c r="C1361" s="27" t="str">
        <f t="shared" si="64"/>
        <v>Sep</v>
      </c>
      <c r="D1361" s="27">
        <f>VLOOKUP(C1361,'Look-up tables'!$N$2:$O$13,2,FALSE)</f>
        <v>9</v>
      </c>
      <c r="E1361" t="s">
        <v>20</v>
      </c>
      <c r="F1361">
        <v>29</v>
      </c>
      <c r="G1361" t="str">
        <f>VLOOKUP(F1361,'Look-up tables'!$A$1:$B$7,2,TRUE)</f>
        <v>M</v>
      </c>
      <c r="H1361">
        <v>2018.45</v>
      </c>
      <c r="I1361" s="2">
        <f t="shared" si="63"/>
        <v>69.601724137931029</v>
      </c>
      <c r="J1361" t="s">
        <v>25</v>
      </c>
      <c r="K1361">
        <v>37.58</v>
      </c>
      <c r="L1361" s="8">
        <f t="shared" si="65"/>
        <v>2056.0300000000002</v>
      </c>
      <c r="M1361" t="s">
        <v>41</v>
      </c>
      <c r="N1361" t="str">
        <f>VLOOKUP(M1361,'Look-up tables'!$H$1:$I$14,2,FALSE)</f>
        <v>NS</v>
      </c>
      <c r="O1361" t="s">
        <v>22</v>
      </c>
      <c r="P1361" s="7">
        <f>VLOOKUP(O1361,'Look-up tables'!$D$1:$E$5,2,FALSE)</f>
        <v>1</v>
      </c>
      <c r="Q1361" s="8" t="s">
        <v>17</v>
      </c>
      <c r="R1361" t="s">
        <v>18</v>
      </c>
      <c r="S1361" t="s">
        <v>37</v>
      </c>
      <c r="T1361" s="1">
        <v>40795</v>
      </c>
    </row>
    <row r="1362" spans="1:20" x14ac:dyDescent="0.35">
      <c r="A1362">
        <v>2823</v>
      </c>
      <c r="B1362" s="1">
        <v>40794</v>
      </c>
      <c r="C1362" s="27" t="str">
        <f t="shared" si="64"/>
        <v>Sep</v>
      </c>
      <c r="D1362" s="27">
        <f>VLOOKUP(C1362,'Look-up tables'!$N$2:$O$13,2,FALSE)</f>
        <v>9</v>
      </c>
      <c r="E1362" t="s">
        <v>34</v>
      </c>
      <c r="F1362">
        <v>21</v>
      </c>
      <c r="G1362" t="str">
        <f>VLOOKUP(F1362,'Look-up tables'!$A$1:$B$7,2,TRUE)</f>
        <v>M</v>
      </c>
      <c r="H1362">
        <v>4754.08</v>
      </c>
      <c r="I1362" s="2">
        <f t="shared" ref="I1362:I1425" si="66">H1362/F1362</f>
        <v>226.38476190476189</v>
      </c>
      <c r="J1362" t="s">
        <v>21</v>
      </c>
      <c r="K1362">
        <v>28.66</v>
      </c>
      <c r="L1362" s="8">
        <f t="shared" si="65"/>
        <v>4782.74</v>
      </c>
      <c r="M1362" t="s">
        <v>39</v>
      </c>
      <c r="N1362" t="str">
        <f>VLOOKUP(M1362,'Look-up tables'!$H$1:$I$14,2,FALSE)</f>
        <v>MB</v>
      </c>
      <c r="O1362" t="s">
        <v>29</v>
      </c>
      <c r="P1362" s="7">
        <f>VLOOKUP(O1362,'Look-up tables'!$D$1:$E$5,2,FALSE)</f>
        <v>3</v>
      </c>
      <c r="Q1362" s="8" t="s">
        <v>27</v>
      </c>
      <c r="R1362" t="s">
        <v>58</v>
      </c>
      <c r="S1362" t="s">
        <v>24</v>
      </c>
      <c r="T1362" s="1">
        <v>40795</v>
      </c>
    </row>
    <row r="1363" spans="1:20" x14ac:dyDescent="0.35">
      <c r="A1363">
        <v>2823</v>
      </c>
      <c r="B1363" s="1">
        <v>40794</v>
      </c>
      <c r="C1363" s="27" t="str">
        <f t="shared" si="64"/>
        <v>Sep</v>
      </c>
      <c r="D1363" s="27">
        <f>VLOOKUP(C1363,'Look-up tables'!$N$2:$O$13,2,FALSE)</f>
        <v>9</v>
      </c>
      <c r="E1363" t="s">
        <v>34</v>
      </c>
      <c r="F1363">
        <v>17</v>
      </c>
      <c r="G1363" t="str">
        <f>VLOOKUP(F1363,'Look-up tables'!$A$1:$B$7,2,TRUE)</f>
        <v>S</v>
      </c>
      <c r="H1363">
        <v>357.43</v>
      </c>
      <c r="I1363" s="2">
        <f t="shared" si="66"/>
        <v>21.025294117647061</v>
      </c>
      <c r="J1363" t="s">
        <v>25</v>
      </c>
      <c r="K1363">
        <v>6.5</v>
      </c>
      <c r="L1363" s="8">
        <f t="shared" si="65"/>
        <v>363.93</v>
      </c>
      <c r="M1363" t="s">
        <v>39</v>
      </c>
      <c r="N1363" t="str">
        <f>VLOOKUP(M1363,'Look-up tables'!$H$1:$I$14,2,FALSE)</f>
        <v>MB</v>
      </c>
      <c r="O1363" t="s">
        <v>29</v>
      </c>
      <c r="P1363" s="7">
        <f>VLOOKUP(O1363,'Look-up tables'!$D$1:$E$5,2,FALSE)</f>
        <v>3</v>
      </c>
      <c r="Q1363" s="8" t="s">
        <v>30</v>
      </c>
      <c r="R1363" t="s">
        <v>31</v>
      </c>
      <c r="S1363" t="s">
        <v>19</v>
      </c>
      <c r="T1363" s="1">
        <v>40795</v>
      </c>
    </row>
    <row r="1364" spans="1:20" x14ac:dyDescent="0.35">
      <c r="A1364">
        <v>27266</v>
      </c>
      <c r="B1364" s="1">
        <v>40794</v>
      </c>
      <c r="C1364" s="27" t="str">
        <f t="shared" si="64"/>
        <v>Sep</v>
      </c>
      <c r="D1364" s="27">
        <f>VLOOKUP(C1364,'Look-up tables'!$N$2:$O$13,2,FALSE)</f>
        <v>9</v>
      </c>
      <c r="E1364" t="s">
        <v>20</v>
      </c>
      <c r="F1364">
        <v>9</v>
      </c>
      <c r="G1364" t="str">
        <f>VLOOKUP(F1364,'Look-up tables'!$A$1:$B$7,2,TRUE)</f>
        <v>XS</v>
      </c>
      <c r="H1364">
        <v>1031.06</v>
      </c>
      <c r="I1364" s="2">
        <f t="shared" si="66"/>
        <v>114.56222222222222</v>
      </c>
      <c r="J1364" t="s">
        <v>25</v>
      </c>
      <c r="K1364">
        <v>1.99</v>
      </c>
      <c r="L1364" s="8">
        <f t="shared" si="65"/>
        <v>1033.05</v>
      </c>
      <c r="M1364" t="s">
        <v>41</v>
      </c>
      <c r="N1364" t="str">
        <f>VLOOKUP(M1364,'Look-up tables'!$H$1:$I$14,2,FALSE)</f>
        <v>NS</v>
      </c>
      <c r="O1364" t="s">
        <v>22</v>
      </c>
      <c r="P1364" s="7">
        <f>VLOOKUP(O1364,'Look-up tables'!$D$1:$E$5,2,FALSE)</f>
        <v>1</v>
      </c>
      <c r="Q1364" s="8" t="s">
        <v>30</v>
      </c>
      <c r="R1364" t="s">
        <v>31</v>
      </c>
      <c r="S1364" t="s">
        <v>32</v>
      </c>
      <c r="T1364" s="1">
        <v>40856</v>
      </c>
    </row>
    <row r="1365" spans="1:20" x14ac:dyDescent="0.35">
      <c r="A1365">
        <v>6054</v>
      </c>
      <c r="B1365" s="1">
        <v>40794</v>
      </c>
      <c r="C1365" s="27" t="str">
        <f t="shared" si="64"/>
        <v>Sep</v>
      </c>
      <c r="D1365" s="27">
        <f>VLOOKUP(C1365,'Look-up tables'!$N$2:$O$13,2,FALSE)</f>
        <v>9</v>
      </c>
      <c r="E1365" t="s">
        <v>13</v>
      </c>
      <c r="F1365">
        <v>6</v>
      </c>
      <c r="G1365" t="str">
        <f>VLOOKUP(F1365,'Look-up tables'!$A$1:$B$7,2,TRUE)</f>
        <v>XS</v>
      </c>
      <c r="H1365">
        <v>27.32</v>
      </c>
      <c r="I1365" s="2">
        <f t="shared" si="66"/>
        <v>4.5533333333333337</v>
      </c>
      <c r="J1365" t="s">
        <v>14</v>
      </c>
      <c r="K1365">
        <v>5.33</v>
      </c>
      <c r="L1365" s="8">
        <f t="shared" si="65"/>
        <v>32.65</v>
      </c>
      <c r="M1365" t="s">
        <v>46</v>
      </c>
      <c r="N1365" t="str">
        <f>VLOOKUP(M1365,'Look-up tables'!$H$1:$I$14,2,FALSE)</f>
        <v>YT</v>
      </c>
      <c r="O1365" t="s">
        <v>22</v>
      </c>
      <c r="P1365" s="7">
        <f>VLOOKUP(O1365,'Look-up tables'!$D$1:$E$5,2,FALSE)</f>
        <v>1</v>
      </c>
      <c r="Q1365" s="8" t="s">
        <v>17</v>
      </c>
      <c r="R1365" t="s">
        <v>18</v>
      </c>
      <c r="S1365" t="s">
        <v>19</v>
      </c>
      <c r="T1365" s="1">
        <v>40825</v>
      </c>
    </row>
    <row r="1366" spans="1:20" x14ac:dyDescent="0.35">
      <c r="A1366">
        <v>56257</v>
      </c>
      <c r="B1366" s="1">
        <v>40795</v>
      </c>
      <c r="C1366" s="27" t="str">
        <f t="shared" si="64"/>
        <v>Sep</v>
      </c>
      <c r="D1366" s="27">
        <f>VLOOKUP(C1366,'Look-up tables'!$N$2:$O$13,2,FALSE)</f>
        <v>9</v>
      </c>
      <c r="E1366" t="s">
        <v>55</v>
      </c>
      <c r="F1366">
        <v>49</v>
      </c>
      <c r="G1366" t="str">
        <f>VLOOKUP(F1366,'Look-up tables'!$A$1:$B$7,2,TRUE)</f>
        <v>XL</v>
      </c>
      <c r="H1366">
        <v>266.3</v>
      </c>
      <c r="I1366" s="2">
        <f t="shared" si="66"/>
        <v>5.4346938775510205</v>
      </c>
      <c r="J1366" t="s">
        <v>14</v>
      </c>
      <c r="K1366">
        <v>5.71</v>
      </c>
      <c r="L1366" s="8">
        <f t="shared" si="65"/>
        <v>272.01</v>
      </c>
      <c r="M1366" t="s">
        <v>35</v>
      </c>
      <c r="N1366" t="str">
        <f>VLOOKUP(M1366,'Look-up tables'!$H$1:$I$14,2,FALSE)</f>
        <v>QC</v>
      </c>
      <c r="O1366" t="s">
        <v>29</v>
      </c>
      <c r="P1366" s="7">
        <f>VLOOKUP(O1366,'Look-up tables'!$D$1:$E$5,2,FALSE)</f>
        <v>3</v>
      </c>
      <c r="Q1366" s="8" t="s">
        <v>17</v>
      </c>
      <c r="R1366" t="s">
        <v>18</v>
      </c>
      <c r="S1366" t="s">
        <v>45</v>
      </c>
      <c r="T1366" s="1">
        <v>40825</v>
      </c>
    </row>
    <row r="1367" spans="1:20" x14ac:dyDescent="0.35">
      <c r="A1367">
        <v>37414</v>
      </c>
      <c r="B1367" s="1">
        <v>40795</v>
      </c>
      <c r="C1367" s="27" t="str">
        <f t="shared" si="64"/>
        <v>Sep</v>
      </c>
      <c r="D1367" s="27">
        <f>VLOOKUP(C1367,'Look-up tables'!$N$2:$O$13,2,FALSE)</f>
        <v>9</v>
      </c>
      <c r="E1367" t="s">
        <v>13</v>
      </c>
      <c r="F1367">
        <v>39</v>
      </c>
      <c r="G1367" t="str">
        <f>VLOOKUP(F1367,'Look-up tables'!$A$1:$B$7,2,TRUE)</f>
        <v>L</v>
      </c>
      <c r="H1367">
        <v>20596.580000000002</v>
      </c>
      <c r="I1367" s="2">
        <f t="shared" si="66"/>
        <v>528.11743589743594</v>
      </c>
      <c r="J1367" t="s">
        <v>21</v>
      </c>
      <c r="K1367">
        <v>64.59</v>
      </c>
      <c r="L1367" s="8">
        <f t="shared" si="65"/>
        <v>20661.170000000002</v>
      </c>
      <c r="M1367" t="s">
        <v>35</v>
      </c>
      <c r="N1367" t="str">
        <f>VLOOKUP(M1367,'Look-up tables'!$H$1:$I$14,2,FALSE)</f>
        <v>QC</v>
      </c>
      <c r="O1367" t="s">
        <v>29</v>
      </c>
      <c r="P1367" s="7">
        <f>VLOOKUP(O1367,'Look-up tables'!$D$1:$E$5,2,FALSE)</f>
        <v>3</v>
      </c>
      <c r="Q1367" s="8" t="s">
        <v>17</v>
      </c>
      <c r="R1367" t="s">
        <v>52</v>
      </c>
      <c r="S1367" t="s">
        <v>56</v>
      </c>
      <c r="T1367" s="1">
        <v>40856</v>
      </c>
    </row>
    <row r="1368" spans="1:20" x14ac:dyDescent="0.35">
      <c r="A1368">
        <v>34151</v>
      </c>
      <c r="B1368" s="1">
        <v>40795</v>
      </c>
      <c r="C1368" s="27" t="str">
        <f t="shared" si="64"/>
        <v>Sep</v>
      </c>
      <c r="D1368" s="27">
        <f>VLOOKUP(C1368,'Look-up tables'!$N$2:$O$13,2,FALSE)</f>
        <v>9</v>
      </c>
      <c r="E1368" t="s">
        <v>49</v>
      </c>
      <c r="F1368">
        <v>26</v>
      </c>
      <c r="G1368" t="str">
        <f>VLOOKUP(F1368,'Look-up tables'!$A$1:$B$7,2,TRUE)</f>
        <v>M</v>
      </c>
      <c r="H1368">
        <v>4097.1445000000003</v>
      </c>
      <c r="I1368" s="2">
        <f t="shared" si="66"/>
        <v>157.58248076923078</v>
      </c>
      <c r="J1368" t="s">
        <v>25</v>
      </c>
      <c r="K1368">
        <v>8.99</v>
      </c>
      <c r="L1368" s="8">
        <f t="shared" si="65"/>
        <v>4106.1345000000001</v>
      </c>
      <c r="M1368" t="s">
        <v>46</v>
      </c>
      <c r="N1368" t="str">
        <f>VLOOKUP(M1368,'Look-up tables'!$H$1:$I$14,2,FALSE)</f>
        <v>YT</v>
      </c>
      <c r="O1368" t="s">
        <v>22</v>
      </c>
      <c r="P1368" s="7">
        <f>VLOOKUP(O1368,'Look-up tables'!$D$1:$E$5,2,FALSE)</f>
        <v>1</v>
      </c>
      <c r="Q1368" s="8" t="s">
        <v>30</v>
      </c>
      <c r="R1368" t="s">
        <v>47</v>
      </c>
      <c r="S1368" t="s">
        <v>19</v>
      </c>
      <c r="T1368" s="1">
        <v>40825</v>
      </c>
    </row>
    <row r="1369" spans="1:20" x14ac:dyDescent="0.35">
      <c r="A1369">
        <v>14368</v>
      </c>
      <c r="B1369" s="1">
        <v>40796</v>
      </c>
      <c r="C1369" s="27" t="str">
        <f t="shared" si="64"/>
        <v>Sep</v>
      </c>
      <c r="D1369" s="27">
        <f>VLOOKUP(C1369,'Look-up tables'!$N$2:$O$13,2,FALSE)</f>
        <v>9</v>
      </c>
      <c r="E1369" t="s">
        <v>34</v>
      </c>
      <c r="F1369">
        <v>37</v>
      </c>
      <c r="G1369" t="str">
        <f>VLOOKUP(F1369,'Look-up tables'!$A$1:$B$7,2,TRUE)</f>
        <v>L</v>
      </c>
      <c r="H1369">
        <v>1218.08</v>
      </c>
      <c r="I1369" s="2">
        <f t="shared" si="66"/>
        <v>32.921081081081077</v>
      </c>
      <c r="J1369" t="s">
        <v>25</v>
      </c>
      <c r="K1369">
        <v>8.99</v>
      </c>
      <c r="L1369" s="8">
        <f t="shared" si="65"/>
        <v>1227.07</v>
      </c>
      <c r="M1369" t="s">
        <v>51</v>
      </c>
      <c r="N1369" t="str">
        <f>VLOOKUP(M1369,'Look-up tables'!$H$1:$I$14,2,FALSE)</f>
        <v>ON</v>
      </c>
      <c r="O1369" t="s">
        <v>16</v>
      </c>
      <c r="P1369" s="7">
        <f>VLOOKUP(O1369,'Look-up tables'!$D$1:$E$5,2,FALSE)</f>
        <v>4</v>
      </c>
      <c r="Q1369" s="8" t="s">
        <v>27</v>
      </c>
      <c r="R1369" t="s">
        <v>40</v>
      </c>
      <c r="S1369" t="s">
        <v>32</v>
      </c>
      <c r="T1369" s="1">
        <v>40886</v>
      </c>
    </row>
    <row r="1370" spans="1:20" x14ac:dyDescent="0.35">
      <c r="A1370">
        <v>2436</v>
      </c>
      <c r="B1370" s="1">
        <v>40796</v>
      </c>
      <c r="C1370" s="27" t="str">
        <f t="shared" si="64"/>
        <v>Sep</v>
      </c>
      <c r="D1370" s="27">
        <f>VLOOKUP(C1370,'Look-up tables'!$N$2:$O$13,2,FALSE)</f>
        <v>9</v>
      </c>
      <c r="E1370" t="s">
        <v>49</v>
      </c>
      <c r="F1370">
        <v>14</v>
      </c>
      <c r="G1370" t="str">
        <f>VLOOKUP(F1370,'Look-up tables'!$A$1:$B$7,2,TRUE)</f>
        <v>S</v>
      </c>
      <c r="H1370">
        <v>330.21</v>
      </c>
      <c r="I1370" s="2">
        <f t="shared" si="66"/>
        <v>23.58642857142857</v>
      </c>
      <c r="J1370" t="s">
        <v>14</v>
      </c>
      <c r="K1370">
        <v>5.47</v>
      </c>
      <c r="L1370" s="8">
        <f t="shared" si="65"/>
        <v>335.68</v>
      </c>
      <c r="M1370" t="s">
        <v>46</v>
      </c>
      <c r="N1370" t="str">
        <f>VLOOKUP(M1370,'Look-up tables'!$H$1:$I$14,2,FALSE)</f>
        <v>YT</v>
      </c>
      <c r="O1370" t="s">
        <v>22</v>
      </c>
      <c r="P1370" s="7">
        <f>VLOOKUP(O1370,'Look-up tables'!$D$1:$E$5,2,FALSE)</f>
        <v>1</v>
      </c>
      <c r="Q1370" s="8" t="s">
        <v>27</v>
      </c>
      <c r="R1370" t="s">
        <v>28</v>
      </c>
      <c r="S1370" t="s">
        <v>19</v>
      </c>
      <c r="T1370" t="s">
        <v>105</v>
      </c>
    </row>
    <row r="1371" spans="1:20" x14ac:dyDescent="0.35">
      <c r="A1371">
        <v>13702</v>
      </c>
      <c r="B1371" s="1">
        <v>40796</v>
      </c>
      <c r="C1371" s="27" t="str">
        <f t="shared" si="64"/>
        <v>Sep</v>
      </c>
      <c r="D1371" s="27">
        <f>VLOOKUP(C1371,'Look-up tables'!$N$2:$O$13,2,FALSE)</f>
        <v>9</v>
      </c>
      <c r="E1371" t="s">
        <v>13</v>
      </c>
      <c r="F1371">
        <v>6</v>
      </c>
      <c r="G1371" t="str">
        <f>VLOOKUP(F1371,'Look-up tables'!$A$1:$B$7,2,TRUE)</f>
        <v>XS</v>
      </c>
      <c r="H1371">
        <v>209</v>
      </c>
      <c r="I1371" s="2">
        <f t="shared" si="66"/>
        <v>34.833333333333336</v>
      </c>
      <c r="J1371" t="s">
        <v>25</v>
      </c>
      <c r="K1371">
        <v>7.5</v>
      </c>
      <c r="L1371" s="8">
        <f t="shared" si="65"/>
        <v>216.5</v>
      </c>
      <c r="M1371" t="s">
        <v>26</v>
      </c>
      <c r="N1371" t="str">
        <f>VLOOKUP(M1371,'Look-up tables'!$H$1:$I$14,2,FALSE)</f>
        <v>NT</v>
      </c>
      <c r="O1371" t="s">
        <v>42</v>
      </c>
      <c r="P1371" s="7">
        <f>VLOOKUP(O1371,'Look-up tables'!$D$1:$E$5,2,FALSE)</f>
        <v>2</v>
      </c>
      <c r="Q1371" s="8" t="s">
        <v>27</v>
      </c>
      <c r="R1371" t="s">
        <v>28</v>
      </c>
      <c r="S1371" t="s">
        <v>19</v>
      </c>
      <c r="T1371" t="s">
        <v>238</v>
      </c>
    </row>
    <row r="1372" spans="1:20" x14ac:dyDescent="0.35">
      <c r="A1372">
        <v>10752</v>
      </c>
      <c r="B1372" s="1">
        <v>40796</v>
      </c>
      <c r="C1372" s="27" t="str">
        <f t="shared" si="64"/>
        <v>Sep</v>
      </c>
      <c r="D1372" s="27">
        <f>VLOOKUP(C1372,'Look-up tables'!$N$2:$O$13,2,FALSE)</f>
        <v>9</v>
      </c>
      <c r="E1372" t="s">
        <v>20</v>
      </c>
      <c r="F1372">
        <v>5</v>
      </c>
      <c r="G1372" t="str">
        <f>VLOOKUP(F1372,'Look-up tables'!$A$1:$B$7,2,TRUE)</f>
        <v>XS</v>
      </c>
      <c r="H1372">
        <v>95.38</v>
      </c>
      <c r="I1372" s="2">
        <f t="shared" si="66"/>
        <v>19.076000000000001</v>
      </c>
      <c r="J1372" t="s">
        <v>25</v>
      </c>
      <c r="K1372">
        <v>13.18</v>
      </c>
      <c r="L1372" s="8">
        <f t="shared" si="65"/>
        <v>108.56</v>
      </c>
      <c r="M1372" t="s">
        <v>35</v>
      </c>
      <c r="N1372" t="str">
        <f>VLOOKUP(M1372,'Look-up tables'!$H$1:$I$14,2,FALSE)</f>
        <v>QC</v>
      </c>
      <c r="O1372" t="s">
        <v>42</v>
      </c>
      <c r="P1372" s="7">
        <f>VLOOKUP(O1372,'Look-up tables'!$D$1:$E$5,2,FALSE)</f>
        <v>2</v>
      </c>
      <c r="Q1372" s="8" t="s">
        <v>27</v>
      </c>
      <c r="R1372" t="s">
        <v>68</v>
      </c>
      <c r="S1372" t="s">
        <v>19</v>
      </c>
      <c r="T1372" s="1">
        <v>40856</v>
      </c>
    </row>
    <row r="1373" spans="1:20" x14ac:dyDescent="0.35">
      <c r="A1373">
        <v>14368</v>
      </c>
      <c r="B1373" s="1">
        <v>40796</v>
      </c>
      <c r="C1373" s="27" t="str">
        <f t="shared" si="64"/>
        <v>Sep</v>
      </c>
      <c r="D1373" s="27">
        <f>VLOOKUP(C1373,'Look-up tables'!$N$2:$O$13,2,FALSE)</f>
        <v>9</v>
      </c>
      <c r="E1373" t="s">
        <v>34</v>
      </c>
      <c r="F1373">
        <v>5</v>
      </c>
      <c r="G1373" t="str">
        <f>VLOOKUP(F1373,'Look-up tables'!$A$1:$B$7,2,TRUE)</f>
        <v>XS</v>
      </c>
      <c r="H1373">
        <v>522.05999999999995</v>
      </c>
      <c r="I1373" s="2">
        <f t="shared" si="66"/>
        <v>104.41199999999999</v>
      </c>
      <c r="J1373" t="s">
        <v>25</v>
      </c>
      <c r="K1373">
        <v>13.99</v>
      </c>
      <c r="L1373" s="8">
        <f t="shared" si="65"/>
        <v>536.04999999999995</v>
      </c>
      <c r="M1373" t="s">
        <v>51</v>
      </c>
      <c r="N1373" t="str">
        <f>VLOOKUP(M1373,'Look-up tables'!$H$1:$I$14,2,FALSE)</f>
        <v>ON</v>
      </c>
      <c r="O1373" t="s">
        <v>16</v>
      </c>
      <c r="P1373" s="7">
        <f>VLOOKUP(O1373,'Look-up tables'!$D$1:$E$5,2,FALSE)</f>
        <v>4</v>
      </c>
      <c r="Q1373" s="8" t="s">
        <v>17</v>
      </c>
      <c r="R1373" t="s">
        <v>18</v>
      </c>
      <c r="S1373" t="s">
        <v>45</v>
      </c>
      <c r="T1373" s="1">
        <v>40856</v>
      </c>
    </row>
    <row r="1374" spans="1:20" x14ac:dyDescent="0.35">
      <c r="A1374">
        <v>54084</v>
      </c>
      <c r="B1374" s="1">
        <v>40796</v>
      </c>
      <c r="C1374" s="27" t="str">
        <f t="shared" si="64"/>
        <v>Sep</v>
      </c>
      <c r="D1374" s="27">
        <f>VLOOKUP(C1374,'Look-up tables'!$N$2:$O$13,2,FALSE)</f>
        <v>9</v>
      </c>
      <c r="E1374" t="s">
        <v>20</v>
      </c>
      <c r="F1374">
        <v>3</v>
      </c>
      <c r="G1374" t="str">
        <f>VLOOKUP(F1374,'Look-up tables'!$A$1:$B$7,2,TRUE)</f>
        <v>XS</v>
      </c>
      <c r="H1374">
        <v>160.52000000000001</v>
      </c>
      <c r="I1374" s="2">
        <f t="shared" si="66"/>
        <v>53.506666666666668</v>
      </c>
      <c r="J1374" t="s">
        <v>21</v>
      </c>
      <c r="K1374">
        <v>14.19</v>
      </c>
      <c r="L1374" s="8">
        <f t="shared" si="65"/>
        <v>174.71</v>
      </c>
      <c r="M1374" t="s">
        <v>54</v>
      </c>
      <c r="N1374" t="str">
        <f>VLOOKUP(M1374,'Look-up tables'!$H$1:$I$14,2,FALSE)</f>
        <v>AB</v>
      </c>
      <c r="O1374" t="s">
        <v>22</v>
      </c>
      <c r="P1374" s="7">
        <f>VLOOKUP(O1374,'Look-up tables'!$D$1:$E$5,2,FALSE)</f>
        <v>1</v>
      </c>
      <c r="Q1374" s="8" t="s">
        <v>17</v>
      </c>
      <c r="R1374" t="s">
        <v>23</v>
      </c>
      <c r="S1374" t="s">
        <v>24</v>
      </c>
      <c r="T1374" s="1">
        <v>40886</v>
      </c>
    </row>
    <row r="1375" spans="1:20" x14ac:dyDescent="0.35">
      <c r="A1375">
        <v>55809</v>
      </c>
      <c r="B1375" s="1">
        <v>40796</v>
      </c>
      <c r="C1375" s="27" t="str">
        <f t="shared" si="64"/>
        <v>Sep</v>
      </c>
      <c r="D1375" s="27">
        <f>VLOOKUP(C1375,'Look-up tables'!$N$2:$O$13,2,FALSE)</f>
        <v>9</v>
      </c>
      <c r="E1375" t="s">
        <v>20</v>
      </c>
      <c r="F1375">
        <v>2</v>
      </c>
      <c r="G1375" t="str">
        <f>VLOOKUP(F1375,'Look-up tables'!$A$1:$B$7,2,TRUE)</f>
        <v>XS</v>
      </c>
      <c r="H1375">
        <v>250.7</v>
      </c>
      <c r="I1375" s="2">
        <f t="shared" si="66"/>
        <v>125.35</v>
      </c>
      <c r="J1375" t="s">
        <v>21</v>
      </c>
      <c r="K1375">
        <v>45</v>
      </c>
      <c r="L1375" s="8">
        <f t="shared" si="65"/>
        <v>295.7</v>
      </c>
      <c r="M1375" t="s">
        <v>51</v>
      </c>
      <c r="N1375" t="str">
        <f>VLOOKUP(M1375,'Look-up tables'!$H$1:$I$14,2,FALSE)</f>
        <v>ON</v>
      </c>
      <c r="O1375" t="s">
        <v>16</v>
      </c>
      <c r="P1375" s="7">
        <f>VLOOKUP(O1375,'Look-up tables'!$D$1:$E$5,2,FALSE)</f>
        <v>4</v>
      </c>
      <c r="Q1375" s="8" t="s">
        <v>17</v>
      </c>
      <c r="R1375" t="s">
        <v>23</v>
      </c>
      <c r="S1375" t="s">
        <v>24</v>
      </c>
      <c r="T1375" s="1">
        <v>40886</v>
      </c>
    </row>
    <row r="1376" spans="1:20" x14ac:dyDescent="0.35">
      <c r="A1376">
        <v>47109</v>
      </c>
      <c r="B1376" s="1">
        <v>40797</v>
      </c>
      <c r="C1376" s="27" t="str">
        <f t="shared" si="64"/>
        <v>Sep</v>
      </c>
      <c r="D1376" s="27">
        <f>VLOOKUP(C1376,'Look-up tables'!$N$2:$O$13,2,FALSE)</f>
        <v>9</v>
      </c>
      <c r="E1376" t="s">
        <v>34</v>
      </c>
      <c r="F1376">
        <v>47</v>
      </c>
      <c r="G1376" t="str">
        <f>VLOOKUP(F1376,'Look-up tables'!$A$1:$B$7,2,TRUE)</f>
        <v>XL</v>
      </c>
      <c r="H1376">
        <v>6131.54</v>
      </c>
      <c r="I1376" s="2">
        <f t="shared" si="66"/>
        <v>130.45829787234044</v>
      </c>
      <c r="J1376" t="s">
        <v>25</v>
      </c>
      <c r="K1376">
        <v>12.65</v>
      </c>
      <c r="L1376" s="8">
        <f t="shared" si="65"/>
        <v>6144.19</v>
      </c>
      <c r="M1376" t="s">
        <v>35</v>
      </c>
      <c r="N1376" t="str">
        <f>VLOOKUP(M1376,'Look-up tables'!$H$1:$I$14,2,FALSE)</f>
        <v>QC</v>
      </c>
      <c r="O1376" t="s">
        <v>42</v>
      </c>
      <c r="P1376" s="7">
        <f>VLOOKUP(O1376,'Look-up tables'!$D$1:$E$5,2,FALSE)</f>
        <v>2</v>
      </c>
      <c r="Q1376" s="8" t="s">
        <v>17</v>
      </c>
      <c r="R1376" t="s">
        <v>23</v>
      </c>
      <c r="S1376" t="s">
        <v>45</v>
      </c>
      <c r="T1376" t="s">
        <v>105</v>
      </c>
    </row>
    <row r="1377" spans="1:20" x14ac:dyDescent="0.35">
      <c r="A1377">
        <v>51687</v>
      </c>
      <c r="B1377" s="1">
        <v>40797</v>
      </c>
      <c r="C1377" s="27" t="str">
        <f t="shared" si="64"/>
        <v>Sep</v>
      </c>
      <c r="D1377" s="27">
        <f>VLOOKUP(C1377,'Look-up tables'!$N$2:$O$13,2,FALSE)</f>
        <v>9</v>
      </c>
      <c r="E1377" t="s">
        <v>13</v>
      </c>
      <c r="F1377">
        <v>42</v>
      </c>
      <c r="G1377" t="str">
        <f>VLOOKUP(F1377,'Look-up tables'!$A$1:$B$7,2,TRUE)</f>
        <v>XL</v>
      </c>
      <c r="H1377">
        <v>248.92</v>
      </c>
      <c r="I1377" s="2">
        <f t="shared" si="66"/>
        <v>5.9266666666666667</v>
      </c>
      <c r="J1377" t="s">
        <v>25</v>
      </c>
      <c r="K1377">
        <v>5.3</v>
      </c>
      <c r="L1377" s="8">
        <f t="shared" si="65"/>
        <v>254.22</v>
      </c>
      <c r="M1377" t="s">
        <v>85</v>
      </c>
      <c r="N1377" t="str">
        <f>VLOOKUP(M1377,'Look-up tables'!$H$1:$I$14,2,FALSE)</f>
        <v>SK</v>
      </c>
      <c r="O1377" t="s">
        <v>42</v>
      </c>
      <c r="P1377" s="7">
        <f>VLOOKUP(O1377,'Look-up tables'!$D$1:$E$5,2,FALSE)</f>
        <v>2</v>
      </c>
      <c r="Q1377" s="8" t="s">
        <v>27</v>
      </c>
      <c r="R1377" t="s">
        <v>127</v>
      </c>
      <c r="S1377" t="s">
        <v>19</v>
      </c>
      <c r="T1377" t="s">
        <v>105</v>
      </c>
    </row>
    <row r="1378" spans="1:20" x14ac:dyDescent="0.35">
      <c r="A1378">
        <v>27169</v>
      </c>
      <c r="B1378" s="1">
        <v>40797</v>
      </c>
      <c r="C1378" s="27" t="str">
        <f t="shared" si="64"/>
        <v>Sep</v>
      </c>
      <c r="D1378" s="27">
        <f>VLOOKUP(C1378,'Look-up tables'!$N$2:$O$13,2,FALSE)</f>
        <v>9</v>
      </c>
      <c r="E1378" t="s">
        <v>49</v>
      </c>
      <c r="F1378">
        <v>16</v>
      </c>
      <c r="G1378" t="str">
        <f>VLOOKUP(F1378,'Look-up tables'!$A$1:$B$7,2,TRUE)</f>
        <v>S</v>
      </c>
      <c r="H1378">
        <v>109.9</v>
      </c>
      <c r="I1378" s="2">
        <f t="shared" si="66"/>
        <v>6.8687500000000004</v>
      </c>
      <c r="J1378" t="s">
        <v>25</v>
      </c>
      <c r="K1378">
        <v>5.27</v>
      </c>
      <c r="L1378" s="8">
        <f t="shared" si="65"/>
        <v>115.17</v>
      </c>
      <c r="M1378" t="s">
        <v>46</v>
      </c>
      <c r="N1378" t="str">
        <f>VLOOKUP(M1378,'Look-up tables'!$H$1:$I$14,2,FALSE)</f>
        <v>YT</v>
      </c>
      <c r="O1378" t="s">
        <v>22</v>
      </c>
      <c r="P1378" s="7">
        <f>VLOOKUP(O1378,'Look-up tables'!$D$1:$E$5,2,FALSE)</f>
        <v>1</v>
      </c>
      <c r="Q1378" s="8" t="s">
        <v>27</v>
      </c>
      <c r="R1378" t="s">
        <v>68</v>
      </c>
      <c r="S1378" t="s">
        <v>19</v>
      </c>
      <c r="T1378" s="1">
        <v>40886</v>
      </c>
    </row>
    <row r="1379" spans="1:20" x14ac:dyDescent="0.35">
      <c r="A1379">
        <v>166</v>
      </c>
      <c r="B1379" s="1">
        <v>40797</v>
      </c>
      <c r="C1379" s="27" t="str">
        <f t="shared" si="64"/>
        <v>Sep</v>
      </c>
      <c r="D1379" s="27">
        <f>VLOOKUP(C1379,'Look-up tables'!$N$2:$O$13,2,FALSE)</f>
        <v>9</v>
      </c>
      <c r="E1379" t="s">
        <v>34</v>
      </c>
      <c r="F1379">
        <v>10</v>
      </c>
      <c r="G1379" t="str">
        <f>VLOOKUP(F1379,'Look-up tables'!$A$1:$B$7,2,TRUE)</f>
        <v>S</v>
      </c>
      <c r="H1379">
        <v>567.93600000000004</v>
      </c>
      <c r="I1379" s="2">
        <f t="shared" si="66"/>
        <v>56.793600000000005</v>
      </c>
      <c r="J1379" t="s">
        <v>14</v>
      </c>
      <c r="K1379">
        <v>8.99</v>
      </c>
      <c r="L1379" s="8">
        <f t="shared" si="65"/>
        <v>576.92600000000004</v>
      </c>
      <c r="M1379" t="s">
        <v>39</v>
      </c>
      <c r="N1379" t="str">
        <f>VLOOKUP(M1379,'Look-up tables'!$H$1:$I$14,2,FALSE)</f>
        <v>MB</v>
      </c>
      <c r="O1379" t="s">
        <v>16</v>
      </c>
      <c r="P1379" s="7">
        <f>VLOOKUP(O1379,'Look-up tables'!$D$1:$E$5,2,FALSE)</f>
        <v>4</v>
      </c>
      <c r="Q1379" s="8" t="s">
        <v>30</v>
      </c>
      <c r="R1379" t="s">
        <v>47</v>
      </c>
      <c r="S1379" t="s">
        <v>19</v>
      </c>
      <c r="T1379" t="s">
        <v>105</v>
      </c>
    </row>
    <row r="1380" spans="1:20" x14ac:dyDescent="0.35">
      <c r="A1380">
        <v>44451</v>
      </c>
      <c r="B1380" s="1">
        <v>40797</v>
      </c>
      <c r="C1380" s="27" t="str">
        <f t="shared" si="64"/>
        <v>Sep</v>
      </c>
      <c r="D1380" s="27">
        <f>VLOOKUP(C1380,'Look-up tables'!$N$2:$O$13,2,FALSE)</f>
        <v>9</v>
      </c>
      <c r="E1380" t="s">
        <v>20</v>
      </c>
      <c r="F1380">
        <v>4</v>
      </c>
      <c r="G1380" t="str">
        <f>VLOOKUP(F1380,'Look-up tables'!$A$1:$B$7,2,TRUE)</f>
        <v>XS</v>
      </c>
      <c r="H1380">
        <v>103.9</v>
      </c>
      <c r="I1380" s="2">
        <f t="shared" si="66"/>
        <v>25.975000000000001</v>
      </c>
      <c r="J1380" t="s">
        <v>14</v>
      </c>
      <c r="K1380">
        <v>7.58</v>
      </c>
      <c r="L1380" s="8">
        <f t="shared" si="65"/>
        <v>111.48</v>
      </c>
      <c r="M1380" t="s">
        <v>41</v>
      </c>
      <c r="N1380" t="str">
        <f>VLOOKUP(M1380,'Look-up tables'!$H$1:$I$14,2,FALSE)</f>
        <v>NS</v>
      </c>
      <c r="O1380" t="s">
        <v>29</v>
      </c>
      <c r="P1380" s="7">
        <f>VLOOKUP(O1380,'Look-up tables'!$D$1:$E$5,2,FALSE)</f>
        <v>3</v>
      </c>
      <c r="Q1380" s="8" t="s">
        <v>17</v>
      </c>
      <c r="R1380" t="s">
        <v>18</v>
      </c>
      <c r="S1380" t="s">
        <v>19</v>
      </c>
      <c r="T1380" t="s">
        <v>105</v>
      </c>
    </row>
    <row r="1381" spans="1:20" x14ac:dyDescent="0.35">
      <c r="A1381">
        <v>44451</v>
      </c>
      <c r="B1381" s="1">
        <v>40797</v>
      </c>
      <c r="C1381" s="27" t="str">
        <f t="shared" si="64"/>
        <v>Sep</v>
      </c>
      <c r="D1381" s="27">
        <f>VLOOKUP(C1381,'Look-up tables'!$N$2:$O$13,2,FALSE)</f>
        <v>9</v>
      </c>
      <c r="E1381" t="s">
        <v>13</v>
      </c>
      <c r="F1381">
        <v>4</v>
      </c>
      <c r="G1381" t="str">
        <f>VLOOKUP(F1381,'Look-up tables'!$A$1:$B$7,2,TRUE)</f>
        <v>XS</v>
      </c>
      <c r="H1381">
        <v>12.49</v>
      </c>
      <c r="I1381" s="2">
        <f t="shared" si="66"/>
        <v>3.1225000000000001</v>
      </c>
      <c r="J1381" t="s">
        <v>25</v>
      </c>
      <c r="K1381">
        <v>4.7699999999999996</v>
      </c>
      <c r="L1381" s="8">
        <f t="shared" si="65"/>
        <v>17.259999999999998</v>
      </c>
      <c r="M1381" t="s">
        <v>15</v>
      </c>
      <c r="N1381" t="str">
        <f>VLOOKUP(M1381,'Look-up tables'!$H$1:$I$14,2,FALSE)</f>
        <v>BC</v>
      </c>
      <c r="O1381" t="s">
        <v>29</v>
      </c>
      <c r="P1381" s="7">
        <f>VLOOKUP(O1381,'Look-up tables'!$D$1:$E$5,2,FALSE)</f>
        <v>3</v>
      </c>
      <c r="Q1381" s="8" t="s">
        <v>27</v>
      </c>
      <c r="R1381" t="s">
        <v>68</v>
      </c>
      <c r="S1381" t="s">
        <v>19</v>
      </c>
      <c r="T1381" t="s">
        <v>50</v>
      </c>
    </row>
    <row r="1382" spans="1:20" x14ac:dyDescent="0.35">
      <c r="A1382">
        <v>2181</v>
      </c>
      <c r="B1382" s="1">
        <v>40798</v>
      </c>
      <c r="C1382" s="27" t="str">
        <f t="shared" si="64"/>
        <v>Sep</v>
      </c>
      <c r="D1382" s="27">
        <f>VLOOKUP(C1382,'Look-up tables'!$N$2:$O$13,2,FALSE)</f>
        <v>9</v>
      </c>
      <c r="E1382" t="s">
        <v>55</v>
      </c>
      <c r="F1382">
        <v>40</v>
      </c>
      <c r="G1382" t="str">
        <f>VLOOKUP(F1382,'Look-up tables'!$A$1:$B$7,2,TRUE)</f>
        <v>XL</v>
      </c>
      <c r="H1382">
        <v>102.56</v>
      </c>
      <c r="I1382" s="2">
        <f t="shared" si="66"/>
        <v>2.5640000000000001</v>
      </c>
      <c r="J1382" t="s">
        <v>25</v>
      </c>
      <c r="K1382">
        <v>0.5</v>
      </c>
      <c r="L1382" s="8">
        <f t="shared" si="65"/>
        <v>103.06</v>
      </c>
      <c r="M1382" t="s">
        <v>51</v>
      </c>
      <c r="N1382" t="str">
        <f>VLOOKUP(M1382,'Look-up tables'!$H$1:$I$14,2,FALSE)</f>
        <v>ON</v>
      </c>
      <c r="O1382" t="s">
        <v>29</v>
      </c>
      <c r="P1382" s="7">
        <f>VLOOKUP(O1382,'Look-up tables'!$D$1:$E$5,2,FALSE)</f>
        <v>3</v>
      </c>
      <c r="Q1382" s="8" t="s">
        <v>27</v>
      </c>
      <c r="R1382" t="s">
        <v>71</v>
      </c>
      <c r="S1382" t="s">
        <v>19</v>
      </c>
      <c r="T1382" s="1">
        <v>40886</v>
      </c>
    </row>
    <row r="1383" spans="1:20" x14ac:dyDescent="0.35">
      <c r="A1383">
        <v>59171</v>
      </c>
      <c r="B1383" s="1">
        <v>40798</v>
      </c>
      <c r="C1383" s="27" t="str">
        <f t="shared" si="64"/>
        <v>Sep</v>
      </c>
      <c r="D1383" s="27">
        <f>VLOOKUP(C1383,'Look-up tables'!$N$2:$O$13,2,FALSE)</f>
        <v>9</v>
      </c>
      <c r="E1383" t="s">
        <v>55</v>
      </c>
      <c r="F1383">
        <v>39</v>
      </c>
      <c r="G1383" t="str">
        <f>VLOOKUP(F1383,'Look-up tables'!$A$1:$B$7,2,TRUE)</f>
        <v>L</v>
      </c>
      <c r="H1383">
        <v>105.07</v>
      </c>
      <c r="I1383" s="2">
        <f t="shared" si="66"/>
        <v>2.6941025641025638</v>
      </c>
      <c r="J1383" t="s">
        <v>25</v>
      </c>
      <c r="K1383">
        <v>0.7</v>
      </c>
      <c r="L1383" s="8">
        <f t="shared" si="65"/>
        <v>105.77</v>
      </c>
      <c r="M1383" t="s">
        <v>63</v>
      </c>
      <c r="N1383" t="str">
        <f>VLOOKUP(M1383,'Look-up tables'!$H$1:$I$14,2,FALSE)</f>
        <v>NB</v>
      </c>
      <c r="O1383" t="s">
        <v>22</v>
      </c>
      <c r="P1383" s="7">
        <f>VLOOKUP(O1383,'Look-up tables'!$D$1:$E$5,2,FALSE)</f>
        <v>1</v>
      </c>
      <c r="Q1383" s="8" t="s">
        <v>27</v>
      </c>
      <c r="R1383" t="s">
        <v>40</v>
      </c>
      <c r="S1383" t="s">
        <v>37</v>
      </c>
      <c r="T1383" t="s">
        <v>105</v>
      </c>
    </row>
    <row r="1384" spans="1:20" x14ac:dyDescent="0.35">
      <c r="A1384">
        <v>43111</v>
      </c>
      <c r="B1384" s="1">
        <v>40798</v>
      </c>
      <c r="C1384" s="27" t="str">
        <f t="shared" si="64"/>
        <v>Sep</v>
      </c>
      <c r="D1384" s="27">
        <f>VLOOKUP(C1384,'Look-up tables'!$N$2:$O$13,2,FALSE)</f>
        <v>9</v>
      </c>
      <c r="E1384" t="s">
        <v>34</v>
      </c>
      <c r="F1384">
        <v>27</v>
      </c>
      <c r="G1384" t="str">
        <f>VLOOKUP(F1384,'Look-up tables'!$A$1:$B$7,2,TRUE)</f>
        <v>M</v>
      </c>
      <c r="H1384">
        <v>4722.83</v>
      </c>
      <c r="I1384" s="2">
        <f t="shared" si="66"/>
        <v>174.91962962962964</v>
      </c>
      <c r="J1384" t="s">
        <v>25</v>
      </c>
      <c r="K1384">
        <v>19.989999999999998</v>
      </c>
      <c r="L1384" s="8">
        <f t="shared" si="65"/>
        <v>4742.82</v>
      </c>
      <c r="M1384" t="s">
        <v>15</v>
      </c>
      <c r="N1384" t="str">
        <f>VLOOKUP(M1384,'Look-up tables'!$H$1:$I$14,2,FALSE)</f>
        <v>BC</v>
      </c>
      <c r="O1384" t="s">
        <v>16</v>
      </c>
      <c r="P1384" s="7">
        <f>VLOOKUP(O1384,'Look-up tables'!$D$1:$E$5,2,FALSE)</f>
        <v>4</v>
      </c>
      <c r="Q1384" s="8" t="s">
        <v>27</v>
      </c>
      <c r="R1384" t="s">
        <v>68</v>
      </c>
      <c r="S1384" t="s">
        <v>19</v>
      </c>
      <c r="T1384" t="s">
        <v>105</v>
      </c>
    </row>
    <row r="1385" spans="1:20" x14ac:dyDescent="0.35">
      <c r="A1385">
        <v>1575</v>
      </c>
      <c r="B1385" s="1">
        <v>40798</v>
      </c>
      <c r="C1385" s="27" t="str">
        <f t="shared" si="64"/>
        <v>Sep</v>
      </c>
      <c r="D1385" s="27">
        <f>VLOOKUP(C1385,'Look-up tables'!$N$2:$O$13,2,FALSE)</f>
        <v>9</v>
      </c>
      <c r="E1385" t="s">
        <v>55</v>
      </c>
      <c r="F1385">
        <v>26</v>
      </c>
      <c r="G1385" t="str">
        <f>VLOOKUP(F1385,'Look-up tables'!$A$1:$B$7,2,TRUE)</f>
        <v>M</v>
      </c>
      <c r="H1385">
        <v>133.65</v>
      </c>
      <c r="I1385" s="2">
        <f t="shared" si="66"/>
        <v>5.1403846153846153</v>
      </c>
      <c r="J1385" t="s">
        <v>25</v>
      </c>
      <c r="K1385">
        <v>0.8</v>
      </c>
      <c r="L1385" s="8">
        <f t="shared" si="65"/>
        <v>134.45000000000002</v>
      </c>
      <c r="M1385" t="s">
        <v>46</v>
      </c>
      <c r="N1385" t="str">
        <f>VLOOKUP(M1385,'Look-up tables'!$H$1:$I$14,2,FALSE)</f>
        <v>YT</v>
      </c>
      <c r="O1385" t="s">
        <v>42</v>
      </c>
      <c r="P1385" s="7">
        <f>VLOOKUP(O1385,'Look-up tables'!$D$1:$E$5,2,FALSE)</f>
        <v>2</v>
      </c>
      <c r="Q1385" s="8" t="s">
        <v>27</v>
      </c>
      <c r="R1385" t="s">
        <v>28</v>
      </c>
      <c r="S1385" t="s">
        <v>37</v>
      </c>
      <c r="T1385" t="s">
        <v>238</v>
      </c>
    </row>
    <row r="1386" spans="1:20" x14ac:dyDescent="0.35">
      <c r="A1386">
        <v>10278</v>
      </c>
      <c r="B1386" s="1">
        <v>40798</v>
      </c>
      <c r="C1386" s="27" t="str">
        <f t="shared" si="64"/>
        <v>Sep</v>
      </c>
      <c r="D1386" s="27">
        <f>VLOOKUP(C1386,'Look-up tables'!$N$2:$O$13,2,FALSE)</f>
        <v>9</v>
      </c>
      <c r="E1386" t="s">
        <v>13</v>
      </c>
      <c r="F1386">
        <v>25</v>
      </c>
      <c r="G1386" t="str">
        <f>VLOOKUP(F1386,'Look-up tables'!$A$1:$B$7,2,TRUE)</f>
        <v>M</v>
      </c>
      <c r="H1386">
        <v>1907.71</v>
      </c>
      <c r="I1386" s="2">
        <f t="shared" si="66"/>
        <v>76.308400000000006</v>
      </c>
      <c r="J1386" t="s">
        <v>21</v>
      </c>
      <c r="K1386">
        <v>26.74</v>
      </c>
      <c r="L1386" s="8">
        <f t="shared" si="65"/>
        <v>1934.45</v>
      </c>
      <c r="M1386" t="s">
        <v>85</v>
      </c>
      <c r="N1386" t="str">
        <f>VLOOKUP(M1386,'Look-up tables'!$H$1:$I$14,2,FALSE)</f>
        <v>SK</v>
      </c>
      <c r="O1386" t="s">
        <v>29</v>
      </c>
      <c r="P1386" s="7">
        <f>VLOOKUP(O1386,'Look-up tables'!$D$1:$E$5,2,FALSE)</f>
        <v>3</v>
      </c>
      <c r="Q1386" s="8" t="s">
        <v>17</v>
      </c>
      <c r="R1386" t="s">
        <v>115</v>
      </c>
      <c r="S1386" t="s">
        <v>56</v>
      </c>
      <c r="T1386" t="s">
        <v>118</v>
      </c>
    </row>
    <row r="1387" spans="1:20" x14ac:dyDescent="0.35">
      <c r="A1387">
        <v>11815</v>
      </c>
      <c r="B1387" s="1">
        <v>40798</v>
      </c>
      <c r="C1387" s="27" t="str">
        <f t="shared" si="64"/>
        <v>Sep</v>
      </c>
      <c r="D1387" s="27">
        <f>VLOOKUP(C1387,'Look-up tables'!$N$2:$O$13,2,FALSE)</f>
        <v>9</v>
      </c>
      <c r="E1387" t="s">
        <v>13</v>
      </c>
      <c r="F1387">
        <v>22</v>
      </c>
      <c r="G1387" t="str">
        <f>VLOOKUP(F1387,'Look-up tables'!$A$1:$B$7,2,TRUE)</f>
        <v>M</v>
      </c>
      <c r="H1387">
        <v>351.27</v>
      </c>
      <c r="I1387" s="2">
        <f t="shared" si="66"/>
        <v>15.966818181818182</v>
      </c>
      <c r="J1387" t="s">
        <v>25</v>
      </c>
      <c r="K1387">
        <v>7.42</v>
      </c>
      <c r="L1387" s="8">
        <f t="shared" si="65"/>
        <v>358.69</v>
      </c>
      <c r="M1387" t="s">
        <v>39</v>
      </c>
      <c r="N1387" t="str">
        <f>VLOOKUP(M1387,'Look-up tables'!$H$1:$I$14,2,FALSE)</f>
        <v>MB</v>
      </c>
      <c r="O1387" t="s">
        <v>16</v>
      </c>
      <c r="P1387" s="7">
        <f>VLOOKUP(O1387,'Look-up tables'!$D$1:$E$5,2,FALSE)</f>
        <v>4</v>
      </c>
      <c r="Q1387" s="8" t="s">
        <v>27</v>
      </c>
      <c r="R1387" t="s">
        <v>36</v>
      </c>
      <c r="S1387" t="s">
        <v>32</v>
      </c>
      <c r="T1387" t="s">
        <v>238</v>
      </c>
    </row>
    <row r="1388" spans="1:20" x14ac:dyDescent="0.35">
      <c r="A1388">
        <v>1575</v>
      </c>
      <c r="B1388" s="1">
        <v>40798</v>
      </c>
      <c r="C1388" s="27" t="str">
        <f t="shared" si="64"/>
        <v>Sep</v>
      </c>
      <c r="D1388" s="27">
        <f>VLOOKUP(C1388,'Look-up tables'!$N$2:$O$13,2,FALSE)</f>
        <v>9</v>
      </c>
      <c r="E1388" t="s">
        <v>55</v>
      </c>
      <c r="F1388">
        <v>10</v>
      </c>
      <c r="G1388" t="str">
        <f>VLOOKUP(F1388,'Look-up tables'!$A$1:$B$7,2,TRUE)</f>
        <v>S</v>
      </c>
      <c r="H1388">
        <v>525.67399999999998</v>
      </c>
      <c r="I1388" s="2">
        <f t="shared" si="66"/>
        <v>52.567399999999999</v>
      </c>
      <c r="J1388" t="s">
        <v>25</v>
      </c>
      <c r="K1388">
        <v>5.26</v>
      </c>
      <c r="L1388" s="8">
        <f t="shared" si="65"/>
        <v>530.93399999999997</v>
      </c>
      <c r="M1388" t="s">
        <v>46</v>
      </c>
      <c r="N1388" t="str">
        <f>VLOOKUP(M1388,'Look-up tables'!$H$1:$I$14,2,FALSE)</f>
        <v>YT</v>
      </c>
      <c r="O1388" t="s">
        <v>42</v>
      </c>
      <c r="P1388" s="7">
        <f>VLOOKUP(O1388,'Look-up tables'!$D$1:$E$5,2,FALSE)</f>
        <v>2</v>
      </c>
      <c r="Q1388" s="8" t="s">
        <v>30</v>
      </c>
      <c r="R1388" t="s">
        <v>47</v>
      </c>
      <c r="S1388" t="s">
        <v>19</v>
      </c>
      <c r="T1388" t="s">
        <v>238</v>
      </c>
    </row>
    <row r="1389" spans="1:20" x14ac:dyDescent="0.35">
      <c r="A1389">
        <v>9671</v>
      </c>
      <c r="B1389" s="1">
        <v>40798</v>
      </c>
      <c r="C1389" s="27" t="str">
        <f t="shared" si="64"/>
        <v>Sep</v>
      </c>
      <c r="D1389" s="27">
        <f>VLOOKUP(C1389,'Look-up tables'!$N$2:$O$13,2,FALSE)</f>
        <v>9</v>
      </c>
      <c r="E1389" t="s">
        <v>34</v>
      </c>
      <c r="F1389">
        <v>6</v>
      </c>
      <c r="G1389" t="str">
        <f>VLOOKUP(F1389,'Look-up tables'!$A$1:$B$7,2,TRUE)</f>
        <v>XS</v>
      </c>
      <c r="H1389">
        <v>12.61</v>
      </c>
      <c r="I1389" s="2">
        <f t="shared" si="66"/>
        <v>2.1016666666666666</v>
      </c>
      <c r="J1389" t="s">
        <v>25</v>
      </c>
      <c r="K1389">
        <v>1.49</v>
      </c>
      <c r="L1389" s="8">
        <f t="shared" si="65"/>
        <v>14.1</v>
      </c>
      <c r="M1389" t="s">
        <v>85</v>
      </c>
      <c r="N1389" t="str">
        <f>VLOOKUP(M1389,'Look-up tables'!$H$1:$I$14,2,FALSE)</f>
        <v>SK</v>
      </c>
      <c r="O1389" t="s">
        <v>22</v>
      </c>
      <c r="P1389" s="7">
        <f>VLOOKUP(O1389,'Look-up tables'!$D$1:$E$5,2,FALSE)</f>
        <v>1</v>
      </c>
      <c r="Q1389" s="8" t="s">
        <v>27</v>
      </c>
      <c r="R1389" t="s">
        <v>68</v>
      </c>
      <c r="S1389" t="s">
        <v>19</v>
      </c>
      <c r="T1389" t="s">
        <v>238</v>
      </c>
    </row>
    <row r="1390" spans="1:20" x14ac:dyDescent="0.35">
      <c r="A1390">
        <v>48101</v>
      </c>
      <c r="B1390" s="1">
        <v>40798</v>
      </c>
      <c r="C1390" s="27" t="str">
        <f t="shared" si="64"/>
        <v>Sep</v>
      </c>
      <c r="D1390" s="27">
        <f>VLOOKUP(C1390,'Look-up tables'!$N$2:$O$13,2,FALSE)</f>
        <v>9</v>
      </c>
      <c r="E1390" t="s">
        <v>34</v>
      </c>
      <c r="F1390">
        <v>4</v>
      </c>
      <c r="G1390" t="str">
        <f>VLOOKUP(F1390,'Look-up tables'!$A$1:$B$7,2,TRUE)</f>
        <v>XS</v>
      </c>
      <c r="H1390">
        <v>108.87</v>
      </c>
      <c r="I1390" s="2">
        <f t="shared" si="66"/>
        <v>27.217500000000001</v>
      </c>
      <c r="J1390" t="s">
        <v>25</v>
      </c>
      <c r="K1390">
        <v>16.87</v>
      </c>
      <c r="L1390" s="8">
        <f t="shared" si="65"/>
        <v>125.74000000000001</v>
      </c>
      <c r="M1390" t="s">
        <v>26</v>
      </c>
      <c r="N1390" t="str">
        <f>VLOOKUP(M1390,'Look-up tables'!$H$1:$I$14,2,FALSE)</f>
        <v>NT</v>
      </c>
      <c r="O1390" t="s">
        <v>29</v>
      </c>
      <c r="P1390" s="7">
        <f>VLOOKUP(O1390,'Look-up tables'!$D$1:$E$5,2,FALSE)</f>
        <v>3</v>
      </c>
      <c r="Q1390" s="8" t="s">
        <v>27</v>
      </c>
      <c r="R1390" t="s">
        <v>28</v>
      </c>
      <c r="S1390" t="s">
        <v>19</v>
      </c>
      <c r="T1390" t="s">
        <v>238</v>
      </c>
    </row>
    <row r="1391" spans="1:20" x14ac:dyDescent="0.35">
      <c r="A1391">
        <v>2181</v>
      </c>
      <c r="B1391" s="1">
        <v>40798</v>
      </c>
      <c r="C1391" s="27" t="str">
        <f t="shared" si="64"/>
        <v>Sep</v>
      </c>
      <c r="D1391" s="27">
        <f>VLOOKUP(C1391,'Look-up tables'!$N$2:$O$13,2,FALSE)</f>
        <v>9</v>
      </c>
      <c r="E1391" t="s">
        <v>55</v>
      </c>
      <c r="F1391">
        <v>3</v>
      </c>
      <c r="G1391" t="str">
        <f>VLOOKUP(F1391,'Look-up tables'!$A$1:$B$7,2,TRUE)</f>
        <v>XS</v>
      </c>
      <c r="H1391">
        <v>15.87</v>
      </c>
      <c r="I1391" s="2">
        <f t="shared" si="66"/>
        <v>5.29</v>
      </c>
      <c r="J1391" t="s">
        <v>14</v>
      </c>
      <c r="K1391">
        <v>0.76</v>
      </c>
      <c r="L1391" s="8">
        <f t="shared" si="65"/>
        <v>16.63</v>
      </c>
      <c r="M1391" t="s">
        <v>51</v>
      </c>
      <c r="N1391" t="str">
        <f>VLOOKUP(M1391,'Look-up tables'!$H$1:$I$14,2,FALSE)</f>
        <v>ON</v>
      </c>
      <c r="O1391" t="s">
        <v>29</v>
      </c>
      <c r="P1391" s="7">
        <f>VLOOKUP(O1391,'Look-up tables'!$D$1:$E$5,2,FALSE)</f>
        <v>3</v>
      </c>
      <c r="Q1391" s="8" t="s">
        <v>27</v>
      </c>
      <c r="R1391" t="s">
        <v>82</v>
      </c>
      <c r="S1391" t="s">
        <v>37</v>
      </c>
      <c r="T1391" t="s">
        <v>238</v>
      </c>
    </row>
    <row r="1392" spans="1:20" x14ac:dyDescent="0.35">
      <c r="A1392">
        <v>30659</v>
      </c>
      <c r="B1392" s="1">
        <v>40799</v>
      </c>
      <c r="C1392" s="27" t="str">
        <f t="shared" si="64"/>
        <v>Sep</v>
      </c>
      <c r="D1392" s="27">
        <f>VLOOKUP(C1392,'Look-up tables'!$N$2:$O$13,2,FALSE)</f>
        <v>9</v>
      </c>
      <c r="E1392" t="s">
        <v>20</v>
      </c>
      <c r="F1392">
        <v>45</v>
      </c>
      <c r="G1392" t="str">
        <f>VLOOKUP(F1392,'Look-up tables'!$A$1:$B$7,2,TRUE)</f>
        <v>XL</v>
      </c>
      <c r="H1392">
        <v>3116.7714999999998</v>
      </c>
      <c r="I1392" s="2">
        <f t="shared" si="66"/>
        <v>69.26158888888888</v>
      </c>
      <c r="J1392" t="s">
        <v>25</v>
      </c>
      <c r="K1392">
        <v>0.99</v>
      </c>
      <c r="L1392" s="8">
        <f t="shared" si="65"/>
        <v>3117.7614999999996</v>
      </c>
      <c r="M1392" t="s">
        <v>15</v>
      </c>
      <c r="N1392" t="str">
        <f>VLOOKUP(M1392,'Look-up tables'!$H$1:$I$14,2,FALSE)</f>
        <v>BC</v>
      </c>
      <c r="O1392" t="s">
        <v>22</v>
      </c>
      <c r="P1392" s="7">
        <f>VLOOKUP(O1392,'Look-up tables'!$D$1:$E$5,2,FALSE)</f>
        <v>1</v>
      </c>
      <c r="Q1392" s="8" t="s">
        <v>30</v>
      </c>
      <c r="R1392" t="s">
        <v>47</v>
      </c>
      <c r="S1392" t="s">
        <v>37</v>
      </c>
      <c r="T1392" t="s">
        <v>50</v>
      </c>
    </row>
    <row r="1393" spans="1:20" x14ac:dyDescent="0.35">
      <c r="A1393">
        <v>40871</v>
      </c>
      <c r="B1393" s="1">
        <v>40799</v>
      </c>
      <c r="C1393" s="27" t="str">
        <f t="shared" si="64"/>
        <v>Sep</v>
      </c>
      <c r="D1393" s="27">
        <f>VLOOKUP(C1393,'Look-up tables'!$N$2:$O$13,2,FALSE)</f>
        <v>9</v>
      </c>
      <c r="E1393" t="s">
        <v>49</v>
      </c>
      <c r="F1393">
        <v>32</v>
      </c>
      <c r="G1393" t="str">
        <f>VLOOKUP(F1393,'Look-up tables'!$A$1:$B$7,2,TRUE)</f>
        <v>L</v>
      </c>
      <c r="H1393">
        <v>294.04000000000002</v>
      </c>
      <c r="I1393" s="2">
        <f t="shared" si="66"/>
        <v>9.1887500000000006</v>
      </c>
      <c r="J1393" t="s">
        <v>25</v>
      </c>
      <c r="K1393">
        <v>5.6</v>
      </c>
      <c r="L1393" s="8">
        <f t="shared" si="65"/>
        <v>299.64000000000004</v>
      </c>
      <c r="M1393" t="s">
        <v>96</v>
      </c>
      <c r="N1393" t="str">
        <f>VLOOKUP(M1393,'Look-up tables'!$H$1:$I$14,2,FALSE)</f>
        <v>PE</v>
      </c>
      <c r="O1393" t="s">
        <v>22</v>
      </c>
      <c r="P1393" s="7">
        <f>VLOOKUP(O1393,'Look-up tables'!$D$1:$E$5,2,FALSE)</f>
        <v>1</v>
      </c>
      <c r="Q1393" s="8" t="s">
        <v>27</v>
      </c>
      <c r="R1393" t="s">
        <v>68</v>
      </c>
      <c r="S1393" t="s">
        <v>19</v>
      </c>
      <c r="T1393" t="s">
        <v>50</v>
      </c>
    </row>
    <row r="1394" spans="1:20" x14ac:dyDescent="0.35">
      <c r="A1394">
        <v>39331</v>
      </c>
      <c r="B1394" s="1">
        <v>40799</v>
      </c>
      <c r="C1394" s="27" t="str">
        <f t="shared" si="64"/>
        <v>Sep</v>
      </c>
      <c r="D1394" s="27">
        <f>VLOOKUP(C1394,'Look-up tables'!$N$2:$O$13,2,FALSE)</f>
        <v>9</v>
      </c>
      <c r="E1394" t="s">
        <v>34</v>
      </c>
      <c r="F1394">
        <v>23</v>
      </c>
      <c r="G1394" t="str">
        <f>VLOOKUP(F1394,'Look-up tables'!$A$1:$B$7,2,TRUE)</f>
        <v>M</v>
      </c>
      <c r="H1394">
        <v>149.4</v>
      </c>
      <c r="I1394" s="2">
        <f t="shared" si="66"/>
        <v>6.4956521739130437</v>
      </c>
      <c r="J1394" t="s">
        <v>14</v>
      </c>
      <c r="K1394">
        <v>8.49</v>
      </c>
      <c r="L1394" s="8">
        <f t="shared" si="65"/>
        <v>157.89000000000001</v>
      </c>
      <c r="M1394" t="s">
        <v>39</v>
      </c>
      <c r="N1394" t="str">
        <f>VLOOKUP(M1394,'Look-up tables'!$H$1:$I$14,2,FALSE)</f>
        <v>MB</v>
      </c>
      <c r="O1394" t="s">
        <v>29</v>
      </c>
      <c r="P1394" s="7">
        <f>VLOOKUP(O1394,'Look-up tables'!$D$1:$E$5,2,FALSE)</f>
        <v>3</v>
      </c>
      <c r="Q1394" s="8" t="s">
        <v>27</v>
      </c>
      <c r="R1394" t="s">
        <v>68</v>
      </c>
      <c r="S1394" t="s">
        <v>19</v>
      </c>
      <c r="T1394" t="s">
        <v>238</v>
      </c>
    </row>
    <row r="1395" spans="1:20" x14ac:dyDescent="0.35">
      <c r="A1395">
        <v>40871</v>
      </c>
      <c r="B1395" s="1">
        <v>40799</v>
      </c>
      <c r="C1395" s="27" t="str">
        <f t="shared" si="64"/>
        <v>Sep</v>
      </c>
      <c r="D1395" s="27">
        <f>VLOOKUP(C1395,'Look-up tables'!$N$2:$O$13,2,FALSE)</f>
        <v>9</v>
      </c>
      <c r="E1395" t="s">
        <v>49</v>
      </c>
      <c r="F1395">
        <v>18</v>
      </c>
      <c r="G1395" t="str">
        <f>VLOOKUP(F1395,'Look-up tables'!$A$1:$B$7,2,TRUE)</f>
        <v>S</v>
      </c>
      <c r="H1395">
        <v>2022.65</v>
      </c>
      <c r="I1395" s="2">
        <f t="shared" si="66"/>
        <v>112.36944444444445</v>
      </c>
      <c r="J1395" t="s">
        <v>21</v>
      </c>
      <c r="K1395">
        <v>30</v>
      </c>
      <c r="L1395" s="8">
        <f t="shared" si="65"/>
        <v>2052.65</v>
      </c>
      <c r="M1395" t="s">
        <v>96</v>
      </c>
      <c r="N1395" t="str">
        <f>VLOOKUP(M1395,'Look-up tables'!$H$1:$I$14,2,FALSE)</f>
        <v>PE</v>
      </c>
      <c r="O1395" t="s">
        <v>22</v>
      </c>
      <c r="P1395" s="7">
        <f>VLOOKUP(O1395,'Look-up tables'!$D$1:$E$5,2,FALSE)</f>
        <v>1</v>
      </c>
      <c r="Q1395" s="8" t="s">
        <v>17</v>
      </c>
      <c r="R1395" t="s">
        <v>23</v>
      </c>
      <c r="S1395" t="s">
        <v>24</v>
      </c>
      <c r="T1395" t="s">
        <v>50</v>
      </c>
    </row>
    <row r="1396" spans="1:20" x14ac:dyDescent="0.35">
      <c r="A1396">
        <v>27271</v>
      </c>
      <c r="B1396" s="1">
        <v>40800</v>
      </c>
      <c r="C1396" s="27" t="str">
        <f t="shared" si="64"/>
        <v>Sep</v>
      </c>
      <c r="D1396" s="27">
        <f>VLOOKUP(C1396,'Look-up tables'!$N$2:$O$13,2,FALSE)</f>
        <v>9</v>
      </c>
      <c r="E1396" t="s">
        <v>49</v>
      </c>
      <c r="F1396">
        <v>8</v>
      </c>
      <c r="G1396" t="str">
        <f>VLOOKUP(F1396,'Look-up tables'!$A$1:$B$7,2,TRUE)</f>
        <v>XS</v>
      </c>
      <c r="H1396">
        <v>301.57</v>
      </c>
      <c r="I1396" s="2">
        <f t="shared" si="66"/>
        <v>37.696249999999999</v>
      </c>
      <c r="J1396" t="s">
        <v>21</v>
      </c>
      <c r="K1396">
        <v>19.190000000000001</v>
      </c>
      <c r="L1396" s="8">
        <f t="shared" si="65"/>
        <v>320.76</v>
      </c>
      <c r="M1396" t="s">
        <v>35</v>
      </c>
      <c r="N1396" t="str">
        <f>VLOOKUP(M1396,'Look-up tables'!$H$1:$I$14,2,FALSE)</f>
        <v>QC</v>
      </c>
      <c r="O1396" t="s">
        <v>22</v>
      </c>
      <c r="P1396" s="7">
        <f>VLOOKUP(O1396,'Look-up tables'!$D$1:$E$5,2,FALSE)</f>
        <v>1</v>
      </c>
      <c r="Q1396" s="8" t="s">
        <v>17</v>
      </c>
      <c r="R1396" t="s">
        <v>23</v>
      </c>
      <c r="S1396" t="s">
        <v>24</v>
      </c>
      <c r="T1396" t="s">
        <v>50</v>
      </c>
    </row>
    <row r="1397" spans="1:20" x14ac:dyDescent="0.35">
      <c r="A1397">
        <v>17283</v>
      </c>
      <c r="B1397" s="1">
        <v>40800</v>
      </c>
      <c r="C1397" s="27" t="str">
        <f t="shared" si="64"/>
        <v>Sep</v>
      </c>
      <c r="D1397" s="27">
        <f>VLOOKUP(C1397,'Look-up tables'!$N$2:$O$13,2,FALSE)</f>
        <v>9</v>
      </c>
      <c r="E1397" t="s">
        <v>49</v>
      </c>
      <c r="F1397">
        <v>4</v>
      </c>
      <c r="G1397" t="str">
        <f>VLOOKUP(F1397,'Look-up tables'!$A$1:$B$7,2,TRUE)</f>
        <v>XS</v>
      </c>
      <c r="H1397">
        <v>5472.12</v>
      </c>
      <c r="I1397" s="2">
        <f t="shared" si="66"/>
        <v>1368.03</v>
      </c>
      <c r="J1397" t="s">
        <v>21</v>
      </c>
      <c r="K1397">
        <v>14.7</v>
      </c>
      <c r="L1397" s="8">
        <f t="shared" si="65"/>
        <v>5486.82</v>
      </c>
      <c r="M1397" t="s">
        <v>26</v>
      </c>
      <c r="N1397" t="str">
        <f>VLOOKUP(M1397,'Look-up tables'!$H$1:$I$14,2,FALSE)</f>
        <v>NT</v>
      </c>
      <c r="O1397" t="s">
        <v>29</v>
      </c>
      <c r="P1397" s="7">
        <f>VLOOKUP(O1397,'Look-up tables'!$D$1:$E$5,2,FALSE)</f>
        <v>3</v>
      </c>
      <c r="Q1397" s="8" t="s">
        <v>30</v>
      </c>
      <c r="R1397" t="s">
        <v>44</v>
      </c>
      <c r="S1397" t="s">
        <v>24</v>
      </c>
      <c r="T1397" t="s">
        <v>50</v>
      </c>
    </row>
    <row r="1398" spans="1:20" x14ac:dyDescent="0.35">
      <c r="A1398">
        <v>27781</v>
      </c>
      <c r="B1398" s="1">
        <v>40801</v>
      </c>
      <c r="C1398" s="27" t="str">
        <f t="shared" si="64"/>
        <v>Sep</v>
      </c>
      <c r="D1398" s="27">
        <f>VLOOKUP(C1398,'Look-up tables'!$N$2:$O$13,2,FALSE)</f>
        <v>9</v>
      </c>
      <c r="E1398" t="s">
        <v>34</v>
      </c>
      <c r="F1398">
        <v>47</v>
      </c>
      <c r="G1398" t="str">
        <f>VLOOKUP(F1398,'Look-up tables'!$A$1:$B$7,2,TRUE)</f>
        <v>XL</v>
      </c>
      <c r="H1398">
        <v>181.13</v>
      </c>
      <c r="I1398" s="2">
        <f t="shared" si="66"/>
        <v>3.8538297872340426</v>
      </c>
      <c r="J1398" t="s">
        <v>25</v>
      </c>
      <c r="K1398">
        <v>2.5</v>
      </c>
      <c r="L1398" s="8">
        <f t="shared" si="65"/>
        <v>183.63</v>
      </c>
      <c r="M1398" t="s">
        <v>15</v>
      </c>
      <c r="N1398" t="str">
        <f>VLOOKUP(M1398,'Look-up tables'!$H$1:$I$14,2,FALSE)</f>
        <v>BC</v>
      </c>
      <c r="O1398" t="s">
        <v>42</v>
      </c>
      <c r="P1398" s="7">
        <f>VLOOKUP(O1398,'Look-up tables'!$D$1:$E$5,2,FALSE)</f>
        <v>2</v>
      </c>
      <c r="Q1398" s="8" t="s">
        <v>27</v>
      </c>
      <c r="R1398" t="s">
        <v>127</v>
      </c>
      <c r="S1398" t="s">
        <v>19</v>
      </c>
      <c r="T1398" t="s">
        <v>133</v>
      </c>
    </row>
    <row r="1399" spans="1:20" x14ac:dyDescent="0.35">
      <c r="A1399">
        <v>23078</v>
      </c>
      <c r="B1399" s="1">
        <v>40801</v>
      </c>
      <c r="C1399" s="27" t="str">
        <f t="shared" si="64"/>
        <v>Sep</v>
      </c>
      <c r="D1399" s="27">
        <f>VLOOKUP(C1399,'Look-up tables'!$N$2:$O$13,2,FALSE)</f>
        <v>9</v>
      </c>
      <c r="E1399" t="s">
        <v>55</v>
      </c>
      <c r="F1399">
        <v>39</v>
      </c>
      <c r="G1399" t="str">
        <f>VLOOKUP(F1399,'Look-up tables'!$A$1:$B$7,2,TRUE)</f>
        <v>L</v>
      </c>
      <c r="H1399">
        <v>577.95000000000005</v>
      </c>
      <c r="I1399" s="2">
        <f t="shared" si="66"/>
        <v>14.819230769230771</v>
      </c>
      <c r="J1399" t="s">
        <v>25</v>
      </c>
      <c r="K1399">
        <v>7.42</v>
      </c>
      <c r="L1399" s="8">
        <f t="shared" si="65"/>
        <v>585.37</v>
      </c>
      <c r="M1399" t="s">
        <v>41</v>
      </c>
      <c r="N1399" t="str">
        <f>VLOOKUP(M1399,'Look-up tables'!$H$1:$I$14,2,FALSE)</f>
        <v>NS</v>
      </c>
      <c r="O1399" t="s">
        <v>16</v>
      </c>
      <c r="P1399" s="7">
        <f>VLOOKUP(O1399,'Look-up tables'!$D$1:$E$5,2,FALSE)</f>
        <v>4</v>
      </c>
      <c r="Q1399" s="8" t="s">
        <v>27</v>
      </c>
      <c r="R1399" t="s">
        <v>36</v>
      </c>
      <c r="S1399" t="s">
        <v>32</v>
      </c>
      <c r="T1399" t="s">
        <v>133</v>
      </c>
    </row>
    <row r="1400" spans="1:20" x14ac:dyDescent="0.35">
      <c r="A1400">
        <v>26439</v>
      </c>
      <c r="B1400" s="1">
        <v>40801</v>
      </c>
      <c r="C1400" s="27" t="str">
        <f t="shared" si="64"/>
        <v>Sep</v>
      </c>
      <c r="D1400" s="27">
        <f>VLOOKUP(C1400,'Look-up tables'!$N$2:$O$13,2,FALSE)</f>
        <v>9</v>
      </c>
      <c r="E1400" t="s">
        <v>55</v>
      </c>
      <c r="F1400">
        <v>38</v>
      </c>
      <c r="G1400" t="str">
        <f>VLOOKUP(F1400,'Look-up tables'!$A$1:$B$7,2,TRUE)</f>
        <v>L</v>
      </c>
      <c r="H1400">
        <v>1230.83</v>
      </c>
      <c r="I1400" s="2">
        <f t="shared" si="66"/>
        <v>32.390263157894736</v>
      </c>
      <c r="J1400" t="s">
        <v>25</v>
      </c>
      <c r="K1400">
        <v>6.5</v>
      </c>
      <c r="L1400" s="8">
        <f t="shared" si="65"/>
        <v>1237.33</v>
      </c>
      <c r="M1400" t="s">
        <v>85</v>
      </c>
      <c r="N1400" t="str">
        <f>VLOOKUP(M1400,'Look-up tables'!$H$1:$I$14,2,FALSE)</f>
        <v>SK</v>
      </c>
      <c r="O1400" t="s">
        <v>22</v>
      </c>
      <c r="P1400" s="7">
        <f>VLOOKUP(O1400,'Look-up tables'!$D$1:$E$5,2,FALSE)</f>
        <v>1</v>
      </c>
      <c r="Q1400" s="8" t="s">
        <v>30</v>
      </c>
      <c r="R1400" t="s">
        <v>31</v>
      </c>
      <c r="S1400" t="s">
        <v>19</v>
      </c>
      <c r="T1400" t="s">
        <v>149</v>
      </c>
    </row>
    <row r="1401" spans="1:20" x14ac:dyDescent="0.35">
      <c r="A1401">
        <v>32580</v>
      </c>
      <c r="B1401" s="1">
        <v>40801</v>
      </c>
      <c r="C1401" s="27" t="str">
        <f t="shared" si="64"/>
        <v>Sep</v>
      </c>
      <c r="D1401" s="27">
        <f>VLOOKUP(C1401,'Look-up tables'!$N$2:$O$13,2,FALSE)</f>
        <v>9</v>
      </c>
      <c r="E1401" t="s">
        <v>34</v>
      </c>
      <c r="F1401">
        <v>38</v>
      </c>
      <c r="G1401" t="str">
        <f>VLOOKUP(F1401,'Look-up tables'!$A$1:$B$7,2,TRUE)</f>
        <v>L</v>
      </c>
      <c r="H1401">
        <v>261.38</v>
      </c>
      <c r="I1401" s="2">
        <f t="shared" si="66"/>
        <v>6.8784210526315785</v>
      </c>
      <c r="J1401" t="s">
        <v>25</v>
      </c>
      <c r="K1401">
        <v>8.74</v>
      </c>
      <c r="L1401" s="8">
        <f t="shared" si="65"/>
        <v>270.12</v>
      </c>
      <c r="M1401" t="s">
        <v>51</v>
      </c>
      <c r="N1401" t="str">
        <f>VLOOKUP(M1401,'Look-up tables'!$H$1:$I$14,2,FALSE)</f>
        <v>ON</v>
      </c>
      <c r="O1401" t="s">
        <v>22</v>
      </c>
      <c r="P1401" s="7">
        <f>VLOOKUP(O1401,'Look-up tables'!$D$1:$E$5,2,FALSE)</f>
        <v>1</v>
      </c>
      <c r="Q1401" s="8" t="s">
        <v>27</v>
      </c>
      <c r="R1401" t="s">
        <v>28</v>
      </c>
      <c r="S1401" t="s">
        <v>19</v>
      </c>
      <c r="T1401" t="s">
        <v>133</v>
      </c>
    </row>
    <row r="1402" spans="1:20" x14ac:dyDescent="0.35">
      <c r="A1402">
        <v>26439</v>
      </c>
      <c r="B1402" s="1">
        <v>40801</v>
      </c>
      <c r="C1402" s="27" t="str">
        <f t="shared" si="64"/>
        <v>Sep</v>
      </c>
      <c r="D1402" s="27">
        <f>VLOOKUP(C1402,'Look-up tables'!$N$2:$O$13,2,FALSE)</f>
        <v>9</v>
      </c>
      <c r="E1402" t="s">
        <v>55</v>
      </c>
      <c r="F1402">
        <v>37</v>
      </c>
      <c r="G1402" t="str">
        <f>VLOOKUP(F1402,'Look-up tables'!$A$1:$B$7,2,TRUE)</f>
        <v>L</v>
      </c>
      <c r="H1402">
        <v>169.93</v>
      </c>
      <c r="I1402" s="2">
        <f t="shared" si="66"/>
        <v>4.5927027027027032</v>
      </c>
      <c r="J1402" t="s">
        <v>25</v>
      </c>
      <c r="K1402">
        <v>5.74</v>
      </c>
      <c r="L1402" s="8">
        <f t="shared" si="65"/>
        <v>175.67000000000002</v>
      </c>
      <c r="M1402" t="s">
        <v>85</v>
      </c>
      <c r="N1402" t="str">
        <f>VLOOKUP(M1402,'Look-up tables'!$H$1:$I$14,2,FALSE)</f>
        <v>SK</v>
      </c>
      <c r="O1402" t="s">
        <v>22</v>
      </c>
      <c r="P1402" s="7">
        <f>VLOOKUP(O1402,'Look-up tables'!$D$1:$E$5,2,FALSE)</f>
        <v>1</v>
      </c>
      <c r="Q1402" s="8" t="s">
        <v>27</v>
      </c>
      <c r="R1402" t="s">
        <v>28</v>
      </c>
      <c r="S1402" t="s">
        <v>19</v>
      </c>
      <c r="T1402" t="s">
        <v>50</v>
      </c>
    </row>
    <row r="1403" spans="1:20" x14ac:dyDescent="0.35">
      <c r="A1403">
        <v>27589</v>
      </c>
      <c r="B1403" s="1">
        <v>40801</v>
      </c>
      <c r="C1403" s="27" t="str">
        <f t="shared" si="64"/>
        <v>Sep</v>
      </c>
      <c r="D1403" s="27">
        <f>VLOOKUP(C1403,'Look-up tables'!$N$2:$O$13,2,FALSE)</f>
        <v>9</v>
      </c>
      <c r="E1403" t="s">
        <v>55</v>
      </c>
      <c r="F1403">
        <v>36</v>
      </c>
      <c r="G1403" t="str">
        <f>VLOOKUP(F1403,'Look-up tables'!$A$1:$B$7,2,TRUE)</f>
        <v>L</v>
      </c>
      <c r="H1403">
        <v>64.430000000000007</v>
      </c>
      <c r="I1403" s="2">
        <f t="shared" si="66"/>
        <v>1.7897222222222224</v>
      </c>
      <c r="J1403" t="s">
        <v>25</v>
      </c>
      <c r="K1403">
        <v>1.49</v>
      </c>
      <c r="L1403" s="8">
        <f t="shared" si="65"/>
        <v>65.92</v>
      </c>
      <c r="M1403" t="s">
        <v>51</v>
      </c>
      <c r="N1403" t="str">
        <f>VLOOKUP(M1403,'Look-up tables'!$H$1:$I$14,2,FALSE)</f>
        <v>ON</v>
      </c>
      <c r="O1403" t="s">
        <v>22</v>
      </c>
      <c r="P1403" s="7">
        <f>VLOOKUP(O1403,'Look-up tables'!$D$1:$E$5,2,FALSE)</f>
        <v>1</v>
      </c>
      <c r="Q1403" s="8" t="s">
        <v>17</v>
      </c>
      <c r="R1403" t="s">
        <v>52</v>
      </c>
      <c r="S1403" t="s">
        <v>56</v>
      </c>
      <c r="T1403" t="s">
        <v>149</v>
      </c>
    </row>
    <row r="1404" spans="1:20" x14ac:dyDescent="0.35">
      <c r="A1404">
        <v>17765</v>
      </c>
      <c r="B1404" s="1">
        <v>40801</v>
      </c>
      <c r="C1404" s="27" t="str">
        <f t="shared" si="64"/>
        <v>Sep</v>
      </c>
      <c r="D1404" s="27">
        <f>VLOOKUP(C1404,'Look-up tables'!$N$2:$O$13,2,FALSE)</f>
        <v>9</v>
      </c>
      <c r="E1404" t="s">
        <v>49</v>
      </c>
      <c r="F1404">
        <v>36</v>
      </c>
      <c r="G1404" t="str">
        <f>VLOOKUP(F1404,'Look-up tables'!$A$1:$B$7,2,TRUE)</f>
        <v>L</v>
      </c>
      <c r="H1404">
        <v>79.02</v>
      </c>
      <c r="I1404" s="2">
        <f t="shared" si="66"/>
        <v>2.1949999999999998</v>
      </c>
      <c r="J1404" t="s">
        <v>25</v>
      </c>
      <c r="K1404">
        <v>6.05</v>
      </c>
      <c r="L1404" s="8">
        <f t="shared" si="65"/>
        <v>85.07</v>
      </c>
      <c r="M1404" t="s">
        <v>35</v>
      </c>
      <c r="N1404" t="str">
        <f>VLOOKUP(M1404,'Look-up tables'!$H$1:$I$14,2,FALSE)</f>
        <v>QC</v>
      </c>
      <c r="O1404" t="s">
        <v>42</v>
      </c>
      <c r="P1404" s="7">
        <f>VLOOKUP(O1404,'Look-up tables'!$D$1:$E$5,2,FALSE)</f>
        <v>2</v>
      </c>
      <c r="Q1404" s="8" t="s">
        <v>27</v>
      </c>
      <c r="R1404" t="s">
        <v>68</v>
      </c>
      <c r="S1404" t="s">
        <v>19</v>
      </c>
      <c r="T1404" t="s">
        <v>50</v>
      </c>
    </row>
    <row r="1405" spans="1:20" x14ac:dyDescent="0.35">
      <c r="A1405">
        <v>24705</v>
      </c>
      <c r="B1405" s="1">
        <v>40801</v>
      </c>
      <c r="C1405" s="27" t="str">
        <f t="shared" si="64"/>
        <v>Sep</v>
      </c>
      <c r="D1405" s="27">
        <f>VLOOKUP(C1405,'Look-up tables'!$N$2:$O$13,2,FALSE)</f>
        <v>9</v>
      </c>
      <c r="E1405" t="s">
        <v>20</v>
      </c>
      <c r="F1405">
        <v>34</v>
      </c>
      <c r="G1405" t="str">
        <f>VLOOKUP(F1405,'Look-up tables'!$A$1:$B$7,2,TRUE)</f>
        <v>L</v>
      </c>
      <c r="H1405">
        <v>260.51</v>
      </c>
      <c r="I1405" s="2">
        <f t="shared" si="66"/>
        <v>7.6620588235294118</v>
      </c>
      <c r="J1405" t="s">
        <v>25</v>
      </c>
      <c r="K1405">
        <v>7.72</v>
      </c>
      <c r="L1405" s="8">
        <f t="shared" si="65"/>
        <v>268.23</v>
      </c>
      <c r="M1405" t="s">
        <v>54</v>
      </c>
      <c r="N1405" t="str">
        <f>VLOOKUP(M1405,'Look-up tables'!$H$1:$I$14,2,FALSE)</f>
        <v>AB</v>
      </c>
      <c r="O1405" t="s">
        <v>16</v>
      </c>
      <c r="P1405" s="7">
        <f>VLOOKUP(O1405,'Look-up tables'!$D$1:$E$5,2,FALSE)</f>
        <v>4</v>
      </c>
      <c r="Q1405" s="8" t="s">
        <v>27</v>
      </c>
      <c r="R1405" t="s">
        <v>68</v>
      </c>
      <c r="S1405" t="s">
        <v>19</v>
      </c>
      <c r="T1405" t="s">
        <v>133</v>
      </c>
    </row>
    <row r="1406" spans="1:20" x14ac:dyDescent="0.35">
      <c r="A1406">
        <v>17539</v>
      </c>
      <c r="B1406" s="1">
        <v>40801</v>
      </c>
      <c r="C1406" s="27" t="str">
        <f t="shared" si="64"/>
        <v>Sep</v>
      </c>
      <c r="D1406" s="27">
        <f>VLOOKUP(C1406,'Look-up tables'!$N$2:$O$13,2,FALSE)</f>
        <v>9</v>
      </c>
      <c r="E1406" t="s">
        <v>49</v>
      </c>
      <c r="F1406">
        <v>28</v>
      </c>
      <c r="G1406" t="str">
        <f>VLOOKUP(F1406,'Look-up tables'!$A$1:$B$7,2,TRUE)</f>
        <v>M</v>
      </c>
      <c r="H1406">
        <v>381.79</v>
      </c>
      <c r="I1406" s="2">
        <f t="shared" si="66"/>
        <v>13.635357142857144</v>
      </c>
      <c r="J1406" t="s">
        <v>25</v>
      </c>
      <c r="K1406">
        <v>5</v>
      </c>
      <c r="L1406" s="8">
        <f t="shared" si="65"/>
        <v>386.79</v>
      </c>
      <c r="M1406" t="s">
        <v>54</v>
      </c>
      <c r="N1406" t="str">
        <f>VLOOKUP(M1406,'Look-up tables'!$H$1:$I$14,2,FALSE)</f>
        <v>AB</v>
      </c>
      <c r="O1406" t="s">
        <v>16</v>
      </c>
      <c r="P1406" s="7">
        <f>VLOOKUP(O1406,'Look-up tables'!$D$1:$E$5,2,FALSE)</f>
        <v>4</v>
      </c>
      <c r="Q1406" s="8" t="s">
        <v>17</v>
      </c>
      <c r="R1406" t="s">
        <v>18</v>
      </c>
      <c r="S1406" t="s">
        <v>32</v>
      </c>
      <c r="T1406" t="s">
        <v>149</v>
      </c>
    </row>
    <row r="1407" spans="1:20" x14ac:dyDescent="0.35">
      <c r="A1407">
        <v>27589</v>
      </c>
      <c r="B1407" s="1">
        <v>40801</v>
      </c>
      <c r="C1407" s="27" t="str">
        <f t="shared" si="64"/>
        <v>Sep</v>
      </c>
      <c r="D1407" s="27">
        <f>VLOOKUP(C1407,'Look-up tables'!$N$2:$O$13,2,FALSE)</f>
        <v>9</v>
      </c>
      <c r="E1407" t="s">
        <v>55</v>
      </c>
      <c r="F1407">
        <v>25</v>
      </c>
      <c r="G1407" t="str">
        <f>VLOOKUP(F1407,'Look-up tables'!$A$1:$B$7,2,TRUE)</f>
        <v>M</v>
      </c>
      <c r="H1407">
        <v>467</v>
      </c>
      <c r="I1407" s="2">
        <f t="shared" si="66"/>
        <v>18.68</v>
      </c>
      <c r="J1407" t="s">
        <v>25</v>
      </c>
      <c r="K1407">
        <v>8.99</v>
      </c>
      <c r="L1407" s="8">
        <f t="shared" si="65"/>
        <v>475.99</v>
      </c>
      <c r="M1407" t="s">
        <v>51</v>
      </c>
      <c r="N1407" t="str">
        <f>VLOOKUP(M1407,'Look-up tables'!$H$1:$I$14,2,FALSE)</f>
        <v>ON</v>
      </c>
      <c r="O1407" t="s">
        <v>22</v>
      </c>
      <c r="P1407" s="7">
        <f>VLOOKUP(O1407,'Look-up tables'!$D$1:$E$5,2,FALSE)</f>
        <v>1</v>
      </c>
      <c r="Q1407" s="8" t="s">
        <v>17</v>
      </c>
      <c r="R1407" t="s">
        <v>18</v>
      </c>
      <c r="S1407" t="s">
        <v>32</v>
      </c>
      <c r="T1407" t="s">
        <v>149</v>
      </c>
    </row>
    <row r="1408" spans="1:20" x14ac:dyDescent="0.35">
      <c r="A1408">
        <v>26439</v>
      </c>
      <c r="B1408" s="1">
        <v>40801</v>
      </c>
      <c r="C1408" s="27" t="str">
        <f t="shared" si="64"/>
        <v>Sep</v>
      </c>
      <c r="D1408" s="27">
        <f>VLOOKUP(C1408,'Look-up tables'!$N$2:$O$13,2,FALSE)</f>
        <v>9</v>
      </c>
      <c r="E1408" t="s">
        <v>55</v>
      </c>
      <c r="F1408">
        <v>23</v>
      </c>
      <c r="G1408" t="str">
        <f>VLOOKUP(F1408,'Look-up tables'!$A$1:$B$7,2,TRUE)</f>
        <v>M</v>
      </c>
      <c r="H1408">
        <v>1176.944</v>
      </c>
      <c r="I1408" s="2">
        <f t="shared" si="66"/>
        <v>51.171478260869563</v>
      </c>
      <c r="J1408" t="s">
        <v>25</v>
      </c>
      <c r="K1408">
        <v>4.99</v>
      </c>
      <c r="L1408" s="8">
        <f t="shared" si="65"/>
        <v>1181.934</v>
      </c>
      <c r="M1408" t="s">
        <v>85</v>
      </c>
      <c r="N1408" t="str">
        <f>VLOOKUP(M1408,'Look-up tables'!$H$1:$I$14,2,FALSE)</f>
        <v>SK</v>
      </c>
      <c r="O1408" t="s">
        <v>22</v>
      </c>
      <c r="P1408" s="7">
        <f>VLOOKUP(O1408,'Look-up tables'!$D$1:$E$5,2,FALSE)</f>
        <v>1</v>
      </c>
      <c r="Q1408" s="8" t="s">
        <v>30</v>
      </c>
      <c r="R1408" t="s">
        <v>47</v>
      </c>
      <c r="S1408" t="s">
        <v>19</v>
      </c>
      <c r="T1408" t="s">
        <v>133</v>
      </c>
    </row>
    <row r="1409" spans="1:20" x14ac:dyDescent="0.35">
      <c r="A1409">
        <v>32580</v>
      </c>
      <c r="B1409" s="1">
        <v>40801</v>
      </c>
      <c r="C1409" s="27" t="str">
        <f t="shared" si="64"/>
        <v>Sep</v>
      </c>
      <c r="D1409" s="27">
        <f>VLOOKUP(C1409,'Look-up tables'!$N$2:$O$13,2,FALSE)</f>
        <v>9</v>
      </c>
      <c r="E1409" t="s">
        <v>34</v>
      </c>
      <c r="F1409">
        <v>23</v>
      </c>
      <c r="G1409" t="str">
        <f>VLOOKUP(F1409,'Look-up tables'!$A$1:$B$7,2,TRUE)</f>
        <v>M</v>
      </c>
      <c r="H1409">
        <v>166.8</v>
      </c>
      <c r="I1409" s="2">
        <f t="shared" si="66"/>
        <v>7.252173913043479</v>
      </c>
      <c r="J1409" t="s">
        <v>25</v>
      </c>
      <c r="K1409">
        <v>1.71</v>
      </c>
      <c r="L1409" s="8">
        <f t="shared" si="65"/>
        <v>168.51000000000002</v>
      </c>
      <c r="M1409" t="s">
        <v>51</v>
      </c>
      <c r="N1409" t="str">
        <f>VLOOKUP(M1409,'Look-up tables'!$H$1:$I$14,2,FALSE)</f>
        <v>ON</v>
      </c>
      <c r="O1409" t="s">
        <v>22</v>
      </c>
      <c r="P1409" s="7">
        <f>VLOOKUP(O1409,'Look-up tables'!$D$1:$E$5,2,FALSE)</f>
        <v>1</v>
      </c>
      <c r="Q1409" s="8" t="s">
        <v>27</v>
      </c>
      <c r="R1409" t="s">
        <v>28</v>
      </c>
      <c r="S1409" t="s">
        <v>37</v>
      </c>
      <c r="T1409" t="s">
        <v>50</v>
      </c>
    </row>
    <row r="1410" spans="1:20" x14ac:dyDescent="0.35">
      <c r="A1410">
        <v>5958</v>
      </c>
      <c r="B1410" s="1">
        <v>40801</v>
      </c>
      <c r="C1410" s="27" t="str">
        <f t="shared" si="64"/>
        <v>Sep</v>
      </c>
      <c r="D1410" s="27">
        <f>VLOOKUP(C1410,'Look-up tables'!$N$2:$O$13,2,FALSE)</f>
        <v>9</v>
      </c>
      <c r="E1410" t="s">
        <v>55</v>
      </c>
      <c r="F1410">
        <v>21</v>
      </c>
      <c r="G1410" t="str">
        <f>VLOOKUP(F1410,'Look-up tables'!$A$1:$B$7,2,TRUE)</f>
        <v>M</v>
      </c>
      <c r="H1410">
        <v>2629.6640000000002</v>
      </c>
      <c r="I1410" s="2">
        <f t="shared" si="66"/>
        <v>125.22209523809525</v>
      </c>
      <c r="J1410" t="s">
        <v>21</v>
      </c>
      <c r="K1410">
        <v>60</v>
      </c>
      <c r="L1410" s="8">
        <f t="shared" si="65"/>
        <v>2689.6640000000002</v>
      </c>
      <c r="M1410" t="s">
        <v>46</v>
      </c>
      <c r="N1410" t="str">
        <f>VLOOKUP(M1410,'Look-up tables'!$H$1:$I$14,2,FALSE)</f>
        <v>YT</v>
      </c>
      <c r="O1410" t="s">
        <v>42</v>
      </c>
      <c r="P1410" s="7">
        <f>VLOOKUP(O1410,'Look-up tables'!$D$1:$E$5,2,FALSE)</f>
        <v>2</v>
      </c>
      <c r="Q1410" s="8" t="s">
        <v>17</v>
      </c>
      <c r="R1410" t="s">
        <v>52</v>
      </c>
      <c r="S1410" t="s">
        <v>24</v>
      </c>
      <c r="T1410" t="s">
        <v>50</v>
      </c>
    </row>
    <row r="1411" spans="1:20" x14ac:dyDescent="0.35">
      <c r="A1411">
        <v>27589</v>
      </c>
      <c r="B1411" s="1">
        <v>40801</v>
      </c>
      <c r="C1411" s="27" t="str">
        <f t="shared" ref="C1411:C1474" si="67">TEXT(B1411, "mmm")</f>
        <v>Sep</v>
      </c>
      <c r="D1411" s="27">
        <f>VLOOKUP(C1411,'Look-up tables'!$N$2:$O$13,2,FALSE)</f>
        <v>9</v>
      </c>
      <c r="E1411" t="s">
        <v>55</v>
      </c>
      <c r="F1411">
        <v>20</v>
      </c>
      <c r="G1411" t="str">
        <f>VLOOKUP(F1411,'Look-up tables'!$A$1:$B$7,2,TRUE)</f>
        <v>M</v>
      </c>
      <c r="H1411">
        <v>845.7</v>
      </c>
      <c r="I1411" s="2">
        <f t="shared" si="66"/>
        <v>42.285000000000004</v>
      </c>
      <c r="J1411" t="s">
        <v>14</v>
      </c>
      <c r="K1411">
        <v>1.99</v>
      </c>
      <c r="L1411" s="8">
        <f t="shared" ref="L1411:L1474" si="68">H1411+K1411</f>
        <v>847.69</v>
      </c>
      <c r="M1411" t="s">
        <v>51</v>
      </c>
      <c r="N1411" t="str">
        <f>VLOOKUP(M1411,'Look-up tables'!$H$1:$I$14,2,FALSE)</f>
        <v>ON</v>
      </c>
      <c r="O1411" t="s">
        <v>22</v>
      </c>
      <c r="P1411" s="7">
        <f>VLOOKUP(O1411,'Look-up tables'!$D$1:$E$5,2,FALSE)</f>
        <v>1</v>
      </c>
      <c r="Q1411" s="8" t="s">
        <v>30</v>
      </c>
      <c r="R1411" t="s">
        <v>31</v>
      </c>
      <c r="S1411" t="s">
        <v>32</v>
      </c>
      <c r="T1411" t="s">
        <v>133</v>
      </c>
    </row>
    <row r="1412" spans="1:20" x14ac:dyDescent="0.35">
      <c r="A1412">
        <v>23078</v>
      </c>
      <c r="B1412" s="1">
        <v>40801</v>
      </c>
      <c r="C1412" s="27" t="str">
        <f t="shared" si="67"/>
        <v>Sep</v>
      </c>
      <c r="D1412" s="27">
        <f>VLOOKUP(C1412,'Look-up tables'!$N$2:$O$13,2,FALSE)</f>
        <v>9</v>
      </c>
      <c r="E1412" t="s">
        <v>55</v>
      </c>
      <c r="F1412">
        <v>18</v>
      </c>
      <c r="G1412" t="str">
        <f>VLOOKUP(F1412,'Look-up tables'!$A$1:$B$7,2,TRUE)</f>
        <v>S</v>
      </c>
      <c r="H1412">
        <v>168.95</v>
      </c>
      <c r="I1412" s="2">
        <f t="shared" si="66"/>
        <v>9.3861111111111111</v>
      </c>
      <c r="J1412" t="s">
        <v>25</v>
      </c>
      <c r="K1412">
        <v>5.76</v>
      </c>
      <c r="L1412" s="8">
        <f t="shared" si="68"/>
        <v>174.70999999999998</v>
      </c>
      <c r="M1412" t="s">
        <v>232</v>
      </c>
      <c r="N1412" t="str">
        <f>VLOOKUP(M1412,'Look-up tables'!$H$1:$I$14,2,FALSE)</f>
        <v>NL</v>
      </c>
      <c r="O1412" t="s">
        <v>16</v>
      </c>
      <c r="P1412" s="7">
        <f>VLOOKUP(O1412,'Look-up tables'!$D$1:$E$5,2,FALSE)</f>
        <v>4</v>
      </c>
      <c r="Q1412" s="8" t="s">
        <v>27</v>
      </c>
      <c r="R1412" t="s">
        <v>127</v>
      </c>
      <c r="S1412" t="s">
        <v>19</v>
      </c>
      <c r="T1412" t="s">
        <v>50</v>
      </c>
    </row>
    <row r="1413" spans="1:20" x14ac:dyDescent="0.35">
      <c r="A1413">
        <v>18273</v>
      </c>
      <c r="B1413" s="1">
        <v>40801</v>
      </c>
      <c r="C1413" s="27" t="str">
        <f t="shared" si="67"/>
        <v>Sep</v>
      </c>
      <c r="D1413" s="27">
        <f>VLOOKUP(C1413,'Look-up tables'!$N$2:$O$13,2,FALSE)</f>
        <v>9</v>
      </c>
      <c r="E1413" t="s">
        <v>13</v>
      </c>
      <c r="F1413">
        <v>18</v>
      </c>
      <c r="G1413" t="str">
        <f>VLOOKUP(F1413,'Look-up tables'!$A$1:$B$7,2,TRUE)</f>
        <v>S</v>
      </c>
      <c r="H1413">
        <v>925.03</v>
      </c>
      <c r="I1413" s="2">
        <f t="shared" si="66"/>
        <v>51.390555555555551</v>
      </c>
      <c r="J1413" t="s">
        <v>25</v>
      </c>
      <c r="K1413">
        <v>19.989999999999998</v>
      </c>
      <c r="L1413" s="8">
        <f t="shared" si="68"/>
        <v>945.02</v>
      </c>
      <c r="M1413" t="s">
        <v>96</v>
      </c>
      <c r="N1413" t="str">
        <f>VLOOKUP(M1413,'Look-up tables'!$H$1:$I$14,2,FALSE)</f>
        <v>PE</v>
      </c>
      <c r="O1413" t="s">
        <v>22</v>
      </c>
      <c r="P1413" s="7">
        <f>VLOOKUP(O1413,'Look-up tables'!$D$1:$E$5,2,FALSE)</f>
        <v>1</v>
      </c>
      <c r="Q1413" s="8" t="s">
        <v>30</v>
      </c>
      <c r="R1413" t="s">
        <v>31</v>
      </c>
      <c r="S1413" t="s">
        <v>19</v>
      </c>
      <c r="T1413" t="s">
        <v>133</v>
      </c>
    </row>
    <row r="1414" spans="1:20" x14ac:dyDescent="0.35">
      <c r="A1414">
        <v>24705</v>
      </c>
      <c r="B1414" s="1">
        <v>40801</v>
      </c>
      <c r="C1414" s="27" t="str">
        <f t="shared" si="67"/>
        <v>Sep</v>
      </c>
      <c r="D1414" s="27">
        <f>VLOOKUP(C1414,'Look-up tables'!$N$2:$O$13,2,FALSE)</f>
        <v>9</v>
      </c>
      <c r="E1414" t="s">
        <v>20</v>
      </c>
      <c r="F1414">
        <v>15</v>
      </c>
      <c r="G1414" t="str">
        <f>VLOOKUP(F1414,'Look-up tables'!$A$1:$B$7,2,TRUE)</f>
        <v>S</v>
      </c>
      <c r="H1414">
        <v>466.28</v>
      </c>
      <c r="I1414" s="2">
        <f t="shared" si="66"/>
        <v>31.085333333333331</v>
      </c>
      <c r="J1414" t="s">
        <v>25</v>
      </c>
      <c r="K1414">
        <v>1.99</v>
      </c>
      <c r="L1414" s="8">
        <f t="shared" si="68"/>
        <v>468.27</v>
      </c>
      <c r="M1414" t="s">
        <v>54</v>
      </c>
      <c r="N1414" t="str">
        <f>VLOOKUP(M1414,'Look-up tables'!$H$1:$I$14,2,FALSE)</f>
        <v>AB</v>
      </c>
      <c r="O1414" t="s">
        <v>16</v>
      </c>
      <c r="P1414" s="7">
        <f>VLOOKUP(O1414,'Look-up tables'!$D$1:$E$5,2,FALSE)</f>
        <v>4</v>
      </c>
      <c r="Q1414" s="8" t="s">
        <v>30</v>
      </c>
      <c r="R1414" t="s">
        <v>31</v>
      </c>
      <c r="S1414" t="s">
        <v>32</v>
      </c>
      <c r="T1414" t="s">
        <v>133</v>
      </c>
    </row>
    <row r="1415" spans="1:20" x14ac:dyDescent="0.35">
      <c r="A1415">
        <v>17539</v>
      </c>
      <c r="B1415" s="1">
        <v>40801</v>
      </c>
      <c r="C1415" s="27" t="str">
        <f t="shared" si="67"/>
        <v>Sep</v>
      </c>
      <c r="D1415" s="27">
        <f>VLOOKUP(C1415,'Look-up tables'!$N$2:$O$13,2,FALSE)</f>
        <v>9</v>
      </c>
      <c r="E1415" t="s">
        <v>49</v>
      </c>
      <c r="F1415">
        <v>10</v>
      </c>
      <c r="G1415" t="str">
        <f>VLOOKUP(F1415,'Look-up tables'!$A$1:$B$7,2,TRUE)</f>
        <v>S</v>
      </c>
      <c r="H1415">
        <v>1529.3115</v>
      </c>
      <c r="I1415" s="2">
        <f t="shared" si="66"/>
        <v>152.93115</v>
      </c>
      <c r="J1415" t="s">
        <v>25</v>
      </c>
      <c r="K1415">
        <v>8.99</v>
      </c>
      <c r="L1415" s="8">
        <f t="shared" si="68"/>
        <v>1538.3015</v>
      </c>
      <c r="M1415" t="s">
        <v>54</v>
      </c>
      <c r="N1415" t="str">
        <f>VLOOKUP(M1415,'Look-up tables'!$H$1:$I$14,2,FALSE)</f>
        <v>AB</v>
      </c>
      <c r="O1415" t="s">
        <v>16</v>
      </c>
      <c r="P1415" s="7">
        <f>VLOOKUP(O1415,'Look-up tables'!$D$1:$E$5,2,FALSE)</f>
        <v>4</v>
      </c>
      <c r="Q1415" s="8" t="s">
        <v>30</v>
      </c>
      <c r="R1415" t="s">
        <v>47</v>
      </c>
      <c r="S1415" t="s">
        <v>19</v>
      </c>
      <c r="T1415" t="s">
        <v>149</v>
      </c>
    </row>
    <row r="1416" spans="1:20" x14ac:dyDescent="0.35">
      <c r="A1416">
        <v>23078</v>
      </c>
      <c r="B1416" s="1">
        <v>40801</v>
      </c>
      <c r="C1416" s="27" t="str">
        <f t="shared" si="67"/>
        <v>Sep</v>
      </c>
      <c r="D1416" s="27">
        <f>VLOOKUP(C1416,'Look-up tables'!$N$2:$O$13,2,FALSE)</f>
        <v>9</v>
      </c>
      <c r="E1416" t="s">
        <v>55</v>
      </c>
      <c r="F1416">
        <v>8</v>
      </c>
      <c r="G1416" t="str">
        <f>VLOOKUP(F1416,'Look-up tables'!$A$1:$B$7,2,TRUE)</f>
        <v>XS</v>
      </c>
      <c r="H1416">
        <v>342.27</v>
      </c>
      <c r="I1416" s="2">
        <f t="shared" si="66"/>
        <v>42.783749999999998</v>
      </c>
      <c r="J1416" t="s">
        <v>25</v>
      </c>
      <c r="K1416">
        <v>19.989999999999998</v>
      </c>
      <c r="L1416" s="8">
        <f t="shared" si="68"/>
        <v>362.26</v>
      </c>
      <c r="M1416" t="s">
        <v>41</v>
      </c>
      <c r="N1416" t="str">
        <f>VLOOKUP(M1416,'Look-up tables'!$H$1:$I$14,2,FALSE)</f>
        <v>NS</v>
      </c>
      <c r="O1416" t="s">
        <v>16</v>
      </c>
      <c r="P1416" s="7">
        <f>VLOOKUP(O1416,'Look-up tables'!$D$1:$E$5,2,FALSE)</f>
        <v>4</v>
      </c>
      <c r="Q1416" s="8" t="s">
        <v>27</v>
      </c>
      <c r="R1416" t="s">
        <v>28</v>
      </c>
      <c r="S1416" t="s">
        <v>19</v>
      </c>
      <c r="T1416" t="s">
        <v>133</v>
      </c>
    </row>
    <row r="1417" spans="1:20" x14ac:dyDescent="0.35">
      <c r="A1417">
        <v>5958</v>
      </c>
      <c r="B1417" s="1">
        <v>40801</v>
      </c>
      <c r="C1417" s="27" t="str">
        <f t="shared" si="67"/>
        <v>Sep</v>
      </c>
      <c r="D1417" s="27">
        <f>VLOOKUP(C1417,'Look-up tables'!$N$2:$O$13,2,FALSE)</f>
        <v>9</v>
      </c>
      <c r="E1417" t="s">
        <v>55</v>
      </c>
      <c r="F1417">
        <v>3</v>
      </c>
      <c r="G1417" t="str">
        <f>VLOOKUP(F1417,'Look-up tables'!$A$1:$B$7,2,TRUE)</f>
        <v>XS</v>
      </c>
      <c r="H1417">
        <v>2036.97</v>
      </c>
      <c r="I1417" s="2">
        <f t="shared" si="66"/>
        <v>678.99</v>
      </c>
      <c r="J1417" t="s">
        <v>25</v>
      </c>
      <c r="K1417">
        <v>24.49</v>
      </c>
      <c r="L1417" s="8">
        <f t="shared" si="68"/>
        <v>2061.46</v>
      </c>
      <c r="M1417" t="s">
        <v>46</v>
      </c>
      <c r="N1417" t="str">
        <f>VLOOKUP(M1417,'Look-up tables'!$H$1:$I$14,2,FALSE)</f>
        <v>YT</v>
      </c>
      <c r="O1417" t="s">
        <v>42</v>
      </c>
      <c r="P1417" s="7">
        <f>VLOOKUP(O1417,'Look-up tables'!$D$1:$E$5,2,FALSE)</f>
        <v>2</v>
      </c>
      <c r="Q1417" s="8" t="s">
        <v>30</v>
      </c>
      <c r="R1417" t="s">
        <v>165</v>
      </c>
      <c r="S1417" t="s">
        <v>76</v>
      </c>
      <c r="T1417" t="s">
        <v>133</v>
      </c>
    </row>
    <row r="1418" spans="1:20" x14ac:dyDescent="0.35">
      <c r="A1418">
        <v>47174</v>
      </c>
      <c r="B1418" s="1">
        <v>40802</v>
      </c>
      <c r="C1418" s="27" t="str">
        <f t="shared" si="67"/>
        <v>Sep</v>
      </c>
      <c r="D1418" s="27">
        <f>VLOOKUP(C1418,'Look-up tables'!$N$2:$O$13,2,FALSE)</f>
        <v>9</v>
      </c>
      <c r="E1418" t="s">
        <v>20</v>
      </c>
      <c r="F1418">
        <v>42</v>
      </c>
      <c r="G1418" t="str">
        <f>VLOOKUP(F1418,'Look-up tables'!$A$1:$B$7,2,TRUE)</f>
        <v>XL</v>
      </c>
      <c r="H1418">
        <v>642.1</v>
      </c>
      <c r="I1418" s="2">
        <f t="shared" si="66"/>
        <v>15.288095238095238</v>
      </c>
      <c r="J1418" t="s">
        <v>25</v>
      </c>
      <c r="K1418">
        <v>7.51</v>
      </c>
      <c r="L1418" s="8">
        <f t="shared" si="68"/>
        <v>649.61</v>
      </c>
      <c r="M1418" t="s">
        <v>51</v>
      </c>
      <c r="N1418" t="str">
        <f>VLOOKUP(M1418,'Look-up tables'!$H$1:$I$14,2,FALSE)</f>
        <v>ON</v>
      </c>
      <c r="O1418" t="s">
        <v>22</v>
      </c>
      <c r="P1418" s="7">
        <f>VLOOKUP(O1418,'Look-up tables'!$D$1:$E$5,2,FALSE)</f>
        <v>1</v>
      </c>
      <c r="Q1418" s="8" t="s">
        <v>30</v>
      </c>
      <c r="R1418" t="s">
        <v>44</v>
      </c>
      <c r="S1418" t="s">
        <v>45</v>
      </c>
      <c r="T1418" t="s">
        <v>149</v>
      </c>
    </row>
    <row r="1419" spans="1:20" x14ac:dyDescent="0.35">
      <c r="A1419">
        <v>20071</v>
      </c>
      <c r="B1419" s="1">
        <v>40803</v>
      </c>
      <c r="C1419" s="27" t="str">
        <f t="shared" si="67"/>
        <v>Sep</v>
      </c>
      <c r="D1419" s="27">
        <f>VLOOKUP(C1419,'Look-up tables'!$N$2:$O$13,2,FALSE)</f>
        <v>9</v>
      </c>
      <c r="E1419" t="s">
        <v>55</v>
      </c>
      <c r="F1419">
        <v>31</v>
      </c>
      <c r="G1419" t="str">
        <f>VLOOKUP(F1419,'Look-up tables'!$A$1:$B$7,2,TRUE)</f>
        <v>L</v>
      </c>
      <c r="H1419">
        <v>789.94</v>
      </c>
      <c r="I1419" s="2">
        <f t="shared" si="66"/>
        <v>25.48193548387097</v>
      </c>
      <c r="J1419" t="s">
        <v>21</v>
      </c>
      <c r="K1419">
        <v>14.36</v>
      </c>
      <c r="L1419" s="8">
        <f t="shared" si="68"/>
        <v>804.30000000000007</v>
      </c>
      <c r="M1419" t="s">
        <v>26</v>
      </c>
      <c r="N1419" t="str">
        <f>VLOOKUP(M1419,'Look-up tables'!$H$1:$I$14,2,FALSE)</f>
        <v>NT</v>
      </c>
      <c r="O1419" t="s">
        <v>29</v>
      </c>
      <c r="P1419" s="7">
        <f>VLOOKUP(O1419,'Look-up tables'!$D$1:$E$5,2,FALSE)</f>
        <v>3</v>
      </c>
      <c r="Q1419" s="8" t="s">
        <v>17</v>
      </c>
      <c r="R1419" t="s">
        <v>23</v>
      </c>
      <c r="S1419" t="s">
        <v>24</v>
      </c>
      <c r="T1419" t="s">
        <v>118</v>
      </c>
    </row>
    <row r="1420" spans="1:20" x14ac:dyDescent="0.35">
      <c r="A1420">
        <v>1127</v>
      </c>
      <c r="B1420" s="1">
        <v>40804</v>
      </c>
      <c r="C1420" s="27" t="str">
        <f t="shared" si="67"/>
        <v>Sep</v>
      </c>
      <c r="D1420" s="27">
        <f>VLOOKUP(C1420,'Look-up tables'!$N$2:$O$13,2,FALSE)</f>
        <v>9</v>
      </c>
      <c r="E1420" t="s">
        <v>49</v>
      </c>
      <c r="F1420">
        <v>48</v>
      </c>
      <c r="G1420" t="str">
        <f>VLOOKUP(F1420,'Look-up tables'!$A$1:$B$7,2,TRUE)</f>
        <v>XL</v>
      </c>
      <c r="H1420">
        <v>5340.5</v>
      </c>
      <c r="I1420" s="2">
        <f t="shared" si="66"/>
        <v>111.26041666666667</v>
      </c>
      <c r="J1420" t="s">
        <v>25</v>
      </c>
      <c r="K1420">
        <v>13.99</v>
      </c>
      <c r="L1420" s="8">
        <f t="shared" si="68"/>
        <v>5354.49</v>
      </c>
      <c r="M1420" t="s">
        <v>51</v>
      </c>
      <c r="N1420" t="str">
        <f>VLOOKUP(M1420,'Look-up tables'!$H$1:$I$14,2,FALSE)</f>
        <v>ON</v>
      </c>
      <c r="O1420" t="s">
        <v>16</v>
      </c>
      <c r="P1420" s="7">
        <f>VLOOKUP(O1420,'Look-up tables'!$D$1:$E$5,2,FALSE)</f>
        <v>4</v>
      </c>
      <c r="Q1420" s="8" t="s">
        <v>17</v>
      </c>
      <c r="R1420" t="s">
        <v>18</v>
      </c>
      <c r="S1420" t="s">
        <v>45</v>
      </c>
      <c r="T1420" t="s">
        <v>118</v>
      </c>
    </row>
    <row r="1421" spans="1:20" x14ac:dyDescent="0.35">
      <c r="A1421">
        <v>36708</v>
      </c>
      <c r="B1421" s="1">
        <v>40805</v>
      </c>
      <c r="C1421" s="27" t="str">
        <f t="shared" si="67"/>
        <v>Sep</v>
      </c>
      <c r="D1421" s="27">
        <f>VLOOKUP(C1421,'Look-up tables'!$N$2:$O$13,2,FALSE)</f>
        <v>9</v>
      </c>
      <c r="E1421" t="s">
        <v>49</v>
      </c>
      <c r="F1421">
        <v>46</v>
      </c>
      <c r="G1421" t="str">
        <f>VLOOKUP(F1421,'Look-up tables'!$A$1:$B$7,2,TRUE)</f>
        <v>XL</v>
      </c>
      <c r="H1421">
        <v>636.5</v>
      </c>
      <c r="I1421" s="2">
        <f t="shared" si="66"/>
        <v>13.836956521739131</v>
      </c>
      <c r="J1421" t="s">
        <v>25</v>
      </c>
      <c r="K1421">
        <v>9.44</v>
      </c>
      <c r="L1421" s="8">
        <f t="shared" si="68"/>
        <v>645.94000000000005</v>
      </c>
      <c r="M1421" t="s">
        <v>85</v>
      </c>
      <c r="N1421" t="str">
        <f>VLOOKUP(M1421,'Look-up tables'!$H$1:$I$14,2,FALSE)</f>
        <v>SK</v>
      </c>
      <c r="O1421" t="s">
        <v>22</v>
      </c>
      <c r="P1421" s="7">
        <f>VLOOKUP(O1421,'Look-up tables'!$D$1:$E$5,2,FALSE)</f>
        <v>1</v>
      </c>
      <c r="Q1421" s="8" t="s">
        <v>30</v>
      </c>
      <c r="R1421" t="s">
        <v>44</v>
      </c>
      <c r="S1421" t="s">
        <v>45</v>
      </c>
      <c r="T1421" t="s">
        <v>177</v>
      </c>
    </row>
    <row r="1422" spans="1:20" x14ac:dyDescent="0.35">
      <c r="A1422">
        <v>28992</v>
      </c>
      <c r="B1422" s="1">
        <v>40805</v>
      </c>
      <c r="C1422" s="27" t="str">
        <f t="shared" si="67"/>
        <v>Sep</v>
      </c>
      <c r="D1422" s="27">
        <f>VLOOKUP(C1422,'Look-up tables'!$N$2:$O$13,2,FALSE)</f>
        <v>9</v>
      </c>
      <c r="E1422" t="s">
        <v>20</v>
      </c>
      <c r="F1422">
        <v>41</v>
      </c>
      <c r="G1422" t="str">
        <f>VLOOKUP(F1422,'Look-up tables'!$A$1:$B$7,2,TRUE)</f>
        <v>XL</v>
      </c>
      <c r="H1422">
        <v>6863.95</v>
      </c>
      <c r="I1422" s="2">
        <f t="shared" si="66"/>
        <v>167.41341463414633</v>
      </c>
      <c r="J1422" t="s">
        <v>14</v>
      </c>
      <c r="K1422">
        <v>19.989999999999998</v>
      </c>
      <c r="L1422" s="8">
        <f t="shared" si="68"/>
        <v>6883.94</v>
      </c>
      <c r="M1422" t="s">
        <v>35</v>
      </c>
      <c r="N1422" t="str">
        <f>VLOOKUP(M1422,'Look-up tables'!$H$1:$I$14,2,FALSE)</f>
        <v>QC</v>
      </c>
      <c r="O1422" t="s">
        <v>16</v>
      </c>
      <c r="P1422" s="7">
        <f>VLOOKUP(O1422,'Look-up tables'!$D$1:$E$5,2,FALSE)</f>
        <v>4</v>
      </c>
      <c r="Q1422" s="8" t="s">
        <v>27</v>
      </c>
      <c r="R1422" t="s">
        <v>58</v>
      </c>
      <c r="S1422" t="s">
        <v>19</v>
      </c>
      <c r="T1422" t="s">
        <v>251</v>
      </c>
    </row>
    <row r="1423" spans="1:20" x14ac:dyDescent="0.35">
      <c r="A1423">
        <v>22210</v>
      </c>
      <c r="B1423" s="1">
        <v>40805</v>
      </c>
      <c r="C1423" s="27" t="str">
        <f t="shared" si="67"/>
        <v>Sep</v>
      </c>
      <c r="D1423" s="27">
        <f>VLOOKUP(C1423,'Look-up tables'!$N$2:$O$13,2,FALSE)</f>
        <v>9</v>
      </c>
      <c r="E1423" t="s">
        <v>20</v>
      </c>
      <c r="F1423">
        <v>37</v>
      </c>
      <c r="G1423" t="str">
        <f>VLOOKUP(F1423,'Look-up tables'!$A$1:$B$7,2,TRUE)</f>
        <v>L</v>
      </c>
      <c r="H1423">
        <v>1033.44</v>
      </c>
      <c r="I1423" s="2">
        <f t="shared" si="66"/>
        <v>27.930810810810812</v>
      </c>
      <c r="J1423" t="s">
        <v>25</v>
      </c>
      <c r="K1423">
        <v>4.8600000000000003</v>
      </c>
      <c r="L1423" s="8">
        <f t="shared" si="68"/>
        <v>1038.3</v>
      </c>
      <c r="M1423" t="s">
        <v>63</v>
      </c>
      <c r="N1423" t="str">
        <f>VLOOKUP(M1423,'Look-up tables'!$H$1:$I$14,2,FALSE)</f>
        <v>NB</v>
      </c>
      <c r="O1423" t="s">
        <v>22</v>
      </c>
      <c r="P1423" s="7">
        <f>VLOOKUP(O1423,'Look-up tables'!$D$1:$E$5,2,FALSE)</f>
        <v>1</v>
      </c>
      <c r="Q1423" s="8" t="s">
        <v>27</v>
      </c>
      <c r="R1423" t="s">
        <v>28</v>
      </c>
      <c r="S1423" t="s">
        <v>37</v>
      </c>
      <c r="T1423" t="s">
        <v>177</v>
      </c>
    </row>
    <row r="1424" spans="1:20" x14ac:dyDescent="0.35">
      <c r="A1424">
        <v>36708</v>
      </c>
      <c r="B1424" s="1">
        <v>40805</v>
      </c>
      <c r="C1424" s="27" t="str">
        <f t="shared" si="67"/>
        <v>Sep</v>
      </c>
      <c r="D1424" s="27">
        <f>VLOOKUP(C1424,'Look-up tables'!$N$2:$O$13,2,FALSE)</f>
        <v>9</v>
      </c>
      <c r="E1424" t="s">
        <v>49</v>
      </c>
      <c r="F1424">
        <v>25</v>
      </c>
      <c r="G1424" t="str">
        <f>VLOOKUP(F1424,'Look-up tables'!$A$1:$B$7,2,TRUE)</f>
        <v>M</v>
      </c>
      <c r="H1424">
        <v>2614.3705</v>
      </c>
      <c r="I1424" s="2">
        <f t="shared" si="66"/>
        <v>104.57482</v>
      </c>
      <c r="J1424" t="s">
        <v>25</v>
      </c>
      <c r="K1424">
        <v>7.69</v>
      </c>
      <c r="L1424" s="8">
        <f t="shared" si="68"/>
        <v>2622.0605</v>
      </c>
      <c r="M1424" t="s">
        <v>85</v>
      </c>
      <c r="N1424" t="str">
        <f>VLOOKUP(M1424,'Look-up tables'!$H$1:$I$14,2,FALSE)</f>
        <v>SK</v>
      </c>
      <c r="O1424" t="s">
        <v>22</v>
      </c>
      <c r="P1424" s="7">
        <f>VLOOKUP(O1424,'Look-up tables'!$D$1:$E$5,2,FALSE)</f>
        <v>1</v>
      </c>
      <c r="Q1424" s="8" t="s">
        <v>30</v>
      </c>
      <c r="R1424" t="s">
        <v>47</v>
      </c>
      <c r="S1424" t="s">
        <v>19</v>
      </c>
      <c r="T1424" t="s">
        <v>177</v>
      </c>
    </row>
    <row r="1425" spans="1:20" x14ac:dyDescent="0.35">
      <c r="A1425">
        <v>26787</v>
      </c>
      <c r="B1425" s="1">
        <v>40805</v>
      </c>
      <c r="C1425" s="27" t="str">
        <f t="shared" si="67"/>
        <v>Sep</v>
      </c>
      <c r="D1425" s="27">
        <f>VLOOKUP(C1425,'Look-up tables'!$N$2:$O$13,2,FALSE)</f>
        <v>9</v>
      </c>
      <c r="E1425" t="s">
        <v>34</v>
      </c>
      <c r="F1425">
        <v>25</v>
      </c>
      <c r="G1425" t="str">
        <f>VLOOKUP(F1425,'Look-up tables'!$A$1:$B$7,2,TRUE)</f>
        <v>M</v>
      </c>
      <c r="H1425">
        <v>1119.9100000000001</v>
      </c>
      <c r="I1425" s="2">
        <f t="shared" si="66"/>
        <v>44.796400000000006</v>
      </c>
      <c r="J1425" t="s">
        <v>14</v>
      </c>
      <c r="K1425">
        <v>5.79</v>
      </c>
      <c r="L1425" s="8">
        <f t="shared" si="68"/>
        <v>1125.7</v>
      </c>
      <c r="M1425" t="s">
        <v>39</v>
      </c>
      <c r="N1425" t="str">
        <f>VLOOKUP(M1425,'Look-up tables'!$H$1:$I$14,2,FALSE)</f>
        <v>MB</v>
      </c>
      <c r="O1425" t="s">
        <v>42</v>
      </c>
      <c r="P1425" s="7">
        <f>VLOOKUP(O1425,'Look-up tables'!$D$1:$E$5,2,FALSE)</f>
        <v>2</v>
      </c>
      <c r="Q1425" s="8" t="s">
        <v>27</v>
      </c>
      <c r="R1425" t="s">
        <v>28</v>
      </c>
      <c r="S1425" t="s">
        <v>19</v>
      </c>
      <c r="T1425" t="s">
        <v>177</v>
      </c>
    </row>
    <row r="1426" spans="1:20" x14ac:dyDescent="0.35">
      <c r="A1426">
        <v>18852</v>
      </c>
      <c r="B1426" s="1">
        <v>40805</v>
      </c>
      <c r="C1426" s="27" t="str">
        <f t="shared" si="67"/>
        <v>Sep</v>
      </c>
      <c r="D1426" s="27">
        <f>VLOOKUP(C1426,'Look-up tables'!$N$2:$O$13,2,FALSE)</f>
        <v>9</v>
      </c>
      <c r="E1426" t="s">
        <v>34</v>
      </c>
      <c r="F1426">
        <v>17</v>
      </c>
      <c r="G1426" t="str">
        <f>VLOOKUP(F1426,'Look-up tables'!$A$1:$B$7,2,TRUE)</f>
        <v>S</v>
      </c>
      <c r="H1426">
        <v>351.25</v>
      </c>
      <c r="I1426" s="2">
        <f t="shared" ref="I1426:I1489" si="69">H1426/F1426</f>
        <v>20.661764705882351</v>
      </c>
      <c r="J1426" t="s">
        <v>14</v>
      </c>
      <c r="K1426">
        <v>5.97</v>
      </c>
      <c r="L1426" s="8">
        <f t="shared" si="68"/>
        <v>357.22</v>
      </c>
      <c r="M1426" t="s">
        <v>35</v>
      </c>
      <c r="N1426" t="str">
        <f>VLOOKUP(M1426,'Look-up tables'!$H$1:$I$14,2,FALSE)</f>
        <v>QC</v>
      </c>
      <c r="O1426" t="s">
        <v>42</v>
      </c>
      <c r="P1426" s="7">
        <f>VLOOKUP(O1426,'Look-up tables'!$D$1:$E$5,2,FALSE)</f>
        <v>2</v>
      </c>
      <c r="Q1426" s="8" t="s">
        <v>27</v>
      </c>
      <c r="R1426" t="s">
        <v>28</v>
      </c>
      <c r="S1426" t="s">
        <v>19</v>
      </c>
      <c r="T1426" t="s">
        <v>177</v>
      </c>
    </row>
    <row r="1427" spans="1:20" x14ac:dyDescent="0.35">
      <c r="A1427">
        <v>27715</v>
      </c>
      <c r="B1427" s="1">
        <v>40805</v>
      </c>
      <c r="C1427" s="27" t="str">
        <f t="shared" si="67"/>
        <v>Sep</v>
      </c>
      <c r="D1427" s="27">
        <f>VLOOKUP(C1427,'Look-up tables'!$N$2:$O$13,2,FALSE)</f>
        <v>9</v>
      </c>
      <c r="E1427" t="s">
        <v>34</v>
      </c>
      <c r="F1427">
        <v>12</v>
      </c>
      <c r="G1427" t="str">
        <f>VLOOKUP(F1427,'Look-up tables'!$A$1:$B$7,2,TRUE)</f>
        <v>S</v>
      </c>
      <c r="H1427">
        <v>94.52</v>
      </c>
      <c r="I1427" s="2">
        <f t="shared" si="69"/>
        <v>7.876666666666666</v>
      </c>
      <c r="J1427" t="s">
        <v>25</v>
      </c>
      <c r="K1427">
        <v>6.28</v>
      </c>
      <c r="L1427" s="8">
        <f t="shared" si="68"/>
        <v>100.8</v>
      </c>
      <c r="M1427" t="s">
        <v>46</v>
      </c>
      <c r="N1427" t="str">
        <f>VLOOKUP(M1427,'Look-up tables'!$H$1:$I$14,2,FALSE)</f>
        <v>YT</v>
      </c>
      <c r="O1427" t="s">
        <v>16</v>
      </c>
      <c r="P1427" s="7">
        <f>VLOOKUP(O1427,'Look-up tables'!$D$1:$E$5,2,FALSE)</f>
        <v>4</v>
      </c>
      <c r="Q1427" s="8" t="s">
        <v>27</v>
      </c>
      <c r="R1427" t="s">
        <v>68</v>
      </c>
      <c r="S1427" t="s">
        <v>19</v>
      </c>
      <c r="T1427" t="s">
        <v>177</v>
      </c>
    </row>
    <row r="1428" spans="1:20" x14ac:dyDescent="0.35">
      <c r="A1428">
        <v>55492</v>
      </c>
      <c r="B1428" s="1">
        <v>40805</v>
      </c>
      <c r="C1428" s="27" t="str">
        <f t="shared" si="67"/>
        <v>Sep</v>
      </c>
      <c r="D1428" s="27">
        <f>VLOOKUP(C1428,'Look-up tables'!$N$2:$O$13,2,FALSE)</f>
        <v>9</v>
      </c>
      <c r="E1428" t="s">
        <v>20</v>
      </c>
      <c r="F1428">
        <v>10</v>
      </c>
      <c r="G1428" t="str">
        <f>VLOOKUP(F1428,'Look-up tables'!$A$1:$B$7,2,TRUE)</f>
        <v>S</v>
      </c>
      <c r="H1428">
        <v>1124.2439999999999</v>
      </c>
      <c r="I1428" s="2">
        <f t="shared" si="69"/>
        <v>112.42439999999999</v>
      </c>
      <c r="J1428" t="s">
        <v>14</v>
      </c>
      <c r="K1428">
        <v>7.69</v>
      </c>
      <c r="L1428" s="8">
        <f t="shared" si="68"/>
        <v>1131.934</v>
      </c>
      <c r="M1428" t="s">
        <v>35</v>
      </c>
      <c r="N1428" t="str">
        <f>VLOOKUP(M1428,'Look-up tables'!$H$1:$I$14,2,FALSE)</f>
        <v>QC</v>
      </c>
      <c r="O1428" t="s">
        <v>22</v>
      </c>
      <c r="P1428" s="7">
        <f>VLOOKUP(O1428,'Look-up tables'!$D$1:$E$5,2,FALSE)</f>
        <v>1</v>
      </c>
      <c r="Q1428" s="8" t="s">
        <v>30</v>
      </c>
      <c r="R1428" t="s">
        <v>47</v>
      </c>
      <c r="S1428" t="s">
        <v>19</v>
      </c>
      <c r="T1428" t="s">
        <v>177</v>
      </c>
    </row>
    <row r="1429" spans="1:20" x14ac:dyDescent="0.35">
      <c r="A1429">
        <v>19462</v>
      </c>
      <c r="B1429" s="1">
        <v>40806</v>
      </c>
      <c r="C1429" s="27" t="str">
        <f t="shared" si="67"/>
        <v>Sep</v>
      </c>
      <c r="D1429" s="27">
        <f>VLOOKUP(C1429,'Look-up tables'!$N$2:$O$13,2,FALSE)</f>
        <v>9</v>
      </c>
      <c r="E1429" t="s">
        <v>55</v>
      </c>
      <c r="F1429">
        <v>2</v>
      </c>
      <c r="G1429" t="str">
        <f>VLOOKUP(F1429,'Look-up tables'!$A$1:$B$7,2,TRUE)</f>
        <v>XS</v>
      </c>
      <c r="H1429">
        <v>206.68</v>
      </c>
      <c r="I1429" s="2">
        <f t="shared" si="69"/>
        <v>103.34</v>
      </c>
      <c r="J1429" t="s">
        <v>25</v>
      </c>
      <c r="K1429">
        <v>35</v>
      </c>
      <c r="L1429" s="8">
        <f t="shared" si="68"/>
        <v>241.68</v>
      </c>
      <c r="M1429" t="s">
        <v>15</v>
      </c>
      <c r="N1429" t="str">
        <f>VLOOKUP(M1429,'Look-up tables'!$H$1:$I$14,2,FALSE)</f>
        <v>BC</v>
      </c>
      <c r="O1429" t="s">
        <v>29</v>
      </c>
      <c r="P1429" s="7">
        <f>VLOOKUP(O1429,'Look-up tables'!$D$1:$E$5,2,FALSE)</f>
        <v>3</v>
      </c>
      <c r="Q1429" s="8" t="s">
        <v>27</v>
      </c>
      <c r="R1429" t="s">
        <v>58</v>
      </c>
      <c r="S1429" t="s">
        <v>76</v>
      </c>
      <c r="T1429" t="s">
        <v>177</v>
      </c>
    </row>
    <row r="1430" spans="1:20" x14ac:dyDescent="0.35">
      <c r="A1430">
        <v>21188</v>
      </c>
      <c r="B1430" s="1">
        <v>40807</v>
      </c>
      <c r="C1430" s="27" t="str">
        <f t="shared" si="67"/>
        <v>Sep</v>
      </c>
      <c r="D1430" s="27">
        <f>VLOOKUP(C1430,'Look-up tables'!$N$2:$O$13,2,FALSE)</f>
        <v>9</v>
      </c>
      <c r="E1430" t="s">
        <v>20</v>
      </c>
      <c r="F1430">
        <v>29</v>
      </c>
      <c r="G1430" t="str">
        <f>VLOOKUP(F1430,'Look-up tables'!$A$1:$B$7,2,TRUE)</f>
        <v>M</v>
      </c>
      <c r="H1430">
        <v>21046.74</v>
      </c>
      <c r="I1430" s="2">
        <f t="shared" si="69"/>
        <v>725.7496551724139</v>
      </c>
      <c r="J1430" t="s">
        <v>25</v>
      </c>
      <c r="K1430">
        <v>24.49</v>
      </c>
      <c r="L1430" s="8">
        <f t="shared" si="68"/>
        <v>21071.230000000003</v>
      </c>
      <c r="M1430" t="s">
        <v>54</v>
      </c>
      <c r="N1430" t="str">
        <f>VLOOKUP(M1430,'Look-up tables'!$H$1:$I$14,2,FALSE)</f>
        <v>AB</v>
      </c>
      <c r="O1430" t="s">
        <v>42</v>
      </c>
      <c r="P1430" s="7">
        <f>VLOOKUP(O1430,'Look-up tables'!$D$1:$E$5,2,FALSE)</f>
        <v>2</v>
      </c>
      <c r="Q1430" s="8" t="s">
        <v>30</v>
      </c>
      <c r="R1430" t="s">
        <v>165</v>
      </c>
      <c r="S1430" t="s">
        <v>76</v>
      </c>
      <c r="T1430" t="s">
        <v>159</v>
      </c>
    </row>
    <row r="1431" spans="1:20" x14ac:dyDescent="0.35">
      <c r="A1431">
        <v>6086</v>
      </c>
      <c r="B1431" s="1">
        <v>40808</v>
      </c>
      <c r="C1431" s="27" t="str">
        <f t="shared" si="67"/>
        <v>Sep</v>
      </c>
      <c r="D1431" s="27">
        <f>VLOOKUP(C1431,'Look-up tables'!$N$2:$O$13,2,FALSE)</f>
        <v>9</v>
      </c>
      <c r="E1431" t="s">
        <v>20</v>
      </c>
      <c r="F1431">
        <v>48</v>
      </c>
      <c r="G1431" t="str">
        <f>VLOOKUP(F1431,'Look-up tables'!$A$1:$B$7,2,TRUE)</f>
        <v>XL</v>
      </c>
      <c r="H1431">
        <v>1734.72</v>
      </c>
      <c r="I1431" s="2">
        <f t="shared" si="69"/>
        <v>36.14</v>
      </c>
      <c r="J1431" t="s">
        <v>25</v>
      </c>
      <c r="K1431">
        <v>19.989999999999998</v>
      </c>
      <c r="L1431" s="8">
        <f t="shared" si="68"/>
        <v>1754.71</v>
      </c>
      <c r="M1431" t="s">
        <v>35</v>
      </c>
      <c r="N1431" t="str">
        <f>VLOOKUP(M1431,'Look-up tables'!$H$1:$I$14,2,FALSE)</f>
        <v>QC</v>
      </c>
      <c r="O1431" t="s">
        <v>22</v>
      </c>
      <c r="P1431" s="7">
        <f>VLOOKUP(O1431,'Look-up tables'!$D$1:$E$5,2,FALSE)</f>
        <v>1</v>
      </c>
      <c r="Q1431" s="8" t="s">
        <v>27</v>
      </c>
      <c r="R1431" t="s">
        <v>28</v>
      </c>
      <c r="S1431" t="s">
        <v>19</v>
      </c>
      <c r="T1431" t="s">
        <v>142</v>
      </c>
    </row>
    <row r="1432" spans="1:20" x14ac:dyDescent="0.35">
      <c r="A1432">
        <v>45606</v>
      </c>
      <c r="B1432" s="1">
        <v>40808</v>
      </c>
      <c r="C1432" s="27" t="str">
        <f t="shared" si="67"/>
        <v>Sep</v>
      </c>
      <c r="D1432" s="27">
        <f>VLOOKUP(C1432,'Look-up tables'!$N$2:$O$13,2,FALSE)</f>
        <v>9</v>
      </c>
      <c r="E1432" t="s">
        <v>55</v>
      </c>
      <c r="F1432">
        <v>38</v>
      </c>
      <c r="G1432" t="str">
        <f>VLOOKUP(F1432,'Look-up tables'!$A$1:$B$7,2,TRUE)</f>
        <v>L</v>
      </c>
      <c r="H1432">
        <v>325.75</v>
      </c>
      <c r="I1432" s="2">
        <f t="shared" si="69"/>
        <v>8.5723684210526319</v>
      </c>
      <c r="J1432" t="s">
        <v>25</v>
      </c>
      <c r="K1432">
        <v>8.5399999999999991</v>
      </c>
      <c r="L1432" s="8">
        <f t="shared" si="68"/>
        <v>334.29</v>
      </c>
      <c r="M1432" t="s">
        <v>96</v>
      </c>
      <c r="N1432" t="str">
        <f>VLOOKUP(M1432,'Look-up tables'!$H$1:$I$14,2,FALSE)</f>
        <v>PE</v>
      </c>
      <c r="O1432" t="s">
        <v>22</v>
      </c>
      <c r="P1432" s="7">
        <f>VLOOKUP(O1432,'Look-up tables'!$D$1:$E$5,2,FALSE)</f>
        <v>1</v>
      </c>
      <c r="Q1432" s="8" t="s">
        <v>17</v>
      </c>
      <c r="R1432" t="s">
        <v>18</v>
      </c>
      <c r="S1432" t="s">
        <v>32</v>
      </c>
      <c r="T1432" t="s">
        <v>142</v>
      </c>
    </row>
    <row r="1433" spans="1:20" x14ac:dyDescent="0.35">
      <c r="A1433">
        <v>2658</v>
      </c>
      <c r="B1433" s="1">
        <v>40808</v>
      </c>
      <c r="C1433" s="27" t="str">
        <f t="shared" si="67"/>
        <v>Sep</v>
      </c>
      <c r="D1433" s="27">
        <f>VLOOKUP(C1433,'Look-up tables'!$N$2:$O$13,2,FALSE)</f>
        <v>9</v>
      </c>
      <c r="E1433" t="s">
        <v>55</v>
      </c>
      <c r="F1433">
        <v>34</v>
      </c>
      <c r="G1433" t="str">
        <f>VLOOKUP(F1433,'Look-up tables'!$A$1:$B$7,2,TRUE)</f>
        <v>L</v>
      </c>
      <c r="H1433">
        <v>229.51</v>
      </c>
      <c r="I1433" s="2">
        <f t="shared" si="69"/>
        <v>6.7502941176470586</v>
      </c>
      <c r="J1433" t="s">
        <v>25</v>
      </c>
      <c r="K1433">
        <v>9.5399999999999991</v>
      </c>
      <c r="L1433" s="8">
        <f t="shared" si="68"/>
        <v>239.04999999999998</v>
      </c>
      <c r="M1433" t="s">
        <v>46</v>
      </c>
      <c r="N1433" t="str">
        <f>VLOOKUP(M1433,'Look-up tables'!$H$1:$I$14,2,FALSE)</f>
        <v>YT</v>
      </c>
      <c r="O1433" t="s">
        <v>42</v>
      </c>
      <c r="P1433" s="7">
        <f>VLOOKUP(O1433,'Look-up tables'!$D$1:$E$5,2,FALSE)</f>
        <v>2</v>
      </c>
      <c r="Q1433" s="8" t="s">
        <v>27</v>
      </c>
      <c r="R1433" t="s">
        <v>28</v>
      </c>
      <c r="S1433" t="s">
        <v>19</v>
      </c>
      <c r="T1433" t="s">
        <v>159</v>
      </c>
    </row>
    <row r="1434" spans="1:20" x14ac:dyDescent="0.35">
      <c r="A1434">
        <v>2658</v>
      </c>
      <c r="B1434" s="1">
        <v>40808</v>
      </c>
      <c r="C1434" s="27" t="str">
        <f t="shared" si="67"/>
        <v>Sep</v>
      </c>
      <c r="D1434" s="27">
        <f>VLOOKUP(C1434,'Look-up tables'!$N$2:$O$13,2,FALSE)</f>
        <v>9</v>
      </c>
      <c r="E1434" t="s">
        <v>55</v>
      </c>
      <c r="F1434">
        <v>32</v>
      </c>
      <c r="G1434" t="str">
        <f>VLOOKUP(F1434,'Look-up tables'!$A$1:$B$7,2,TRUE)</f>
        <v>L</v>
      </c>
      <c r="H1434">
        <v>473</v>
      </c>
      <c r="I1434" s="2">
        <f t="shared" si="69"/>
        <v>14.78125</v>
      </c>
      <c r="J1434" t="s">
        <v>14</v>
      </c>
      <c r="K1434">
        <v>10.68</v>
      </c>
      <c r="L1434" s="8">
        <f t="shared" si="68"/>
        <v>483.68</v>
      </c>
      <c r="M1434" t="s">
        <v>46</v>
      </c>
      <c r="N1434" t="str">
        <f>VLOOKUP(M1434,'Look-up tables'!$H$1:$I$14,2,FALSE)</f>
        <v>YT</v>
      </c>
      <c r="O1434" t="s">
        <v>42</v>
      </c>
      <c r="P1434" s="7">
        <f>VLOOKUP(O1434,'Look-up tables'!$D$1:$E$5,2,FALSE)</f>
        <v>2</v>
      </c>
      <c r="Q1434" s="8" t="s">
        <v>27</v>
      </c>
      <c r="R1434" t="s">
        <v>58</v>
      </c>
      <c r="S1434" t="s">
        <v>19</v>
      </c>
      <c r="T1434" t="s">
        <v>247</v>
      </c>
    </row>
    <row r="1435" spans="1:20" x14ac:dyDescent="0.35">
      <c r="A1435">
        <v>45606</v>
      </c>
      <c r="B1435" s="1">
        <v>40808</v>
      </c>
      <c r="C1435" s="27" t="str">
        <f t="shared" si="67"/>
        <v>Sep</v>
      </c>
      <c r="D1435" s="27">
        <f>VLOOKUP(C1435,'Look-up tables'!$N$2:$O$13,2,FALSE)</f>
        <v>9</v>
      </c>
      <c r="E1435" t="s">
        <v>55</v>
      </c>
      <c r="F1435">
        <v>24</v>
      </c>
      <c r="G1435" t="str">
        <f>VLOOKUP(F1435,'Look-up tables'!$A$1:$B$7,2,TRUE)</f>
        <v>M</v>
      </c>
      <c r="H1435">
        <v>136.41999999999999</v>
      </c>
      <c r="I1435" s="2">
        <f t="shared" si="69"/>
        <v>5.6841666666666661</v>
      </c>
      <c r="J1435" t="s">
        <v>25</v>
      </c>
      <c r="K1435">
        <v>2.27</v>
      </c>
      <c r="L1435" s="8">
        <f t="shared" si="68"/>
        <v>138.69</v>
      </c>
      <c r="M1435" t="s">
        <v>96</v>
      </c>
      <c r="N1435" t="str">
        <f>VLOOKUP(M1435,'Look-up tables'!$H$1:$I$14,2,FALSE)</f>
        <v>PE</v>
      </c>
      <c r="O1435" t="s">
        <v>22</v>
      </c>
      <c r="P1435" s="7">
        <f>VLOOKUP(O1435,'Look-up tables'!$D$1:$E$5,2,FALSE)</f>
        <v>1</v>
      </c>
      <c r="Q1435" s="8" t="s">
        <v>27</v>
      </c>
      <c r="R1435" t="s">
        <v>40</v>
      </c>
      <c r="S1435" t="s">
        <v>37</v>
      </c>
      <c r="T1435" t="s">
        <v>159</v>
      </c>
    </row>
    <row r="1436" spans="1:20" x14ac:dyDescent="0.35">
      <c r="A1436">
        <v>18593</v>
      </c>
      <c r="B1436" s="1">
        <v>40808</v>
      </c>
      <c r="C1436" s="27" t="str">
        <f t="shared" si="67"/>
        <v>Sep</v>
      </c>
      <c r="D1436" s="27">
        <f>VLOOKUP(C1436,'Look-up tables'!$N$2:$O$13,2,FALSE)</f>
        <v>9</v>
      </c>
      <c r="E1436" t="s">
        <v>34</v>
      </c>
      <c r="F1436">
        <v>23</v>
      </c>
      <c r="G1436" t="str">
        <f>VLOOKUP(F1436,'Look-up tables'!$A$1:$B$7,2,TRUE)</f>
        <v>M</v>
      </c>
      <c r="H1436">
        <v>6572.04</v>
      </c>
      <c r="I1436" s="2">
        <f t="shared" si="69"/>
        <v>285.74086956521739</v>
      </c>
      <c r="J1436" t="s">
        <v>25</v>
      </c>
      <c r="K1436">
        <v>7.18</v>
      </c>
      <c r="L1436" s="8">
        <f t="shared" si="68"/>
        <v>6579.22</v>
      </c>
      <c r="M1436" t="s">
        <v>54</v>
      </c>
      <c r="N1436" t="str">
        <f>VLOOKUP(M1436,'Look-up tables'!$H$1:$I$14,2,FALSE)</f>
        <v>AB</v>
      </c>
      <c r="O1436" t="s">
        <v>22</v>
      </c>
      <c r="P1436" s="7">
        <f>VLOOKUP(O1436,'Look-up tables'!$D$1:$E$5,2,FALSE)</f>
        <v>1</v>
      </c>
      <c r="Q1436" s="8" t="s">
        <v>30</v>
      </c>
      <c r="R1436" t="s">
        <v>31</v>
      </c>
      <c r="S1436" t="s">
        <v>19</v>
      </c>
      <c r="T1436" t="s">
        <v>159</v>
      </c>
    </row>
    <row r="1437" spans="1:20" x14ac:dyDescent="0.35">
      <c r="A1437">
        <v>3363</v>
      </c>
      <c r="B1437" s="1">
        <v>40808</v>
      </c>
      <c r="C1437" s="27" t="str">
        <f t="shared" si="67"/>
        <v>Sep</v>
      </c>
      <c r="D1437" s="27">
        <f>VLOOKUP(C1437,'Look-up tables'!$N$2:$O$13,2,FALSE)</f>
        <v>9</v>
      </c>
      <c r="E1437" t="s">
        <v>34</v>
      </c>
      <c r="F1437">
        <v>21</v>
      </c>
      <c r="G1437" t="str">
        <f>VLOOKUP(F1437,'Look-up tables'!$A$1:$B$7,2,TRUE)</f>
        <v>M</v>
      </c>
      <c r="H1437">
        <v>8185.89</v>
      </c>
      <c r="I1437" s="2">
        <f t="shared" si="69"/>
        <v>389.80428571428575</v>
      </c>
      <c r="J1437" t="s">
        <v>25</v>
      </c>
      <c r="K1437">
        <v>11.37</v>
      </c>
      <c r="L1437" s="8">
        <f t="shared" si="68"/>
        <v>8197.26</v>
      </c>
      <c r="M1437" t="s">
        <v>51</v>
      </c>
      <c r="N1437" t="str">
        <f>VLOOKUP(M1437,'Look-up tables'!$H$1:$I$14,2,FALSE)</f>
        <v>ON</v>
      </c>
      <c r="O1437" t="s">
        <v>29</v>
      </c>
      <c r="P1437" s="7">
        <f>VLOOKUP(O1437,'Look-up tables'!$D$1:$E$5,2,FALSE)</f>
        <v>3</v>
      </c>
      <c r="Q1437" s="8" t="s">
        <v>27</v>
      </c>
      <c r="R1437" t="s">
        <v>58</v>
      </c>
      <c r="S1437" t="s">
        <v>19</v>
      </c>
      <c r="T1437" t="s">
        <v>247</v>
      </c>
    </row>
    <row r="1438" spans="1:20" x14ac:dyDescent="0.35">
      <c r="A1438">
        <v>18375</v>
      </c>
      <c r="B1438" s="1">
        <v>40808</v>
      </c>
      <c r="C1438" s="27" t="str">
        <f t="shared" si="67"/>
        <v>Sep</v>
      </c>
      <c r="D1438" s="27">
        <f>VLOOKUP(C1438,'Look-up tables'!$N$2:$O$13,2,FALSE)</f>
        <v>9</v>
      </c>
      <c r="E1438" t="s">
        <v>13</v>
      </c>
      <c r="F1438">
        <v>20</v>
      </c>
      <c r="G1438" t="str">
        <f>VLOOKUP(F1438,'Look-up tables'!$A$1:$B$7,2,TRUE)</f>
        <v>M</v>
      </c>
      <c r="H1438">
        <v>76.89</v>
      </c>
      <c r="I1438" s="2">
        <f t="shared" si="69"/>
        <v>3.8445</v>
      </c>
      <c r="J1438" t="s">
        <v>25</v>
      </c>
      <c r="K1438">
        <v>0.5</v>
      </c>
      <c r="L1438" s="8">
        <f t="shared" si="68"/>
        <v>77.39</v>
      </c>
      <c r="M1438" t="s">
        <v>35</v>
      </c>
      <c r="N1438" t="str">
        <f>VLOOKUP(M1438,'Look-up tables'!$H$1:$I$14,2,FALSE)</f>
        <v>QC</v>
      </c>
      <c r="O1438" t="s">
        <v>42</v>
      </c>
      <c r="P1438" s="7">
        <f>VLOOKUP(O1438,'Look-up tables'!$D$1:$E$5,2,FALSE)</f>
        <v>2</v>
      </c>
      <c r="Q1438" s="8" t="s">
        <v>27</v>
      </c>
      <c r="R1438" t="s">
        <v>71</v>
      </c>
      <c r="S1438" t="s">
        <v>19</v>
      </c>
      <c r="T1438" t="s">
        <v>203</v>
      </c>
    </row>
    <row r="1439" spans="1:20" x14ac:dyDescent="0.35">
      <c r="A1439">
        <v>18593</v>
      </c>
      <c r="B1439" s="1">
        <v>40808</v>
      </c>
      <c r="C1439" s="27" t="str">
        <f t="shared" si="67"/>
        <v>Sep</v>
      </c>
      <c r="D1439" s="27">
        <f>VLOOKUP(C1439,'Look-up tables'!$N$2:$O$13,2,FALSE)</f>
        <v>9</v>
      </c>
      <c r="E1439" t="s">
        <v>34</v>
      </c>
      <c r="F1439">
        <v>19</v>
      </c>
      <c r="G1439" t="str">
        <f>VLOOKUP(F1439,'Look-up tables'!$A$1:$B$7,2,TRUE)</f>
        <v>S</v>
      </c>
      <c r="H1439">
        <v>1051.992</v>
      </c>
      <c r="I1439" s="2">
        <f t="shared" si="69"/>
        <v>55.367999999999995</v>
      </c>
      <c r="J1439" t="s">
        <v>21</v>
      </c>
      <c r="K1439">
        <v>89.3</v>
      </c>
      <c r="L1439" s="8">
        <f t="shared" si="68"/>
        <v>1141.2919999999999</v>
      </c>
      <c r="M1439" t="s">
        <v>54</v>
      </c>
      <c r="N1439" t="str">
        <f>VLOOKUP(M1439,'Look-up tables'!$H$1:$I$14,2,FALSE)</f>
        <v>AB</v>
      </c>
      <c r="O1439" t="s">
        <v>22</v>
      </c>
      <c r="P1439" s="7">
        <f>VLOOKUP(O1439,'Look-up tables'!$D$1:$E$5,2,FALSE)</f>
        <v>1</v>
      </c>
      <c r="Q1439" s="8" t="s">
        <v>17</v>
      </c>
      <c r="R1439" t="s">
        <v>52</v>
      </c>
      <c r="S1439" t="s">
        <v>56</v>
      </c>
      <c r="T1439" t="s">
        <v>142</v>
      </c>
    </row>
    <row r="1440" spans="1:20" x14ac:dyDescent="0.35">
      <c r="A1440">
        <v>41184</v>
      </c>
      <c r="B1440" s="1">
        <v>40808</v>
      </c>
      <c r="C1440" s="27" t="str">
        <f t="shared" si="67"/>
        <v>Sep</v>
      </c>
      <c r="D1440" s="27">
        <f>VLOOKUP(C1440,'Look-up tables'!$N$2:$O$13,2,FALSE)</f>
        <v>9</v>
      </c>
      <c r="E1440" t="s">
        <v>34</v>
      </c>
      <c r="F1440">
        <v>7</v>
      </c>
      <c r="G1440" t="str">
        <f>VLOOKUP(F1440,'Look-up tables'!$A$1:$B$7,2,TRUE)</f>
        <v>XS</v>
      </c>
      <c r="H1440">
        <v>120.03</v>
      </c>
      <c r="I1440" s="2">
        <f t="shared" si="69"/>
        <v>17.147142857142857</v>
      </c>
      <c r="J1440" t="s">
        <v>25</v>
      </c>
      <c r="K1440">
        <v>11.25</v>
      </c>
      <c r="L1440" s="8">
        <f t="shared" si="68"/>
        <v>131.28</v>
      </c>
      <c r="M1440" t="s">
        <v>26</v>
      </c>
      <c r="N1440" t="str">
        <f>VLOOKUP(M1440,'Look-up tables'!$H$1:$I$14,2,FALSE)</f>
        <v>NT</v>
      </c>
      <c r="O1440" t="s">
        <v>29</v>
      </c>
      <c r="P1440" s="7">
        <f>VLOOKUP(O1440,'Look-up tables'!$D$1:$E$5,2,FALSE)</f>
        <v>3</v>
      </c>
      <c r="Q1440" s="8" t="s">
        <v>27</v>
      </c>
      <c r="R1440" t="s">
        <v>58</v>
      </c>
      <c r="S1440" t="s">
        <v>19</v>
      </c>
      <c r="T1440" t="s">
        <v>142</v>
      </c>
    </row>
    <row r="1441" spans="1:20" x14ac:dyDescent="0.35">
      <c r="A1441">
        <v>22149</v>
      </c>
      <c r="B1441" s="1">
        <v>40809</v>
      </c>
      <c r="C1441" s="27" t="str">
        <f t="shared" si="67"/>
        <v>Sep</v>
      </c>
      <c r="D1441" s="27">
        <f>VLOOKUP(C1441,'Look-up tables'!$N$2:$O$13,2,FALSE)</f>
        <v>9</v>
      </c>
      <c r="E1441" t="s">
        <v>13</v>
      </c>
      <c r="F1441">
        <v>47</v>
      </c>
      <c r="G1441" t="str">
        <f>VLOOKUP(F1441,'Look-up tables'!$A$1:$B$7,2,TRUE)</f>
        <v>XL</v>
      </c>
      <c r="H1441">
        <v>191.13</v>
      </c>
      <c r="I1441" s="2">
        <f t="shared" si="69"/>
        <v>4.0665957446808507</v>
      </c>
      <c r="J1441" t="s">
        <v>25</v>
      </c>
      <c r="K1441">
        <v>1.2</v>
      </c>
      <c r="L1441" s="8">
        <f t="shared" si="68"/>
        <v>192.32999999999998</v>
      </c>
      <c r="M1441" t="s">
        <v>232</v>
      </c>
      <c r="N1441" t="str">
        <f>VLOOKUP(M1441,'Look-up tables'!$H$1:$I$14,2,FALSE)</f>
        <v>NL</v>
      </c>
      <c r="O1441" t="s">
        <v>42</v>
      </c>
      <c r="P1441" s="7">
        <f>VLOOKUP(O1441,'Look-up tables'!$D$1:$E$5,2,FALSE)</f>
        <v>2</v>
      </c>
      <c r="Q1441" s="8" t="s">
        <v>27</v>
      </c>
      <c r="R1441" t="s">
        <v>40</v>
      </c>
      <c r="S1441" t="s">
        <v>37</v>
      </c>
      <c r="T1441" t="s">
        <v>192</v>
      </c>
    </row>
    <row r="1442" spans="1:20" x14ac:dyDescent="0.35">
      <c r="A1442">
        <v>52711</v>
      </c>
      <c r="B1442" s="1">
        <v>40809</v>
      </c>
      <c r="C1442" s="27" t="str">
        <f t="shared" si="67"/>
        <v>Sep</v>
      </c>
      <c r="D1442" s="27">
        <f>VLOOKUP(C1442,'Look-up tables'!$N$2:$O$13,2,FALSE)</f>
        <v>9</v>
      </c>
      <c r="E1442" t="s">
        <v>49</v>
      </c>
      <c r="F1442">
        <v>41</v>
      </c>
      <c r="G1442" t="str">
        <f>VLOOKUP(F1442,'Look-up tables'!$A$1:$B$7,2,TRUE)</f>
        <v>XL</v>
      </c>
      <c r="H1442">
        <v>755.19</v>
      </c>
      <c r="I1442" s="2">
        <f t="shared" si="69"/>
        <v>18.419268292682929</v>
      </c>
      <c r="J1442" t="s">
        <v>25</v>
      </c>
      <c r="K1442">
        <v>8.99</v>
      </c>
      <c r="L1442" s="8">
        <f t="shared" si="68"/>
        <v>764.18000000000006</v>
      </c>
      <c r="M1442" t="s">
        <v>63</v>
      </c>
      <c r="N1442" t="str">
        <f>VLOOKUP(M1442,'Look-up tables'!$H$1:$I$14,2,FALSE)</f>
        <v>NB</v>
      </c>
      <c r="O1442" t="s">
        <v>29</v>
      </c>
      <c r="P1442" s="7">
        <f>VLOOKUP(O1442,'Look-up tables'!$D$1:$E$5,2,FALSE)</f>
        <v>3</v>
      </c>
      <c r="Q1442" s="8" t="s">
        <v>17</v>
      </c>
      <c r="R1442" t="s">
        <v>18</v>
      </c>
      <c r="S1442" t="s">
        <v>32</v>
      </c>
      <c r="T1442" t="s">
        <v>192</v>
      </c>
    </row>
    <row r="1443" spans="1:20" x14ac:dyDescent="0.35">
      <c r="A1443">
        <v>52711</v>
      </c>
      <c r="B1443" s="1">
        <v>40809</v>
      </c>
      <c r="C1443" s="27" t="str">
        <f t="shared" si="67"/>
        <v>Sep</v>
      </c>
      <c r="D1443" s="27">
        <f>VLOOKUP(C1443,'Look-up tables'!$N$2:$O$13,2,FALSE)</f>
        <v>9</v>
      </c>
      <c r="E1443" t="s">
        <v>49</v>
      </c>
      <c r="F1443">
        <v>37</v>
      </c>
      <c r="G1443" t="str">
        <f>VLOOKUP(F1443,'Look-up tables'!$A$1:$B$7,2,TRUE)</f>
        <v>L</v>
      </c>
      <c r="H1443">
        <v>201.14</v>
      </c>
      <c r="I1443" s="2">
        <f t="shared" si="69"/>
        <v>5.4362162162162155</v>
      </c>
      <c r="J1443" t="s">
        <v>25</v>
      </c>
      <c r="K1443">
        <v>3.37</v>
      </c>
      <c r="L1443" s="8">
        <f t="shared" si="68"/>
        <v>204.51</v>
      </c>
      <c r="M1443" t="s">
        <v>51</v>
      </c>
      <c r="N1443" t="str">
        <f>VLOOKUP(M1443,'Look-up tables'!$H$1:$I$14,2,FALSE)</f>
        <v>ON</v>
      </c>
      <c r="O1443" t="s">
        <v>29</v>
      </c>
      <c r="P1443" s="7">
        <f>VLOOKUP(O1443,'Look-up tables'!$D$1:$E$5,2,FALSE)</f>
        <v>3</v>
      </c>
      <c r="Q1443" s="8" t="s">
        <v>27</v>
      </c>
      <c r="R1443" t="s">
        <v>82</v>
      </c>
      <c r="S1443" t="s">
        <v>37</v>
      </c>
      <c r="T1443" t="s">
        <v>159</v>
      </c>
    </row>
    <row r="1444" spans="1:20" x14ac:dyDescent="0.35">
      <c r="A1444">
        <v>22149</v>
      </c>
      <c r="B1444" s="1">
        <v>40809</v>
      </c>
      <c r="C1444" s="27" t="str">
        <f t="shared" si="67"/>
        <v>Sep</v>
      </c>
      <c r="D1444" s="27">
        <f>VLOOKUP(C1444,'Look-up tables'!$N$2:$O$13,2,FALSE)</f>
        <v>9</v>
      </c>
      <c r="E1444" t="s">
        <v>13</v>
      </c>
      <c r="F1444">
        <v>17</v>
      </c>
      <c r="G1444" t="str">
        <f>VLOOKUP(F1444,'Look-up tables'!$A$1:$B$7,2,TRUE)</f>
        <v>S</v>
      </c>
      <c r="H1444">
        <v>48.24</v>
      </c>
      <c r="I1444" s="2">
        <f t="shared" si="69"/>
        <v>2.8376470588235296</v>
      </c>
      <c r="J1444" t="s">
        <v>25</v>
      </c>
      <c r="K1444">
        <v>1.01</v>
      </c>
      <c r="L1444" s="8">
        <f t="shared" si="68"/>
        <v>49.25</v>
      </c>
      <c r="M1444" t="s">
        <v>41</v>
      </c>
      <c r="N1444" t="str">
        <f>VLOOKUP(M1444,'Look-up tables'!$H$1:$I$14,2,FALSE)</f>
        <v>NS</v>
      </c>
      <c r="O1444" t="s">
        <v>42</v>
      </c>
      <c r="P1444" s="7">
        <f>VLOOKUP(O1444,'Look-up tables'!$D$1:$E$5,2,FALSE)</f>
        <v>2</v>
      </c>
      <c r="Q1444" s="8" t="s">
        <v>27</v>
      </c>
      <c r="R1444" t="s">
        <v>40</v>
      </c>
      <c r="S1444" t="s">
        <v>37</v>
      </c>
      <c r="T1444" t="s">
        <v>110</v>
      </c>
    </row>
    <row r="1445" spans="1:20" x14ac:dyDescent="0.35">
      <c r="A1445">
        <v>58247</v>
      </c>
      <c r="B1445" s="1">
        <v>40809</v>
      </c>
      <c r="C1445" s="27" t="str">
        <f t="shared" si="67"/>
        <v>Sep</v>
      </c>
      <c r="D1445" s="27">
        <f>VLOOKUP(C1445,'Look-up tables'!$N$2:$O$13,2,FALSE)</f>
        <v>9</v>
      </c>
      <c r="E1445" t="s">
        <v>49</v>
      </c>
      <c r="F1445">
        <v>14</v>
      </c>
      <c r="G1445" t="str">
        <f>VLOOKUP(F1445,'Look-up tables'!$A$1:$B$7,2,TRUE)</f>
        <v>S</v>
      </c>
      <c r="H1445">
        <v>92.07</v>
      </c>
      <c r="I1445" s="2">
        <f t="shared" si="69"/>
        <v>6.5764285714285711</v>
      </c>
      <c r="J1445" t="s">
        <v>25</v>
      </c>
      <c r="K1445">
        <v>7.86</v>
      </c>
      <c r="L1445" s="8">
        <f t="shared" si="68"/>
        <v>99.929999999999993</v>
      </c>
      <c r="M1445" t="s">
        <v>15</v>
      </c>
      <c r="N1445" t="str">
        <f>VLOOKUP(M1445,'Look-up tables'!$H$1:$I$14,2,FALSE)</f>
        <v>BC</v>
      </c>
      <c r="O1445" t="s">
        <v>29</v>
      </c>
      <c r="P1445" s="7">
        <f>VLOOKUP(O1445,'Look-up tables'!$D$1:$E$5,2,FALSE)</f>
        <v>3</v>
      </c>
      <c r="Q1445" s="8" t="s">
        <v>27</v>
      </c>
      <c r="R1445" t="s">
        <v>28</v>
      </c>
      <c r="S1445" t="s">
        <v>19</v>
      </c>
      <c r="T1445" t="s">
        <v>192</v>
      </c>
    </row>
    <row r="1446" spans="1:20" x14ac:dyDescent="0.35">
      <c r="A1446">
        <v>58247</v>
      </c>
      <c r="B1446" s="1">
        <v>40809</v>
      </c>
      <c r="C1446" s="27" t="str">
        <f t="shared" si="67"/>
        <v>Sep</v>
      </c>
      <c r="D1446" s="27">
        <f>VLOOKUP(C1446,'Look-up tables'!$N$2:$O$13,2,FALSE)</f>
        <v>9</v>
      </c>
      <c r="E1446" t="s">
        <v>49</v>
      </c>
      <c r="F1446">
        <v>8</v>
      </c>
      <c r="G1446" t="str">
        <f>VLOOKUP(F1446,'Look-up tables'!$A$1:$B$7,2,TRUE)</f>
        <v>XS</v>
      </c>
      <c r="H1446">
        <v>1058.82</v>
      </c>
      <c r="I1446" s="2">
        <f t="shared" si="69"/>
        <v>132.35249999999999</v>
      </c>
      <c r="J1446" t="s">
        <v>25</v>
      </c>
      <c r="K1446">
        <v>0.99</v>
      </c>
      <c r="L1446" s="8">
        <f t="shared" si="68"/>
        <v>1059.81</v>
      </c>
      <c r="M1446" t="s">
        <v>15</v>
      </c>
      <c r="N1446" t="str">
        <f>VLOOKUP(M1446,'Look-up tables'!$H$1:$I$14,2,FALSE)</f>
        <v>BC</v>
      </c>
      <c r="O1446" t="s">
        <v>29</v>
      </c>
      <c r="P1446" s="7">
        <f>VLOOKUP(O1446,'Look-up tables'!$D$1:$E$5,2,FALSE)</f>
        <v>3</v>
      </c>
      <c r="Q1446" s="8" t="s">
        <v>27</v>
      </c>
      <c r="R1446" t="s">
        <v>66</v>
      </c>
      <c r="S1446" t="s">
        <v>19</v>
      </c>
      <c r="T1446" t="s">
        <v>159</v>
      </c>
    </row>
    <row r="1447" spans="1:20" x14ac:dyDescent="0.35">
      <c r="A1447">
        <v>52711</v>
      </c>
      <c r="B1447" s="1">
        <v>40809</v>
      </c>
      <c r="C1447" s="27" t="str">
        <f t="shared" si="67"/>
        <v>Sep</v>
      </c>
      <c r="D1447" s="27">
        <f>VLOOKUP(C1447,'Look-up tables'!$N$2:$O$13,2,FALSE)</f>
        <v>9</v>
      </c>
      <c r="E1447" t="s">
        <v>49</v>
      </c>
      <c r="F1447">
        <v>7</v>
      </c>
      <c r="G1447" t="str">
        <f>VLOOKUP(F1447,'Look-up tables'!$A$1:$B$7,2,TRUE)</f>
        <v>XS</v>
      </c>
      <c r="H1447">
        <v>220.79</v>
      </c>
      <c r="I1447" s="2">
        <f t="shared" si="69"/>
        <v>31.541428571428572</v>
      </c>
      <c r="J1447" t="s">
        <v>25</v>
      </c>
      <c r="K1447">
        <v>4</v>
      </c>
      <c r="L1447" s="8">
        <f t="shared" si="68"/>
        <v>224.79</v>
      </c>
      <c r="M1447" t="s">
        <v>63</v>
      </c>
      <c r="N1447" t="str">
        <f>VLOOKUP(M1447,'Look-up tables'!$H$1:$I$14,2,FALSE)</f>
        <v>NB</v>
      </c>
      <c r="O1447" t="s">
        <v>29</v>
      </c>
      <c r="P1447" s="7">
        <f>VLOOKUP(O1447,'Look-up tables'!$D$1:$E$5,2,FALSE)</f>
        <v>3</v>
      </c>
      <c r="Q1447" s="8" t="s">
        <v>30</v>
      </c>
      <c r="R1447" t="s">
        <v>31</v>
      </c>
      <c r="S1447" t="s">
        <v>19</v>
      </c>
      <c r="T1447" t="s">
        <v>192</v>
      </c>
    </row>
    <row r="1448" spans="1:20" x14ac:dyDescent="0.35">
      <c r="A1448">
        <v>31233</v>
      </c>
      <c r="B1448" s="1">
        <v>40810</v>
      </c>
      <c r="C1448" s="27" t="str">
        <f t="shared" si="67"/>
        <v>Sep</v>
      </c>
      <c r="D1448" s="27">
        <f>VLOOKUP(C1448,'Look-up tables'!$N$2:$O$13,2,FALSE)</f>
        <v>9</v>
      </c>
      <c r="E1448" t="s">
        <v>13</v>
      </c>
      <c r="F1448">
        <v>41</v>
      </c>
      <c r="G1448" t="str">
        <f>VLOOKUP(F1448,'Look-up tables'!$A$1:$B$7,2,TRUE)</f>
        <v>XL</v>
      </c>
      <c r="H1448">
        <v>1298.29</v>
      </c>
      <c r="I1448" s="2">
        <f t="shared" si="69"/>
        <v>31.66560975609756</v>
      </c>
      <c r="J1448" t="s">
        <v>25</v>
      </c>
      <c r="K1448">
        <v>1.99</v>
      </c>
      <c r="L1448" s="8">
        <f t="shared" si="68"/>
        <v>1300.28</v>
      </c>
      <c r="M1448" t="s">
        <v>46</v>
      </c>
      <c r="N1448" t="str">
        <f>VLOOKUP(M1448,'Look-up tables'!$H$1:$I$14,2,FALSE)</f>
        <v>YT</v>
      </c>
      <c r="O1448" t="s">
        <v>29</v>
      </c>
      <c r="P1448" s="7">
        <f>VLOOKUP(O1448,'Look-up tables'!$D$1:$E$5,2,FALSE)</f>
        <v>3</v>
      </c>
      <c r="Q1448" s="8" t="s">
        <v>30</v>
      </c>
      <c r="R1448" t="s">
        <v>31</v>
      </c>
      <c r="S1448" t="s">
        <v>32</v>
      </c>
      <c r="T1448" t="s">
        <v>110</v>
      </c>
    </row>
    <row r="1449" spans="1:20" x14ac:dyDescent="0.35">
      <c r="A1449">
        <v>15621</v>
      </c>
      <c r="B1449" s="1">
        <v>40810</v>
      </c>
      <c r="C1449" s="27" t="str">
        <f t="shared" si="67"/>
        <v>Sep</v>
      </c>
      <c r="D1449" s="27">
        <f>VLOOKUP(C1449,'Look-up tables'!$N$2:$O$13,2,FALSE)</f>
        <v>9</v>
      </c>
      <c r="E1449" t="s">
        <v>20</v>
      </c>
      <c r="F1449">
        <v>39</v>
      </c>
      <c r="G1449" t="str">
        <f>VLOOKUP(F1449,'Look-up tables'!$A$1:$B$7,2,TRUE)</f>
        <v>L</v>
      </c>
      <c r="H1449">
        <v>1105.6600000000001</v>
      </c>
      <c r="I1449" s="2">
        <f t="shared" si="69"/>
        <v>28.350256410256414</v>
      </c>
      <c r="J1449" t="s">
        <v>25</v>
      </c>
      <c r="K1449">
        <v>13.99</v>
      </c>
      <c r="L1449" s="8">
        <f t="shared" si="68"/>
        <v>1119.6500000000001</v>
      </c>
      <c r="M1449" t="s">
        <v>15</v>
      </c>
      <c r="N1449" t="str">
        <f>VLOOKUP(M1449,'Look-up tables'!$H$1:$I$14,2,FALSE)</f>
        <v>BC</v>
      </c>
      <c r="O1449" t="s">
        <v>16</v>
      </c>
      <c r="P1449" s="7">
        <f>VLOOKUP(O1449,'Look-up tables'!$D$1:$E$5,2,FALSE)</f>
        <v>4</v>
      </c>
      <c r="Q1449" s="8" t="s">
        <v>27</v>
      </c>
      <c r="R1449" t="s">
        <v>58</v>
      </c>
      <c r="S1449" t="s">
        <v>45</v>
      </c>
      <c r="T1449" t="s">
        <v>142</v>
      </c>
    </row>
    <row r="1450" spans="1:20" x14ac:dyDescent="0.35">
      <c r="A1450">
        <v>31233</v>
      </c>
      <c r="B1450" s="1">
        <v>40810</v>
      </c>
      <c r="C1450" s="27" t="str">
        <f t="shared" si="67"/>
        <v>Sep</v>
      </c>
      <c r="D1450" s="27">
        <f>VLOOKUP(C1450,'Look-up tables'!$N$2:$O$13,2,FALSE)</f>
        <v>9</v>
      </c>
      <c r="E1450" t="s">
        <v>13</v>
      </c>
      <c r="F1450">
        <v>35</v>
      </c>
      <c r="G1450" t="str">
        <f>VLOOKUP(F1450,'Look-up tables'!$A$1:$B$7,2,TRUE)</f>
        <v>L</v>
      </c>
      <c r="H1450">
        <v>590.32000000000005</v>
      </c>
      <c r="I1450" s="2">
        <f t="shared" si="69"/>
        <v>16.866285714285716</v>
      </c>
      <c r="J1450" t="s">
        <v>25</v>
      </c>
      <c r="K1450">
        <v>8.99</v>
      </c>
      <c r="L1450" s="8">
        <f t="shared" si="68"/>
        <v>599.31000000000006</v>
      </c>
      <c r="M1450" t="s">
        <v>46</v>
      </c>
      <c r="N1450" t="str">
        <f>VLOOKUP(M1450,'Look-up tables'!$H$1:$I$14,2,FALSE)</f>
        <v>YT</v>
      </c>
      <c r="O1450" t="s">
        <v>29</v>
      </c>
      <c r="P1450" s="7">
        <f>VLOOKUP(O1450,'Look-up tables'!$D$1:$E$5,2,FALSE)</f>
        <v>3</v>
      </c>
      <c r="Q1450" s="8" t="s">
        <v>27</v>
      </c>
      <c r="R1450" t="s">
        <v>40</v>
      </c>
      <c r="S1450" t="s">
        <v>32</v>
      </c>
      <c r="T1450" t="s">
        <v>110</v>
      </c>
    </row>
    <row r="1451" spans="1:20" x14ac:dyDescent="0.35">
      <c r="A1451">
        <v>45794</v>
      </c>
      <c r="B1451" s="1">
        <v>40810</v>
      </c>
      <c r="C1451" s="27" t="str">
        <f t="shared" si="67"/>
        <v>Sep</v>
      </c>
      <c r="D1451" s="27">
        <f>VLOOKUP(C1451,'Look-up tables'!$N$2:$O$13,2,FALSE)</f>
        <v>9</v>
      </c>
      <c r="E1451" t="s">
        <v>20</v>
      </c>
      <c r="F1451">
        <v>28</v>
      </c>
      <c r="G1451" t="str">
        <f>VLOOKUP(F1451,'Look-up tables'!$A$1:$B$7,2,TRUE)</f>
        <v>M</v>
      </c>
      <c r="H1451">
        <v>1208.3499999999999</v>
      </c>
      <c r="I1451" s="2">
        <f t="shared" si="69"/>
        <v>43.155357142857142</v>
      </c>
      <c r="J1451" t="s">
        <v>25</v>
      </c>
      <c r="K1451">
        <v>10.25</v>
      </c>
      <c r="L1451" s="8">
        <f t="shared" si="68"/>
        <v>1218.5999999999999</v>
      </c>
      <c r="M1451" t="s">
        <v>39</v>
      </c>
      <c r="N1451" t="str">
        <f>VLOOKUP(M1451,'Look-up tables'!$H$1:$I$14,2,FALSE)</f>
        <v>MB</v>
      </c>
      <c r="O1451" t="s">
        <v>16</v>
      </c>
      <c r="P1451" s="7">
        <f>VLOOKUP(O1451,'Look-up tables'!$D$1:$E$5,2,FALSE)</f>
        <v>4</v>
      </c>
      <c r="Q1451" s="8" t="s">
        <v>30</v>
      </c>
      <c r="R1451" t="s">
        <v>31</v>
      </c>
      <c r="S1451" t="s">
        <v>19</v>
      </c>
      <c r="T1451" t="s">
        <v>203</v>
      </c>
    </row>
    <row r="1452" spans="1:20" x14ac:dyDescent="0.35">
      <c r="A1452">
        <v>31233</v>
      </c>
      <c r="B1452" s="1">
        <v>40810</v>
      </c>
      <c r="C1452" s="27" t="str">
        <f t="shared" si="67"/>
        <v>Sep</v>
      </c>
      <c r="D1452" s="27">
        <f>VLOOKUP(C1452,'Look-up tables'!$N$2:$O$13,2,FALSE)</f>
        <v>9</v>
      </c>
      <c r="E1452" t="s">
        <v>13</v>
      </c>
      <c r="F1452">
        <v>19</v>
      </c>
      <c r="G1452" t="str">
        <f>VLOOKUP(F1452,'Look-up tables'!$A$1:$B$7,2,TRUE)</f>
        <v>S</v>
      </c>
      <c r="H1452">
        <v>4245.93</v>
      </c>
      <c r="I1452" s="2">
        <f t="shared" si="69"/>
        <v>223.47000000000003</v>
      </c>
      <c r="J1452" t="s">
        <v>25</v>
      </c>
      <c r="K1452">
        <v>69</v>
      </c>
      <c r="L1452" s="8">
        <f t="shared" si="68"/>
        <v>4314.93</v>
      </c>
      <c r="M1452" t="s">
        <v>46</v>
      </c>
      <c r="N1452" t="str">
        <f>VLOOKUP(M1452,'Look-up tables'!$H$1:$I$14,2,FALSE)</f>
        <v>YT</v>
      </c>
      <c r="O1452" t="s">
        <v>29</v>
      </c>
      <c r="P1452" s="7">
        <f>VLOOKUP(O1452,'Look-up tables'!$D$1:$E$5,2,FALSE)</f>
        <v>3</v>
      </c>
      <c r="Q1452" s="8" t="s">
        <v>17</v>
      </c>
      <c r="R1452" t="s">
        <v>52</v>
      </c>
      <c r="S1452" t="s">
        <v>76</v>
      </c>
      <c r="T1452" s="1">
        <v>40612</v>
      </c>
    </row>
    <row r="1453" spans="1:20" x14ac:dyDescent="0.35">
      <c r="A1453">
        <v>15621</v>
      </c>
      <c r="B1453" s="1">
        <v>40810</v>
      </c>
      <c r="C1453" s="27" t="str">
        <f t="shared" si="67"/>
        <v>Sep</v>
      </c>
      <c r="D1453" s="27">
        <f>VLOOKUP(C1453,'Look-up tables'!$N$2:$O$13,2,FALSE)</f>
        <v>9</v>
      </c>
      <c r="E1453" t="s">
        <v>20</v>
      </c>
      <c r="F1453">
        <v>18</v>
      </c>
      <c r="G1453" t="str">
        <f>VLOOKUP(F1453,'Look-up tables'!$A$1:$B$7,2,TRUE)</f>
        <v>S</v>
      </c>
      <c r="H1453">
        <v>35.51</v>
      </c>
      <c r="I1453" s="2">
        <f t="shared" si="69"/>
        <v>1.9727777777777777</v>
      </c>
      <c r="J1453" t="s">
        <v>14</v>
      </c>
      <c r="K1453">
        <v>1.57</v>
      </c>
      <c r="L1453" s="8">
        <f t="shared" si="68"/>
        <v>37.08</v>
      </c>
      <c r="M1453" t="s">
        <v>15</v>
      </c>
      <c r="N1453" t="str">
        <f>VLOOKUP(M1453,'Look-up tables'!$H$1:$I$14,2,FALSE)</f>
        <v>BC</v>
      </c>
      <c r="O1453" t="s">
        <v>16</v>
      </c>
      <c r="P1453" s="7">
        <f>VLOOKUP(O1453,'Look-up tables'!$D$1:$E$5,2,FALSE)</f>
        <v>4</v>
      </c>
      <c r="Q1453" s="8" t="s">
        <v>27</v>
      </c>
      <c r="R1453" t="s">
        <v>40</v>
      </c>
      <c r="S1453" t="s">
        <v>37</v>
      </c>
      <c r="T1453" t="s">
        <v>192</v>
      </c>
    </row>
    <row r="1454" spans="1:20" x14ac:dyDescent="0.35">
      <c r="A1454">
        <v>38758</v>
      </c>
      <c r="B1454" s="1">
        <v>40810</v>
      </c>
      <c r="C1454" s="27" t="str">
        <f t="shared" si="67"/>
        <v>Sep</v>
      </c>
      <c r="D1454" s="27">
        <f>VLOOKUP(C1454,'Look-up tables'!$N$2:$O$13,2,FALSE)</f>
        <v>9</v>
      </c>
      <c r="E1454" t="s">
        <v>49</v>
      </c>
      <c r="F1454">
        <v>7</v>
      </c>
      <c r="G1454" t="str">
        <f>VLOOKUP(F1454,'Look-up tables'!$A$1:$B$7,2,TRUE)</f>
        <v>XS</v>
      </c>
      <c r="H1454">
        <v>497.2</v>
      </c>
      <c r="I1454" s="2">
        <f t="shared" si="69"/>
        <v>71.028571428571425</v>
      </c>
      <c r="J1454" t="s">
        <v>25</v>
      </c>
      <c r="K1454">
        <v>49</v>
      </c>
      <c r="L1454" s="8">
        <f t="shared" si="68"/>
        <v>546.20000000000005</v>
      </c>
      <c r="M1454" t="s">
        <v>15</v>
      </c>
      <c r="N1454" t="str">
        <f>VLOOKUP(M1454,'Look-up tables'!$H$1:$I$14,2,FALSE)</f>
        <v>BC</v>
      </c>
      <c r="O1454" t="s">
        <v>16</v>
      </c>
      <c r="P1454" s="7">
        <f>VLOOKUP(O1454,'Look-up tables'!$D$1:$E$5,2,FALSE)</f>
        <v>4</v>
      </c>
      <c r="Q1454" s="8" t="s">
        <v>27</v>
      </c>
      <c r="R1454" t="s">
        <v>66</v>
      </c>
      <c r="S1454" t="s">
        <v>76</v>
      </c>
      <c r="T1454" t="s">
        <v>203</v>
      </c>
    </row>
    <row r="1455" spans="1:20" x14ac:dyDescent="0.35">
      <c r="A1455">
        <v>31233</v>
      </c>
      <c r="B1455" s="1">
        <v>40810</v>
      </c>
      <c r="C1455" s="27" t="str">
        <f t="shared" si="67"/>
        <v>Sep</v>
      </c>
      <c r="D1455" s="27">
        <f>VLOOKUP(C1455,'Look-up tables'!$N$2:$O$13,2,FALSE)</f>
        <v>9</v>
      </c>
      <c r="E1455" t="s">
        <v>13</v>
      </c>
      <c r="F1455">
        <v>3</v>
      </c>
      <c r="G1455" t="str">
        <f>VLOOKUP(F1455,'Look-up tables'!$A$1:$B$7,2,TRUE)</f>
        <v>XS</v>
      </c>
      <c r="H1455">
        <v>19.34</v>
      </c>
      <c r="I1455" s="2">
        <f t="shared" si="69"/>
        <v>6.4466666666666663</v>
      </c>
      <c r="J1455" t="s">
        <v>25</v>
      </c>
      <c r="K1455">
        <v>5.0199999999999996</v>
      </c>
      <c r="L1455" s="8">
        <f t="shared" si="68"/>
        <v>24.36</v>
      </c>
      <c r="M1455" t="s">
        <v>46</v>
      </c>
      <c r="N1455" t="str">
        <f>VLOOKUP(M1455,'Look-up tables'!$H$1:$I$14,2,FALSE)</f>
        <v>YT</v>
      </c>
      <c r="O1455" t="s">
        <v>29</v>
      </c>
      <c r="P1455" s="7">
        <f>VLOOKUP(O1455,'Look-up tables'!$D$1:$E$5,2,FALSE)</f>
        <v>3</v>
      </c>
      <c r="Q1455" s="8" t="s">
        <v>27</v>
      </c>
      <c r="R1455" t="s">
        <v>28</v>
      </c>
      <c r="S1455" t="s">
        <v>19</v>
      </c>
      <c r="T1455" t="s">
        <v>203</v>
      </c>
    </row>
    <row r="1456" spans="1:20" x14ac:dyDescent="0.35">
      <c r="A1456">
        <v>24996</v>
      </c>
      <c r="B1456" s="1">
        <v>40811</v>
      </c>
      <c r="C1456" s="27" t="str">
        <f t="shared" si="67"/>
        <v>Sep</v>
      </c>
      <c r="D1456" s="27">
        <f>VLOOKUP(C1456,'Look-up tables'!$N$2:$O$13,2,FALSE)</f>
        <v>9</v>
      </c>
      <c r="E1456" t="s">
        <v>20</v>
      </c>
      <c r="F1456">
        <v>36</v>
      </c>
      <c r="G1456" t="str">
        <f>VLOOKUP(F1456,'Look-up tables'!$A$1:$B$7,2,TRUE)</f>
        <v>L</v>
      </c>
      <c r="H1456">
        <v>1793.24</v>
      </c>
      <c r="I1456" s="2">
        <f t="shared" si="69"/>
        <v>49.812222222222225</v>
      </c>
      <c r="J1456" t="s">
        <v>25</v>
      </c>
      <c r="K1456">
        <v>5.0999999999999996</v>
      </c>
      <c r="L1456" s="8">
        <f t="shared" si="68"/>
        <v>1798.34</v>
      </c>
      <c r="M1456" t="s">
        <v>54</v>
      </c>
      <c r="N1456" t="str">
        <f>VLOOKUP(M1456,'Look-up tables'!$H$1:$I$14,2,FALSE)</f>
        <v>AB</v>
      </c>
      <c r="O1456" t="s">
        <v>16</v>
      </c>
      <c r="P1456" s="7">
        <f>VLOOKUP(O1456,'Look-up tables'!$D$1:$E$5,2,FALSE)</f>
        <v>4</v>
      </c>
      <c r="Q1456" s="8" t="s">
        <v>27</v>
      </c>
      <c r="R1456" t="s">
        <v>66</v>
      </c>
      <c r="S1456" t="s">
        <v>45</v>
      </c>
      <c r="T1456" t="s">
        <v>203</v>
      </c>
    </row>
    <row r="1457" spans="1:20" x14ac:dyDescent="0.35">
      <c r="A1457">
        <v>18085</v>
      </c>
      <c r="B1457" s="1">
        <v>40811</v>
      </c>
      <c r="C1457" s="27" t="str">
        <f t="shared" si="67"/>
        <v>Sep</v>
      </c>
      <c r="D1457" s="27">
        <f>VLOOKUP(C1457,'Look-up tables'!$N$2:$O$13,2,FALSE)</f>
        <v>9</v>
      </c>
      <c r="E1457" t="s">
        <v>34</v>
      </c>
      <c r="F1457">
        <v>33</v>
      </c>
      <c r="G1457" t="str">
        <f>VLOOKUP(F1457,'Look-up tables'!$A$1:$B$7,2,TRUE)</f>
        <v>L</v>
      </c>
      <c r="H1457">
        <v>5352.9345000000003</v>
      </c>
      <c r="I1457" s="2">
        <f t="shared" si="69"/>
        <v>162.21013636363637</v>
      </c>
      <c r="J1457" t="s">
        <v>25</v>
      </c>
      <c r="K1457">
        <v>4.2</v>
      </c>
      <c r="L1457" s="8">
        <f t="shared" si="68"/>
        <v>5357.1345000000001</v>
      </c>
      <c r="M1457" t="s">
        <v>51</v>
      </c>
      <c r="N1457" t="str">
        <f>VLOOKUP(M1457,'Look-up tables'!$H$1:$I$14,2,FALSE)</f>
        <v>ON</v>
      </c>
      <c r="O1457" t="s">
        <v>22</v>
      </c>
      <c r="P1457" s="7">
        <f>VLOOKUP(O1457,'Look-up tables'!$D$1:$E$5,2,FALSE)</f>
        <v>1</v>
      </c>
      <c r="Q1457" s="8" t="s">
        <v>30</v>
      </c>
      <c r="R1457" t="s">
        <v>47</v>
      </c>
      <c r="S1457" t="s">
        <v>19</v>
      </c>
      <c r="T1457" t="s">
        <v>203</v>
      </c>
    </row>
    <row r="1458" spans="1:20" x14ac:dyDescent="0.35">
      <c r="A1458">
        <v>18085</v>
      </c>
      <c r="B1458" s="1">
        <v>40811</v>
      </c>
      <c r="C1458" s="27" t="str">
        <f t="shared" si="67"/>
        <v>Sep</v>
      </c>
      <c r="D1458" s="27">
        <f>VLOOKUP(C1458,'Look-up tables'!$N$2:$O$13,2,FALSE)</f>
        <v>9</v>
      </c>
      <c r="E1458" t="s">
        <v>34</v>
      </c>
      <c r="F1458">
        <v>23</v>
      </c>
      <c r="G1458" t="str">
        <f>VLOOKUP(F1458,'Look-up tables'!$A$1:$B$7,2,TRUE)</f>
        <v>M</v>
      </c>
      <c r="H1458">
        <v>8127.51</v>
      </c>
      <c r="I1458" s="2">
        <f t="shared" si="69"/>
        <v>353.37</v>
      </c>
      <c r="J1458" t="s">
        <v>21</v>
      </c>
      <c r="K1458">
        <v>40.19</v>
      </c>
      <c r="L1458" s="8">
        <f t="shared" si="68"/>
        <v>8167.7</v>
      </c>
      <c r="M1458" t="s">
        <v>51</v>
      </c>
      <c r="N1458" t="str">
        <f>VLOOKUP(M1458,'Look-up tables'!$H$1:$I$14,2,FALSE)</f>
        <v>ON</v>
      </c>
      <c r="O1458" t="s">
        <v>22</v>
      </c>
      <c r="P1458" s="7">
        <f>VLOOKUP(O1458,'Look-up tables'!$D$1:$E$5,2,FALSE)</f>
        <v>1</v>
      </c>
      <c r="Q1458" s="8" t="s">
        <v>17</v>
      </c>
      <c r="R1458" t="s">
        <v>52</v>
      </c>
      <c r="S1458" t="s">
        <v>56</v>
      </c>
      <c r="T1458" t="s">
        <v>185</v>
      </c>
    </row>
    <row r="1459" spans="1:20" x14ac:dyDescent="0.35">
      <c r="A1459">
        <v>24996</v>
      </c>
      <c r="B1459" s="1">
        <v>40811</v>
      </c>
      <c r="C1459" s="27" t="str">
        <f t="shared" si="67"/>
        <v>Sep</v>
      </c>
      <c r="D1459" s="27">
        <f>VLOOKUP(C1459,'Look-up tables'!$N$2:$O$13,2,FALSE)</f>
        <v>9</v>
      </c>
      <c r="E1459" t="s">
        <v>20</v>
      </c>
      <c r="F1459">
        <v>2</v>
      </c>
      <c r="G1459" t="str">
        <f>VLOOKUP(F1459,'Look-up tables'!$A$1:$B$7,2,TRUE)</f>
        <v>XS</v>
      </c>
      <c r="H1459">
        <v>143.667</v>
      </c>
      <c r="I1459" s="2">
        <f t="shared" si="69"/>
        <v>71.833500000000001</v>
      </c>
      <c r="J1459" t="s">
        <v>25</v>
      </c>
      <c r="K1459">
        <v>1.25</v>
      </c>
      <c r="L1459" s="8">
        <f t="shared" si="68"/>
        <v>144.917</v>
      </c>
      <c r="M1459" t="s">
        <v>54</v>
      </c>
      <c r="N1459" t="str">
        <f>VLOOKUP(M1459,'Look-up tables'!$H$1:$I$14,2,FALSE)</f>
        <v>AB</v>
      </c>
      <c r="O1459" t="s">
        <v>16</v>
      </c>
      <c r="P1459" s="7">
        <f>VLOOKUP(O1459,'Look-up tables'!$D$1:$E$5,2,FALSE)</f>
        <v>4</v>
      </c>
      <c r="Q1459" s="8" t="s">
        <v>30</v>
      </c>
      <c r="R1459" t="s">
        <v>47</v>
      </c>
      <c r="S1459" t="s">
        <v>32</v>
      </c>
      <c r="T1459" t="s">
        <v>185</v>
      </c>
    </row>
    <row r="1460" spans="1:20" x14ac:dyDescent="0.35">
      <c r="A1460">
        <v>58947</v>
      </c>
      <c r="B1460" s="1">
        <v>40812</v>
      </c>
      <c r="C1460" s="27" t="str">
        <f t="shared" si="67"/>
        <v>Sep</v>
      </c>
      <c r="D1460" s="27">
        <f>VLOOKUP(C1460,'Look-up tables'!$N$2:$O$13,2,FALSE)</f>
        <v>9</v>
      </c>
      <c r="E1460" t="s">
        <v>49</v>
      </c>
      <c r="F1460">
        <v>48</v>
      </c>
      <c r="G1460" t="str">
        <f>VLOOKUP(F1460,'Look-up tables'!$A$1:$B$7,2,TRUE)</f>
        <v>XL</v>
      </c>
      <c r="H1460">
        <v>410.15</v>
      </c>
      <c r="I1460" s="2">
        <f t="shared" si="69"/>
        <v>8.5447916666666668</v>
      </c>
      <c r="J1460" t="s">
        <v>25</v>
      </c>
      <c r="K1460">
        <v>2.87</v>
      </c>
      <c r="L1460" s="8">
        <f t="shared" si="68"/>
        <v>413.02</v>
      </c>
      <c r="M1460" t="s">
        <v>39</v>
      </c>
      <c r="N1460" t="str">
        <f>VLOOKUP(M1460,'Look-up tables'!$H$1:$I$14,2,FALSE)</f>
        <v>MB</v>
      </c>
      <c r="O1460" t="s">
        <v>29</v>
      </c>
      <c r="P1460" s="7">
        <f>VLOOKUP(O1460,'Look-up tables'!$D$1:$E$5,2,FALSE)</f>
        <v>3</v>
      </c>
      <c r="Q1460" s="8" t="s">
        <v>27</v>
      </c>
      <c r="R1460" t="s">
        <v>28</v>
      </c>
      <c r="S1460" t="s">
        <v>37</v>
      </c>
      <c r="T1460" t="s">
        <v>203</v>
      </c>
    </row>
    <row r="1461" spans="1:20" x14ac:dyDescent="0.35">
      <c r="A1461">
        <v>45601</v>
      </c>
      <c r="B1461" s="1">
        <v>40812</v>
      </c>
      <c r="C1461" s="27" t="str">
        <f t="shared" si="67"/>
        <v>Sep</v>
      </c>
      <c r="D1461" s="27">
        <f>VLOOKUP(C1461,'Look-up tables'!$N$2:$O$13,2,FALSE)</f>
        <v>9</v>
      </c>
      <c r="E1461" t="s">
        <v>34</v>
      </c>
      <c r="F1461">
        <v>47</v>
      </c>
      <c r="G1461" t="str">
        <f>VLOOKUP(F1461,'Look-up tables'!$A$1:$B$7,2,TRUE)</f>
        <v>XL</v>
      </c>
      <c r="H1461">
        <v>945.03</v>
      </c>
      <c r="I1461" s="2">
        <f t="shared" si="69"/>
        <v>20.107021276595745</v>
      </c>
      <c r="J1461" t="s">
        <v>25</v>
      </c>
      <c r="K1461">
        <v>5.97</v>
      </c>
      <c r="L1461" s="8">
        <f t="shared" si="68"/>
        <v>951</v>
      </c>
      <c r="M1461" t="s">
        <v>96</v>
      </c>
      <c r="N1461" t="str">
        <f>VLOOKUP(M1461,'Look-up tables'!$H$1:$I$14,2,FALSE)</f>
        <v>PE</v>
      </c>
      <c r="O1461" t="s">
        <v>22</v>
      </c>
      <c r="P1461" s="7">
        <f>VLOOKUP(O1461,'Look-up tables'!$D$1:$E$5,2,FALSE)</f>
        <v>1</v>
      </c>
      <c r="Q1461" s="8" t="s">
        <v>27</v>
      </c>
      <c r="R1461" t="s">
        <v>28</v>
      </c>
      <c r="S1461" t="s">
        <v>19</v>
      </c>
      <c r="T1461" t="s">
        <v>110</v>
      </c>
    </row>
    <row r="1462" spans="1:20" x14ac:dyDescent="0.35">
      <c r="A1462">
        <v>58947</v>
      </c>
      <c r="B1462" s="1">
        <v>40812</v>
      </c>
      <c r="C1462" s="27" t="str">
        <f t="shared" si="67"/>
        <v>Sep</v>
      </c>
      <c r="D1462" s="27">
        <f>VLOOKUP(C1462,'Look-up tables'!$N$2:$O$13,2,FALSE)</f>
        <v>9</v>
      </c>
      <c r="E1462" t="s">
        <v>49</v>
      </c>
      <c r="F1462">
        <v>28</v>
      </c>
      <c r="G1462" t="str">
        <f>VLOOKUP(F1462,'Look-up tables'!$A$1:$B$7,2,TRUE)</f>
        <v>M</v>
      </c>
      <c r="H1462">
        <v>135.72</v>
      </c>
      <c r="I1462" s="2">
        <f t="shared" si="69"/>
        <v>4.847142857142857</v>
      </c>
      <c r="J1462" t="s">
        <v>25</v>
      </c>
      <c r="K1462">
        <v>5.0199999999999996</v>
      </c>
      <c r="L1462" s="8">
        <f t="shared" si="68"/>
        <v>140.74</v>
      </c>
      <c r="M1462" t="s">
        <v>39</v>
      </c>
      <c r="N1462" t="str">
        <f>VLOOKUP(M1462,'Look-up tables'!$H$1:$I$14,2,FALSE)</f>
        <v>MB</v>
      </c>
      <c r="O1462" t="s">
        <v>29</v>
      </c>
      <c r="P1462" s="7">
        <f>VLOOKUP(O1462,'Look-up tables'!$D$1:$E$5,2,FALSE)</f>
        <v>3</v>
      </c>
      <c r="Q1462" s="8" t="s">
        <v>27</v>
      </c>
      <c r="R1462" t="s">
        <v>28</v>
      </c>
      <c r="S1462" t="s">
        <v>19</v>
      </c>
      <c r="T1462" t="s">
        <v>185</v>
      </c>
    </row>
    <row r="1463" spans="1:20" x14ac:dyDescent="0.35">
      <c r="A1463">
        <v>56929</v>
      </c>
      <c r="B1463" s="1">
        <v>40812</v>
      </c>
      <c r="C1463" s="27" t="str">
        <f t="shared" si="67"/>
        <v>Sep</v>
      </c>
      <c r="D1463" s="27">
        <f>VLOOKUP(C1463,'Look-up tables'!$N$2:$O$13,2,FALSE)</f>
        <v>9</v>
      </c>
      <c r="E1463" t="s">
        <v>34</v>
      </c>
      <c r="F1463">
        <v>22</v>
      </c>
      <c r="G1463" t="str">
        <f>VLOOKUP(F1463,'Look-up tables'!$A$1:$B$7,2,TRUE)</f>
        <v>M</v>
      </c>
      <c r="H1463">
        <v>205.88</v>
      </c>
      <c r="I1463" s="2">
        <f t="shared" si="69"/>
        <v>9.3581818181818175</v>
      </c>
      <c r="J1463" t="s">
        <v>25</v>
      </c>
      <c r="K1463">
        <v>1.99</v>
      </c>
      <c r="L1463" s="8">
        <f t="shared" si="68"/>
        <v>207.87</v>
      </c>
      <c r="M1463" t="s">
        <v>54</v>
      </c>
      <c r="N1463" t="str">
        <f>VLOOKUP(M1463,'Look-up tables'!$H$1:$I$14,2,FALSE)</f>
        <v>AB</v>
      </c>
      <c r="O1463" t="s">
        <v>29</v>
      </c>
      <c r="P1463" s="7">
        <f>VLOOKUP(O1463,'Look-up tables'!$D$1:$E$5,2,FALSE)</f>
        <v>3</v>
      </c>
      <c r="Q1463" s="8" t="s">
        <v>30</v>
      </c>
      <c r="R1463" t="s">
        <v>31</v>
      </c>
      <c r="S1463" t="s">
        <v>32</v>
      </c>
      <c r="T1463" t="s">
        <v>110</v>
      </c>
    </row>
    <row r="1464" spans="1:20" x14ac:dyDescent="0.35">
      <c r="A1464">
        <v>30787</v>
      </c>
      <c r="B1464" s="1">
        <v>40813</v>
      </c>
      <c r="C1464" s="27" t="str">
        <f t="shared" si="67"/>
        <v>Sep</v>
      </c>
      <c r="D1464" s="27">
        <f>VLOOKUP(C1464,'Look-up tables'!$N$2:$O$13,2,FALSE)</f>
        <v>9</v>
      </c>
      <c r="E1464" t="s">
        <v>34</v>
      </c>
      <c r="F1464">
        <v>43</v>
      </c>
      <c r="G1464" t="str">
        <f>VLOOKUP(F1464,'Look-up tables'!$A$1:$B$7,2,TRUE)</f>
        <v>XL</v>
      </c>
      <c r="H1464">
        <v>6477.4589999999998</v>
      </c>
      <c r="I1464" s="2">
        <f t="shared" si="69"/>
        <v>150.63858139534884</v>
      </c>
      <c r="J1464" t="s">
        <v>25</v>
      </c>
      <c r="K1464">
        <v>8.99</v>
      </c>
      <c r="L1464" s="8">
        <f t="shared" si="68"/>
        <v>6486.4489999999996</v>
      </c>
      <c r="M1464" t="s">
        <v>51</v>
      </c>
      <c r="N1464" t="str">
        <f>VLOOKUP(M1464,'Look-up tables'!$H$1:$I$14,2,FALSE)</f>
        <v>ON</v>
      </c>
      <c r="O1464" t="s">
        <v>29</v>
      </c>
      <c r="P1464" s="7">
        <f>VLOOKUP(O1464,'Look-up tables'!$D$1:$E$5,2,FALSE)</f>
        <v>3</v>
      </c>
      <c r="Q1464" s="8" t="s">
        <v>30</v>
      </c>
      <c r="R1464" t="s">
        <v>47</v>
      </c>
      <c r="S1464" t="s">
        <v>19</v>
      </c>
      <c r="T1464" t="s">
        <v>110</v>
      </c>
    </row>
    <row r="1465" spans="1:20" x14ac:dyDescent="0.35">
      <c r="A1465">
        <v>50464</v>
      </c>
      <c r="B1465" s="1">
        <v>40813</v>
      </c>
      <c r="C1465" s="27" t="str">
        <f t="shared" si="67"/>
        <v>Sep</v>
      </c>
      <c r="D1465" s="27">
        <f>VLOOKUP(C1465,'Look-up tables'!$N$2:$O$13,2,FALSE)</f>
        <v>9</v>
      </c>
      <c r="E1465" t="s">
        <v>20</v>
      </c>
      <c r="F1465">
        <v>7</v>
      </c>
      <c r="G1465" t="str">
        <f>VLOOKUP(F1465,'Look-up tables'!$A$1:$B$7,2,TRUE)</f>
        <v>XS</v>
      </c>
      <c r="H1465">
        <v>105.94</v>
      </c>
      <c r="I1465" s="2">
        <f t="shared" si="69"/>
        <v>15.134285714285713</v>
      </c>
      <c r="J1465" t="s">
        <v>25</v>
      </c>
      <c r="K1465">
        <v>7.17</v>
      </c>
      <c r="L1465" s="8">
        <f t="shared" si="68"/>
        <v>113.11</v>
      </c>
      <c r="M1465" t="s">
        <v>39</v>
      </c>
      <c r="N1465" t="str">
        <f>VLOOKUP(M1465,'Look-up tables'!$H$1:$I$14,2,FALSE)</f>
        <v>MB</v>
      </c>
      <c r="O1465" t="s">
        <v>22</v>
      </c>
      <c r="P1465" s="7">
        <f>VLOOKUP(O1465,'Look-up tables'!$D$1:$E$5,2,FALSE)</f>
        <v>1</v>
      </c>
      <c r="Q1465" s="8" t="s">
        <v>27</v>
      </c>
      <c r="R1465" t="s">
        <v>68</v>
      </c>
      <c r="S1465" t="s">
        <v>19</v>
      </c>
      <c r="T1465" t="s">
        <v>265</v>
      </c>
    </row>
    <row r="1466" spans="1:20" x14ac:dyDescent="0.35">
      <c r="A1466">
        <v>14884</v>
      </c>
      <c r="B1466" s="1">
        <v>40813</v>
      </c>
      <c r="C1466" s="27" t="str">
        <f t="shared" si="67"/>
        <v>Sep</v>
      </c>
      <c r="D1466" s="27">
        <f>VLOOKUP(C1466,'Look-up tables'!$N$2:$O$13,2,FALSE)</f>
        <v>9</v>
      </c>
      <c r="E1466" t="s">
        <v>34</v>
      </c>
      <c r="F1466">
        <v>6</v>
      </c>
      <c r="G1466" t="str">
        <f>VLOOKUP(F1466,'Look-up tables'!$A$1:$B$7,2,TRUE)</f>
        <v>XS</v>
      </c>
      <c r="H1466">
        <v>473.9855</v>
      </c>
      <c r="I1466" s="2">
        <f t="shared" si="69"/>
        <v>78.997583333333338</v>
      </c>
      <c r="J1466" t="s">
        <v>25</v>
      </c>
      <c r="K1466">
        <v>4.9000000000000004</v>
      </c>
      <c r="L1466" s="8">
        <f t="shared" si="68"/>
        <v>478.88549999999998</v>
      </c>
      <c r="M1466" t="s">
        <v>39</v>
      </c>
      <c r="N1466" t="str">
        <f>VLOOKUP(M1466,'Look-up tables'!$H$1:$I$14,2,FALSE)</f>
        <v>MB</v>
      </c>
      <c r="O1466" t="s">
        <v>22</v>
      </c>
      <c r="P1466" s="7">
        <f>VLOOKUP(O1466,'Look-up tables'!$D$1:$E$5,2,FALSE)</f>
        <v>1</v>
      </c>
      <c r="Q1466" s="8" t="s">
        <v>30</v>
      </c>
      <c r="R1466" t="s">
        <v>47</v>
      </c>
      <c r="S1466" t="s">
        <v>19</v>
      </c>
      <c r="T1466" t="s">
        <v>231</v>
      </c>
    </row>
    <row r="1467" spans="1:20" x14ac:dyDescent="0.35">
      <c r="A1467">
        <v>36608</v>
      </c>
      <c r="B1467" s="1">
        <v>40814</v>
      </c>
      <c r="C1467" s="27" t="str">
        <f t="shared" si="67"/>
        <v>Sep</v>
      </c>
      <c r="D1467" s="27">
        <f>VLOOKUP(C1467,'Look-up tables'!$N$2:$O$13,2,FALSE)</f>
        <v>9</v>
      </c>
      <c r="E1467" t="s">
        <v>13</v>
      </c>
      <c r="F1467">
        <v>49</v>
      </c>
      <c r="G1467" t="str">
        <f>VLOOKUP(F1467,'Look-up tables'!$A$1:$B$7,2,TRUE)</f>
        <v>XL</v>
      </c>
      <c r="H1467">
        <v>4273.95</v>
      </c>
      <c r="I1467" s="2">
        <f t="shared" si="69"/>
        <v>87.223469387755102</v>
      </c>
      <c r="J1467" t="s">
        <v>25</v>
      </c>
      <c r="K1467">
        <v>19.989999999999998</v>
      </c>
      <c r="L1467" s="8">
        <f t="shared" si="68"/>
        <v>4293.9399999999996</v>
      </c>
      <c r="M1467" t="s">
        <v>54</v>
      </c>
      <c r="N1467" t="str">
        <f>VLOOKUP(M1467,'Look-up tables'!$H$1:$I$14,2,FALSE)</f>
        <v>AB</v>
      </c>
      <c r="O1467" t="s">
        <v>42</v>
      </c>
      <c r="P1467" s="7">
        <f>VLOOKUP(O1467,'Look-up tables'!$D$1:$E$5,2,FALSE)</f>
        <v>2</v>
      </c>
      <c r="Q1467" s="8" t="s">
        <v>27</v>
      </c>
      <c r="R1467" t="s">
        <v>127</v>
      </c>
      <c r="S1467" t="s">
        <v>19</v>
      </c>
      <c r="T1467" s="1">
        <v>40673</v>
      </c>
    </row>
    <row r="1468" spans="1:20" x14ac:dyDescent="0.35">
      <c r="A1468">
        <v>44997</v>
      </c>
      <c r="B1468" s="1">
        <v>40814</v>
      </c>
      <c r="C1468" s="27" t="str">
        <f t="shared" si="67"/>
        <v>Sep</v>
      </c>
      <c r="D1468" s="27">
        <f>VLOOKUP(C1468,'Look-up tables'!$N$2:$O$13,2,FALSE)</f>
        <v>9</v>
      </c>
      <c r="E1468" t="s">
        <v>13</v>
      </c>
      <c r="F1468">
        <v>46</v>
      </c>
      <c r="G1468" t="str">
        <f>VLOOKUP(F1468,'Look-up tables'!$A$1:$B$7,2,TRUE)</f>
        <v>XL</v>
      </c>
      <c r="H1468">
        <v>88.1</v>
      </c>
      <c r="I1468" s="2">
        <f t="shared" si="69"/>
        <v>1.9152173913043478</v>
      </c>
      <c r="J1468" t="s">
        <v>25</v>
      </c>
      <c r="K1468">
        <v>4.8600000000000003</v>
      </c>
      <c r="L1468" s="8">
        <f t="shared" si="68"/>
        <v>92.96</v>
      </c>
      <c r="M1468" t="s">
        <v>63</v>
      </c>
      <c r="N1468" t="str">
        <f>VLOOKUP(M1468,'Look-up tables'!$H$1:$I$14,2,FALSE)</f>
        <v>NB</v>
      </c>
      <c r="O1468" t="s">
        <v>16</v>
      </c>
      <c r="P1468" s="7">
        <f>VLOOKUP(O1468,'Look-up tables'!$D$1:$E$5,2,FALSE)</f>
        <v>4</v>
      </c>
      <c r="Q1468" s="8" t="s">
        <v>17</v>
      </c>
      <c r="R1468" t="s">
        <v>18</v>
      </c>
      <c r="S1468" t="s">
        <v>19</v>
      </c>
      <c r="T1468" s="1">
        <v>40584</v>
      </c>
    </row>
    <row r="1469" spans="1:20" x14ac:dyDescent="0.35">
      <c r="A1469">
        <v>36608</v>
      </c>
      <c r="B1469" s="1">
        <v>40814</v>
      </c>
      <c r="C1469" s="27" t="str">
        <f t="shared" si="67"/>
        <v>Sep</v>
      </c>
      <c r="D1469" s="27">
        <f>VLOOKUP(C1469,'Look-up tables'!$N$2:$O$13,2,FALSE)</f>
        <v>9</v>
      </c>
      <c r="E1469" t="s">
        <v>13</v>
      </c>
      <c r="F1469">
        <v>40</v>
      </c>
      <c r="G1469" t="str">
        <f>VLOOKUP(F1469,'Look-up tables'!$A$1:$B$7,2,TRUE)</f>
        <v>XL</v>
      </c>
      <c r="H1469">
        <v>825.8</v>
      </c>
      <c r="I1469" s="2">
        <f t="shared" si="69"/>
        <v>20.645</v>
      </c>
      <c r="J1469" t="s">
        <v>25</v>
      </c>
      <c r="K1469">
        <v>2.87</v>
      </c>
      <c r="L1469" s="8">
        <f t="shared" si="68"/>
        <v>828.67</v>
      </c>
      <c r="M1469" t="s">
        <v>54</v>
      </c>
      <c r="N1469" t="str">
        <f>VLOOKUP(M1469,'Look-up tables'!$H$1:$I$14,2,FALSE)</f>
        <v>AB</v>
      </c>
      <c r="O1469" t="s">
        <v>42</v>
      </c>
      <c r="P1469" s="7">
        <f>VLOOKUP(O1469,'Look-up tables'!$D$1:$E$5,2,FALSE)</f>
        <v>2</v>
      </c>
      <c r="Q1469" s="8" t="s">
        <v>27</v>
      </c>
      <c r="R1469" t="s">
        <v>40</v>
      </c>
      <c r="S1469" t="s">
        <v>32</v>
      </c>
      <c r="T1469" s="1">
        <v>40584</v>
      </c>
    </row>
    <row r="1470" spans="1:20" x14ac:dyDescent="0.35">
      <c r="A1470">
        <v>36930</v>
      </c>
      <c r="B1470" s="1">
        <v>40814</v>
      </c>
      <c r="C1470" s="27" t="str">
        <f t="shared" si="67"/>
        <v>Sep</v>
      </c>
      <c r="D1470" s="27">
        <f>VLOOKUP(C1470,'Look-up tables'!$N$2:$O$13,2,FALSE)</f>
        <v>9</v>
      </c>
      <c r="E1470" t="s">
        <v>55</v>
      </c>
      <c r="F1470">
        <v>34</v>
      </c>
      <c r="G1470" t="str">
        <f>VLOOKUP(F1470,'Look-up tables'!$A$1:$B$7,2,TRUE)</f>
        <v>L</v>
      </c>
      <c r="H1470">
        <v>2632.4755</v>
      </c>
      <c r="I1470" s="2">
        <f t="shared" si="69"/>
        <v>77.425749999999994</v>
      </c>
      <c r="J1470" t="s">
        <v>25</v>
      </c>
      <c r="K1470">
        <v>3.3</v>
      </c>
      <c r="L1470" s="8">
        <f t="shared" si="68"/>
        <v>2635.7755000000002</v>
      </c>
      <c r="M1470" t="s">
        <v>15</v>
      </c>
      <c r="N1470" t="str">
        <f>VLOOKUP(M1470,'Look-up tables'!$H$1:$I$14,2,FALSE)</f>
        <v>BC</v>
      </c>
      <c r="O1470" t="s">
        <v>29</v>
      </c>
      <c r="P1470" s="7">
        <f>VLOOKUP(O1470,'Look-up tables'!$D$1:$E$5,2,FALSE)</f>
        <v>3</v>
      </c>
      <c r="Q1470" s="8" t="s">
        <v>30</v>
      </c>
      <c r="R1470" t="s">
        <v>47</v>
      </c>
      <c r="S1470" t="s">
        <v>32</v>
      </c>
      <c r="T1470" t="s">
        <v>265</v>
      </c>
    </row>
    <row r="1471" spans="1:20" x14ac:dyDescent="0.35">
      <c r="A1471">
        <v>52805</v>
      </c>
      <c r="B1471" s="1">
        <v>40814</v>
      </c>
      <c r="C1471" s="27" t="str">
        <f t="shared" si="67"/>
        <v>Sep</v>
      </c>
      <c r="D1471" s="27">
        <f>VLOOKUP(C1471,'Look-up tables'!$N$2:$O$13,2,FALSE)</f>
        <v>9</v>
      </c>
      <c r="E1471" t="s">
        <v>34</v>
      </c>
      <c r="F1471">
        <v>20</v>
      </c>
      <c r="G1471" t="str">
        <f>VLOOKUP(F1471,'Look-up tables'!$A$1:$B$7,2,TRUE)</f>
        <v>M</v>
      </c>
      <c r="H1471">
        <v>596.55999999999995</v>
      </c>
      <c r="I1471" s="2">
        <f t="shared" si="69"/>
        <v>29.827999999999996</v>
      </c>
      <c r="J1471" t="s">
        <v>14</v>
      </c>
      <c r="K1471">
        <v>5.5</v>
      </c>
      <c r="L1471" s="8">
        <f t="shared" si="68"/>
        <v>602.05999999999995</v>
      </c>
      <c r="M1471" t="s">
        <v>51</v>
      </c>
      <c r="N1471" t="str">
        <f>VLOOKUP(M1471,'Look-up tables'!$H$1:$I$14,2,FALSE)</f>
        <v>ON</v>
      </c>
      <c r="O1471" t="s">
        <v>22</v>
      </c>
      <c r="P1471" s="7">
        <f>VLOOKUP(O1471,'Look-up tables'!$D$1:$E$5,2,FALSE)</f>
        <v>1</v>
      </c>
      <c r="Q1471" s="8" t="s">
        <v>30</v>
      </c>
      <c r="R1471" t="s">
        <v>31</v>
      </c>
      <c r="S1471" t="s">
        <v>19</v>
      </c>
      <c r="T1471" t="s">
        <v>110</v>
      </c>
    </row>
    <row r="1472" spans="1:20" x14ac:dyDescent="0.35">
      <c r="A1472">
        <v>34853</v>
      </c>
      <c r="B1472" s="1">
        <v>40815</v>
      </c>
      <c r="C1472" s="27" t="str">
        <f t="shared" si="67"/>
        <v>Sep</v>
      </c>
      <c r="D1472" s="27">
        <f>VLOOKUP(C1472,'Look-up tables'!$N$2:$O$13,2,FALSE)</f>
        <v>9</v>
      </c>
      <c r="E1472" t="s">
        <v>20</v>
      </c>
      <c r="F1472">
        <v>49</v>
      </c>
      <c r="G1472" t="str">
        <f>VLOOKUP(F1472,'Look-up tables'!$A$1:$B$7,2,TRUE)</f>
        <v>XL</v>
      </c>
      <c r="H1472">
        <v>651.9</v>
      </c>
      <c r="I1472" s="2">
        <f t="shared" si="69"/>
        <v>13.304081632653061</v>
      </c>
      <c r="J1472" t="s">
        <v>25</v>
      </c>
      <c r="K1472">
        <v>6.85</v>
      </c>
      <c r="L1472" s="8">
        <f t="shared" si="68"/>
        <v>658.75</v>
      </c>
      <c r="M1472" t="s">
        <v>15</v>
      </c>
      <c r="N1472" t="str">
        <f>VLOOKUP(M1472,'Look-up tables'!$H$1:$I$14,2,FALSE)</f>
        <v>BC</v>
      </c>
      <c r="O1472" t="s">
        <v>42</v>
      </c>
      <c r="P1472" s="7">
        <f>VLOOKUP(O1472,'Look-up tables'!$D$1:$E$5,2,FALSE)</f>
        <v>2</v>
      </c>
      <c r="Q1472" s="8" t="s">
        <v>17</v>
      </c>
      <c r="R1472" t="s">
        <v>18</v>
      </c>
      <c r="S1472" t="s">
        <v>37</v>
      </c>
      <c r="T1472" s="1">
        <v>40584</v>
      </c>
    </row>
    <row r="1473" spans="1:20" x14ac:dyDescent="0.35">
      <c r="A1473">
        <v>19264</v>
      </c>
      <c r="B1473" s="1">
        <v>40815</v>
      </c>
      <c r="C1473" s="27" t="str">
        <f t="shared" si="67"/>
        <v>Sep</v>
      </c>
      <c r="D1473" s="27">
        <f>VLOOKUP(C1473,'Look-up tables'!$N$2:$O$13,2,FALSE)</f>
        <v>9</v>
      </c>
      <c r="E1473" t="s">
        <v>34</v>
      </c>
      <c r="F1473">
        <v>40</v>
      </c>
      <c r="G1473" t="str">
        <f>VLOOKUP(F1473,'Look-up tables'!$A$1:$B$7,2,TRUE)</f>
        <v>XL</v>
      </c>
      <c r="H1473">
        <v>161.72</v>
      </c>
      <c r="I1473" s="2">
        <f t="shared" si="69"/>
        <v>4.0430000000000001</v>
      </c>
      <c r="J1473" t="s">
        <v>25</v>
      </c>
      <c r="K1473">
        <v>5.26</v>
      </c>
      <c r="L1473" s="8">
        <f t="shared" si="68"/>
        <v>166.98</v>
      </c>
      <c r="M1473" t="s">
        <v>46</v>
      </c>
      <c r="N1473" t="str">
        <f>VLOOKUP(M1473,'Look-up tables'!$H$1:$I$14,2,FALSE)</f>
        <v>YT</v>
      </c>
      <c r="O1473" t="s">
        <v>16</v>
      </c>
      <c r="P1473" s="7">
        <f>VLOOKUP(O1473,'Look-up tables'!$D$1:$E$5,2,FALSE)</f>
        <v>4</v>
      </c>
      <c r="Q1473" s="8" t="s">
        <v>27</v>
      </c>
      <c r="R1473" t="s">
        <v>68</v>
      </c>
      <c r="S1473" t="s">
        <v>19</v>
      </c>
      <c r="T1473" s="1">
        <v>40553</v>
      </c>
    </row>
    <row r="1474" spans="1:20" x14ac:dyDescent="0.35">
      <c r="A1474">
        <v>24326</v>
      </c>
      <c r="B1474" s="1">
        <v>40815</v>
      </c>
      <c r="C1474" s="27" t="str">
        <f t="shared" si="67"/>
        <v>Sep</v>
      </c>
      <c r="D1474" s="27">
        <f>VLOOKUP(C1474,'Look-up tables'!$N$2:$O$13,2,FALSE)</f>
        <v>9</v>
      </c>
      <c r="E1474" t="s">
        <v>20</v>
      </c>
      <c r="F1474">
        <v>37</v>
      </c>
      <c r="G1474" t="str">
        <f>VLOOKUP(F1474,'Look-up tables'!$A$1:$B$7,2,TRUE)</f>
        <v>L</v>
      </c>
      <c r="H1474">
        <v>1596.86</v>
      </c>
      <c r="I1474" s="2">
        <f t="shared" si="69"/>
        <v>43.158378378378373</v>
      </c>
      <c r="J1474" t="s">
        <v>25</v>
      </c>
      <c r="K1474">
        <v>3.5</v>
      </c>
      <c r="L1474" s="8">
        <f t="shared" si="68"/>
        <v>1600.36</v>
      </c>
      <c r="M1474" t="s">
        <v>85</v>
      </c>
      <c r="N1474" t="str">
        <f>VLOOKUP(M1474,'Look-up tables'!$H$1:$I$14,2,FALSE)</f>
        <v>SK</v>
      </c>
      <c r="O1474" t="s">
        <v>22</v>
      </c>
      <c r="P1474" s="7">
        <f>VLOOKUP(O1474,'Look-up tables'!$D$1:$E$5,2,FALSE)</f>
        <v>1</v>
      </c>
      <c r="Q1474" s="8" t="s">
        <v>27</v>
      </c>
      <c r="R1474" t="s">
        <v>66</v>
      </c>
      <c r="S1474" t="s">
        <v>19</v>
      </c>
      <c r="T1474" s="1">
        <v>40553</v>
      </c>
    </row>
    <row r="1475" spans="1:20" x14ac:dyDescent="0.35">
      <c r="A1475">
        <v>8419</v>
      </c>
      <c r="B1475" s="1">
        <v>40815</v>
      </c>
      <c r="C1475" s="27" t="str">
        <f t="shared" ref="C1475:C1538" si="70">TEXT(B1475, "mmm")</f>
        <v>Sep</v>
      </c>
      <c r="D1475" s="27">
        <f>VLOOKUP(C1475,'Look-up tables'!$N$2:$O$13,2,FALSE)</f>
        <v>9</v>
      </c>
      <c r="E1475" t="s">
        <v>20</v>
      </c>
      <c r="F1475">
        <v>24</v>
      </c>
      <c r="G1475" t="str">
        <f>VLOOKUP(F1475,'Look-up tables'!$A$1:$B$7,2,TRUE)</f>
        <v>M</v>
      </c>
      <c r="H1475">
        <v>152.6</v>
      </c>
      <c r="I1475" s="2">
        <f t="shared" si="69"/>
        <v>6.3583333333333334</v>
      </c>
      <c r="J1475" t="s">
        <v>25</v>
      </c>
      <c r="K1475">
        <v>7.03</v>
      </c>
      <c r="L1475" s="8">
        <f t="shared" ref="L1475:L1538" si="71">H1475+K1475</f>
        <v>159.63</v>
      </c>
      <c r="M1475" t="s">
        <v>62</v>
      </c>
      <c r="N1475" t="str">
        <f>VLOOKUP(M1475,'Look-up tables'!$H$1:$I$14,2,FALSE)</f>
        <v>NU</v>
      </c>
      <c r="O1475" t="s">
        <v>42</v>
      </c>
      <c r="P1475" s="7">
        <f>VLOOKUP(O1475,'Look-up tables'!$D$1:$E$5,2,FALSE)</f>
        <v>2</v>
      </c>
      <c r="Q1475" s="8" t="s">
        <v>27</v>
      </c>
      <c r="R1475" t="s">
        <v>28</v>
      </c>
      <c r="S1475" t="s">
        <v>19</v>
      </c>
      <c r="T1475" t="s">
        <v>265</v>
      </c>
    </row>
    <row r="1476" spans="1:20" x14ac:dyDescent="0.35">
      <c r="A1476">
        <v>19264</v>
      </c>
      <c r="B1476" s="1">
        <v>40815</v>
      </c>
      <c r="C1476" s="27" t="str">
        <f t="shared" si="70"/>
        <v>Sep</v>
      </c>
      <c r="D1476" s="27">
        <f>VLOOKUP(C1476,'Look-up tables'!$N$2:$O$13,2,FALSE)</f>
        <v>9</v>
      </c>
      <c r="E1476" t="s">
        <v>34</v>
      </c>
      <c r="F1476">
        <v>23</v>
      </c>
      <c r="G1476" t="str">
        <f>VLOOKUP(F1476,'Look-up tables'!$A$1:$B$7,2,TRUE)</f>
        <v>M</v>
      </c>
      <c r="H1476">
        <v>107.75</v>
      </c>
      <c r="I1476" s="2">
        <f t="shared" si="69"/>
        <v>4.6847826086956523</v>
      </c>
      <c r="J1476" t="s">
        <v>25</v>
      </c>
      <c r="K1476">
        <v>1.52</v>
      </c>
      <c r="L1476" s="8">
        <f t="shared" si="71"/>
        <v>109.27</v>
      </c>
      <c r="M1476" t="s">
        <v>46</v>
      </c>
      <c r="N1476" t="str">
        <f>VLOOKUP(M1476,'Look-up tables'!$H$1:$I$14,2,FALSE)</f>
        <v>YT</v>
      </c>
      <c r="O1476" t="s">
        <v>16</v>
      </c>
      <c r="P1476" s="7">
        <f>VLOOKUP(O1476,'Look-up tables'!$D$1:$E$5,2,FALSE)</f>
        <v>4</v>
      </c>
      <c r="Q1476" s="8" t="s">
        <v>27</v>
      </c>
      <c r="R1476" t="s">
        <v>28</v>
      </c>
      <c r="S1476" t="s">
        <v>37</v>
      </c>
      <c r="T1476" t="s">
        <v>265</v>
      </c>
    </row>
    <row r="1477" spans="1:20" x14ac:dyDescent="0.35">
      <c r="A1477">
        <v>8419</v>
      </c>
      <c r="B1477" s="1">
        <v>40815</v>
      </c>
      <c r="C1477" s="27" t="str">
        <f t="shared" si="70"/>
        <v>Sep</v>
      </c>
      <c r="D1477" s="27">
        <f>VLOOKUP(C1477,'Look-up tables'!$N$2:$O$13,2,FALSE)</f>
        <v>9</v>
      </c>
      <c r="E1477" t="s">
        <v>20</v>
      </c>
      <c r="F1477">
        <v>19</v>
      </c>
      <c r="G1477" t="str">
        <f>VLOOKUP(F1477,'Look-up tables'!$A$1:$B$7,2,TRUE)</f>
        <v>S</v>
      </c>
      <c r="H1477">
        <v>368.04</v>
      </c>
      <c r="I1477" s="2">
        <f t="shared" si="69"/>
        <v>19.370526315789476</v>
      </c>
      <c r="J1477" t="s">
        <v>14</v>
      </c>
      <c r="K1477">
        <v>5.97</v>
      </c>
      <c r="L1477" s="8">
        <f t="shared" si="71"/>
        <v>374.01000000000005</v>
      </c>
      <c r="M1477" t="s">
        <v>62</v>
      </c>
      <c r="N1477" t="str">
        <f>VLOOKUP(M1477,'Look-up tables'!$H$1:$I$14,2,FALSE)</f>
        <v>NU</v>
      </c>
      <c r="O1477" t="s">
        <v>42</v>
      </c>
      <c r="P1477" s="7">
        <f>VLOOKUP(O1477,'Look-up tables'!$D$1:$E$5,2,FALSE)</f>
        <v>2</v>
      </c>
      <c r="Q1477" s="8" t="s">
        <v>27</v>
      </c>
      <c r="R1477" t="s">
        <v>28</v>
      </c>
      <c r="S1477" t="s">
        <v>19</v>
      </c>
      <c r="T1477" s="1">
        <v>40553</v>
      </c>
    </row>
    <row r="1478" spans="1:20" x14ac:dyDescent="0.35">
      <c r="A1478">
        <v>24326</v>
      </c>
      <c r="B1478" s="1">
        <v>40815</v>
      </c>
      <c r="C1478" s="27" t="str">
        <f t="shared" si="70"/>
        <v>Sep</v>
      </c>
      <c r="D1478" s="27">
        <f>VLOOKUP(C1478,'Look-up tables'!$N$2:$O$13,2,FALSE)</f>
        <v>9</v>
      </c>
      <c r="E1478" t="s">
        <v>20</v>
      </c>
      <c r="F1478">
        <v>12</v>
      </c>
      <c r="G1478" t="str">
        <f>VLOOKUP(F1478,'Look-up tables'!$A$1:$B$7,2,TRUE)</f>
        <v>S</v>
      </c>
      <c r="H1478">
        <v>78.36</v>
      </c>
      <c r="I1478" s="2">
        <f t="shared" si="69"/>
        <v>6.53</v>
      </c>
      <c r="J1478" t="s">
        <v>25</v>
      </c>
      <c r="K1478">
        <v>1.5</v>
      </c>
      <c r="L1478" s="8">
        <f t="shared" si="71"/>
        <v>79.86</v>
      </c>
      <c r="M1478" t="s">
        <v>85</v>
      </c>
      <c r="N1478" t="str">
        <f>VLOOKUP(M1478,'Look-up tables'!$H$1:$I$14,2,FALSE)</f>
        <v>SK</v>
      </c>
      <c r="O1478" t="s">
        <v>22</v>
      </c>
      <c r="P1478" s="7">
        <f>VLOOKUP(O1478,'Look-up tables'!$D$1:$E$5,2,FALSE)</f>
        <v>1</v>
      </c>
      <c r="Q1478" s="8" t="s">
        <v>27</v>
      </c>
      <c r="R1478" t="s">
        <v>40</v>
      </c>
      <c r="S1478" t="s">
        <v>37</v>
      </c>
      <c r="T1478" t="s">
        <v>265</v>
      </c>
    </row>
    <row r="1479" spans="1:20" x14ac:dyDescent="0.35">
      <c r="A1479">
        <v>13638</v>
      </c>
      <c r="B1479" s="1">
        <v>40816</v>
      </c>
      <c r="C1479" s="27" t="str">
        <f t="shared" si="70"/>
        <v>Sep</v>
      </c>
      <c r="D1479" s="27">
        <f>VLOOKUP(C1479,'Look-up tables'!$N$2:$O$13,2,FALSE)</f>
        <v>9</v>
      </c>
      <c r="E1479" t="s">
        <v>34</v>
      </c>
      <c r="F1479">
        <v>49</v>
      </c>
      <c r="G1479" t="str">
        <f>VLOOKUP(F1479,'Look-up tables'!$A$1:$B$7,2,TRUE)</f>
        <v>XL</v>
      </c>
      <c r="H1479">
        <v>682.77</v>
      </c>
      <c r="I1479" s="2">
        <f t="shared" si="69"/>
        <v>13.934081632653061</v>
      </c>
      <c r="J1479" t="s">
        <v>25</v>
      </c>
      <c r="K1479">
        <v>1.99</v>
      </c>
      <c r="L1479" s="8">
        <f t="shared" si="71"/>
        <v>684.76</v>
      </c>
      <c r="M1479" t="s">
        <v>51</v>
      </c>
      <c r="N1479" t="str">
        <f>VLOOKUP(M1479,'Look-up tables'!$H$1:$I$14,2,FALSE)</f>
        <v>ON</v>
      </c>
      <c r="O1479" t="s">
        <v>16</v>
      </c>
      <c r="P1479" s="7">
        <f>VLOOKUP(O1479,'Look-up tables'!$D$1:$E$5,2,FALSE)</f>
        <v>4</v>
      </c>
      <c r="Q1479" s="8" t="s">
        <v>30</v>
      </c>
      <c r="R1479" t="s">
        <v>31</v>
      </c>
      <c r="S1479" t="s">
        <v>32</v>
      </c>
      <c r="T1479" s="1">
        <v>40584</v>
      </c>
    </row>
    <row r="1480" spans="1:20" x14ac:dyDescent="0.35">
      <c r="A1480">
        <v>56322</v>
      </c>
      <c r="B1480" s="1">
        <v>40816</v>
      </c>
      <c r="C1480" s="27" t="str">
        <f t="shared" si="70"/>
        <v>Sep</v>
      </c>
      <c r="D1480" s="27">
        <f>VLOOKUP(C1480,'Look-up tables'!$N$2:$O$13,2,FALSE)</f>
        <v>9</v>
      </c>
      <c r="E1480" t="s">
        <v>55</v>
      </c>
      <c r="F1480">
        <v>26</v>
      </c>
      <c r="G1480" t="str">
        <f>VLOOKUP(F1480,'Look-up tables'!$A$1:$B$7,2,TRUE)</f>
        <v>M</v>
      </c>
      <c r="H1480">
        <v>799.84</v>
      </c>
      <c r="I1480" s="2">
        <f t="shared" si="69"/>
        <v>30.763076923076923</v>
      </c>
      <c r="J1480" t="s">
        <v>25</v>
      </c>
      <c r="K1480">
        <v>3.6</v>
      </c>
      <c r="L1480" s="8">
        <f t="shared" si="71"/>
        <v>803.44</v>
      </c>
      <c r="M1480" t="s">
        <v>39</v>
      </c>
      <c r="N1480" t="str">
        <f>VLOOKUP(M1480,'Look-up tables'!$H$1:$I$14,2,FALSE)</f>
        <v>MB</v>
      </c>
      <c r="O1480" t="s">
        <v>42</v>
      </c>
      <c r="P1480" s="7">
        <f>VLOOKUP(O1480,'Look-up tables'!$D$1:$E$5,2,FALSE)</f>
        <v>2</v>
      </c>
      <c r="Q1480" s="8" t="s">
        <v>30</v>
      </c>
      <c r="R1480" t="s">
        <v>31</v>
      </c>
      <c r="S1480" t="s">
        <v>32</v>
      </c>
      <c r="T1480" s="1">
        <v>40584</v>
      </c>
    </row>
    <row r="1481" spans="1:20" x14ac:dyDescent="0.35">
      <c r="A1481">
        <v>56322</v>
      </c>
      <c r="B1481" s="1">
        <v>40816</v>
      </c>
      <c r="C1481" s="27" t="str">
        <f t="shared" si="70"/>
        <v>Sep</v>
      </c>
      <c r="D1481" s="27">
        <f>VLOOKUP(C1481,'Look-up tables'!$N$2:$O$13,2,FALSE)</f>
        <v>9</v>
      </c>
      <c r="E1481" t="s">
        <v>55</v>
      </c>
      <c r="F1481">
        <v>16</v>
      </c>
      <c r="G1481" t="str">
        <f>VLOOKUP(F1481,'Look-up tables'!$A$1:$B$7,2,TRUE)</f>
        <v>S</v>
      </c>
      <c r="H1481">
        <v>1689.1369999999999</v>
      </c>
      <c r="I1481" s="2">
        <f t="shared" si="69"/>
        <v>105.5710625</v>
      </c>
      <c r="J1481" t="s">
        <v>25</v>
      </c>
      <c r="K1481">
        <v>8.08</v>
      </c>
      <c r="L1481" s="8">
        <f t="shared" si="71"/>
        <v>1697.2169999999999</v>
      </c>
      <c r="M1481" t="s">
        <v>39</v>
      </c>
      <c r="N1481" t="str">
        <f>VLOOKUP(M1481,'Look-up tables'!$H$1:$I$14,2,FALSE)</f>
        <v>MB</v>
      </c>
      <c r="O1481" t="s">
        <v>42</v>
      </c>
      <c r="P1481" s="7">
        <f>VLOOKUP(O1481,'Look-up tables'!$D$1:$E$5,2,FALSE)</f>
        <v>2</v>
      </c>
      <c r="Q1481" s="8" t="s">
        <v>30</v>
      </c>
      <c r="R1481" t="s">
        <v>47</v>
      </c>
      <c r="S1481" t="s">
        <v>19</v>
      </c>
      <c r="T1481" s="1">
        <v>40584</v>
      </c>
    </row>
    <row r="1482" spans="1:20" x14ac:dyDescent="0.35">
      <c r="A1482">
        <v>49760</v>
      </c>
      <c r="B1482" s="1">
        <v>40817</v>
      </c>
      <c r="C1482" s="27" t="str">
        <f t="shared" si="70"/>
        <v>Oct</v>
      </c>
      <c r="D1482" s="27">
        <f>VLOOKUP(C1482,'Look-up tables'!$N$2:$O$13,2,FALSE)</f>
        <v>10</v>
      </c>
      <c r="E1482" t="s">
        <v>55</v>
      </c>
      <c r="F1482">
        <v>38</v>
      </c>
      <c r="G1482" t="str">
        <f>VLOOKUP(F1482,'Look-up tables'!$A$1:$B$7,2,TRUE)</f>
        <v>L</v>
      </c>
      <c r="H1482">
        <v>710.33</v>
      </c>
      <c r="I1482" s="2">
        <f t="shared" si="69"/>
        <v>18.692894736842106</v>
      </c>
      <c r="J1482" t="s">
        <v>14</v>
      </c>
      <c r="K1482">
        <v>9.0299999999999994</v>
      </c>
      <c r="L1482" s="8">
        <f t="shared" si="71"/>
        <v>719.36</v>
      </c>
      <c r="M1482" t="s">
        <v>85</v>
      </c>
      <c r="N1482" t="str">
        <f>VLOOKUP(M1482,'Look-up tables'!$H$1:$I$14,2,FALSE)</f>
        <v>SK</v>
      </c>
      <c r="O1482" t="s">
        <v>29</v>
      </c>
      <c r="P1482" s="7">
        <f>VLOOKUP(O1482,'Look-up tables'!$D$1:$E$5,2,FALSE)</f>
        <v>3</v>
      </c>
      <c r="Q1482" s="8" t="s">
        <v>27</v>
      </c>
      <c r="R1482" t="s">
        <v>28</v>
      </c>
      <c r="S1482" t="s">
        <v>19</v>
      </c>
      <c r="T1482" s="1">
        <v>40612</v>
      </c>
    </row>
    <row r="1483" spans="1:20" x14ac:dyDescent="0.35">
      <c r="A1483">
        <v>16582</v>
      </c>
      <c r="B1483" s="1">
        <v>40817</v>
      </c>
      <c r="C1483" s="27" t="str">
        <f t="shared" si="70"/>
        <v>Oct</v>
      </c>
      <c r="D1483" s="27">
        <f>VLOOKUP(C1483,'Look-up tables'!$N$2:$O$13,2,FALSE)</f>
        <v>10</v>
      </c>
      <c r="E1483" t="s">
        <v>20</v>
      </c>
      <c r="F1483">
        <v>26</v>
      </c>
      <c r="G1483" t="str">
        <f>VLOOKUP(F1483,'Look-up tables'!$A$1:$B$7,2,TRUE)</f>
        <v>M</v>
      </c>
      <c r="H1483">
        <v>6766.8559999999998</v>
      </c>
      <c r="I1483" s="2">
        <f t="shared" si="69"/>
        <v>260.26369230769228</v>
      </c>
      <c r="J1483" t="s">
        <v>21</v>
      </c>
      <c r="K1483">
        <v>43.57</v>
      </c>
      <c r="L1483" s="8">
        <f t="shared" si="71"/>
        <v>6810.4259999999995</v>
      </c>
      <c r="M1483" t="s">
        <v>35</v>
      </c>
      <c r="N1483" t="str">
        <f>VLOOKUP(M1483,'Look-up tables'!$H$1:$I$14,2,FALSE)</f>
        <v>QC</v>
      </c>
      <c r="O1483" t="s">
        <v>29</v>
      </c>
      <c r="P1483" s="7">
        <f>VLOOKUP(O1483,'Look-up tables'!$D$1:$E$5,2,FALSE)</f>
        <v>3</v>
      </c>
      <c r="Q1483" s="8" t="s">
        <v>17</v>
      </c>
      <c r="R1483" t="s">
        <v>52</v>
      </c>
      <c r="S1483" t="s">
        <v>56</v>
      </c>
      <c r="T1483" s="1">
        <v>40612</v>
      </c>
    </row>
    <row r="1484" spans="1:20" x14ac:dyDescent="0.35">
      <c r="A1484">
        <v>56006</v>
      </c>
      <c r="B1484" s="1">
        <v>40817</v>
      </c>
      <c r="C1484" s="27" t="str">
        <f t="shared" si="70"/>
        <v>Oct</v>
      </c>
      <c r="D1484" s="27">
        <f>VLOOKUP(C1484,'Look-up tables'!$N$2:$O$13,2,FALSE)</f>
        <v>10</v>
      </c>
      <c r="E1484" t="s">
        <v>20</v>
      </c>
      <c r="F1484">
        <v>20</v>
      </c>
      <c r="G1484" t="str">
        <f>VLOOKUP(F1484,'Look-up tables'!$A$1:$B$7,2,TRUE)</f>
        <v>M</v>
      </c>
      <c r="H1484">
        <v>1429.088</v>
      </c>
      <c r="I1484" s="2">
        <f t="shared" si="69"/>
        <v>71.454399999999993</v>
      </c>
      <c r="J1484" t="s">
        <v>25</v>
      </c>
      <c r="K1484">
        <v>1.25</v>
      </c>
      <c r="L1484" s="8">
        <f t="shared" si="71"/>
        <v>1430.338</v>
      </c>
      <c r="M1484" t="s">
        <v>15</v>
      </c>
      <c r="N1484" t="str">
        <f>VLOOKUP(M1484,'Look-up tables'!$H$1:$I$14,2,FALSE)</f>
        <v>BC</v>
      </c>
      <c r="O1484" t="s">
        <v>42</v>
      </c>
      <c r="P1484" s="7">
        <f>VLOOKUP(O1484,'Look-up tables'!$D$1:$E$5,2,FALSE)</f>
        <v>2</v>
      </c>
      <c r="Q1484" s="8" t="s">
        <v>30</v>
      </c>
      <c r="R1484" t="s">
        <v>47</v>
      </c>
      <c r="S1484" t="s">
        <v>32</v>
      </c>
      <c r="T1484" s="1">
        <v>40612</v>
      </c>
    </row>
    <row r="1485" spans="1:20" x14ac:dyDescent="0.35">
      <c r="A1485">
        <v>56006</v>
      </c>
      <c r="B1485" s="1">
        <v>40817</v>
      </c>
      <c r="C1485" s="27" t="str">
        <f t="shared" si="70"/>
        <v>Oct</v>
      </c>
      <c r="D1485" s="27">
        <f>VLOOKUP(C1485,'Look-up tables'!$N$2:$O$13,2,FALSE)</f>
        <v>10</v>
      </c>
      <c r="E1485" t="s">
        <v>20</v>
      </c>
      <c r="F1485">
        <v>16</v>
      </c>
      <c r="G1485" t="str">
        <f>VLOOKUP(F1485,'Look-up tables'!$A$1:$B$7,2,TRUE)</f>
        <v>S</v>
      </c>
      <c r="H1485">
        <v>102.99</v>
      </c>
      <c r="I1485" s="2">
        <f t="shared" si="69"/>
        <v>6.4368749999999997</v>
      </c>
      <c r="J1485" t="s">
        <v>25</v>
      </c>
      <c r="K1485">
        <v>9.68</v>
      </c>
      <c r="L1485" s="8">
        <f t="shared" si="71"/>
        <v>112.66999999999999</v>
      </c>
      <c r="M1485" t="s">
        <v>15</v>
      </c>
      <c r="N1485" t="str">
        <f>VLOOKUP(M1485,'Look-up tables'!$H$1:$I$14,2,FALSE)</f>
        <v>BC</v>
      </c>
      <c r="O1485" t="s">
        <v>42</v>
      </c>
      <c r="P1485" s="7">
        <f>VLOOKUP(O1485,'Look-up tables'!$D$1:$E$5,2,FALSE)</f>
        <v>2</v>
      </c>
      <c r="Q1485" s="8" t="s">
        <v>27</v>
      </c>
      <c r="R1485" t="s">
        <v>28</v>
      </c>
      <c r="S1485" t="s">
        <v>19</v>
      </c>
      <c r="T1485" s="1">
        <v>40553</v>
      </c>
    </row>
    <row r="1486" spans="1:20" x14ac:dyDescent="0.35">
      <c r="A1486">
        <v>49760</v>
      </c>
      <c r="B1486" s="1">
        <v>40817</v>
      </c>
      <c r="C1486" s="27" t="str">
        <f t="shared" si="70"/>
        <v>Oct</v>
      </c>
      <c r="D1486" s="27">
        <f>VLOOKUP(C1486,'Look-up tables'!$N$2:$O$13,2,FALSE)</f>
        <v>10</v>
      </c>
      <c r="E1486" t="s">
        <v>55</v>
      </c>
      <c r="F1486">
        <v>13</v>
      </c>
      <c r="G1486" t="str">
        <f>VLOOKUP(F1486,'Look-up tables'!$A$1:$B$7,2,TRUE)</f>
        <v>S</v>
      </c>
      <c r="H1486">
        <v>1281.1795</v>
      </c>
      <c r="I1486" s="2">
        <f t="shared" si="69"/>
        <v>98.552269230769227</v>
      </c>
      <c r="J1486" t="s">
        <v>25</v>
      </c>
      <c r="K1486">
        <v>5.92</v>
      </c>
      <c r="L1486" s="8">
        <f t="shared" si="71"/>
        <v>1287.0995</v>
      </c>
      <c r="M1486" t="s">
        <v>85</v>
      </c>
      <c r="N1486" t="str">
        <f>VLOOKUP(M1486,'Look-up tables'!$H$1:$I$14,2,FALSE)</f>
        <v>SK</v>
      </c>
      <c r="O1486" t="s">
        <v>29</v>
      </c>
      <c r="P1486" s="7">
        <f>VLOOKUP(O1486,'Look-up tables'!$D$1:$E$5,2,FALSE)</f>
        <v>3</v>
      </c>
      <c r="Q1486" s="8" t="s">
        <v>30</v>
      </c>
      <c r="R1486" t="s">
        <v>47</v>
      </c>
      <c r="S1486" t="s">
        <v>19</v>
      </c>
      <c r="T1486" s="1">
        <v>40612</v>
      </c>
    </row>
    <row r="1487" spans="1:20" x14ac:dyDescent="0.35">
      <c r="A1487">
        <v>49760</v>
      </c>
      <c r="B1487" s="1">
        <v>40817</v>
      </c>
      <c r="C1487" s="27" t="str">
        <f t="shared" si="70"/>
        <v>Oct</v>
      </c>
      <c r="D1487" s="27">
        <f>VLOOKUP(C1487,'Look-up tables'!$N$2:$O$13,2,FALSE)</f>
        <v>10</v>
      </c>
      <c r="E1487" t="s">
        <v>55</v>
      </c>
      <c r="F1487">
        <v>3</v>
      </c>
      <c r="G1487" t="str">
        <f>VLOOKUP(F1487,'Look-up tables'!$A$1:$B$7,2,TRUE)</f>
        <v>XS</v>
      </c>
      <c r="H1487">
        <v>44.84</v>
      </c>
      <c r="I1487" s="2">
        <f t="shared" si="69"/>
        <v>14.946666666666667</v>
      </c>
      <c r="J1487" t="s">
        <v>25</v>
      </c>
      <c r="K1487">
        <v>5.3</v>
      </c>
      <c r="L1487" s="8">
        <f t="shared" si="71"/>
        <v>50.14</v>
      </c>
      <c r="M1487" t="s">
        <v>85</v>
      </c>
      <c r="N1487" t="str">
        <f>VLOOKUP(M1487,'Look-up tables'!$H$1:$I$14,2,FALSE)</f>
        <v>SK</v>
      </c>
      <c r="O1487" t="s">
        <v>29</v>
      </c>
      <c r="P1487" s="7">
        <f>VLOOKUP(O1487,'Look-up tables'!$D$1:$E$5,2,FALSE)</f>
        <v>3</v>
      </c>
      <c r="Q1487" s="8" t="s">
        <v>17</v>
      </c>
      <c r="R1487" t="s">
        <v>18</v>
      </c>
      <c r="S1487" t="s">
        <v>37</v>
      </c>
      <c r="T1487" s="1">
        <v>40584</v>
      </c>
    </row>
    <row r="1488" spans="1:20" x14ac:dyDescent="0.35">
      <c r="A1488">
        <v>44965</v>
      </c>
      <c r="B1488" s="1">
        <v>40818</v>
      </c>
      <c r="C1488" s="27" t="str">
        <f t="shared" si="70"/>
        <v>Oct</v>
      </c>
      <c r="D1488" s="27">
        <f>VLOOKUP(C1488,'Look-up tables'!$N$2:$O$13,2,FALSE)</f>
        <v>10</v>
      </c>
      <c r="E1488" t="s">
        <v>13</v>
      </c>
      <c r="F1488">
        <v>45</v>
      </c>
      <c r="G1488" t="str">
        <f>VLOOKUP(F1488,'Look-up tables'!$A$1:$B$7,2,TRUE)</f>
        <v>XL</v>
      </c>
      <c r="H1488">
        <v>75.39</v>
      </c>
      <c r="I1488" s="2">
        <f t="shared" si="69"/>
        <v>1.6753333333333333</v>
      </c>
      <c r="J1488" t="s">
        <v>25</v>
      </c>
      <c r="K1488">
        <v>0.7</v>
      </c>
      <c r="L1488" s="8">
        <f t="shared" si="71"/>
        <v>76.09</v>
      </c>
      <c r="M1488" t="s">
        <v>85</v>
      </c>
      <c r="N1488" t="str">
        <f>VLOOKUP(M1488,'Look-up tables'!$H$1:$I$14,2,FALSE)</f>
        <v>SK</v>
      </c>
      <c r="O1488" t="s">
        <v>22</v>
      </c>
      <c r="P1488" s="7">
        <f>VLOOKUP(O1488,'Look-up tables'!$D$1:$E$5,2,FALSE)</f>
        <v>1</v>
      </c>
      <c r="Q1488" s="8" t="s">
        <v>27</v>
      </c>
      <c r="R1488" t="s">
        <v>40</v>
      </c>
      <c r="S1488" t="s">
        <v>37</v>
      </c>
      <c r="T1488" s="1">
        <v>40704</v>
      </c>
    </row>
    <row r="1489" spans="1:20" x14ac:dyDescent="0.35">
      <c r="A1489">
        <v>29317</v>
      </c>
      <c r="B1489" s="1">
        <v>40818</v>
      </c>
      <c r="C1489" s="27" t="str">
        <f t="shared" si="70"/>
        <v>Oct</v>
      </c>
      <c r="D1489" s="27">
        <f>VLOOKUP(C1489,'Look-up tables'!$N$2:$O$13,2,FALSE)</f>
        <v>10</v>
      </c>
      <c r="E1489" t="s">
        <v>49</v>
      </c>
      <c r="F1489">
        <v>40</v>
      </c>
      <c r="G1489" t="str">
        <f>VLOOKUP(F1489,'Look-up tables'!$A$1:$B$7,2,TRUE)</f>
        <v>XL</v>
      </c>
      <c r="H1489">
        <v>7789.63</v>
      </c>
      <c r="I1489" s="2">
        <f t="shared" si="69"/>
        <v>194.74074999999999</v>
      </c>
      <c r="J1489" t="s">
        <v>21</v>
      </c>
      <c r="K1489">
        <v>23.76</v>
      </c>
      <c r="L1489" s="8">
        <f t="shared" si="71"/>
        <v>7813.39</v>
      </c>
      <c r="M1489" t="s">
        <v>54</v>
      </c>
      <c r="N1489" t="str">
        <f>VLOOKUP(M1489,'Look-up tables'!$H$1:$I$14,2,FALSE)</f>
        <v>AB</v>
      </c>
      <c r="O1489" t="s">
        <v>22</v>
      </c>
      <c r="P1489" s="7">
        <f>VLOOKUP(O1489,'Look-up tables'!$D$1:$E$5,2,FALSE)</f>
        <v>1</v>
      </c>
      <c r="Q1489" s="8" t="s">
        <v>17</v>
      </c>
      <c r="R1489" t="s">
        <v>23</v>
      </c>
      <c r="S1489" t="s">
        <v>24</v>
      </c>
      <c r="T1489" s="1">
        <v>40643</v>
      </c>
    </row>
    <row r="1490" spans="1:20" x14ac:dyDescent="0.35">
      <c r="A1490">
        <v>29317</v>
      </c>
      <c r="B1490" s="1">
        <v>40818</v>
      </c>
      <c r="C1490" s="27" t="str">
        <f t="shared" si="70"/>
        <v>Oct</v>
      </c>
      <c r="D1490" s="27">
        <f>VLOOKUP(C1490,'Look-up tables'!$N$2:$O$13,2,FALSE)</f>
        <v>10</v>
      </c>
      <c r="E1490" t="s">
        <v>49</v>
      </c>
      <c r="F1490">
        <v>31</v>
      </c>
      <c r="G1490" t="str">
        <f>VLOOKUP(F1490,'Look-up tables'!$A$1:$B$7,2,TRUE)</f>
        <v>L</v>
      </c>
      <c r="H1490">
        <v>140.69</v>
      </c>
      <c r="I1490" s="2">
        <f t="shared" ref="I1490:I1553" si="72">H1490/F1490</f>
        <v>4.5383870967741933</v>
      </c>
      <c r="J1490" t="s">
        <v>25</v>
      </c>
      <c r="K1490">
        <v>0.7</v>
      </c>
      <c r="L1490" s="8">
        <f t="shared" si="71"/>
        <v>141.38999999999999</v>
      </c>
      <c r="M1490" t="s">
        <v>54</v>
      </c>
      <c r="N1490" t="str">
        <f>VLOOKUP(M1490,'Look-up tables'!$H$1:$I$14,2,FALSE)</f>
        <v>AB</v>
      </c>
      <c r="O1490" t="s">
        <v>22</v>
      </c>
      <c r="P1490" s="7">
        <f>VLOOKUP(O1490,'Look-up tables'!$D$1:$E$5,2,FALSE)</f>
        <v>1</v>
      </c>
      <c r="Q1490" s="8" t="s">
        <v>27</v>
      </c>
      <c r="R1490" t="s">
        <v>82</v>
      </c>
      <c r="S1490" t="s">
        <v>37</v>
      </c>
      <c r="T1490" s="1">
        <v>40584</v>
      </c>
    </row>
    <row r="1491" spans="1:20" x14ac:dyDescent="0.35">
      <c r="A1491">
        <v>3460</v>
      </c>
      <c r="B1491" s="1">
        <v>40818</v>
      </c>
      <c r="C1491" s="27" t="str">
        <f t="shared" si="70"/>
        <v>Oct</v>
      </c>
      <c r="D1491" s="27">
        <f>VLOOKUP(C1491,'Look-up tables'!$N$2:$O$13,2,FALSE)</f>
        <v>10</v>
      </c>
      <c r="E1491" t="s">
        <v>34</v>
      </c>
      <c r="F1491">
        <v>27</v>
      </c>
      <c r="G1491" t="str">
        <f>VLOOKUP(F1491,'Look-up tables'!$A$1:$B$7,2,TRUE)</f>
        <v>M</v>
      </c>
      <c r="H1491">
        <v>153.22999999999999</v>
      </c>
      <c r="I1491" s="2">
        <f t="shared" si="72"/>
        <v>5.6751851851851844</v>
      </c>
      <c r="J1491" t="s">
        <v>25</v>
      </c>
      <c r="K1491">
        <v>4.6900000000000004</v>
      </c>
      <c r="L1491" s="8">
        <f t="shared" si="71"/>
        <v>157.91999999999999</v>
      </c>
      <c r="M1491" t="s">
        <v>51</v>
      </c>
      <c r="N1491" t="str">
        <f>VLOOKUP(M1491,'Look-up tables'!$H$1:$I$14,2,FALSE)</f>
        <v>ON</v>
      </c>
      <c r="O1491" t="s">
        <v>16</v>
      </c>
      <c r="P1491" s="7">
        <f>VLOOKUP(O1491,'Look-up tables'!$D$1:$E$5,2,FALSE)</f>
        <v>4</v>
      </c>
      <c r="Q1491" s="8" t="s">
        <v>27</v>
      </c>
      <c r="R1491" t="s">
        <v>58</v>
      </c>
      <c r="S1491" t="s">
        <v>19</v>
      </c>
      <c r="T1491" s="1">
        <v>40643</v>
      </c>
    </row>
    <row r="1492" spans="1:20" x14ac:dyDescent="0.35">
      <c r="A1492">
        <v>49223</v>
      </c>
      <c r="B1492" s="1">
        <v>40818</v>
      </c>
      <c r="C1492" s="27" t="str">
        <f t="shared" si="70"/>
        <v>Oct</v>
      </c>
      <c r="D1492" s="27">
        <f>VLOOKUP(C1492,'Look-up tables'!$N$2:$O$13,2,FALSE)</f>
        <v>10</v>
      </c>
      <c r="E1492" t="s">
        <v>55</v>
      </c>
      <c r="F1492">
        <v>24</v>
      </c>
      <c r="G1492" t="str">
        <f>VLOOKUP(F1492,'Look-up tables'!$A$1:$B$7,2,TRUE)</f>
        <v>M</v>
      </c>
      <c r="H1492">
        <v>238.25</v>
      </c>
      <c r="I1492" s="2">
        <f t="shared" si="72"/>
        <v>9.9270833333333339</v>
      </c>
      <c r="J1492" t="s">
        <v>25</v>
      </c>
      <c r="K1492">
        <v>7.28</v>
      </c>
      <c r="L1492" s="8">
        <f t="shared" si="71"/>
        <v>245.53</v>
      </c>
      <c r="M1492" t="s">
        <v>41</v>
      </c>
      <c r="N1492" t="str">
        <f>VLOOKUP(M1492,'Look-up tables'!$H$1:$I$14,2,FALSE)</f>
        <v>NS</v>
      </c>
      <c r="O1492" t="s">
        <v>22</v>
      </c>
      <c r="P1492" s="7">
        <f>VLOOKUP(O1492,'Look-up tables'!$D$1:$E$5,2,FALSE)</f>
        <v>1</v>
      </c>
      <c r="Q1492" s="8" t="s">
        <v>27</v>
      </c>
      <c r="R1492" t="s">
        <v>58</v>
      </c>
      <c r="S1492" t="s">
        <v>19</v>
      </c>
      <c r="T1492" s="1">
        <v>40584</v>
      </c>
    </row>
    <row r="1493" spans="1:20" x14ac:dyDescent="0.35">
      <c r="A1493">
        <v>29317</v>
      </c>
      <c r="B1493" s="1">
        <v>40818</v>
      </c>
      <c r="C1493" s="27" t="str">
        <f t="shared" si="70"/>
        <v>Oct</v>
      </c>
      <c r="D1493" s="27">
        <f>VLOOKUP(C1493,'Look-up tables'!$N$2:$O$13,2,FALSE)</f>
        <v>10</v>
      </c>
      <c r="E1493" t="s">
        <v>49</v>
      </c>
      <c r="F1493">
        <v>20</v>
      </c>
      <c r="G1493" t="str">
        <f>VLOOKUP(F1493,'Look-up tables'!$A$1:$B$7,2,TRUE)</f>
        <v>M</v>
      </c>
      <c r="H1493">
        <v>15703.82</v>
      </c>
      <c r="I1493" s="2">
        <f t="shared" si="72"/>
        <v>785.19100000000003</v>
      </c>
      <c r="J1493" t="s">
        <v>21</v>
      </c>
      <c r="K1493">
        <v>16.059999999999999</v>
      </c>
      <c r="L1493" s="8">
        <f t="shared" si="71"/>
        <v>15719.88</v>
      </c>
      <c r="M1493" t="s">
        <v>54</v>
      </c>
      <c r="N1493" t="str">
        <f>VLOOKUP(M1493,'Look-up tables'!$H$1:$I$14,2,FALSE)</f>
        <v>AB</v>
      </c>
      <c r="O1493" t="s">
        <v>22</v>
      </c>
      <c r="P1493" s="7">
        <f>VLOOKUP(O1493,'Look-up tables'!$D$1:$E$5,2,FALSE)</f>
        <v>1</v>
      </c>
      <c r="Q1493" s="8" t="s">
        <v>30</v>
      </c>
      <c r="R1493" t="s">
        <v>44</v>
      </c>
      <c r="S1493" t="s">
        <v>24</v>
      </c>
      <c r="T1493" s="1">
        <v>40612</v>
      </c>
    </row>
    <row r="1494" spans="1:20" x14ac:dyDescent="0.35">
      <c r="A1494">
        <v>44965</v>
      </c>
      <c r="B1494" s="1">
        <v>40818</v>
      </c>
      <c r="C1494" s="27" t="str">
        <f t="shared" si="70"/>
        <v>Oct</v>
      </c>
      <c r="D1494" s="27">
        <f>VLOOKUP(C1494,'Look-up tables'!$N$2:$O$13,2,FALSE)</f>
        <v>10</v>
      </c>
      <c r="E1494" t="s">
        <v>13</v>
      </c>
      <c r="F1494">
        <v>19</v>
      </c>
      <c r="G1494" t="str">
        <f>VLOOKUP(F1494,'Look-up tables'!$A$1:$B$7,2,TRUE)</f>
        <v>S</v>
      </c>
      <c r="H1494">
        <v>28.82</v>
      </c>
      <c r="I1494" s="2">
        <f t="shared" si="72"/>
        <v>1.516842105263158</v>
      </c>
      <c r="J1494" t="s">
        <v>25</v>
      </c>
      <c r="K1494">
        <v>0.7</v>
      </c>
      <c r="L1494" s="8">
        <f t="shared" si="71"/>
        <v>29.52</v>
      </c>
      <c r="M1494" t="s">
        <v>85</v>
      </c>
      <c r="N1494" t="str">
        <f>VLOOKUP(M1494,'Look-up tables'!$H$1:$I$14,2,FALSE)</f>
        <v>SK</v>
      </c>
      <c r="O1494" t="s">
        <v>22</v>
      </c>
      <c r="P1494" s="7">
        <f>VLOOKUP(O1494,'Look-up tables'!$D$1:$E$5,2,FALSE)</f>
        <v>1</v>
      </c>
      <c r="Q1494" s="8" t="s">
        <v>27</v>
      </c>
      <c r="R1494" t="s">
        <v>82</v>
      </c>
      <c r="S1494" t="s">
        <v>37</v>
      </c>
      <c r="T1494" s="1">
        <v>40704</v>
      </c>
    </row>
    <row r="1495" spans="1:20" x14ac:dyDescent="0.35">
      <c r="A1495">
        <v>47236</v>
      </c>
      <c r="B1495" s="1">
        <v>40818</v>
      </c>
      <c r="C1495" s="27" t="str">
        <f t="shared" si="70"/>
        <v>Oct</v>
      </c>
      <c r="D1495" s="27">
        <f>VLOOKUP(C1495,'Look-up tables'!$N$2:$O$13,2,FALSE)</f>
        <v>10</v>
      </c>
      <c r="E1495" t="s">
        <v>34</v>
      </c>
      <c r="F1495">
        <v>1</v>
      </c>
      <c r="G1495" t="str">
        <f>VLOOKUP(F1495,'Look-up tables'!$A$1:$B$7,2,TRUE)</f>
        <v>XS</v>
      </c>
      <c r="H1495">
        <v>70.91</v>
      </c>
      <c r="I1495" s="2">
        <f t="shared" si="72"/>
        <v>70.91</v>
      </c>
      <c r="J1495" t="s">
        <v>25</v>
      </c>
      <c r="K1495">
        <v>3.5</v>
      </c>
      <c r="L1495" s="8">
        <f t="shared" si="71"/>
        <v>74.41</v>
      </c>
      <c r="M1495" t="s">
        <v>51</v>
      </c>
      <c r="N1495" t="str">
        <f>VLOOKUP(M1495,'Look-up tables'!$H$1:$I$14,2,FALSE)</f>
        <v>ON</v>
      </c>
      <c r="O1495" t="s">
        <v>29</v>
      </c>
      <c r="P1495" s="7">
        <f>VLOOKUP(O1495,'Look-up tables'!$D$1:$E$5,2,FALSE)</f>
        <v>3</v>
      </c>
      <c r="Q1495" s="8" t="s">
        <v>27</v>
      </c>
      <c r="R1495" t="s">
        <v>66</v>
      </c>
      <c r="S1495" t="s">
        <v>19</v>
      </c>
      <c r="T1495" s="1">
        <v>40643</v>
      </c>
    </row>
    <row r="1496" spans="1:20" x14ac:dyDescent="0.35">
      <c r="A1496">
        <v>28737</v>
      </c>
      <c r="B1496" s="1">
        <v>40819</v>
      </c>
      <c r="C1496" s="27" t="str">
        <f t="shared" si="70"/>
        <v>Oct</v>
      </c>
      <c r="D1496" s="27">
        <f>VLOOKUP(C1496,'Look-up tables'!$N$2:$O$13,2,FALSE)</f>
        <v>10</v>
      </c>
      <c r="E1496" t="s">
        <v>20</v>
      </c>
      <c r="F1496">
        <v>50</v>
      </c>
      <c r="G1496" t="str">
        <f>VLOOKUP(F1496,'Look-up tables'!$A$1:$B$7,2,TRUE)</f>
        <v>XXL</v>
      </c>
      <c r="H1496">
        <v>413.37</v>
      </c>
      <c r="I1496" s="2">
        <f t="shared" si="72"/>
        <v>8.2674000000000003</v>
      </c>
      <c r="J1496" t="s">
        <v>25</v>
      </c>
      <c r="K1496">
        <v>7.77</v>
      </c>
      <c r="L1496" s="8">
        <f t="shared" si="71"/>
        <v>421.14</v>
      </c>
      <c r="M1496" t="s">
        <v>46</v>
      </c>
      <c r="N1496" t="str">
        <f>VLOOKUP(M1496,'Look-up tables'!$H$1:$I$14,2,FALSE)</f>
        <v>YT</v>
      </c>
      <c r="O1496" t="s">
        <v>29</v>
      </c>
      <c r="P1496" s="7">
        <f>VLOOKUP(O1496,'Look-up tables'!$D$1:$E$5,2,FALSE)</f>
        <v>3</v>
      </c>
      <c r="Q1496" s="8" t="s">
        <v>27</v>
      </c>
      <c r="R1496" t="s">
        <v>36</v>
      </c>
      <c r="S1496" t="s">
        <v>32</v>
      </c>
      <c r="T1496" s="1">
        <v>40673</v>
      </c>
    </row>
    <row r="1497" spans="1:20" x14ac:dyDescent="0.35">
      <c r="A1497">
        <v>42657</v>
      </c>
      <c r="B1497" s="1">
        <v>40819</v>
      </c>
      <c r="C1497" s="27" t="str">
        <f t="shared" si="70"/>
        <v>Oct</v>
      </c>
      <c r="D1497" s="27">
        <f>VLOOKUP(C1497,'Look-up tables'!$N$2:$O$13,2,FALSE)</f>
        <v>10</v>
      </c>
      <c r="E1497" t="s">
        <v>13</v>
      </c>
      <c r="F1497">
        <v>48</v>
      </c>
      <c r="G1497" t="str">
        <f>VLOOKUP(F1497,'Look-up tables'!$A$1:$B$7,2,TRUE)</f>
        <v>XL</v>
      </c>
      <c r="H1497">
        <v>945.54</v>
      </c>
      <c r="I1497" s="2">
        <f t="shared" si="72"/>
        <v>19.69875</v>
      </c>
      <c r="J1497" t="s">
        <v>25</v>
      </c>
      <c r="K1497">
        <v>5.97</v>
      </c>
      <c r="L1497" s="8">
        <f t="shared" si="71"/>
        <v>951.51</v>
      </c>
      <c r="M1497" t="s">
        <v>51</v>
      </c>
      <c r="N1497" t="str">
        <f>VLOOKUP(M1497,'Look-up tables'!$H$1:$I$14,2,FALSE)</f>
        <v>ON</v>
      </c>
      <c r="O1497" t="s">
        <v>16</v>
      </c>
      <c r="P1497" s="7">
        <f>VLOOKUP(O1497,'Look-up tables'!$D$1:$E$5,2,FALSE)</f>
        <v>4</v>
      </c>
      <c r="Q1497" s="8" t="s">
        <v>27</v>
      </c>
      <c r="R1497" t="s">
        <v>28</v>
      </c>
      <c r="S1497" t="s">
        <v>19</v>
      </c>
      <c r="T1497" s="1">
        <v>40673</v>
      </c>
    </row>
    <row r="1498" spans="1:20" x14ac:dyDescent="0.35">
      <c r="A1498">
        <v>22211</v>
      </c>
      <c r="B1498" s="1">
        <v>40819</v>
      </c>
      <c r="C1498" s="27" t="str">
        <f t="shared" si="70"/>
        <v>Oct</v>
      </c>
      <c r="D1498" s="27">
        <f>VLOOKUP(C1498,'Look-up tables'!$N$2:$O$13,2,FALSE)</f>
        <v>10</v>
      </c>
      <c r="E1498" t="s">
        <v>49</v>
      </c>
      <c r="F1498">
        <v>47</v>
      </c>
      <c r="G1498" t="str">
        <f>VLOOKUP(F1498,'Look-up tables'!$A$1:$B$7,2,TRUE)</f>
        <v>XL</v>
      </c>
      <c r="H1498">
        <v>14493.84</v>
      </c>
      <c r="I1498" s="2">
        <f t="shared" si="72"/>
        <v>308.37957446808508</v>
      </c>
      <c r="J1498" t="s">
        <v>21</v>
      </c>
      <c r="K1498">
        <v>85.63</v>
      </c>
      <c r="L1498" s="8">
        <f t="shared" si="71"/>
        <v>14579.47</v>
      </c>
      <c r="M1498" t="s">
        <v>85</v>
      </c>
      <c r="N1498" t="str">
        <f>VLOOKUP(M1498,'Look-up tables'!$H$1:$I$14,2,FALSE)</f>
        <v>SK</v>
      </c>
      <c r="O1498" t="s">
        <v>16</v>
      </c>
      <c r="P1498" s="7">
        <f>VLOOKUP(O1498,'Look-up tables'!$D$1:$E$5,2,FALSE)</f>
        <v>4</v>
      </c>
      <c r="Q1498" s="8" t="s">
        <v>17</v>
      </c>
      <c r="R1498" t="s">
        <v>52</v>
      </c>
      <c r="S1498" t="s">
        <v>56</v>
      </c>
      <c r="T1498" s="1">
        <v>40643</v>
      </c>
    </row>
    <row r="1499" spans="1:20" x14ac:dyDescent="0.35">
      <c r="A1499">
        <v>46916</v>
      </c>
      <c r="B1499" s="1">
        <v>40819</v>
      </c>
      <c r="C1499" s="27" t="str">
        <f t="shared" si="70"/>
        <v>Oct</v>
      </c>
      <c r="D1499" s="27">
        <f>VLOOKUP(C1499,'Look-up tables'!$N$2:$O$13,2,FALSE)</f>
        <v>10</v>
      </c>
      <c r="E1499" t="s">
        <v>34</v>
      </c>
      <c r="F1499">
        <v>40</v>
      </c>
      <c r="G1499" t="str">
        <f>VLOOKUP(F1499,'Look-up tables'!$A$1:$B$7,2,TRUE)</f>
        <v>XL</v>
      </c>
      <c r="H1499">
        <v>2108.21</v>
      </c>
      <c r="I1499" s="2">
        <f t="shared" si="72"/>
        <v>52.705249999999999</v>
      </c>
      <c r="J1499" t="s">
        <v>25</v>
      </c>
      <c r="K1499">
        <v>19.989999999999998</v>
      </c>
      <c r="L1499" s="8">
        <f t="shared" si="71"/>
        <v>2128.1999999999998</v>
      </c>
      <c r="M1499" t="s">
        <v>63</v>
      </c>
      <c r="N1499" t="str">
        <f>VLOOKUP(M1499,'Look-up tables'!$H$1:$I$14,2,FALSE)</f>
        <v>NB</v>
      </c>
      <c r="O1499" t="s">
        <v>29</v>
      </c>
      <c r="P1499" s="7">
        <f>VLOOKUP(O1499,'Look-up tables'!$D$1:$E$5,2,FALSE)</f>
        <v>3</v>
      </c>
      <c r="Q1499" s="8" t="s">
        <v>17</v>
      </c>
      <c r="R1499" t="s">
        <v>18</v>
      </c>
      <c r="S1499" t="s">
        <v>19</v>
      </c>
      <c r="T1499" s="1">
        <v>40673</v>
      </c>
    </row>
    <row r="1500" spans="1:20" x14ac:dyDescent="0.35">
      <c r="A1500">
        <v>46916</v>
      </c>
      <c r="B1500" s="1">
        <v>40819</v>
      </c>
      <c r="C1500" s="27" t="str">
        <f t="shared" si="70"/>
        <v>Oct</v>
      </c>
      <c r="D1500" s="27">
        <f>VLOOKUP(C1500,'Look-up tables'!$N$2:$O$13,2,FALSE)</f>
        <v>10</v>
      </c>
      <c r="E1500" t="s">
        <v>34</v>
      </c>
      <c r="F1500">
        <v>40</v>
      </c>
      <c r="G1500" t="str">
        <f>VLOOKUP(F1500,'Look-up tables'!$A$1:$B$7,2,TRUE)</f>
        <v>XL</v>
      </c>
      <c r="H1500">
        <v>115.51</v>
      </c>
      <c r="I1500" s="2">
        <f t="shared" si="72"/>
        <v>2.88775</v>
      </c>
      <c r="J1500" t="s">
        <v>25</v>
      </c>
      <c r="K1500">
        <v>0.97</v>
      </c>
      <c r="L1500" s="8">
        <f t="shared" si="71"/>
        <v>116.48</v>
      </c>
      <c r="M1500" t="s">
        <v>35</v>
      </c>
      <c r="N1500" t="str">
        <f>VLOOKUP(M1500,'Look-up tables'!$H$1:$I$14,2,FALSE)</f>
        <v>QC</v>
      </c>
      <c r="O1500" t="s">
        <v>29</v>
      </c>
      <c r="P1500" s="7">
        <f>VLOOKUP(O1500,'Look-up tables'!$D$1:$E$5,2,FALSE)</f>
        <v>3</v>
      </c>
      <c r="Q1500" s="8" t="s">
        <v>27</v>
      </c>
      <c r="R1500" t="s">
        <v>40</v>
      </c>
      <c r="S1500" t="s">
        <v>37</v>
      </c>
      <c r="T1500" s="1">
        <v>40673</v>
      </c>
    </row>
    <row r="1501" spans="1:20" x14ac:dyDescent="0.35">
      <c r="A1501">
        <v>46916</v>
      </c>
      <c r="B1501" s="1">
        <v>40819</v>
      </c>
      <c r="C1501" s="27" t="str">
        <f t="shared" si="70"/>
        <v>Oct</v>
      </c>
      <c r="D1501" s="27">
        <f>VLOOKUP(C1501,'Look-up tables'!$N$2:$O$13,2,FALSE)</f>
        <v>10</v>
      </c>
      <c r="E1501" t="s">
        <v>34</v>
      </c>
      <c r="F1501">
        <v>40</v>
      </c>
      <c r="G1501" t="str">
        <f>VLOOKUP(F1501,'Look-up tables'!$A$1:$B$7,2,TRUE)</f>
        <v>XL</v>
      </c>
      <c r="H1501">
        <v>103.79</v>
      </c>
      <c r="I1501" s="2">
        <f t="shared" si="72"/>
        <v>2.5947500000000003</v>
      </c>
      <c r="J1501" t="s">
        <v>25</v>
      </c>
      <c r="K1501">
        <v>0.5</v>
      </c>
      <c r="L1501" s="8">
        <f t="shared" si="71"/>
        <v>104.29</v>
      </c>
      <c r="M1501" t="s">
        <v>63</v>
      </c>
      <c r="N1501" t="str">
        <f>VLOOKUP(M1501,'Look-up tables'!$H$1:$I$14,2,FALSE)</f>
        <v>NB</v>
      </c>
      <c r="O1501" t="s">
        <v>29</v>
      </c>
      <c r="P1501" s="7">
        <f>VLOOKUP(O1501,'Look-up tables'!$D$1:$E$5,2,FALSE)</f>
        <v>3</v>
      </c>
      <c r="Q1501" s="8" t="s">
        <v>27</v>
      </c>
      <c r="R1501" t="s">
        <v>71</v>
      </c>
      <c r="S1501" t="s">
        <v>19</v>
      </c>
      <c r="T1501" s="1">
        <v>40673</v>
      </c>
    </row>
    <row r="1502" spans="1:20" x14ac:dyDescent="0.35">
      <c r="A1502">
        <v>51971</v>
      </c>
      <c r="B1502" s="1">
        <v>40819</v>
      </c>
      <c r="C1502" s="27" t="str">
        <f t="shared" si="70"/>
        <v>Oct</v>
      </c>
      <c r="D1502" s="27">
        <f>VLOOKUP(C1502,'Look-up tables'!$N$2:$O$13,2,FALSE)</f>
        <v>10</v>
      </c>
      <c r="E1502" t="s">
        <v>49</v>
      </c>
      <c r="F1502">
        <v>39</v>
      </c>
      <c r="G1502" t="str">
        <f>VLOOKUP(F1502,'Look-up tables'!$A$1:$B$7,2,TRUE)</f>
        <v>L</v>
      </c>
      <c r="H1502">
        <v>1326.04</v>
      </c>
      <c r="I1502" s="2">
        <f t="shared" si="72"/>
        <v>34.001025641025642</v>
      </c>
      <c r="J1502" t="s">
        <v>25</v>
      </c>
      <c r="K1502">
        <v>35</v>
      </c>
      <c r="L1502" s="8">
        <f t="shared" si="71"/>
        <v>1361.04</v>
      </c>
      <c r="M1502" t="s">
        <v>26</v>
      </c>
      <c r="N1502" t="str">
        <f>VLOOKUP(M1502,'Look-up tables'!$H$1:$I$14,2,FALSE)</f>
        <v>NT</v>
      </c>
      <c r="O1502" t="s">
        <v>29</v>
      </c>
      <c r="P1502" s="7">
        <f>VLOOKUP(O1502,'Look-up tables'!$D$1:$E$5,2,FALSE)</f>
        <v>3</v>
      </c>
      <c r="Q1502" s="8" t="s">
        <v>27</v>
      </c>
      <c r="R1502" t="s">
        <v>58</v>
      </c>
      <c r="S1502" t="s">
        <v>76</v>
      </c>
      <c r="T1502" s="1">
        <v>40673</v>
      </c>
    </row>
    <row r="1503" spans="1:20" x14ac:dyDescent="0.35">
      <c r="A1503">
        <v>22211</v>
      </c>
      <c r="B1503" s="1">
        <v>40819</v>
      </c>
      <c r="C1503" s="27" t="str">
        <f t="shared" si="70"/>
        <v>Oct</v>
      </c>
      <c r="D1503" s="27">
        <f>VLOOKUP(C1503,'Look-up tables'!$N$2:$O$13,2,FALSE)</f>
        <v>10</v>
      </c>
      <c r="E1503" t="s">
        <v>49</v>
      </c>
      <c r="F1503">
        <v>30</v>
      </c>
      <c r="G1503" t="str">
        <f>VLOOKUP(F1503,'Look-up tables'!$A$1:$B$7,2,TRUE)</f>
        <v>L</v>
      </c>
      <c r="H1503">
        <v>943.44</v>
      </c>
      <c r="I1503" s="2">
        <f t="shared" si="72"/>
        <v>31.448</v>
      </c>
      <c r="J1503" t="s">
        <v>25</v>
      </c>
      <c r="K1503">
        <v>19.989999999999998</v>
      </c>
      <c r="L1503" s="8">
        <f t="shared" si="71"/>
        <v>963.43000000000006</v>
      </c>
      <c r="M1503" t="s">
        <v>85</v>
      </c>
      <c r="N1503" t="str">
        <f>VLOOKUP(M1503,'Look-up tables'!$H$1:$I$14,2,FALSE)</f>
        <v>SK</v>
      </c>
      <c r="O1503" t="s">
        <v>16</v>
      </c>
      <c r="P1503" s="7">
        <f>VLOOKUP(O1503,'Look-up tables'!$D$1:$E$5,2,FALSE)</f>
        <v>4</v>
      </c>
      <c r="Q1503" s="8" t="s">
        <v>27</v>
      </c>
      <c r="R1503" t="s">
        <v>28</v>
      </c>
      <c r="S1503" t="s">
        <v>19</v>
      </c>
      <c r="T1503" s="1">
        <v>40673</v>
      </c>
    </row>
    <row r="1504" spans="1:20" x14ac:dyDescent="0.35">
      <c r="A1504">
        <v>51971</v>
      </c>
      <c r="B1504" s="1">
        <v>40819</v>
      </c>
      <c r="C1504" s="27" t="str">
        <f t="shared" si="70"/>
        <v>Oct</v>
      </c>
      <c r="D1504" s="27">
        <f>VLOOKUP(C1504,'Look-up tables'!$N$2:$O$13,2,FALSE)</f>
        <v>10</v>
      </c>
      <c r="E1504" t="s">
        <v>49</v>
      </c>
      <c r="F1504">
        <v>22</v>
      </c>
      <c r="G1504" t="str">
        <f>VLOOKUP(F1504,'Look-up tables'!$A$1:$B$7,2,TRUE)</f>
        <v>M</v>
      </c>
      <c r="H1504">
        <v>3881.89</v>
      </c>
      <c r="I1504" s="2">
        <f t="shared" si="72"/>
        <v>176.44954545454544</v>
      </c>
      <c r="J1504" t="s">
        <v>25</v>
      </c>
      <c r="K1504">
        <v>69</v>
      </c>
      <c r="L1504" s="8">
        <f t="shared" si="71"/>
        <v>3950.89</v>
      </c>
      <c r="M1504" t="s">
        <v>26</v>
      </c>
      <c r="N1504" t="str">
        <f>VLOOKUP(M1504,'Look-up tables'!$H$1:$I$14,2,FALSE)</f>
        <v>NT</v>
      </c>
      <c r="O1504" t="s">
        <v>29</v>
      </c>
      <c r="P1504" s="7">
        <f>VLOOKUP(O1504,'Look-up tables'!$D$1:$E$5,2,FALSE)</f>
        <v>3</v>
      </c>
      <c r="Q1504" s="8" t="s">
        <v>17</v>
      </c>
      <c r="R1504" t="s">
        <v>52</v>
      </c>
      <c r="S1504" t="s">
        <v>76</v>
      </c>
      <c r="T1504" s="1">
        <v>40673</v>
      </c>
    </row>
    <row r="1505" spans="1:20" x14ac:dyDescent="0.35">
      <c r="A1505">
        <v>29351</v>
      </c>
      <c r="B1505" s="1">
        <v>40819</v>
      </c>
      <c r="C1505" s="27" t="str">
        <f t="shared" si="70"/>
        <v>Oct</v>
      </c>
      <c r="D1505" s="27">
        <f>VLOOKUP(C1505,'Look-up tables'!$N$2:$O$13,2,FALSE)</f>
        <v>10</v>
      </c>
      <c r="E1505" t="s">
        <v>55</v>
      </c>
      <c r="F1505">
        <v>17</v>
      </c>
      <c r="G1505" t="str">
        <f>VLOOKUP(F1505,'Look-up tables'!$A$1:$B$7,2,TRUE)</f>
        <v>S</v>
      </c>
      <c r="H1505">
        <v>5122.6099999999997</v>
      </c>
      <c r="I1505" s="2">
        <f t="shared" si="72"/>
        <v>301.33</v>
      </c>
      <c r="J1505" t="s">
        <v>25</v>
      </c>
      <c r="K1505">
        <v>19.989999999999998</v>
      </c>
      <c r="L1505" s="8">
        <f t="shared" si="71"/>
        <v>5142.5999999999995</v>
      </c>
      <c r="M1505" t="s">
        <v>35</v>
      </c>
      <c r="N1505" t="str">
        <f>VLOOKUP(M1505,'Look-up tables'!$H$1:$I$14,2,FALSE)</f>
        <v>QC</v>
      </c>
      <c r="O1505" t="s">
        <v>16</v>
      </c>
      <c r="P1505" s="7">
        <f>VLOOKUP(O1505,'Look-up tables'!$D$1:$E$5,2,FALSE)</f>
        <v>4</v>
      </c>
      <c r="Q1505" s="8" t="s">
        <v>27</v>
      </c>
      <c r="R1505" t="s">
        <v>68</v>
      </c>
      <c r="S1505" t="s">
        <v>19</v>
      </c>
      <c r="T1505" s="1">
        <v>40673</v>
      </c>
    </row>
    <row r="1506" spans="1:20" x14ac:dyDescent="0.35">
      <c r="A1506">
        <v>28737</v>
      </c>
      <c r="B1506" s="1">
        <v>40819</v>
      </c>
      <c r="C1506" s="27" t="str">
        <f t="shared" si="70"/>
        <v>Oct</v>
      </c>
      <c r="D1506" s="27">
        <f>VLOOKUP(C1506,'Look-up tables'!$N$2:$O$13,2,FALSE)</f>
        <v>10</v>
      </c>
      <c r="E1506" t="s">
        <v>20</v>
      </c>
      <c r="F1506">
        <v>17</v>
      </c>
      <c r="G1506" t="str">
        <f>VLOOKUP(F1506,'Look-up tables'!$A$1:$B$7,2,TRUE)</f>
        <v>S</v>
      </c>
      <c r="H1506">
        <v>1721.6410000000001</v>
      </c>
      <c r="I1506" s="2">
        <f t="shared" si="72"/>
        <v>101.27300000000001</v>
      </c>
      <c r="J1506" t="s">
        <v>25</v>
      </c>
      <c r="K1506">
        <v>4.2300000000000004</v>
      </c>
      <c r="L1506" s="8">
        <f t="shared" si="71"/>
        <v>1725.8710000000001</v>
      </c>
      <c r="M1506" t="s">
        <v>46</v>
      </c>
      <c r="N1506" t="str">
        <f>VLOOKUP(M1506,'Look-up tables'!$H$1:$I$14,2,FALSE)</f>
        <v>YT</v>
      </c>
      <c r="O1506" t="s">
        <v>29</v>
      </c>
      <c r="P1506" s="7">
        <f>VLOOKUP(O1506,'Look-up tables'!$D$1:$E$5,2,FALSE)</f>
        <v>3</v>
      </c>
      <c r="Q1506" s="8" t="s">
        <v>30</v>
      </c>
      <c r="R1506" t="s">
        <v>47</v>
      </c>
      <c r="S1506" t="s">
        <v>19</v>
      </c>
      <c r="T1506" s="1">
        <v>40673</v>
      </c>
    </row>
    <row r="1507" spans="1:20" x14ac:dyDescent="0.35">
      <c r="A1507">
        <v>47010</v>
      </c>
      <c r="B1507" s="1">
        <v>40819</v>
      </c>
      <c r="C1507" s="27" t="str">
        <f t="shared" si="70"/>
        <v>Oct</v>
      </c>
      <c r="D1507" s="27">
        <f>VLOOKUP(C1507,'Look-up tables'!$N$2:$O$13,2,FALSE)</f>
        <v>10</v>
      </c>
      <c r="E1507" t="s">
        <v>20</v>
      </c>
      <c r="F1507">
        <v>11</v>
      </c>
      <c r="G1507" t="str">
        <f>VLOOKUP(F1507,'Look-up tables'!$A$1:$B$7,2,TRUE)</f>
        <v>S</v>
      </c>
      <c r="H1507">
        <v>1479.14</v>
      </c>
      <c r="I1507" s="2">
        <f t="shared" si="72"/>
        <v>134.46727272727273</v>
      </c>
      <c r="J1507" t="s">
        <v>21</v>
      </c>
      <c r="K1507">
        <v>30</v>
      </c>
      <c r="L1507" s="8">
        <f t="shared" si="71"/>
        <v>1509.14</v>
      </c>
      <c r="M1507" t="s">
        <v>85</v>
      </c>
      <c r="N1507" t="str">
        <f>VLOOKUP(M1507,'Look-up tables'!$H$1:$I$14,2,FALSE)</f>
        <v>SK</v>
      </c>
      <c r="O1507" t="s">
        <v>22</v>
      </c>
      <c r="P1507" s="7">
        <f>VLOOKUP(O1507,'Look-up tables'!$D$1:$E$5,2,FALSE)</f>
        <v>1</v>
      </c>
      <c r="Q1507" s="8" t="s">
        <v>17</v>
      </c>
      <c r="R1507" t="s">
        <v>23</v>
      </c>
      <c r="S1507" t="s">
        <v>24</v>
      </c>
      <c r="T1507" s="1">
        <v>40612</v>
      </c>
    </row>
    <row r="1508" spans="1:20" x14ac:dyDescent="0.35">
      <c r="A1508">
        <v>12871</v>
      </c>
      <c r="B1508" s="1">
        <v>40820</v>
      </c>
      <c r="C1508" s="27" t="str">
        <f t="shared" si="70"/>
        <v>Oct</v>
      </c>
      <c r="D1508" s="27">
        <f>VLOOKUP(C1508,'Look-up tables'!$N$2:$O$13,2,FALSE)</f>
        <v>10</v>
      </c>
      <c r="E1508" t="s">
        <v>49</v>
      </c>
      <c r="F1508">
        <v>46</v>
      </c>
      <c r="G1508" t="str">
        <f>VLOOKUP(F1508,'Look-up tables'!$A$1:$B$7,2,TRUE)</f>
        <v>XL</v>
      </c>
      <c r="H1508">
        <v>459.26</v>
      </c>
      <c r="I1508" s="2">
        <f t="shared" si="72"/>
        <v>9.9839130434782604</v>
      </c>
      <c r="J1508" t="s">
        <v>25</v>
      </c>
      <c r="K1508">
        <v>4.68</v>
      </c>
      <c r="L1508" s="8">
        <f t="shared" si="71"/>
        <v>463.94</v>
      </c>
      <c r="M1508" t="s">
        <v>85</v>
      </c>
      <c r="N1508" t="str">
        <f>VLOOKUP(M1508,'Look-up tables'!$H$1:$I$14,2,FALSE)</f>
        <v>SK</v>
      </c>
      <c r="O1508" t="s">
        <v>42</v>
      </c>
      <c r="P1508" s="7">
        <f>VLOOKUP(O1508,'Look-up tables'!$D$1:$E$5,2,FALSE)</f>
        <v>2</v>
      </c>
      <c r="Q1508" s="8" t="s">
        <v>27</v>
      </c>
      <c r="R1508" t="s">
        <v>36</v>
      </c>
      <c r="S1508" t="s">
        <v>32</v>
      </c>
      <c r="T1508" s="1">
        <v>40704</v>
      </c>
    </row>
    <row r="1509" spans="1:20" x14ac:dyDescent="0.35">
      <c r="A1509">
        <v>10979</v>
      </c>
      <c r="B1509" s="1">
        <v>40820</v>
      </c>
      <c r="C1509" s="27" t="str">
        <f t="shared" si="70"/>
        <v>Oct</v>
      </c>
      <c r="D1509" s="27">
        <f>VLOOKUP(C1509,'Look-up tables'!$N$2:$O$13,2,FALSE)</f>
        <v>10</v>
      </c>
      <c r="E1509" t="s">
        <v>55</v>
      </c>
      <c r="F1509">
        <v>15</v>
      </c>
      <c r="G1509" t="str">
        <f>VLOOKUP(F1509,'Look-up tables'!$A$1:$B$7,2,TRUE)</f>
        <v>S</v>
      </c>
      <c r="H1509">
        <v>486.43</v>
      </c>
      <c r="I1509" s="2">
        <f t="shared" si="72"/>
        <v>32.428666666666665</v>
      </c>
      <c r="J1509" t="s">
        <v>25</v>
      </c>
      <c r="K1509">
        <v>3.92</v>
      </c>
      <c r="L1509" s="8">
        <f t="shared" si="71"/>
        <v>490.35</v>
      </c>
      <c r="M1509" t="s">
        <v>85</v>
      </c>
      <c r="N1509" t="str">
        <f>VLOOKUP(M1509,'Look-up tables'!$H$1:$I$14,2,FALSE)</f>
        <v>SK</v>
      </c>
      <c r="O1509" t="s">
        <v>42</v>
      </c>
      <c r="P1509" s="7">
        <f>VLOOKUP(O1509,'Look-up tables'!$D$1:$E$5,2,FALSE)</f>
        <v>2</v>
      </c>
      <c r="Q1509" s="8" t="s">
        <v>17</v>
      </c>
      <c r="R1509" t="s">
        <v>18</v>
      </c>
      <c r="S1509" t="s">
        <v>32</v>
      </c>
      <c r="T1509" s="1">
        <v>40704</v>
      </c>
    </row>
    <row r="1510" spans="1:20" x14ac:dyDescent="0.35">
      <c r="A1510">
        <v>10979</v>
      </c>
      <c r="B1510" s="1">
        <v>40820</v>
      </c>
      <c r="C1510" s="27" t="str">
        <f t="shared" si="70"/>
        <v>Oct</v>
      </c>
      <c r="D1510" s="27">
        <f>VLOOKUP(C1510,'Look-up tables'!$N$2:$O$13,2,FALSE)</f>
        <v>10</v>
      </c>
      <c r="E1510" t="s">
        <v>55</v>
      </c>
      <c r="F1510">
        <v>7</v>
      </c>
      <c r="G1510" t="str">
        <f>VLOOKUP(F1510,'Look-up tables'!$A$1:$B$7,2,TRUE)</f>
        <v>XS</v>
      </c>
      <c r="H1510">
        <v>144.94999999999999</v>
      </c>
      <c r="I1510" s="2">
        <f t="shared" si="72"/>
        <v>20.707142857142856</v>
      </c>
      <c r="J1510" t="s">
        <v>14</v>
      </c>
      <c r="K1510">
        <v>5.86</v>
      </c>
      <c r="L1510" s="8">
        <f t="shared" si="71"/>
        <v>150.81</v>
      </c>
      <c r="M1510" t="s">
        <v>85</v>
      </c>
      <c r="N1510" t="str">
        <f>VLOOKUP(M1510,'Look-up tables'!$H$1:$I$14,2,FALSE)</f>
        <v>SK</v>
      </c>
      <c r="O1510" t="s">
        <v>42</v>
      </c>
      <c r="P1510" s="7">
        <f>VLOOKUP(O1510,'Look-up tables'!$D$1:$E$5,2,FALSE)</f>
        <v>2</v>
      </c>
      <c r="Q1510" s="8" t="s">
        <v>27</v>
      </c>
      <c r="R1510" t="s">
        <v>28</v>
      </c>
      <c r="S1510" t="s">
        <v>19</v>
      </c>
      <c r="T1510" s="1">
        <v>40704</v>
      </c>
    </row>
    <row r="1511" spans="1:20" x14ac:dyDescent="0.35">
      <c r="A1511">
        <v>55077</v>
      </c>
      <c r="B1511" s="1">
        <v>40820</v>
      </c>
      <c r="C1511" s="27" t="str">
        <f t="shared" si="70"/>
        <v>Oct</v>
      </c>
      <c r="D1511" s="27">
        <f>VLOOKUP(C1511,'Look-up tables'!$N$2:$O$13,2,FALSE)</f>
        <v>10</v>
      </c>
      <c r="E1511" t="s">
        <v>20</v>
      </c>
      <c r="F1511">
        <v>3</v>
      </c>
      <c r="G1511" t="str">
        <f>VLOOKUP(F1511,'Look-up tables'!$A$1:$B$7,2,TRUE)</f>
        <v>XS</v>
      </c>
      <c r="H1511">
        <v>143.98150000000001</v>
      </c>
      <c r="I1511" s="2">
        <f t="shared" si="72"/>
        <v>47.993833333333335</v>
      </c>
      <c r="J1511" t="s">
        <v>25</v>
      </c>
      <c r="K1511">
        <v>2.5</v>
      </c>
      <c r="L1511" s="8">
        <f t="shared" si="71"/>
        <v>146.48150000000001</v>
      </c>
      <c r="M1511" t="s">
        <v>35</v>
      </c>
      <c r="N1511" t="str">
        <f>VLOOKUP(M1511,'Look-up tables'!$H$1:$I$14,2,FALSE)</f>
        <v>QC</v>
      </c>
      <c r="O1511" t="s">
        <v>22</v>
      </c>
      <c r="P1511" s="7">
        <f>VLOOKUP(O1511,'Look-up tables'!$D$1:$E$5,2,FALSE)</f>
        <v>1</v>
      </c>
      <c r="Q1511" s="8" t="s">
        <v>30</v>
      </c>
      <c r="R1511" t="s">
        <v>47</v>
      </c>
      <c r="S1511" t="s">
        <v>32</v>
      </c>
      <c r="T1511" s="1">
        <v>40704</v>
      </c>
    </row>
    <row r="1512" spans="1:20" x14ac:dyDescent="0.35">
      <c r="A1512">
        <v>55077</v>
      </c>
      <c r="B1512" s="1">
        <v>40820</v>
      </c>
      <c r="C1512" s="27" t="str">
        <f t="shared" si="70"/>
        <v>Oct</v>
      </c>
      <c r="D1512" s="27">
        <f>VLOOKUP(C1512,'Look-up tables'!$N$2:$O$13,2,FALSE)</f>
        <v>10</v>
      </c>
      <c r="E1512" t="s">
        <v>20</v>
      </c>
      <c r="F1512">
        <v>2</v>
      </c>
      <c r="G1512" t="str">
        <f>VLOOKUP(F1512,'Look-up tables'!$A$1:$B$7,2,TRUE)</f>
        <v>XS</v>
      </c>
      <c r="H1512">
        <v>31.7</v>
      </c>
      <c r="I1512" s="2">
        <f t="shared" si="72"/>
        <v>15.85</v>
      </c>
      <c r="J1512" t="s">
        <v>25</v>
      </c>
      <c r="K1512">
        <v>1.99</v>
      </c>
      <c r="L1512" s="8">
        <f t="shared" si="71"/>
        <v>33.69</v>
      </c>
      <c r="M1512" t="s">
        <v>35</v>
      </c>
      <c r="N1512" t="str">
        <f>VLOOKUP(M1512,'Look-up tables'!$H$1:$I$14,2,FALSE)</f>
        <v>QC</v>
      </c>
      <c r="O1512" t="s">
        <v>22</v>
      </c>
      <c r="P1512" s="7">
        <f>VLOOKUP(O1512,'Look-up tables'!$D$1:$E$5,2,FALSE)</f>
        <v>1</v>
      </c>
      <c r="Q1512" s="8" t="s">
        <v>30</v>
      </c>
      <c r="R1512" t="s">
        <v>31</v>
      </c>
      <c r="S1512" t="s">
        <v>32</v>
      </c>
      <c r="T1512" s="1">
        <v>40704</v>
      </c>
    </row>
    <row r="1513" spans="1:20" x14ac:dyDescent="0.35">
      <c r="A1513">
        <v>32036</v>
      </c>
      <c r="B1513" s="1">
        <v>40821</v>
      </c>
      <c r="C1513" s="27" t="str">
        <f t="shared" si="70"/>
        <v>Oct</v>
      </c>
      <c r="D1513" s="27">
        <f>VLOOKUP(C1513,'Look-up tables'!$N$2:$O$13,2,FALSE)</f>
        <v>10</v>
      </c>
      <c r="E1513" t="s">
        <v>55</v>
      </c>
      <c r="F1513">
        <v>25</v>
      </c>
      <c r="G1513" t="str">
        <f>VLOOKUP(F1513,'Look-up tables'!$A$1:$B$7,2,TRUE)</f>
        <v>M</v>
      </c>
      <c r="H1513">
        <v>362.52</v>
      </c>
      <c r="I1513" s="2">
        <f t="shared" si="72"/>
        <v>14.5008</v>
      </c>
      <c r="J1513" t="s">
        <v>25</v>
      </c>
      <c r="K1513">
        <v>7.51</v>
      </c>
      <c r="L1513" s="8">
        <f t="shared" si="71"/>
        <v>370.03</v>
      </c>
      <c r="M1513" t="s">
        <v>51</v>
      </c>
      <c r="N1513" t="str">
        <f>VLOOKUP(M1513,'Look-up tables'!$H$1:$I$14,2,FALSE)</f>
        <v>ON</v>
      </c>
      <c r="O1513" t="s">
        <v>22</v>
      </c>
      <c r="P1513" s="7">
        <f>VLOOKUP(O1513,'Look-up tables'!$D$1:$E$5,2,FALSE)</f>
        <v>1</v>
      </c>
      <c r="Q1513" s="8" t="s">
        <v>27</v>
      </c>
      <c r="R1513" t="s">
        <v>58</v>
      </c>
      <c r="S1513" t="s">
        <v>19</v>
      </c>
      <c r="T1513" s="1">
        <v>40704</v>
      </c>
    </row>
    <row r="1514" spans="1:20" x14ac:dyDescent="0.35">
      <c r="A1514">
        <v>13156</v>
      </c>
      <c r="B1514" s="1">
        <v>40821</v>
      </c>
      <c r="C1514" s="27" t="str">
        <f t="shared" si="70"/>
        <v>Oct</v>
      </c>
      <c r="D1514" s="27">
        <f>VLOOKUP(C1514,'Look-up tables'!$N$2:$O$13,2,FALSE)</f>
        <v>10</v>
      </c>
      <c r="E1514" t="s">
        <v>13</v>
      </c>
      <c r="F1514">
        <v>12</v>
      </c>
      <c r="G1514" t="str">
        <f>VLOOKUP(F1514,'Look-up tables'!$A$1:$B$7,2,TRUE)</f>
        <v>S</v>
      </c>
      <c r="H1514">
        <v>502.01</v>
      </c>
      <c r="I1514" s="2">
        <f t="shared" si="72"/>
        <v>41.834166666666668</v>
      </c>
      <c r="J1514" t="s">
        <v>25</v>
      </c>
      <c r="K1514">
        <v>9.1999999999999993</v>
      </c>
      <c r="L1514" s="8">
        <f t="shared" si="71"/>
        <v>511.21</v>
      </c>
      <c r="M1514" t="s">
        <v>35</v>
      </c>
      <c r="N1514" t="str">
        <f>VLOOKUP(M1514,'Look-up tables'!$H$1:$I$14,2,FALSE)</f>
        <v>QC</v>
      </c>
      <c r="O1514" t="s">
        <v>22</v>
      </c>
      <c r="P1514" s="7">
        <f>VLOOKUP(O1514,'Look-up tables'!$D$1:$E$5,2,FALSE)</f>
        <v>1</v>
      </c>
      <c r="Q1514" s="8" t="s">
        <v>17</v>
      </c>
      <c r="R1514" t="s">
        <v>18</v>
      </c>
      <c r="S1514" t="s">
        <v>37</v>
      </c>
      <c r="T1514" s="1">
        <v>40826</v>
      </c>
    </row>
    <row r="1515" spans="1:20" x14ac:dyDescent="0.35">
      <c r="A1515">
        <v>1988</v>
      </c>
      <c r="B1515" s="1">
        <v>40821</v>
      </c>
      <c r="C1515" s="27" t="str">
        <f t="shared" si="70"/>
        <v>Oct</v>
      </c>
      <c r="D1515" s="27">
        <f>VLOOKUP(C1515,'Look-up tables'!$N$2:$O$13,2,FALSE)</f>
        <v>10</v>
      </c>
      <c r="E1515" t="s">
        <v>49</v>
      </c>
      <c r="F1515">
        <v>9</v>
      </c>
      <c r="G1515" t="str">
        <f>VLOOKUP(F1515,'Look-up tables'!$A$1:$B$7,2,TRUE)</f>
        <v>XS</v>
      </c>
      <c r="H1515">
        <v>122.14</v>
      </c>
      <c r="I1515" s="2">
        <f t="shared" si="72"/>
        <v>13.571111111111112</v>
      </c>
      <c r="J1515" t="s">
        <v>25</v>
      </c>
      <c r="K1515">
        <v>4.51</v>
      </c>
      <c r="L1515" s="8">
        <f t="shared" si="71"/>
        <v>126.65</v>
      </c>
      <c r="M1515" t="s">
        <v>35</v>
      </c>
      <c r="N1515" t="str">
        <f>VLOOKUP(M1515,'Look-up tables'!$H$1:$I$14,2,FALSE)</f>
        <v>QC</v>
      </c>
      <c r="O1515" t="s">
        <v>22</v>
      </c>
      <c r="P1515" s="7">
        <f>VLOOKUP(O1515,'Look-up tables'!$D$1:$E$5,2,FALSE)</f>
        <v>1</v>
      </c>
      <c r="Q1515" s="8" t="s">
        <v>27</v>
      </c>
      <c r="R1515" t="s">
        <v>58</v>
      </c>
      <c r="S1515" t="s">
        <v>19</v>
      </c>
      <c r="T1515" s="1">
        <v>40734</v>
      </c>
    </row>
    <row r="1516" spans="1:20" x14ac:dyDescent="0.35">
      <c r="A1516">
        <v>32036</v>
      </c>
      <c r="B1516" s="1">
        <v>40821</v>
      </c>
      <c r="C1516" s="27" t="str">
        <f t="shared" si="70"/>
        <v>Oct</v>
      </c>
      <c r="D1516" s="27">
        <f>VLOOKUP(C1516,'Look-up tables'!$N$2:$O$13,2,FALSE)</f>
        <v>10</v>
      </c>
      <c r="E1516" t="s">
        <v>55</v>
      </c>
      <c r="F1516">
        <v>6</v>
      </c>
      <c r="G1516" t="str">
        <f>VLOOKUP(F1516,'Look-up tables'!$A$1:$B$7,2,TRUE)</f>
        <v>XS</v>
      </c>
      <c r="H1516">
        <v>338.89</v>
      </c>
      <c r="I1516" s="2">
        <f t="shared" si="72"/>
        <v>56.481666666666662</v>
      </c>
      <c r="J1516" t="s">
        <v>25</v>
      </c>
      <c r="K1516">
        <v>10.75</v>
      </c>
      <c r="L1516" s="8">
        <f t="shared" si="71"/>
        <v>349.64</v>
      </c>
      <c r="M1516" t="s">
        <v>51</v>
      </c>
      <c r="N1516" t="str">
        <f>VLOOKUP(M1516,'Look-up tables'!$H$1:$I$14,2,FALSE)</f>
        <v>ON</v>
      </c>
      <c r="O1516" t="s">
        <v>22</v>
      </c>
      <c r="P1516" s="7">
        <f>VLOOKUP(O1516,'Look-up tables'!$D$1:$E$5,2,FALSE)</f>
        <v>1</v>
      </c>
      <c r="Q1516" s="8" t="s">
        <v>27</v>
      </c>
      <c r="R1516" t="s">
        <v>28</v>
      </c>
      <c r="S1516" t="s">
        <v>19</v>
      </c>
      <c r="T1516" s="1">
        <v>40734</v>
      </c>
    </row>
    <row r="1517" spans="1:20" x14ac:dyDescent="0.35">
      <c r="A1517">
        <v>19911</v>
      </c>
      <c r="B1517" s="1">
        <v>40822</v>
      </c>
      <c r="C1517" s="27" t="str">
        <f t="shared" si="70"/>
        <v>Oct</v>
      </c>
      <c r="D1517" s="27">
        <f>VLOOKUP(C1517,'Look-up tables'!$N$2:$O$13,2,FALSE)</f>
        <v>10</v>
      </c>
      <c r="E1517" t="s">
        <v>34</v>
      </c>
      <c r="F1517">
        <v>43</v>
      </c>
      <c r="G1517" t="str">
        <f>VLOOKUP(F1517,'Look-up tables'!$A$1:$B$7,2,TRUE)</f>
        <v>XL</v>
      </c>
      <c r="H1517">
        <v>1054.7</v>
      </c>
      <c r="I1517" s="2">
        <f t="shared" si="72"/>
        <v>24.527906976744188</v>
      </c>
      <c r="J1517" t="s">
        <v>25</v>
      </c>
      <c r="K1517">
        <v>5.37</v>
      </c>
      <c r="L1517" s="8">
        <f t="shared" si="71"/>
        <v>1060.07</v>
      </c>
      <c r="M1517" t="s">
        <v>85</v>
      </c>
      <c r="N1517" t="str">
        <f>VLOOKUP(M1517,'Look-up tables'!$H$1:$I$14,2,FALSE)</f>
        <v>SK</v>
      </c>
      <c r="O1517" t="s">
        <v>16</v>
      </c>
      <c r="P1517" s="7">
        <f>VLOOKUP(O1517,'Look-up tables'!$D$1:$E$5,2,FALSE)</f>
        <v>4</v>
      </c>
      <c r="Q1517" s="8" t="s">
        <v>27</v>
      </c>
      <c r="R1517" t="s">
        <v>66</v>
      </c>
      <c r="S1517" t="s">
        <v>45</v>
      </c>
      <c r="T1517" s="1">
        <v>40734</v>
      </c>
    </row>
    <row r="1518" spans="1:20" x14ac:dyDescent="0.35">
      <c r="A1518">
        <v>19911</v>
      </c>
      <c r="B1518" s="1">
        <v>40822</v>
      </c>
      <c r="C1518" s="27" t="str">
        <f t="shared" si="70"/>
        <v>Oct</v>
      </c>
      <c r="D1518" s="27">
        <f>VLOOKUP(C1518,'Look-up tables'!$N$2:$O$13,2,FALSE)</f>
        <v>10</v>
      </c>
      <c r="E1518" t="s">
        <v>34</v>
      </c>
      <c r="F1518">
        <v>39</v>
      </c>
      <c r="G1518" t="str">
        <f>VLOOKUP(F1518,'Look-up tables'!$A$1:$B$7,2,TRUE)</f>
        <v>L</v>
      </c>
      <c r="H1518">
        <v>4859.37</v>
      </c>
      <c r="I1518" s="2">
        <f t="shared" si="72"/>
        <v>124.59923076923077</v>
      </c>
      <c r="J1518" t="s">
        <v>25</v>
      </c>
      <c r="K1518">
        <v>13.99</v>
      </c>
      <c r="L1518" s="8">
        <f t="shared" si="71"/>
        <v>4873.3599999999997</v>
      </c>
      <c r="M1518" t="s">
        <v>85</v>
      </c>
      <c r="N1518" t="str">
        <f>VLOOKUP(M1518,'Look-up tables'!$H$1:$I$14,2,FALSE)</f>
        <v>SK</v>
      </c>
      <c r="O1518" t="s">
        <v>16</v>
      </c>
      <c r="P1518" s="7">
        <f>VLOOKUP(O1518,'Look-up tables'!$D$1:$E$5,2,FALSE)</f>
        <v>4</v>
      </c>
      <c r="Q1518" s="8" t="s">
        <v>30</v>
      </c>
      <c r="R1518" t="s">
        <v>44</v>
      </c>
      <c r="S1518" t="s">
        <v>45</v>
      </c>
      <c r="T1518" s="1">
        <v>40704</v>
      </c>
    </row>
    <row r="1519" spans="1:20" x14ac:dyDescent="0.35">
      <c r="A1519">
        <v>4128</v>
      </c>
      <c r="B1519" s="1">
        <v>40822</v>
      </c>
      <c r="C1519" s="27" t="str">
        <f t="shared" si="70"/>
        <v>Oct</v>
      </c>
      <c r="D1519" s="27">
        <f>VLOOKUP(C1519,'Look-up tables'!$N$2:$O$13,2,FALSE)</f>
        <v>10</v>
      </c>
      <c r="E1519" t="s">
        <v>49</v>
      </c>
      <c r="F1519">
        <v>38</v>
      </c>
      <c r="G1519" t="str">
        <f>VLOOKUP(F1519,'Look-up tables'!$A$1:$B$7,2,TRUE)</f>
        <v>L</v>
      </c>
      <c r="H1519">
        <v>391.42</v>
      </c>
      <c r="I1519" s="2">
        <f t="shared" si="72"/>
        <v>10.300526315789474</v>
      </c>
      <c r="J1519" t="s">
        <v>25</v>
      </c>
      <c r="K1519">
        <v>5.12</v>
      </c>
      <c r="L1519" s="8">
        <f t="shared" si="71"/>
        <v>396.54</v>
      </c>
      <c r="M1519" t="s">
        <v>51</v>
      </c>
      <c r="N1519" t="str">
        <f>VLOOKUP(M1519,'Look-up tables'!$H$1:$I$14,2,FALSE)</f>
        <v>ON</v>
      </c>
      <c r="O1519" t="s">
        <v>16</v>
      </c>
      <c r="P1519" s="7">
        <f>VLOOKUP(O1519,'Look-up tables'!$D$1:$E$5,2,FALSE)</f>
        <v>4</v>
      </c>
      <c r="Q1519" s="8" t="s">
        <v>27</v>
      </c>
      <c r="R1519" t="s">
        <v>28</v>
      </c>
      <c r="S1519" t="s">
        <v>19</v>
      </c>
      <c r="T1519" s="1">
        <v>40765</v>
      </c>
    </row>
    <row r="1520" spans="1:20" x14ac:dyDescent="0.35">
      <c r="A1520">
        <v>19911</v>
      </c>
      <c r="B1520" s="1">
        <v>40822</v>
      </c>
      <c r="C1520" s="27" t="str">
        <f t="shared" si="70"/>
        <v>Oct</v>
      </c>
      <c r="D1520" s="27">
        <f>VLOOKUP(C1520,'Look-up tables'!$N$2:$O$13,2,FALSE)</f>
        <v>10</v>
      </c>
      <c r="E1520" t="s">
        <v>34</v>
      </c>
      <c r="F1520">
        <v>38</v>
      </c>
      <c r="G1520" t="str">
        <f>VLOOKUP(F1520,'Look-up tables'!$A$1:$B$7,2,TRUE)</f>
        <v>L</v>
      </c>
      <c r="H1520">
        <v>5349.21</v>
      </c>
      <c r="I1520" s="2">
        <f t="shared" si="72"/>
        <v>140.76868421052632</v>
      </c>
      <c r="J1520" t="s">
        <v>21</v>
      </c>
      <c r="K1520">
        <v>28.63</v>
      </c>
      <c r="L1520" s="8">
        <f t="shared" si="71"/>
        <v>5377.84</v>
      </c>
      <c r="M1520" t="s">
        <v>85</v>
      </c>
      <c r="N1520" t="str">
        <f>VLOOKUP(M1520,'Look-up tables'!$H$1:$I$14,2,FALSE)</f>
        <v>SK</v>
      </c>
      <c r="O1520" t="s">
        <v>16</v>
      </c>
      <c r="P1520" s="7">
        <f>VLOOKUP(O1520,'Look-up tables'!$D$1:$E$5,2,FALSE)</f>
        <v>4</v>
      </c>
      <c r="Q1520" s="8" t="s">
        <v>17</v>
      </c>
      <c r="R1520" t="s">
        <v>23</v>
      </c>
      <c r="S1520" t="s">
        <v>24</v>
      </c>
      <c r="T1520" s="1">
        <v>40765</v>
      </c>
    </row>
    <row r="1521" spans="1:20" x14ac:dyDescent="0.35">
      <c r="A1521">
        <v>42919</v>
      </c>
      <c r="B1521" s="1">
        <v>40822</v>
      </c>
      <c r="C1521" s="27" t="str">
        <f t="shared" si="70"/>
        <v>Oct</v>
      </c>
      <c r="D1521" s="27">
        <f>VLOOKUP(C1521,'Look-up tables'!$N$2:$O$13,2,FALSE)</f>
        <v>10</v>
      </c>
      <c r="E1521" t="s">
        <v>55</v>
      </c>
      <c r="F1521">
        <v>7</v>
      </c>
      <c r="G1521" t="str">
        <f>VLOOKUP(F1521,'Look-up tables'!$A$1:$B$7,2,TRUE)</f>
        <v>XS</v>
      </c>
      <c r="H1521">
        <v>1143.4285</v>
      </c>
      <c r="I1521" s="2">
        <f t="shared" si="72"/>
        <v>163.34692857142858</v>
      </c>
      <c r="J1521" t="s">
        <v>14</v>
      </c>
      <c r="K1521">
        <v>4.2</v>
      </c>
      <c r="L1521" s="8">
        <f t="shared" si="71"/>
        <v>1147.6285</v>
      </c>
      <c r="M1521" t="s">
        <v>15</v>
      </c>
      <c r="N1521" t="str">
        <f>VLOOKUP(M1521,'Look-up tables'!$H$1:$I$14,2,FALSE)</f>
        <v>BC</v>
      </c>
      <c r="O1521" t="s">
        <v>22</v>
      </c>
      <c r="P1521" s="7">
        <f>VLOOKUP(O1521,'Look-up tables'!$D$1:$E$5,2,FALSE)</f>
        <v>1</v>
      </c>
      <c r="Q1521" s="8" t="s">
        <v>30</v>
      </c>
      <c r="R1521" t="s">
        <v>47</v>
      </c>
      <c r="S1521" t="s">
        <v>19</v>
      </c>
      <c r="T1521" s="1">
        <v>40734</v>
      </c>
    </row>
    <row r="1522" spans="1:20" x14ac:dyDescent="0.35">
      <c r="A1522">
        <v>22181</v>
      </c>
      <c r="B1522" s="1">
        <v>40823</v>
      </c>
      <c r="C1522" s="27" t="str">
        <f t="shared" si="70"/>
        <v>Oct</v>
      </c>
      <c r="D1522" s="27">
        <f>VLOOKUP(C1522,'Look-up tables'!$N$2:$O$13,2,FALSE)</f>
        <v>10</v>
      </c>
      <c r="E1522" t="s">
        <v>13</v>
      </c>
      <c r="F1522">
        <v>41</v>
      </c>
      <c r="G1522" t="str">
        <f>VLOOKUP(F1522,'Look-up tables'!$A$1:$B$7,2,TRUE)</f>
        <v>XL</v>
      </c>
      <c r="H1522">
        <v>258.13</v>
      </c>
      <c r="I1522" s="2">
        <f t="shared" si="72"/>
        <v>6.2958536585365854</v>
      </c>
      <c r="J1522" t="s">
        <v>25</v>
      </c>
      <c r="K1522">
        <v>1.82</v>
      </c>
      <c r="L1522" s="8">
        <f t="shared" si="71"/>
        <v>259.95</v>
      </c>
      <c r="M1522" t="s">
        <v>51</v>
      </c>
      <c r="N1522" t="str">
        <f>VLOOKUP(M1522,'Look-up tables'!$H$1:$I$14,2,FALSE)</f>
        <v>ON</v>
      </c>
      <c r="O1522" t="s">
        <v>22</v>
      </c>
      <c r="P1522" s="7">
        <f>VLOOKUP(O1522,'Look-up tables'!$D$1:$E$5,2,FALSE)</f>
        <v>1</v>
      </c>
      <c r="Q1522" s="8" t="s">
        <v>27</v>
      </c>
      <c r="R1522" t="s">
        <v>82</v>
      </c>
      <c r="S1522" t="s">
        <v>37</v>
      </c>
      <c r="T1522" t="s">
        <v>74</v>
      </c>
    </row>
    <row r="1523" spans="1:20" x14ac:dyDescent="0.35">
      <c r="A1523">
        <v>59108</v>
      </c>
      <c r="B1523" s="1">
        <v>40823</v>
      </c>
      <c r="C1523" s="27" t="str">
        <f t="shared" si="70"/>
        <v>Oct</v>
      </c>
      <c r="D1523" s="27">
        <f>VLOOKUP(C1523,'Look-up tables'!$N$2:$O$13,2,FALSE)</f>
        <v>10</v>
      </c>
      <c r="E1523" t="s">
        <v>13</v>
      </c>
      <c r="F1523">
        <v>39</v>
      </c>
      <c r="G1523" t="str">
        <f>VLOOKUP(F1523,'Look-up tables'!$A$1:$B$7,2,TRUE)</f>
        <v>L</v>
      </c>
      <c r="H1523">
        <v>4215.83</v>
      </c>
      <c r="I1523" s="2">
        <f t="shared" si="72"/>
        <v>108.09820512820512</v>
      </c>
      <c r="J1523" t="s">
        <v>25</v>
      </c>
      <c r="K1523">
        <v>8.99</v>
      </c>
      <c r="L1523" s="8">
        <f t="shared" si="71"/>
        <v>4224.82</v>
      </c>
      <c r="M1523" t="s">
        <v>51</v>
      </c>
      <c r="N1523" t="str">
        <f>VLOOKUP(M1523,'Look-up tables'!$H$1:$I$14,2,FALSE)</f>
        <v>ON</v>
      </c>
      <c r="O1523" t="s">
        <v>22</v>
      </c>
      <c r="P1523" s="7">
        <f>VLOOKUP(O1523,'Look-up tables'!$D$1:$E$5,2,FALSE)</f>
        <v>1</v>
      </c>
      <c r="Q1523" s="8" t="s">
        <v>30</v>
      </c>
      <c r="R1523" t="s">
        <v>47</v>
      </c>
      <c r="S1523" t="s">
        <v>19</v>
      </c>
      <c r="T1523" t="s">
        <v>74</v>
      </c>
    </row>
    <row r="1524" spans="1:20" x14ac:dyDescent="0.35">
      <c r="A1524">
        <v>35077</v>
      </c>
      <c r="B1524" s="1">
        <v>40823</v>
      </c>
      <c r="C1524" s="27" t="str">
        <f t="shared" si="70"/>
        <v>Oct</v>
      </c>
      <c r="D1524" s="27">
        <f>VLOOKUP(C1524,'Look-up tables'!$N$2:$O$13,2,FALSE)</f>
        <v>10</v>
      </c>
      <c r="E1524" t="s">
        <v>34</v>
      </c>
      <c r="F1524">
        <v>29</v>
      </c>
      <c r="G1524" t="str">
        <f>VLOOKUP(F1524,'Look-up tables'!$A$1:$B$7,2,TRUE)</f>
        <v>M</v>
      </c>
      <c r="H1524">
        <v>81.099999999999994</v>
      </c>
      <c r="I1524" s="2">
        <f t="shared" si="72"/>
        <v>2.796551724137931</v>
      </c>
      <c r="J1524" t="s">
        <v>25</v>
      </c>
      <c r="K1524">
        <v>0.96</v>
      </c>
      <c r="L1524" s="8">
        <f t="shared" si="71"/>
        <v>82.059999999999988</v>
      </c>
      <c r="M1524" t="s">
        <v>51</v>
      </c>
      <c r="N1524" t="str">
        <f>VLOOKUP(M1524,'Look-up tables'!$H$1:$I$14,2,FALSE)</f>
        <v>ON</v>
      </c>
      <c r="O1524" t="s">
        <v>29</v>
      </c>
      <c r="P1524" s="7">
        <f>VLOOKUP(O1524,'Look-up tables'!$D$1:$E$5,2,FALSE)</f>
        <v>3</v>
      </c>
      <c r="Q1524" s="8" t="s">
        <v>27</v>
      </c>
      <c r="R1524" t="s">
        <v>40</v>
      </c>
      <c r="S1524" t="s">
        <v>37</v>
      </c>
      <c r="T1524" s="1">
        <v>40765</v>
      </c>
    </row>
    <row r="1525" spans="1:20" x14ac:dyDescent="0.35">
      <c r="A1525">
        <v>59108</v>
      </c>
      <c r="B1525" s="1">
        <v>40823</v>
      </c>
      <c r="C1525" s="27" t="str">
        <f t="shared" si="70"/>
        <v>Oct</v>
      </c>
      <c r="D1525" s="27">
        <f>VLOOKUP(C1525,'Look-up tables'!$N$2:$O$13,2,FALSE)</f>
        <v>10</v>
      </c>
      <c r="E1525" t="s">
        <v>13</v>
      </c>
      <c r="F1525">
        <v>21</v>
      </c>
      <c r="G1525" t="str">
        <f>VLOOKUP(F1525,'Look-up tables'!$A$1:$B$7,2,TRUE)</f>
        <v>M</v>
      </c>
      <c r="H1525">
        <v>68.53</v>
      </c>
      <c r="I1525" s="2">
        <f t="shared" si="72"/>
        <v>3.2633333333333332</v>
      </c>
      <c r="J1525" t="s">
        <v>25</v>
      </c>
      <c r="K1525">
        <v>3.97</v>
      </c>
      <c r="L1525" s="8">
        <f t="shared" si="71"/>
        <v>72.5</v>
      </c>
      <c r="M1525" t="s">
        <v>51</v>
      </c>
      <c r="N1525" t="str">
        <f>VLOOKUP(M1525,'Look-up tables'!$H$1:$I$14,2,FALSE)</f>
        <v>ON</v>
      </c>
      <c r="O1525" t="s">
        <v>22</v>
      </c>
      <c r="P1525" s="7">
        <f>VLOOKUP(O1525,'Look-up tables'!$D$1:$E$5,2,FALSE)</f>
        <v>1</v>
      </c>
      <c r="Q1525" s="8" t="s">
        <v>27</v>
      </c>
      <c r="R1525" t="s">
        <v>40</v>
      </c>
      <c r="S1525" t="s">
        <v>37</v>
      </c>
      <c r="T1525" s="1">
        <v>40887</v>
      </c>
    </row>
    <row r="1526" spans="1:20" x14ac:dyDescent="0.35">
      <c r="A1526">
        <v>835</v>
      </c>
      <c r="B1526" s="1">
        <v>40823</v>
      </c>
      <c r="C1526" s="27" t="str">
        <f t="shared" si="70"/>
        <v>Oct</v>
      </c>
      <c r="D1526" s="27">
        <f>VLOOKUP(C1526,'Look-up tables'!$N$2:$O$13,2,FALSE)</f>
        <v>10</v>
      </c>
      <c r="E1526" t="s">
        <v>49</v>
      </c>
      <c r="F1526">
        <v>18</v>
      </c>
      <c r="G1526" t="str">
        <f>VLOOKUP(F1526,'Look-up tables'!$A$1:$B$7,2,TRUE)</f>
        <v>S</v>
      </c>
      <c r="H1526">
        <v>125.16</v>
      </c>
      <c r="I1526" s="2">
        <f t="shared" si="72"/>
        <v>6.9533333333333331</v>
      </c>
      <c r="J1526" t="s">
        <v>25</v>
      </c>
      <c r="K1526">
        <v>5.14</v>
      </c>
      <c r="L1526" s="8">
        <f t="shared" si="71"/>
        <v>130.29999999999998</v>
      </c>
      <c r="M1526" t="s">
        <v>51</v>
      </c>
      <c r="N1526" t="str">
        <f>VLOOKUP(M1526,'Look-up tables'!$H$1:$I$14,2,FALSE)</f>
        <v>ON</v>
      </c>
      <c r="O1526" t="s">
        <v>42</v>
      </c>
      <c r="P1526" s="7">
        <f>VLOOKUP(O1526,'Look-up tables'!$D$1:$E$5,2,FALSE)</f>
        <v>2</v>
      </c>
      <c r="Q1526" s="8" t="s">
        <v>27</v>
      </c>
      <c r="R1526" t="s">
        <v>28</v>
      </c>
      <c r="S1526" t="s">
        <v>19</v>
      </c>
      <c r="T1526" s="1">
        <v>40765</v>
      </c>
    </row>
    <row r="1527" spans="1:20" x14ac:dyDescent="0.35">
      <c r="A1527">
        <v>53443</v>
      </c>
      <c r="B1527" s="1">
        <v>40824</v>
      </c>
      <c r="C1527" s="27" t="str">
        <f t="shared" si="70"/>
        <v>Oct</v>
      </c>
      <c r="D1527" s="27">
        <f>VLOOKUP(C1527,'Look-up tables'!$N$2:$O$13,2,FALSE)</f>
        <v>10</v>
      </c>
      <c r="E1527" t="s">
        <v>20</v>
      </c>
      <c r="F1527">
        <v>35</v>
      </c>
      <c r="G1527" t="str">
        <f>VLOOKUP(F1527,'Look-up tables'!$A$1:$B$7,2,TRUE)</f>
        <v>L</v>
      </c>
      <c r="H1527">
        <v>1477.63</v>
      </c>
      <c r="I1527" s="2">
        <f t="shared" si="72"/>
        <v>42.218000000000004</v>
      </c>
      <c r="J1527" t="s">
        <v>25</v>
      </c>
      <c r="K1527">
        <v>4.62</v>
      </c>
      <c r="L1527" s="8">
        <f t="shared" si="71"/>
        <v>1482.25</v>
      </c>
      <c r="M1527" t="s">
        <v>54</v>
      </c>
      <c r="N1527" t="str">
        <f>VLOOKUP(M1527,'Look-up tables'!$H$1:$I$14,2,FALSE)</f>
        <v>AB</v>
      </c>
      <c r="O1527" t="s">
        <v>16</v>
      </c>
      <c r="P1527" s="7">
        <f>VLOOKUP(O1527,'Look-up tables'!$D$1:$E$5,2,FALSE)</f>
        <v>4</v>
      </c>
      <c r="Q1527" s="8" t="s">
        <v>27</v>
      </c>
      <c r="R1527" t="s">
        <v>66</v>
      </c>
      <c r="S1527" t="s">
        <v>19</v>
      </c>
      <c r="T1527" s="1">
        <v>40796</v>
      </c>
    </row>
    <row r="1528" spans="1:20" x14ac:dyDescent="0.35">
      <c r="A1528">
        <v>53443</v>
      </c>
      <c r="B1528" s="1">
        <v>40824</v>
      </c>
      <c r="C1528" s="27" t="str">
        <f t="shared" si="70"/>
        <v>Oct</v>
      </c>
      <c r="D1528" s="27">
        <f>VLOOKUP(C1528,'Look-up tables'!$N$2:$O$13,2,FALSE)</f>
        <v>10</v>
      </c>
      <c r="E1528" t="s">
        <v>20</v>
      </c>
      <c r="F1528">
        <v>22</v>
      </c>
      <c r="G1528" t="str">
        <f>VLOOKUP(F1528,'Look-up tables'!$A$1:$B$7,2,TRUE)</f>
        <v>M</v>
      </c>
      <c r="H1528">
        <v>148.80000000000001</v>
      </c>
      <c r="I1528" s="2">
        <f t="shared" si="72"/>
        <v>6.7636363636363646</v>
      </c>
      <c r="J1528" t="s">
        <v>25</v>
      </c>
      <c r="K1528">
        <v>1.22</v>
      </c>
      <c r="L1528" s="8">
        <f t="shared" si="71"/>
        <v>150.02000000000001</v>
      </c>
      <c r="M1528" t="s">
        <v>54</v>
      </c>
      <c r="N1528" t="str">
        <f>VLOOKUP(M1528,'Look-up tables'!$H$1:$I$14,2,FALSE)</f>
        <v>AB</v>
      </c>
      <c r="O1528" t="s">
        <v>16</v>
      </c>
      <c r="P1528" s="7">
        <f>VLOOKUP(O1528,'Look-up tables'!$D$1:$E$5,2,FALSE)</f>
        <v>4</v>
      </c>
      <c r="Q1528" s="8" t="s">
        <v>27</v>
      </c>
      <c r="R1528" t="s">
        <v>40</v>
      </c>
      <c r="S1528" t="s">
        <v>37</v>
      </c>
      <c r="T1528" s="1">
        <v>40796</v>
      </c>
    </row>
    <row r="1529" spans="1:20" x14ac:dyDescent="0.35">
      <c r="A1529">
        <v>27174</v>
      </c>
      <c r="B1529" s="1">
        <v>40824</v>
      </c>
      <c r="C1529" s="27" t="str">
        <f t="shared" si="70"/>
        <v>Oct</v>
      </c>
      <c r="D1529" s="27">
        <f>VLOOKUP(C1529,'Look-up tables'!$N$2:$O$13,2,FALSE)</f>
        <v>10</v>
      </c>
      <c r="E1529" t="s">
        <v>20</v>
      </c>
      <c r="F1529">
        <v>17</v>
      </c>
      <c r="G1529" t="str">
        <f>VLOOKUP(F1529,'Look-up tables'!$A$1:$B$7,2,TRUE)</f>
        <v>S</v>
      </c>
      <c r="H1529">
        <v>477.50450000000001</v>
      </c>
      <c r="I1529" s="2">
        <f t="shared" si="72"/>
        <v>28.0885</v>
      </c>
      <c r="J1529" t="s">
        <v>25</v>
      </c>
      <c r="K1529">
        <v>5</v>
      </c>
      <c r="L1529" s="8">
        <f t="shared" si="71"/>
        <v>482.50450000000001</v>
      </c>
      <c r="M1529" t="s">
        <v>15</v>
      </c>
      <c r="N1529" t="str">
        <f>VLOOKUP(M1529,'Look-up tables'!$H$1:$I$14,2,FALSE)</f>
        <v>BC</v>
      </c>
      <c r="O1529" t="s">
        <v>22</v>
      </c>
      <c r="P1529" s="7">
        <f>VLOOKUP(O1529,'Look-up tables'!$D$1:$E$5,2,FALSE)</f>
        <v>1</v>
      </c>
      <c r="Q1529" s="8" t="s">
        <v>30</v>
      </c>
      <c r="R1529" t="s">
        <v>47</v>
      </c>
      <c r="S1529" t="s">
        <v>19</v>
      </c>
      <c r="T1529" s="1">
        <v>40826</v>
      </c>
    </row>
    <row r="1530" spans="1:20" x14ac:dyDescent="0.35">
      <c r="A1530">
        <v>53443</v>
      </c>
      <c r="B1530" s="1">
        <v>40824</v>
      </c>
      <c r="C1530" s="27" t="str">
        <f t="shared" si="70"/>
        <v>Oct</v>
      </c>
      <c r="D1530" s="27">
        <f>VLOOKUP(C1530,'Look-up tables'!$N$2:$O$13,2,FALSE)</f>
        <v>10</v>
      </c>
      <c r="E1530" t="s">
        <v>20</v>
      </c>
      <c r="F1530">
        <v>3</v>
      </c>
      <c r="G1530" t="str">
        <f>VLOOKUP(F1530,'Look-up tables'!$A$1:$B$7,2,TRUE)</f>
        <v>XS</v>
      </c>
      <c r="H1530">
        <v>19.46</v>
      </c>
      <c r="I1530" s="2">
        <f t="shared" si="72"/>
        <v>6.4866666666666672</v>
      </c>
      <c r="J1530" t="s">
        <v>25</v>
      </c>
      <c r="K1530">
        <v>0.5</v>
      </c>
      <c r="L1530" s="8">
        <f t="shared" si="71"/>
        <v>19.96</v>
      </c>
      <c r="M1530" t="s">
        <v>54</v>
      </c>
      <c r="N1530" t="str">
        <f>VLOOKUP(M1530,'Look-up tables'!$H$1:$I$14,2,FALSE)</f>
        <v>AB</v>
      </c>
      <c r="O1530" t="s">
        <v>16</v>
      </c>
      <c r="P1530" s="7">
        <f>VLOOKUP(O1530,'Look-up tables'!$D$1:$E$5,2,FALSE)</f>
        <v>4</v>
      </c>
      <c r="Q1530" s="8" t="s">
        <v>27</v>
      </c>
      <c r="R1530" t="s">
        <v>71</v>
      </c>
      <c r="S1530" t="s">
        <v>19</v>
      </c>
      <c r="T1530" s="1">
        <v>40826</v>
      </c>
    </row>
    <row r="1531" spans="1:20" x14ac:dyDescent="0.35">
      <c r="A1531">
        <v>40134</v>
      </c>
      <c r="B1531" s="1">
        <v>40825</v>
      </c>
      <c r="C1531" s="27" t="str">
        <f t="shared" si="70"/>
        <v>Oct</v>
      </c>
      <c r="D1531" s="27">
        <f>VLOOKUP(C1531,'Look-up tables'!$N$2:$O$13,2,FALSE)</f>
        <v>10</v>
      </c>
      <c r="E1531" t="s">
        <v>13</v>
      </c>
      <c r="F1531">
        <v>43</v>
      </c>
      <c r="G1531" t="str">
        <f>VLOOKUP(F1531,'Look-up tables'!$A$1:$B$7,2,TRUE)</f>
        <v>XL</v>
      </c>
      <c r="H1531">
        <v>1461.1</v>
      </c>
      <c r="I1531" s="2">
        <f t="shared" si="72"/>
        <v>33.979069767441857</v>
      </c>
      <c r="J1531" t="s">
        <v>25</v>
      </c>
      <c r="K1531">
        <v>1.99</v>
      </c>
      <c r="L1531" s="8">
        <f t="shared" si="71"/>
        <v>1463.09</v>
      </c>
      <c r="M1531" t="s">
        <v>15</v>
      </c>
      <c r="N1531" t="str">
        <f>VLOOKUP(M1531,'Look-up tables'!$H$1:$I$14,2,FALSE)</f>
        <v>BC</v>
      </c>
      <c r="O1531" t="s">
        <v>42</v>
      </c>
      <c r="P1531" s="7">
        <f>VLOOKUP(O1531,'Look-up tables'!$D$1:$E$5,2,FALSE)</f>
        <v>2</v>
      </c>
      <c r="Q1531" s="8" t="s">
        <v>30</v>
      </c>
      <c r="R1531" t="s">
        <v>31</v>
      </c>
      <c r="S1531" t="s">
        <v>32</v>
      </c>
      <c r="T1531" t="s">
        <v>176</v>
      </c>
    </row>
    <row r="1532" spans="1:20" x14ac:dyDescent="0.35">
      <c r="A1532">
        <v>14116</v>
      </c>
      <c r="B1532" s="1">
        <v>40825</v>
      </c>
      <c r="C1532" s="27" t="str">
        <f t="shared" si="70"/>
        <v>Oct</v>
      </c>
      <c r="D1532" s="27">
        <f>VLOOKUP(C1532,'Look-up tables'!$N$2:$O$13,2,FALSE)</f>
        <v>10</v>
      </c>
      <c r="E1532" t="s">
        <v>34</v>
      </c>
      <c r="F1532">
        <v>42</v>
      </c>
      <c r="G1532" t="str">
        <f>VLOOKUP(F1532,'Look-up tables'!$A$1:$B$7,2,TRUE)</f>
        <v>XL</v>
      </c>
      <c r="H1532">
        <v>1414.05</v>
      </c>
      <c r="I1532" s="2">
        <f t="shared" si="72"/>
        <v>33.667857142857144</v>
      </c>
      <c r="J1532" t="s">
        <v>25</v>
      </c>
      <c r="K1532">
        <v>14.72</v>
      </c>
      <c r="L1532" s="8">
        <f t="shared" si="71"/>
        <v>1428.77</v>
      </c>
      <c r="M1532" t="s">
        <v>26</v>
      </c>
      <c r="N1532" t="str">
        <f>VLOOKUP(M1532,'Look-up tables'!$H$1:$I$14,2,FALSE)</f>
        <v>NT</v>
      </c>
      <c r="O1532" t="s">
        <v>42</v>
      </c>
      <c r="P1532" s="7">
        <f>VLOOKUP(O1532,'Look-up tables'!$D$1:$E$5,2,FALSE)</f>
        <v>2</v>
      </c>
      <c r="Q1532" s="8" t="s">
        <v>27</v>
      </c>
      <c r="R1532" t="s">
        <v>68</v>
      </c>
      <c r="S1532" t="s">
        <v>19</v>
      </c>
      <c r="T1532" s="1">
        <v>40826</v>
      </c>
    </row>
    <row r="1533" spans="1:20" x14ac:dyDescent="0.35">
      <c r="A1533">
        <v>16422</v>
      </c>
      <c r="B1533" s="1">
        <v>40825</v>
      </c>
      <c r="C1533" s="27" t="str">
        <f t="shared" si="70"/>
        <v>Oct</v>
      </c>
      <c r="D1533" s="27">
        <f>VLOOKUP(C1533,'Look-up tables'!$N$2:$O$13,2,FALSE)</f>
        <v>10</v>
      </c>
      <c r="E1533" t="s">
        <v>20</v>
      </c>
      <c r="F1533">
        <v>40</v>
      </c>
      <c r="G1533" t="str">
        <f>VLOOKUP(F1533,'Look-up tables'!$A$1:$B$7,2,TRUE)</f>
        <v>XL</v>
      </c>
      <c r="H1533">
        <v>272.01</v>
      </c>
      <c r="I1533" s="2">
        <f t="shared" si="72"/>
        <v>6.8002500000000001</v>
      </c>
      <c r="J1533" t="s">
        <v>25</v>
      </c>
      <c r="K1533">
        <v>5.14</v>
      </c>
      <c r="L1533" s="8">
        <f t="shared" si="71"/>
        <v>277.14999999999998</v>
      </c>
      <c r="M1533" t="s">
        <v>85</v>
      </c>
      <c r="N1533" t="str">
        <f>VLOOKUP(M1533,'Look-up tables'!$H$1:$I$14,2,FALSE)</f>
        <v>SK</v>
      </c>
      <c r="O1533" t="s">
        <v>42</v>
      </c>
      <c r="P1533" s="7">
        <f>VLOOKUP(O1533,'Look-up tables'!$D$1:$E$5,2,FALSE)</f>
        <v>2</v>
      </c>
      <c r="Q1533" s="8" t="s">
        <v>27</v>
      </c>
      <c r="R1533" t="s">
        <v>28</v>
      </c>
      <c r="S1533" t="s">
        <v>19</v>
      </c>
      <c r="T1533" s="1">
        <v>40826</v>
      </c>
    </row>
    <row r="1534" spans="1:20" x14ac:dyDescent="0.35">
      <c r="A1534">
        <v>22689</v>
      </c>
      <c r="B1534" s="1">
        <v>40825</v>
      </c>
      <c r="C1534" s="27" t="str">
        <f t="shared" si="70"/>
        <v>Oct</v>
      </c>
      <c r="D1534" s="27">
        <f>VLOOKUP(C1534,'Look-up tables'!$N$2:$O$13,2,FALSE)</f>
        <v>10</v>
      </c>
      <c r="E1534" t="s">
        <v>13</v>
      </c>
      <c r="F1534">
        <v>39</v>
      </c>
      <c r="G1534" t="str">
        <f>VLOOKUP(F1534,'Look-up tables'!$A$1:$B$7,2,TRUE)</f>
        <v>L</v>
      </c>
      <c r="H1534">
        <v>2405</v>
      </c>
      <c r="I1534" s="2">
        <f t="shared" si="72"/>
        <v>61.666666666666664</v>
      </c>
      <c r="J1534" t="s">
        <v>25</v>
      </c>
      <c r="K1534">
        <v>0.99</v>
      </c>
      <c r="L1534" s="8">
        <f t="shared" si="71"/>
        <v>2405.9899999999998</v>
      </c>
      <c r="M1534" t="s">
        <v>46</v>
      </c>
      <c r="N1534" t="str">
        <f>VLOOKUP(M1534,'Look-up tables'!$H$1:$I$14,2,FALSE)</f>
        <v>YT</v>
      </c>
      <c r="O1534" t="s">
        <v>29</v>
      </c>
      <c r="P1534" s="7">
        <f>VLOOKUP(O1534,'Look-up tables'!$D$1:$E$5,2,FALSE)</f>
        <v>3</v>
      </c>
      <c r="Q1534" s="8" t="s">
        <v>27</v>
      </c>
      <c r="R1534" t="s">
        <v>66</v>
      </c>
      <c r="S1534" t="s">
        <v>19</v>
      </c>
      <c r="T1534" s="1">
        <v>40857</v>
      </c>
    </row>
    <row r="1535" spans="1:20" x14ac:dyDescent="0.35">
      <c r="A1535">
        <v>35649</v>
      </c>
      <c r="B1535" s="1">
        <v>40825</v>
      </c>
      <c r="C1535" s="27" t="str">
        <f t="shared" si="70"/>
        <v>Oct</v>
      </c>
      <c r="D1535" s="27">
        <f>VLOOKUP(C1535,'Look-up tables'!$N$2:$O$13,2,FALSE)</f>
        <v>10</v>
      </c>
      <c r="E1535" t="s">
        <v>55</v>
      </c>
      <c r="F1535">
        <v>25</v>
      </c>
      <c r="G1535" t="str">
        <f>VLOOKUP(F1535,'Look-up tables'!$A$1:$B$7,2,TRUE)</f>
        <v>M</v>
      </c>
      <c r="H1535">
        <v>174.03</v>
      </c>
      <c r="I1535" s="2">
        <f t="shared" si="72"/>
        <v>6.9611999999999998</v>
      </c>
      <c r="J1535" t="s">
        <v>25</v>
      </c>
      <c r="K1535">
        <v>5.74</v>
      </c>
      <c r="L1535" s="8">
        <f t="shared" si="71"/>
        <v>179.77</v>
      </c>
      <c r="M1535" t="s">
        <v>15</v>
      </c>
      <c r="N1535" t="str">
        <f>VLOOKUP(M1535,'Look-up tables'!$H$1:$I$14,2,FALSE)</f>
        <v>BC</v>
      </c>
      <c r="O1535" t="s">
        <v>16</v>
      </c>
      <c r="P1535" s="7">
        <f>VLOOKUP(O1535,'Look-up tables'!$D$1:$E$5,2,FALSE)</f>
        <v>4</v>
      </c>
      <c r="Q1535" s="8" t="s">
        <v>27</v>
      </c>
      <c r="R1535" t="s">
        <v>28</v>
      </c>
      <c r="S1535" t="s">
        <v>19</v>
      </c>
      <c r="T1535" s="1">
        <v>40857</v>
      </c>
    </row>
    <row r="1536" spans="1:20" x14ac:dyDescent="0.35">
      <c r="A1536">
        <v>41318</v>
      </c>
      <c r="B1536" s="1">
        <v>40825</v>
      </c>
      <c r="C1536" s="27" t="str">
        <f t="shared" si="70"/>
        <v>Oct</v>
      </c>
      <c r="D1536" s="27">
        <f>VLOOKUP(C1536,'Look-up tables'!$N$2:$O$13,2,FALSE)</f>
        <v>10</v>
      </c>
      <c r="E1536" t="s">
        <v>13</v>
      </c>
      <c r="F1536">
        <v>21</v>
      </c>
      <c r="G1536" t="str">
        <f>VLOOKUP(F1536,'Look-up tables'!$A$1:$B$7,2,TRUE)</f>
        <v>M</v>
      </c>
      <c r="H1536">
        <v>1223.1099999999999</v>
      </c>
      <c r="I1536" s="2">
        <f t="shared" si="72"/>
        <v>58.243333333333325</v>
      </c>
      <c r="J1536" t="s">
        <v>14</v>
      </c>
      <c r="K1536">
        <v>13.22</v>
      </c>
      <c r="L1536" s="8">
        <f t="shared" si="71"/>
        <v>1236.33</v>
      </c>
      <c r="M1536" t="s">
        <v>51</v>
      </c>
      <c r="N1536" t="str">
        <f>VLOOKUP(M1536,'Look-up tables'!$H$1:$I$14,2,FALSE)</f>
        <v>ON</v>
      </c>
      <c r="O1536" t="s">
        <v>16</v>
      </c>
      <c r="P1536" s="7">
        <f>VLOOKUP(O1536,'Look-up tables'!$D$1:$E$5,2,FALSE)</f>
        <v>4</v>
      </c>
      <c r="Q1536" s="8" t="s">
        <v>27</v>
      </c>
      <c r="R1536" t="s">
        <v>66</v>
      </c>
      <c r="S1536" t="s">
        <v>19</v>
      </c>
      <c r="T1536" t="s">
        <v>205</v>
      </c>
    </row>
    <row r="1537" spans="1:20" x14ac:dyDescent="0.35">
      <c r="A1537">
        <v>16422</v>
      </c>
      <c r="B1537" s="1">
        <v>40825</v>
      </c>
      <c r="C1537" s="27" t="str">
        <f t="shared" si="70"/>
        <v>Oct</v>
      </c>
      <c r="D1537" s="27">
        <f>VLOOKUP(C1537,'Look-up tables'!$N$2:$O$13,2,FALSE)</f>
        <v>10</v>
      </c>
      <c r="E1537" t="s">
        <v>20</v>
      </c>
      <c r="F1537">
        <v>16</v>
      </c>
      <c r="G1537" t="str">
        <f>VLOOKUP(F1537,'Look-up tables'!$A$1:$B$7,2,TRUE)</f>
        <v>S</v>
      </c>
      <c r="H1537">
        <v>171.5</v>
      </c>
      <c r="I1537" s="2">
        <f t="shared" si="72"/>
        <v>10.71875</v>
      </c>
      <c r="J1537" t="s">
        <v>25</v>
      </c>
      <c r="K1537">
        <v>4.68</v>
      </c>
      <c r="L1537" s="8">
        <f t="shared" si="71"/>
        <v>176.18</v>
      </c>
      <c r="M1537" t="s">
        <v>85</v>
      </c>
      <c r="N1537" t="str">
        <f>VLOOKUP(M1537,'Look-up tables'!$H$1:$I$14,2,FALSE)</f>
        <v>SK</v>
      </c>
      <c r="O1537" t="s">
        <v>42</v>
      </c>
      <c r="P1537" s="7">
        <f>VLOOKUP(O1537,'Look-up tables'!$D$1:$E$5,2,FALSE)</f>
        <v>2</v>
      </c>
      <c r="Q1537" s="8" t="s">
        <v>27</v>
      </c>
      <c r="R1537" t="s">
        <v>36</v>
      </c>
      <c r="S1537" t="s">
        <v>32</v>
      </c>
      <c r="T1537" s="1">
        <v>40857</v>
      </c>
    </row>
    <row r="1538" spans="1:20" x14ac:dyDescent="0.35">
      <c r="A1538">
        <v>40134</v>
      </c>
      <c r="B1538" s="1">
        <v>40825</v>
      </c>
      <c r="C1538" s="27" t="str">
        <f t="shared" si="70"/>
        <v>Oct</v>
      </c>
      <c r="D1538" s="27">
        <f>VLOOKUP(C1538,'Look-up tables'!$N$2:$O$13,2,FALSE)</f>
        <v>10</v>
      </c>
      <c r="E1538" t="s">
        <v>13</v>
      </c>
      <c r="F1538">
        <v>10</v>
      </c>
      <c r="G1538" t="str">
        <f>VLOOKUP(F1538,'Look-up tables'!$A$1:$B$7,2,TRUE)</f>
        <v>S</v>
      </c>
      <c r="H1538">
        <v>109.37</v>
      </c>
      <c r="I1538" s="2">
        <f t="shared" si="72"/>
        <v>10.937000000000001</v>
      </c>
      <c r="J1538" t="s">
        <v>25</v>
      </c>
      <c r="K1538">
        <v>4.5</v>
      </c>
      <c r="L1538" s="8">
        <f t="shared" si="71"/>
        <v>113.87</v>
      </c>
      <c r="M1538" t="s">
        <v>15</v>
      </c>
      <c r="N1538" t="str">
        <f>VLOOKUP(M1538,'Look-up tables'!$H$1:$I$14,2,FALSE)</f>
        <v>BC</v>
      </c>
      <c r="O1538" t="s">
        <v>42</v>
      </c>
      <c r="P1538" s="7">
        <f>VLOOKUP(O1538,'Look-up tables'!$D$1:$E$5,2,FALSE)</f>
        <v>2</v>
      </c>
      <c r="Q1538" s="8" t="s">
        <v>27</v>
      </c>
      <c r="R1538" t="s">
        <v>66</v>
      </c>
      <c r="S1538" t="s">
        <v>19</v>
      </c>
      <c r="T1538" t="s">
        <v>74</v>
      </c>
    </row>
    <row r="1539" spans="1:20" x14ac:dyDescent="0.35">
      <c r="A1539">
        <v>35649</v>
      </c>
      <c r="B1539" s="1">
        <v>40825</v>
      </c>
      <c r="C1539" s="27" t="str">
        <f t="shared" ref="C1539:C1602" si="73">TEXT(B1539, "mmm")</f>
        <v>Oct</v>
      </c>
      <c r="D1539" s="27">
        <f>VLOOKUP(C1539,'Look-up tables'!$N$2:$O$13,2,FALSE)</f>
        <v>10</v>
      </c>
      <c r="E1539" t="s">
        <v>55</v>
      </c>
      <c r="F1539">
        <v>9</v>
      </c>
      <c r="G1539" t="str">
        <f>VLOOKUP(F1539,'Look-up tables'!$A$1:$B$7,2,TRUE)</f>
        <v>XS</v>
      </c>
      <c r="H1539">
        <v>43.26</v>
      </c>
      <c r="I1539" s="2">
        <f t="shared" si="72"/>
        <v>4.8066666666666666</v>
      </c>
      <c r="J1539" t="s">
        <v>25</v>
      </c>
      <c r="K1539">
        <v>1.49</v>
      </c>
      <c r="L1539" s="8">
        <f t="shared" ref="L1539:L1602" si="74">H1539+K1539</f>
        <v>44.75</v>
      </c>
      <c r="M1539" t="s">
        <v>15</v>
      </c>
      <c r="N1539" t="str">
        <f>VLOOKUP(M1539,'Look-up tables'!$H$1:$I$14,2,FALSE)</f>
        <v>BC</v>
      </c>
      <c r="O1539" t="s">
        <v>16</v>
      </c>
      <c r="P1539" s="7">
        <f>VLOOKUP(O1539,'Look-up tables'!$D$1:$E$5,2,FALSE)</f>
        <v>4</v>
      </c>
      <c r="Q1539" s="8" t="s">
        <v>27</v>
      </c>
      <c r="R1539" t="s">
        <v>68</v>
      </c>
      <c r="S1539" t="s">
        <v>19</v>
      </c>
      <c r="T1539" s="1">
        <v>40857</v>
      </c>
    </row>
    <row r="1540" spans="1:20" x14ac:dyDescent="0.35">
      <c r="A1540">
        <v>39332</v>
      </c>
      <c r="B1540" s="1">
        <v>40825</v>
      </c>
      <c r="C1540" s="27" t="str">
        <f t="shared" si="73"/>
        <v>Oct</v>
      </c>
      <c r="D1540" s="27">
        <f>VLOOKUP(C1540,'Look-up tables'!$N$2:$O$13,2,FALSE)</f>
        <v>10</v>
      </c>
      <c r="E1540" t="s">
        <v>20</v>
      </c>
      <c r="F1540">
        <v>4</v>
      </c>
      <c r="G1540" t="str">
        <f>VLOOKUP(F1540,'Look-up tables'!$A$1:$B$7,2,TRUE)</f>
        <v>XS</v>
      </c>
      <c r="H1540">
        <v>198.72</v>
      </c>
      <c r="I1540" s="2">
        <f t="shared" si="72"/>
        <v>49.68</v>
      </c>
      <c r="J1540" t="s">
        <v>14</v>
      </c>
      <c r="K1540">
        <v>14.45</v>
      </c>
      <c r="L1540" s="8">
        <f t="shared" si="74"/>
        <v>213.17</v>
      </c>
      <c r="M1540" t="s">
        <v>15</v>
      </c>
      <c r="N1540" t="str">
        <f>VLOOKUP(M1540,'Look-up tables'!$H$1:$I$14,2,FALSE)</f>
        <v>BC</v>
      </c>
      <c r="O1540" t="s">
        <v>16</v>
      </c>
      <c r="P1540" s="7">
        <f>VLOOKUP(O1540,'Look-up tables'!$D$1:$E$5,2,FALSE)</f>
        <v>4</v>
      </c>
      <c r="Q1540" s="8" t="s">
        <v>17</v>
      </c>
      <c r="R1540" t="s">
        <v>18</v>
      </c>
      <c r="S1540" t="s">
        <v>76</v>
      </c>
      <c r="T1540" s="1">
        <v>40826</v>
      </c>
    </row>
    <row r="1541" spans="1:20" x14ac:dyDescent="0.35">
      <c r="A1541">
        <v>14116</v>
      </c>
      <c r="B1541" s="1">
        <v>40825</v>
      </c>
      <c r="C1541" s="27" t="str">
        <f t="shared" si="73"/>
        <v>Oct</v>
      </c>
      <c r="D1541" s="27">
        <f>VLOOKUP(C1541,'Look-up tables'!$N$2:$O$13,2,FALSE)</f>
        <v>10</v>
      </c>
      <c r="E1541" t="s">
        <v>34</v>
      </c>
      <c r="F1541">
        <v>1</v>
      </c>
      <c r="G1541" t="str">
        <f>VLOOKUP(F1541,'Look-up tables'!$A$1:$B$7,2,TRUE)</f>
        <v>XS</v>
      </c>
      <c r="H1541">
        <v>40.1</v>
      </c>
      <c r="I1541" s="2">
        <f t="shared" si="72"/>
        <v>40.1</v>
      </c>
      <c r="J1541" t="s">
        <v>25</v>
      </c>
      <c r="K1541">
        <v>11.63</v>
      </c>
      <c r="L1541" s="8">
        <f t="shared" si="74"/>
        <v>51.730000000000004</v>
      </c>
      <c r="M1541" t="s">
        <v>26</v>
      </c>
      <c r="N1541" t="str">
        <f>VLOOKUP(M1541,'Look-up tables'!$H$1:$I$14,2,FALSE)</f>
        <v>NT</v>
      </c>
      <c r="O1541" t="s">
        <v>42</v>
      </c>
      <c r="P1541" s="7">
        <f>VLOOKUP(O1541,'Look-up tables'!$D$1:$E$5,2,FALSE)</f>
        <v>2</v>
      </c>
      <c r="Q1541" s="8" t="s">
        <v>27</v>
      </c>
      <c r="R1541" t="s">
        <v>68</v>
      </c>
      <c r="S1541" t="s">
        <v>19</v>
      </c>
      <c r="T1541" s="1">
        <v>40857</v>
      </c>
    </row>
    <row r="1542" spans="1:20" x14ac:dyDescent="0.35">
      <c r="A1542">
        <v>40134</v>
      </c>
      <c r="B1542" s="1">
        <v>40825</v>
      </c>
      <c r="C1542" s="27" t="str">
        <f t="shared" si="73"/>
        <v>Oct</v>
      </c>
      <c r="D1542" s="27">
        <f>VLOOKUP(C1542,'Look-up tables'!$N$2:$O$13,2,FALSE)</f>
        <v>10</v>
      </c>
      <c r="E1542" t="s">
        <v>13</v>
      </c>
      <c r="F1542">
        <v>1</v>
      </c>
      <c r="G1542" t="str">
        <f>VLOOKUP(F1542,'Look-up tables'!$A$1:$B$7,2,TRUE)</f>
        <v>XS</v>
      </c>
      <c r="H1542">
        <v>9.75</v>
      </c>
      <c r="I1542" s="2">
        <f t="shared" si="72"/>
        <v>9.75</v>
      </c>
      <c r="J1542" t="s">
        <v>25</v>
      </c>
      <c r="K1542">
        <v>4.72</v>
      </c>
      <c r="L1542" s="8">
        <f t="shared" si="74"/>
        <v>14.469999999999999</v>
      </c>
      <c r="M1542" t="s">
        <v>15</v>
      </c>
      <c r="N1542" t="str">
        <f>VLOOKUP(M1542,'Look-up tables'!$H$1:$I$14,2,FALSE)</f>
        <v>BC</v>
      </c>
      <c r="O1542" t="s">
        <v>42</v>
      </c>
      <c r="P1542" s="7">
        <f>VLOOKUP(O1542,'Look-up tables'!$D$1:$E$5,2,FALSE)</f>
        <v>2</v>
      </c>
      <c r="Q1542" s="8" t="s">
        <v>27</v>
      </c>
      <c r="R1542" t="s">
        <v>28</v>
      </c>
      <c r="S1542" t="s">
        <v>19</v>
      </c>
      <c r="T1542" t="s">
        <v>153</v>
      </c>
    </row>
    <row r="1543" spans="1:20" x14ac:dyDescent="0.35">
      <c r="A1543">
        <v>7075</v>
      </c>
      <c r="B1543" s="1">
        <v>40826</v>
      </c>
      <c r="C1543" s="27" t="str">
        <f t="shared" si="73"/>
        <v>Oct</v>
      </c>
      <c r="D1543" s="27">
        <f>VLOOKUP(C1543,'Look-up tables'!$N$2:$O$13,2,FALSE)</f>
        <v>10</v>
      </c>
      <c r="E1543" t="s">
        <v>13</v>
      </c>
      <c r="F1543">
        <v>43</v>
      </c>
      <c r="G1543" t="str">
        <f>VLOOKUP(F1543,'Look-up tables'!$A$1:$B$7,2,TRUE)</f>
        <v>XL</v>
      </c>
      <c r="H1543">
        <v>83.34</v>
      </c>
      <c r="I1543" s="2">
        <f t="shared" si="72"/>
        <v>1.9381395348837209</v>
      </c>
      <c r="J1543" t="s">
        <v>25</v>
      </c>
      <c r="K1543">
        <v>2.58</v>
      </c>
      <c r="L1543" s="8">
        <f t="shared" si="74"/>
        <v>85.92</v>
      </c>
      <c r="M1543" t="s">
        <v>35</v>
      </c>
      <c r="N1543" t="str">
        <f>VLOOKUP(M1543,'Look-up tables'!$H$1:$I$14,2,FALSE)</f>
        <v>QC</v>
      </c>
      <c r="O1543" t="s">
        <v>22</v>
      </c>
      <c r="P1543" s="7">
        <f>VLOOKUP(O1543,'Look-up tables'!$D$1:$E$5,2,FALSE)</f>
        <v>1</v>
      </c>
      <c r="Q1543" s="8" t="s">
        <v>27</v>
      </c>
      <c r="R1543" t="s">
        <v>82</v>
      </c>
      <c r="S1543" t="s">
        <v>37</v>
      </c>
      <c r="T1543" t="s">
        <v>153</v>
      </c>
    </row>
    <row r="1544" spans="1:20" x14ac:dyDescent="0.35">
      <c r="A1544">
        <v>2532</v>
      </c>
      <c r="B1544" s="1">
        <v>40826</v>
      </c>
      <c r="C1544" s="27" t="str">
        <f t="shared" si="73"/>
        <v>Oct</v>
      </c>
      <c r="D1544" s="27">
        <f>VLOOKUP(C1544,'Look-up tables'!$N$2:$O$13,2,FALSE)</f>
        <v>10</v>
      </c>
      <c r="E1544" t="s">
        <v>34</v>
      </c>
      <c r="F1544">
        <v>39</v>
      </c>
      <c r="G1544" t="str">
        <f>VLOOKUP(F1544,'Look-up tables'!$A$1:$B$7,2,TRUE)</f>
        <v>L</v>
      </c>
      <c r="H1544">
        <v>282.07</v>
      </c>
      <c r="I1544" s="2">
        <f t="shared" si="72"/>
        <v>7.2325641025641021</v>
      </c>
      <c r="J1544" t="s">
        <v>25</v>
      </c>
      <c r="K1544">
        <v>0.49</v>
      </c>
      <c r="L1544" s="8">
        <f t="shared" si="74"/>
        <v>282.56</v>
      </c>
      <c r="M1544" t="s">
        <v>62</v>
      </c>
      <c r="N1544" t="str">
        <f>VLOOKUP(M1544,'Look-up tables'!$H$1:$I$14,2,FALSE)</f>
        <v>NU</v>
      </c>
      <c r="O1544" t="s">
        <v>22</v>
      </c>
      <c r="P1544" s="7">
        <f>VLOOKUP(O1544,'Look-up tables'!$D$1:$E$5,2,FALSE)</f>
        <v>1</v>
      </c>
      <c r="Q1544" s="8" t="s">
        <v>27</v>
      </c>
      <c r="R1544" t="s">
        <v>71</v>
      </c>
      <c r="S1544" t="s">
        <v>19</v>
      </c>
      <c r="T1544" s="1">
        <v>40857</v>
      </c>
    </row>
    <row r="1545" spans="1:20" x14ac:dyDescent="0.35">
      <c r="A1545">
        <v>2532</v>
      </c>
      <c r="B1545" s="1">
        <v>40826</v>
      </c>
      <c r="C1545" s="27" t="str">
        <f t="shared" si="73"/>
        <v>Oct</v>
      </c>
      <c r="D1545" s="27">
        <f>VLOOKUP(C1545,'Look-up tables'!$N$2:$O$13,2,FALSE)</f>
        <v>10</v>
      </c>
      <c r="E1545" t="s">
        <v>34</v>
      </c>
      <c r="F1545">
        <v>24</v>
      </c>
      <c r="G1545" t="str">
        <f>VLOOKUP(F1545,'Look-up tables'!$A$1:$B$7,2,TRUE)</f>
        <v>M</v>
      </c>
      <c r="H1545">
        <v>426.03699999999998</v>
      </c>
      <c r="I1545" s="2">
        <f t="shared" si="72"/>
        <v>17.751541666666665</v>
      </c>
      <c r="J1545" t="s">
        <v>25</v>
      </c>
      <c r="K1545">
        <v>2.5</v>
      </c>
      <c r="L1545" s="8">
        <f t="shared" si="74"/>
        <v>428.53699999999998</v>
      </c>
      <c r="M1545" t="s">
        <v>62</v>
      </c>
      <c r="N1545" t="str">
        <f>VLOOKUP(M1545,'Look-up tables'!$H$1:$I$14,2,FALSE)</f>
        <v>NU</v>
      </c>
      <c r="O1545" t="s">
        <v>22</v>
      </c>
      <c r="P1545" s="7">
        <f>VLOOKUP(O1545,'Look-up tables'!$D$1:$E$5,2,FALSE)</f>
        <v>1</v>
      </c>
      <c r="Q1545" s="8" t="s">
        <v>30</v>
      </c>
      <c r="R1545" t="s">
        <v>47</v>
      </c>
      <c r="S1545" t="s">
        <v>37</v>
      </c>
      <c r="T1545" s="1">
        <v>40857</v>
      </c>
    </row>
    <row r="1546" spans="1:20" x14ac:dyDescent="0.35">
      <c r="A1546">
        <v>52675</v>
      </c>
      <c r="B1546" s="1">
        <v>40826</v>
      </c>
      <c r="C1546" s="27" t="str">
        <f t="shared" si="73"/>
        <v>Oct</v>
      </c>
      <c r="D1546" s="27">
        <f>VLOOKUP(C1546,'Look-up tables'!$N$2:$O$13,2,FALSE)</f>
        <v>10</v>
      </c>
      <c r="E1546" t="s">
        <v>55</v>
      </c>
      <c r="F1546">
        <v>22</v>
      </c>
      <c r="G1546" t="str">
        <f>VLOOKUP(F1546,'Look-up tables'!$A$1:$B$7,2,TRUE)</f>
        <v>M</v>
      </c>
      <c r="H1546">
        <v>52.62</v>
      </c>
      <c r="I1546" s="2">
        <f t="shared" si="72"/>
        <v>2.3918181818181816</v>
      </c>
      <c r="J1546" t="s">
        <v>25</v>
      </c>
      <c r="K1546">
        <v>1.1200000000000001</v>
      </c>
      <c r="L1546" s="8">
        <f t="shared" si="74"/>
        <v>53.739999999999995</v>
      </c>
      <c r="M1546" t="s">
        <v>15</v>
      </c>
      <c r="N1546" t="str">
        <f>VLOOKUP(M1546,'Look-up tables'!$H$1:$I$14,2,FALSE)</f>
        <v>BC</v>
      </c>
      <c r="O1546" t="s">
        <v>42</v>
      </c>
      <c r="P1546" s="7">
        <f>VLOOKUP(O1546,'Look-up tables'!$D$1:$E$5,2,FALSE)</f>
        <v>2</v>
      </c>
      <c r="Q1546" s="8" t="s">
        <v>27</v>
      </c>
      <c r="R1546" t="s">
        <v>40</v>
      </c>
      <c r="S1546" t="s">
        <v>37</v>
      </c>
      <c r="T1546" s="1">
        <v>40887</v>
      </c>
    </row>
    <row r="1547" spans="1:20" x14ac:dyDescent="0.35">
      <c r="A1547">
        <v>7075</v>
      </c>
      <c r="B1547" s="1">
        <v>40826</v>
      </c>
      <c r="C1547" s="27" t="str">
        <f t="shared" si="73"/>
        <v>Oct</v>
      </c>
      <c r="D1547" s="27">
        <f>VLOOKUP(C1547,'Look-up tables'!$N$2:$O$13,2,FALSE)</f>
        <v>10</v>
      </c>
      <c r="E1547" t="s">
        <v>13</v>
      </c>
      <c r="F1547">
        <v>15</v>
      </c>
      <c r="G1547" t="str">
        <f>VLOOKUP(F1547,'Look-up tables'!$A$1:$B$7,2,TRUE)</f>
        <v>S</v>
      </c>
      <c r="H1547">
        <v>241.89</v>
      </c>
      <c r="I1547" s="2">
        <f t="shared" si="72"/>
        <v>16.125999999999998</v>
      </c>
      <c r="J1547" t="s">
        <v>25</v>
      </c>
      <c r="K1547">
        <v>10.68</v>
      </c>
      <c r="L1547" s="8">
        <f t="shared" si="74"/>
        <v>252.57</v>
      </c>
      <c r="M1547" t="s">
        <v>35</v>
      </c>
      <c r="N1547" t="str">
        <f>VLOOKUP(M1547,'Look-up tables'!$H$1:$I$14,2,FALSE)</f>
        <v>QC</v>
      </c>
      <c r="O1547" t="s">
        <v>22</v>
      </c>
      <c r="P1547" s="7">
        <f>VLOOKUP(O1547,'Look-up tables'!$D$1:$E$5,2,FALSE)</f>
        <v>1</v>
      </c>
      <c r="Q1547" s="8" t="s">
        <v>27</v>
      </c>
      <c r="R1547" t="s">
        <v>58</v>
      </c>
      <c r="S1547" t="s">
        <v>19</v>
      </c>
      <c r="T1547" s="1">
        <v>40887</v>
      </c>
    </row>
    <row r="1548" spans="1:20" x14ac:dyDescent="0.35">
      <c r="A1548">
        <v>9127</v>
      </c>
      <c r="B1548" s="1">
        <v>40826</v>
      </c>
      <c r="C1548" s="27" t="str">
        <f t="shared" si="73"/>
        <v>Oct</v>
      </c>
      <c r="D1548" s="27">
        <f>VLOOKUP(C1548,'Look-up tables'!$N$2:$O$13,2,FALSE)</f>
        <v>10</v>
      </c>
      <c r="E1548" t="s">
        <v>49</v>
      </c>
      <c r="F1548">
        <v>7</v>
      </c>
      <c r="G1548" t="str">
        <f>VLOOKUP(F1548,'Look-up tables'!$A$1:$B$7,2,TRUE)</f>
        <v>XS</v>
      </c>
      <c r="H1548">
        <v>2039.56</v>
      </c>
      <c r="I1548" s="2">
        <f t="shared" si="72"/>
        <v>291.36571428571426</v>
      </c>
      <c r="J1548" t="s">
        <v>14</v>
      </c>
      <c r="K1548">
        <v>35</v>
      </c>
      <c r="L1548" s="8">
        <f t="shared" si="74"/>
        <v>2074.56</v>
      </c>
      <c r="M1548" t="s">
        <v>26</v>
      </c>
      <c r="N1548" t="str">
        <f>VLOOKUP(M1548,'Look-up tables'!$H$1:$I$14,2,FALSE)</f>
        <v>NT</v>
      </c>
      <c r="O1548" t="s">
        <v>22</v>
      </c>
      <c r="P1548" s="7">
        <f>VLOOKUP(O1548,'Look-up tables'!$D$1:$E$5,2,FALSE)</f>
        <v>1</v>
      </c>
      <c r="Q1548" s="8" t="s">
        <v>27</v>
      </c>
      <c r="R1548" t="s">
        <v>58</v>
      </c>
      <c r="S1548" t="s">
        <v>76</v>
      </c>
      <c r="T1548" s="1">
        <v>40887</v>
      </c>
    </row>
    <row r="1549" spans="1:20" x14ac:dyDescent="0.35">
      <c r="A1549">
        <v>52675</v>
      </c>
      <c r="B1549" s="1">
        <v>40826</v>
      </c>
      <c r="C1549" s="27" t="str">
        <f t="shared" si="73"/>
        <v>Oct</v>
      </c>
      <c r="D1549" s="27">
        <f>VLOOKUP(C1549,'Look-up tables'!$N$2:$O$13,2,FALSE)</f>
        <v>10</v>
      </c>
      <c r="E1549" t="s">
        <v>55</v>
      </c>
      <c r="F1549">
        <v>4</v>
      </c>
      <c r="G1549" t="str">
        <f>VLOOKUP(F1549,'Look-up tables'!$A$1:$B$7,2,TRUE)</f>
        <v>XS</v>
      </c>
      <c r="H1549">
        <v>20.25</v>
      </c>
      <c r="I1549" s="2">
        <f t="shared" si="72"/>
        <v>5.0625</v>
      </c>
      <c r="J1549" t="s">
        <v>25</v>
      </c>
      <c r="K1549">
        <v>2.39</v>
      </c>
      <c r="L1549" s="8">
        <f t="shared" si="74"/>
        <v>22.64</v>
      </c>
      <c r="M1549" t="s">
        <v>15</v>
      </c>
      <c r="N1549" t="str">
        <f>VLOOKUP(M1549,'Look-up tables'!$H$1:$I$14,2,FALSE)</f>
        <v>BC</v>
      </c>
      <c r="O1549" t="s">
        <v>42</v>
      </c>
      <c r="P1549" s="7">
        <f>VLOOKUP(O1549,'Look-up tables'!$D$1:$E$5,2,FALSE)</f>
        <v>2</v>
      </c>
      <c r="Q1549" s="8" t="s">
        <v>30</v>
      </c>
      <c r="R1549" t="s">
        <v>31</v>
      </c>
      <c r="S1549" t="s">
        <v>32</v>
      </c>
      <c r="T1549" s="1">
        <v>40887</v>
      </c>
    </row>
    <row r="1550" spans="1:20" x14ac:dyDescent="0.35">
      <c r="A1550">
        <v>10339</v>
      </c>
      <c r="B1550" s="1">
        <v>40827</v>
      </c>
      <c r="C1550" s="27" t="str">
        <f t="shared" si="73"/>
        <v>Oct</v>
      </c>
      <c r="D1550" s="27">
        <f>VLOOKUP(C1550,'Look-up tables'!$N$2:$O$13,2,FALSE)</f>
        <v>10</v>
      </c>
      <c r="E1550" t="s">
        <v>13</v>
      </c>
      <c r="F1550">
        <v>49</v>
      </c>
      <c r="G1550" t="str">
        <f>VLOOKUP(F1550,'Look-up tables'!$A$1:$B$7,2,TRUE)</f>
        <v>XL</v>
      </c>
      <c r="H1550">
        <v>9752.25</v>
      </c>
      <c r="I1550" s="2">
        <f t="shared" si="72"/>
        <v>199.02551020408163</v>
      </c>
      <c r="J1550" t="s">
        <v>25</v>
      </c>
      <c r="K1550">
        <v>21.21</v>
      </c>
      <c r="L1550" s="8">
        <f t="shared" si="74"/>
        <v>9773.4599999999991</v>
      </c>
      <c r="M1550" t="s">
        <v>46</v>
      </c>
      <c r="N1550" t="str">
        <f>VLOOKUP(M1550,'Look-up tables'!$H$1:$I$14,2,FALSE)</f>
        <v>YT</v>
      </c>
      <c r="O1550" t="s">
        <v>42</v>
      </c>
      <c r="P1550" s="7">
        <f>VLOOKUP(O1550,'Look-up tables'!$D$1:$E$5,2,FALSE)</f>
        <v>2</v>
      </c>
      <c r="Q1550" s="8" t="s">
        <v>17</v>
      </c>
      <c r="R1550" t="s">
        <v>18</v>
      </c>
      <c r="S1550" t="s">
        <v>76</v>
      </c>
      <c r="T1550" t="s">
        <v>174</v>
      </c>
    </row>
    <row r="1551" spans="1:20" x14ac:dyDescent="0.35">
      <c r="A1551">
        <v>13986</v>
      </c>
      <c r="B1551" s="1">
        <v>40827</v>
      </c>
      <c r="C1551" s="27" t="str">
        <f t="shared" si="73"/>
        <v>Oct</v>
      </c>
      <c r="D1551" s="27">
        <f>VLOOKUP(C1551,'Look-up tables'!$N$2:$O$13,2,FALSE)</f>
        <v>10</v>
      </c>
      <c r="E1551" t="s">
        <v>34</v>
      </c>
      <c r="F1551">
        <v>46</v>
      </c>
      <c r="G1551" t="str">
        <f>VLOOKUP(F1551,'Look-up tables'!$A$1:$B$7,2,TRUE)</f>
        <v>XL</v>
      </c>
      <c r="H1551">
        <v>1905.79</v>
      </c>
      <c r="I1551" s="2">
        <f t="shared" si="72"/>
        <v>41.430217391304346</v>
      </c>
      <c r="J1551" t="s">
        <v>25</v>
      </c>
      <c r="K1551">
        <v>1.99</v>
      </c>
      <c r="L1551" s="8">
        <f t="shared" si="74"/>
        <v>1907.78</v>
      </c>
      <c r="M1551" t="s">
        <v>15</v>
      </c>
      <c r="N1551" t="str">
        <f>VLOOKUP(M1551,'Look-up tables'!$H$1:$I$14,2,FALSE)</f>
        <v>BC</v>
      </c>
      <c r="O1551" t="s">
        <v>16</v>
      </c>
      <c r="P1551" s="7">
        <f>VLOOKUP(O1551,'Look-up tables'!$D$1:$E$5,2,FALSE)</f>
        <v>4</v>
      </c>
      <c r="Q1551" s="8" t="s">
        <v>30</v>
      </c>
      <c r="R1551" t="s">
        <v>31</v>
      </c>
      <c r="S1551" t="s">
        <v>32</v>
      </c>
      <c r="T1551" t="s">
        <v>153</v>
      </c>
    </row>
    <row r="1552" spans="1:20" x14ac:dyDescent="0.35">
      <c r="A1552">
        <v>33571</v>
      </c>
      <c r="B1552" s="1">
        <v>40827</v>
      </c>
      <c r="C1552" s="27" t="str">
        <f t="shared" si="73"/>
        <v>Oct</v>
      </c>
      <c r="D1552" s="27">
        <f>VLOOKUP(C1552,'Look-up tables'!$N$2:$O$13,2,FALSE)</f>
        <v>10</v>
      </c>
      <c r="E1552" t="s">
        <v>55</v>
      </c>
      <c r="F1552">
        <v>1</v>
      </c>
      <c r="G1552" t="str">
        <f>VLOOKUP(F1552,'Look-up tables'!$A$1:$B$7,2,TRUE)</f>
        <v>XS</v>
      </c>
      <c r="H1552">
        <v>7.15</v>
      </c>
      <c r="I1552" s="2">
        <f t="shared" si="72"/>
        <v>7.15</v>
      </c>
      <c r="J1552" t="s">
        <v>25</v>
      </c>
      <c r="K1552">
        <v>2.0299999999999998</v>
      </c>
      <c r="L1552" s="8">
        <f t="shared" si="74"/>
        <v>9.18</v>
      </c>
      <c r="M1552" t="s">
        <v>39</v>
      </c>
      <c r="N1552" t="str">
        <f>VLOOKUP(M1552,'Look-up tables'!$H$1:$I$14,2,FALSE)</f>
        <v>MB</v>
      </c>
      <c r="O1552" t="s">
        <v>16</v>
      </c>
      <c r="P1552" s="7">
        <f>VLOOKUP(O1552,'Look-up tables'!$D$1:$E$5,2,FALSE)</f>
        <v>4</v>
      </c>
      <c r="Q1552" s="8" t="s">
        <v>17</v>
      </c>
      <c r="R1552" t="s">
        <v>18</v>
      </c>
      <c r="S1552" t="s">
        <v>37</v>
      </c>
      <c r="T1552" t="s">
        <v>153</v>
      </c>
    </row>
    <row r="1553" spans="1:20" x14ac:dyDescent="0.35">
      <c r="A1553">
        <v>28641</v>
      </c>
      <c r="B1553" s="1">
        <v>40828</v>
      </c>
      <c r="C1553" s="27" t="str">
        <f t="shared" si="73"/>
        <v>Oct</v>
      </c>
      <c r="D1553" s="27">
        <f>VLOOKUP(C1553,'Look-up tables'!$N$2:$O$13,2,FALSE)</f>
        <v>10</v>
      </c>
      <c r="E1553" t="s">
        <v>49</v>
      </c>
      <c r="F1553">
        <v>33</v>
      </c>
      <c r="G1553" t="str">
        <f>VLOOKUP(F1553,'Look-up tables'!$A$1:$B$7,2,TRUE)</f>
        <v>L</v>
      </c>
      <c r="H1553">
        <v>278.64999999999998</v>
      </c>
      <c r="I1553" s="2">
        <f t="shared" si="72"/>
        <v>8.4439393939393934</v>
      </c>
      <c r="J1553" t="s">
        <v>14</v>
      </c>
      <c r="K1553">
        <v>2.38</v>
      </c>
      <c r="L1553" s="8">
        <f t="shared" si="74"/>
        <v>281.02999999999997</v>
      </c>
      <c r="M1553" t="s">
        <v>85</v>
      </c>
      <c r="N1553" t="str">
        <f>VLOOKUP(M1553,'Look-up tables'!$H$1:$I$14,2,FALSE)</f>
        <v>SK</v>
      </c>
      <c r="O1553" t="s">
        <v>29</v>
      </c>
      <c r="P1553" s="7">
        <f>VLOOKUP(O1553,'Look-up tables'!$D$1:$E$5,2,FALSE)</f>
        <v>3</v>
      </c>
      <c r="Q1553" s="8" t="s">
        <v>30</v>
      </c>
      <c r="R1553" t="s">
        <v>31</v>
      </c>
      <c r="S1553" t="s">
        <v>32</v>
      </c>
      <c r="T1553" t="s">
        <v>176</v>
      </c>
    </row>
    <row r="1554" spans="1:20" x14ac:dyDescent="0.35">
      <c r="A1554">
        <v>50499</v>
      </c>
      <c r="B1554" s="1">
        <v>40828</v>
      </c>
      <c r="C1554" s="27" t="str">
        <f t="shared" si="73"/>
        <v>Oct</v>
      </c>
      <c r="D1554" s="27">
        <f>VLOOKUP(C1554,'Look-up tables'!$N$2:$O$13,2,FALSE)</f>
        <v>10</v>
      </c>
      <c r="E1554" t="s">
        <v>49</v>
      </c>
      <c r="F1554">
        <v>18</v>
      </c>
      <c r="G1554" t="str">
        <f>VLOOKUP(F1554,'Look-up tables'!$A$1:$B$7,2,TRUE)</f>
        <v>S</v>
      </c>
      <c r="H1554">
        <v>1758.41</v>
      </c>
      <c r="I1554" s="2">
        <f t="shared" ref="I1554:I1617" si="75">H1554/F1554</f>
        <v>97.689444444444447</v>
      </c>
      <c r="J1554" t="s">
        <v>21</v>
      </c>
      <c r="K1554">
        <v>15.66</v>
      </c>
      <c r="L1554" s="8">
        <f t="shared" si="74"/>
        <v>1774.0700000000002</v>
      </c>
      <c r="M1554" t="s">
        <v>39</v>
      </c>
      <c r="N1554" t="str">
        <f>VLOOKUP(M1554,'Look-up tables'!$H$1:$I$14,2,FALSE)</f>
        <v>MB</v>
      </c>
      <c r="O1554" t="s">
        <v>42</v>
      </c>
      <c r="P1554" s="7">
        <f>VLOOKUP(O1554,'Look-up tables'!$D$1:$E$5,2,FALSE)</f>
        <v>2</v>
      </c>
      <c r="Q1554" s="8" t="s">
        <v>27</v>
      </c>
      <c r="R1554" t="s">
        <v>66</v>
      </c>
      <c r="S1554" t="s">
        <v>24</v>
      </c>
      <c r="T1554" t="s">
        <v>176</v>
      </c>
    </row>
    <row r="1555" spans="1:20" x14ac:dyDescent="0.35">
      <c r="A1555">
        <v>44322</v>
      </c>
      <c r="B1555" s="1">
        <v>40828</v>
      </c>
      <c r="C1555" s="27" t="str">
        <f t="shared" si="73"/>
        <v>Oct</v>
      </c>
      <c r="D1555" s="27">
        <f>VLOOKUP(C1555,'Look-up tables'!$N$2:$O$13,2,FALSE)</f>
        <v>10</v>
      </c>
      <c r="E1555" t="s">
        <v>49</v>
      </c>
      <c r="F1555">
        <v>15</v>
      </c>
      <c r="G1555" t="str">
        <f>VLOOKUP(F1555,'Look-up tables'!$A$1:$B$7,2,TRUE)</f>
        <v>S</v>
      </c>
      <c r="H1555">
        <v>600.79999999999995</v>
      </c>
      <c r="I1555" s="2">
        <f t="shared" si="75"/>
        <v>40.053333333333327</v>
      </c>
      <c r="J1555" t="s">
        <v>25</v>
      </c>
      <c r="K1555">
        <v>6.22</v>
      </c>
      <c r="L1555" s="8">
        <f t="shared" si="74"/>
        <v>607.02</v>
      </c>
      <c r="M1555" t="s">
        <v>51</v>
      </c>
      <c r="N1555" t="str">
        <f>VLOOKUP(M1555,'Look-up tables'!$H$1:$I$14,2,FALSE)</f>
        <v>ON</v>
      </c>
      <c r="O1555" t="s">
        <v>29</v>
      </c>
      <c r="P1555" s="7">
        <f>VLOOKUP(O1555,'Look-up tables'!$D$1:$E$5,2,FALSE)</f>
        <v>3</v>
      </c>
      <c r="Q1555" s="8" t="s">
        <v>27</v>
      </c>
      <c r="R1555" t="s">
        <v>58</v>
      </c>
      <c r="S1555" t="s">
        <v>19</v>
      </c>
      <c r="T1555" t="s">
        <v>153</v>
      </c>
    </row>
    <row r="1556" spans="1:20" x14ac:dyDescent="0.35">
      <c r="A1556">
        <v>5217</v>
      </c>
      <c r="B1556" s="1">
        <v>40828</v>
      </c>
      <c r="C1556" s="27" t="str">
        <f t="shared" si="73"/>
        <v>Oct</v>
      </c>
      <c r="D1556" s="27">
        <f>VLOOKUP(C1556,'Look-up tables'!$N$2:$O$13,2,FALSE)</f>
        <v>10</v>
      </c>
      <c r="E1556" t="s">
        <v>34</v>
      </c>
      <c r="F1556">
        <v>11</v>
      </c>
      <c r="G1556" t="str">
        <f>VLOOKUP(F1556,'Look-up tables'!$A$1:$B$7,2,TRUE)</f>
        <v>S</v>
      </c>
      <c r="H1556">
        <v>33.67</v>
      </c>
      <c r="I1556" s="2">
        <f t="shared" si="75"/>
        <v>3.060909090909091</v>
      </c>
      <c r="J1556" t="s">
        <v>25</v>
      </c>
      <c r="K1556">
        <v>0.99</v>
      </c>
      <c r="L1556" s="8">
        <f t="shared" si="74"/>
        <v>34.660000000000004</v>
      </c>
      <c r="M1556" t="s">
        <v>85</v>
      </c>
      <c r="N1556" t="str">
        <f>VLOOKUP(M1556,'Look-up tables'!$H$1:$I$14,2,FALSE)</f>
        <v>SK</v>
      </c>
      <c r="O1556" t="s">
        <v>29</v>
      </c>
      <c r="P1556" s="7">
        <f>VLOOKUP(O1556,'Look-up tables'!$D$1:$E$5,2,FALSE)</f>
        <v>3</v>
      </c>
      <c r="Q1556" s="8" t="s">
        <v>27</v>
      </c>
      <c r="R1556" t="s">
        <v>71</v>
      </c>
      <c r="S1556" t="s">
        <v>19</v>
      </c>
      <c r="T1556" t="s">
        <v>153</v>
      </c>
    </row>
    <row r="1557" spans="1:20" x14ac:dyDescent="0.35">
      <c r="A1557">
        <v>5217</v>
      </c>
      <c r="B1557" s="1">
        <v>40828</v>
      </c>
      <c r="C1557" s="27" t="str">
        <f t="shared" si="73"/>
        <v>Oct</v>
      </c>
      <c r="D1557" s="27">
        <f>VLOOKUP(C1557,'Look-up tables'!$N$2:$O$13,2,FALSE)</f>
        <v>10</v>
      </c>
      <c r="E1557" t="s">
        <v>34</v>
      </c>
      <c r="F1557">
        <v>8</v>
      </c>
      <c r="G1557" t="str">
        <f>VLOOKUP(F1557,'Look-up tables'!$A$1:$B$7,2,TRUE)</f>
        <v>XS</v>
      </c>
      <c r="H1557">
        <v>339.35</v>
      </c>
      <c r="I1557" s="2">
        <f t="shared" si="75"/>
        <v>42.418750000000003</v>
      </c>
      <c r="J1557" t="s">
        <v>14</v>
      </c>
      <c r="K1557">
        <v>5.33</v>
      </c>
      <c r="L1557" s="8">
        <f t="shared" si="74"/>
        <v>344.68</v>
      </c>
      <c r="M1557" t="s">
        <v>85</v>
      </c>
      <c r="N1557" t="str">
        <f>VLOOKUP(M1557,'Look-up tables'!$H$1:$I$14,2,FALSE)</f>
        <v>SK</v>
      </c>
      <c r="O1557" t="s">
        <v>29</v>
      </c>
      <c r="P1557" s="7">
        <f>VLOOKUP(O1557,'Look-up tables'!$D$1:$E$5,2,FALSE)</f>
        <v>3</v>
      </c>
      <c r="Q1557" s="8" t="s">
        <v>27</v>
      </c>
      <c r="R1557" t="s">
        <v>66</v>
      </c>
      <c r="S1557" t="s">
        <v>19</v>
      </c>
      <c r="T1557" s="1">
        <v>40887</v>
      </c>
    </row>
    <row r="1558" spans="1:20" x14ac:dyDescent="0.35">
      <c r="A1558">
        <v>42788</v>
      </c>
      <c r="B1558" s="1">
        <v>40829</v>
      </c>
      <c r="C1558" s="27" t="str">
        <f t="shared" si="73"/>
        <v>Oct</v>
      </c>
      <c r="D1558" s="27">
        <f>VLOOKUP(C1558,'Look-up tables'!$N$2:$O$13,2,FALSE)</f>
        <v>10</v>
      </c>
      <c r="E1558" t="s">
        <v>20</v>
      </c>
      <c r="F1558">
        <v>26</v>
      </c>
      <c r="G1558" t="str">
        <f>VLOOKUP(F1558,'Look-up tables'!$A$1:$B$7,2,TRUE)</f>
        <v>M</v>
      </c>
      <c r="H1558">
        <v>241.92</v>
      </c>
      <c r="I1558" s="2">
        <f t="shared" si="75"/>
        <v>9.304615384615385</v>
      </c>
      <c r="J1558" t="s">
        <v>25</v>
      </c>
      <c r="K1558">
        <v>2.27</v>
      </c>
      <c r="L1558" s="8">
        <f t="shared" si="74"/>
        <v>244.19</v>
      </c>
      <c r="M1558" t="s">
        <v>85</v>
      </c>
      <c r="N1558" t="str">
        <f>VLOOKUP(M1558,'Look-up tables'!$H$1:$I$14,2,FALSE)</f>
        <v>SK</v>
      </c>
      <c r="O1558" t="s">
        <v>42</v>
      </c>
      <c r="P1558" s="7">
        <f>VLOOKUP(O1558,'Look-up tables'!$D$1:$E$5,2,FALSE)</f>
        <v>2</v>
      </c>
      <c r="Q1558" s="8" t="s">
        <v>27</v>
      </c>
      <c r="R1558" t="s">
        <v>28</v>
      </c>
      <c r="S1558" t="s">
        <v>37</v>
      </c>
      <c r="T1558" t="s">
        <v>174</v>
      </c>
    </row>
    <row r="1559" spans="1:20" x14ac:dyDescent="0.35">
      <c r="A1559">
        <v>27872</v>
      </c>
      <c r="B1559" s="1">
        <v>40829</v>
      </c>
      <c r="C1559" s="27" t="str">
        <f t="shared" si="73"/>
        <v>Oct</v>
      </c>
      <c r="D1559" s="27">
        <f>VLOOKUP(C1559,'Look-up tables'!$N$2:$O$13,2,FALSE)</f>
        <v>10</v>
      </c>
      <c r="E1559" t="s">
        <v>49</v>
      </c>
      <c r="F1559">
        <v>25</v>
      </c>
      <c r="G1559" t="str">
        <f>VLOOKUP(F1559,'Look-up tables'!$A$1:$B$7,2,TRUE)</f>
        <v>M</v>
      </c>
      <c r="H1559">
        <v>388.71</v>
      </c>
      <c r="I1559" s="2">
        <f t="shared" si="75"/>
        <v>15.548399999999999</v>
      </c>
      <c r="J1559" t="s">
        <v>25</v>
      </c>
      <c r="K1559">
        <v>7.27</v>
      </c>
      <c r="L1559" s="8">
        <f t="shared" si="74"/>
        <v>395.97999999999996</v>
      </c>
      <c r="M1559" t="s">
        <v>54</v>
      </c>
      <c r="N1559" t="str">
        <f>VLOOKUP(M1559,'Look-up tables'!$H$1:$I$14,2,FALSE)</f>
        <v>AB</v>
      </c>
      <c r="O1559" t="s">
        <v>22</v>
      </c>
      <c r="P1559" s="7">
        <f>VLOOKUP(O1559,'Look-up tables'!$D$1:$E$5,2,FALSE)</f>
        <v>1</v>
      </c>
      <c r="Q1559" s="8" t="s">
        <v>27</v>
      </c>
      <c r="R1559" t="s">
        <v>68</v>
      </c>
      <c r="S1559" t="s">
        <v>19</v>
      </c>
      <c r="T1559" t="s">
        <v>174</v>
      </c>
    </row>
    <row r="1560" spans="1:20" x14ac:dyDescent="0.35">
      <c r="A1560">
        <v>5989</v>
      </c>
      <c r="B1560" s="1">
        <v>40830</v>
      </c>
      <c r="C1560" s="27" t="str">
        <f t="shared" si="73"/>
        <v>Oct</v>
      </c>
      <c r="D1560" s="27">
        <f>VLOOKUP(C1560,'Look-up tables'!$N$2:$O$13,2,FALSE)</f>
        <v>10</v>
      </c>
      <c r="E1560" t="s">
        <v>55</v>
      </c>
      <c r="F1560">
        <v>21</v>
      </c>
      <c r="G1560" t="str">
        <f>VLOOKUP(F1560,'Look-up tables'!$A$1:$B$7,2,TRUE)</f>
        <v>M</v>
      </c>
      <c r="H1560">
        <v>56.77</v>
      </c>
      <c r="I1560" s="2">
        <f t="shared" si="75"/>
        <v>2.7033333333333336</v>
      </c>
      <c r="J1560" t="s">
        <v>25</v>
      </c>
      <c r="K1560">
        <v>1.34</v>
      </c>
      <c r="L1560" s="8">
        <f t="shared" si="74"/>
        <v>58.110000000000007</v>
      </c>
      <c r="M1560" t="s">
        <v>46</v>
      </c>
      <c r="N1560" t="str">
        <f>VLOOKUP(M1560,'Look-up tables'!$H$1:$I$14,2,FALSE)</f>
        <v>YT</v>
      </c>
      <c r="O1560" t="s">
        <v>22</v>
      </c>
      <c r="P1560" s="7">
        <f>VLOOKUP(O1560,'Look-up tables'!$D$1:$E$5,2,FALSE)</f>
        <v>1</v>
      </c>
      <c r="Q1560" s="8" t="s">
        <v>27</v>
      </c>
      <c r="R1560" t="s">
        <v>40</v>
      </c>
      <c r="S1560" t="s">
        <v>37</v>
      </c>
      <c r="T1560" t="s">
        <v>174</v>
      </c>
    </row>
    <row r="1561" spans="1:20" x14ac:dyDescent="0.35">
      <c r="A1561">
        <v>5989</v>
      </c>
      <c r="B1561" s="1">
        <v>40830</v>
      </c>
      <c r="C1561" s="27" t="str">
        <f t="shared" si="73"/>
        <v>Oct</v>
      </c>
      <c r="D1561" s="27">
        <f>VLOOKUP(C1561,'Look-up tables'!$N$2:$O$13,2,FALSE)</f>
        <v>10</v>
      </c>
      <c r="E1561" t="s">
        <v>55</v>
      </c>
      <c r="F1561">
        <v>6</v>
      </c>
      <c r="G1561" t="str">
        <f>VLOOKUP(F1561,'Look-up tables'!$A$1:$B$7,2,TRUE)</f>
        <v>XS</v>
      </c>
      <c r="H1561">
        <v>155.47999999999999</v>
      </c>
      <c r="I1561" s="2">
        <f t="shared" si="75"/>
        <v>25.91333333333333</v>
      </c>
      <c r="J1561" t="s">
        <v>25</v>
      </c>
      <c r="K1561">
        <v>5.37</v>
      </c>
      <c r="L1561" s="8">
        <f t="shared" si="74"/>
        <v>160.85</v>
      </c>
      <c r="M1561" t="s">
        <v>46</v>
      </c>
      <c r="N1561" t="str">
        <f>VLOOKUP(M1561,'Look-up tables'!$H$1:$I$14,2,FALSE)</f>
        <v>YT</v>
      </c>
      <c r="O1561" t="s">
        <v>22</v>
      </c>
      <c r="P1561" s="7">
        <f>VLOOKUP(O1561,'Look-up tables'!$D$1:$E$5,2,FALSE)</f>
        <v>1</v>
      </c>
      <c r="Q1561" s="8" t="s">
        <v>27</v>
      </c>
      <c r="R1561" t="s">
        <v>66</v>
      </c>
      <c r="S1561" t="s">
        <v>45</v>
      </c>
      <c r="T1561" t="s">
        <v>74</v>
      </c>
    </row>
    <row r="1562" spans="1:20" x14ac:dyDescent="0.35">
      <c r="A1562">
        <v>51300</v>
      </c>
      <c r="B1562" s="1">
        <v>40831</v>
      </c>
      <c r="C1562" s="27" t="str">
        <f t="shared" si="73"/>
        <v>Oct</v>
      </c>
      <c r="D1562" s="27">
        <f>VLOOKUP(C1562,'Look-up tables'!$N$2:$O$13,2,FALSE)</f>
        <v>10</v>
      </c>
      <c r="E1562" t="s">
        <v>55</v>
      </c>
      <c r="F1562">
        <v>43</v>
      </c>
      <c r="G1562" t="str">
        <f>VLOOKUP(F1562,'Look-up tables'!$A$1:$B$7,2,TRUE)</f>
        <v>XL</v>
      </c>
      <c r="H1562">
        <v>344.24</v>
      </c>
      <c r="I1562" s="2">
        <f t="shared" si="75"/>
        <v>8.0055813953488375</v>
      </c>
      <c r="J1562" t="s">
        <v>25</v>
      </c>
      <c r="K1562">
        <v>1.99</v>
      </c>
      <c r="L1562" s="8">
        <f t="shared" si="74"/>
        <v>346.23</v>
      </c>
      <c r="M1562" t="s">
        <v>85</v>
      </c>
      <c r="N1562" t="str">
        <f>VLOOKUP(M1562,'Look-up tables'!$H$1:$I$14,2,FALSE)</f>
        <v>SK</v>
      </c>
      <c r="O1562" t="s">
        <v>29</v>
      </c>
      <c r="P1562" s="7">
        <f>VLOOKUP(O1562,'Look-up tables'!$D$1:$E$5,2,FALSE)</f>
        <v>3</v>
      </c>
      <c r="Q1562" s="8" t="s">
        <v>30</v>
      </c>
      <c r="R1562" t="s">
        <v>31</v>
      </c>
      <c r="S1562" t="s">
        <v>32</v>
      </c>
      <c r="T1562" t="s">
        <v>151</v>
      </c>
    </row>
    <row r="1563" spans="1:20" x14ac:dyDescent="0.35">
      <c r="A1563">
        <v>12611</v>
      </c>
      <c r="B1563" s="1">
        <v>40831</v>
      </c>
      <c r="C1563" s="27" t="str">
        <f t="shared" si="73"/>
        <v>Oct</v>
      </c>
      <c r="D1563" s="27">
        <f>VLOOKUP(C1563,'Look-up tables'!$N$2:$O$13,2,FALSE)</f>
        <v>10</v>
      </c>
      <c r="E1563" t="s">
        <v>55</v>
      </c>
      <c r="F1563">
        <v>13</v>
      </c>
      <c r="G1563" t="str">
        <f>VLOOKUP(F1563,'Look-up tables'!$A$1:$B$7,2,TRUE)</f>
        <v>S</v>
      </c>
      <c r="H1563">
        <v>189.99</v>
      </c>
      <c r="I1563" s="2">
        <f t="shared" si="75"/>
        <v>14.614615384615385</v>
      </c>
      <c r="J1563" t="s">
        <v>14</v>
      </c>
      <c r="K1563">
        <v>1.49</v>
      </c>
      <c r="L1563" s="8">
        <f t="shared" si="74"/>
        <v>191.48000000000002</v>
      </c>
      <c r="M1563" t="s">
        <v>85</v>
      </c>
      <c r="N1563" t="str">
        <f>VLOOKUP(M1563,'Look-up tables'!$H$1:$I$14,2,FALSE)</f>
        <v>SK</v>
      </c>
      <c r="O1563" t="s">
        <v>29</v>
      </c>
      <c r="P1563" s="7">
        <f>VLOOKUP(O1563,'Look-up tables'!$D$1:$E$5,2,FALSE)</f>
        <v>3</v>
      </c>
      <c r="Q1563" s="8" t="s">
        <v>27</v>
      </c>
      <c r="R1563" t="s">
        <v>68</v>
      </c>
      <c r="S1563" t="s">
        <v>19</v>
      </c>
      <c r="T1563" t="s">
        <v>151</v>
      </c>
    </row>
    <row r="1564" spans="1:20" x14ac:dyDescent="0.35">
      <c r="A1564">
        <v>12419</v>
      </c>
      <c r="B1564" s="1">
        <v>40831</v>
      </c>
      <c r="C1564" s="27" t="str">
        <f t="shared" si="73"/>
        <v>Oct</v>
      </c>
      <c r="D1564" s="27">
        <f>VLOOKUP(C1564,'Look-up tables'!$N$2:$O$13,2,FALSE)</f>
        <v>10</v>
      </c>
      <c r="E1564" t="s">
        <v>20</v>
      </c>
      <c r="F1564">
        <v>12</v>
      </c>
      <c r="G1564" t="str">
        <f>VLOOKUP(F1564,'Look-up tables'!$A$1:$B$7,2,TRUE)</f>
        <v>S</v>
      </c>
      <c r="H1564">
        <v>22079.47</v>
      </c>
      <c r="I1564" s="2">
        <f t="shared" si="75"/>
        <v>1839.9558333333334</v>
      </c>
      <c r="J1564" t="s">
        <v>25</v>
      </c>
      <c r="K1564">
        <v>13.99</v>
      </c>
      <c r="L1564" s="8">
        <f t="shared" si="74"/>
        <v>22093.460000000003</v>
      </c>
      <c r="M1564" t="s">
        <v>26</v>
      </c>
      <c r="N1564" t="str">
        <f>VLOOKUP(M1564,'Look-up tables'!$H$1:$I$14,2,FALSE)</f>
        <v>NT</v>
      </c>
      <c r="O1564" t="s">
        <v>22</v>
      </c>
      <c r="P1564" s="7">
        <f>VLOOKUP(O1564,'Look-up tables'!$D$1:$E$5,2,FALSE)</f>
        <v>1</v>
      </c>
      <c r="Q1564" s="8" t="s">
        <v>30</v>
      </c>
      <c r="R1564" t="s">
        <v>44</v>
      </c>
      <c r="S1564" t="s">
        <v>45</v>
      </c>
      <c r="T1564" t="s">
        <v>151</v>
      </c>
    </row>
    <row r="1565" spans="1:20" x14ac:dyDescent="0.35">
      <c r="A1565">
        <v>2657</v>
      </c>
      <c r="B1565" s="1">
        <v>40832</v>
      </c>
      <c r="C1565" s="27" t="str">
        <f t="shared" si="73"/>
        <v>Oct</v>
      </c>
      <c r="D1565" s="27">
        <f>VLOOKUP(C1565,'Look-up tables'!$N$2:$O$13,2,FALSE)</f>
        <v>10</v>
      </c>
      <c r="E1565" t="s">
        <v>34</v>
      </c>
      <c r="F1565">
        <v>37</v>
      </c>
      <c r="G1565" t="str">
        <f>VLOOKUP(F1565,'Look-up tables'!$A$1:$B$7,2,TRUE)</f>
        <v>L</v>
      </c>
      <c r="H1565">
        <v>2143.2154999999998</v>
      </c>
      <c r="I1565" s="2">
        <f t="shared" si="75"/>
        <v>57.924743243243235</v>
      </c>
      <c r="J1565" t="s">
        <v>25</v>
      </c>
      <c r="K1565">
        <v>8.99</v>
      </c>
      <c r="L1565" s="8">
        <f t="shared" si="74"/>
        <v>2152.2054999999996</v>
      </c>
      <c r="M1565" t="s">
        <v>39</v>
      </c>
      <c r="N1565" t="str">
        <f>VLOOKUP(M1565,'Look-up tables'!$H$1:$I$14,2,FALSE)</f>
        <v>MB</v>
      </c>
      <c r="O1565" t="s">
        <v>29</v>
      </c>
      <c r="P1565" s="7">
        <f>VLOOKUP(O1565,'Look-up tables'!$D$1:$E$5,2,FALSE)</f>
        <v>3</v>
      </c>
      <c r="Q1565" s="8" t="s">
        <v>30</v>
      </c>
      <c r="R1565" t="s">
        <v>47</v>
      </c>
      <c r="S1565" t="s">
        <v>19</v>
      </c>
      <c r="T1565" t="s">
        <v>151</v>
      </c>
    </row>
    <row r="1566" spans="1:20" x14ac:dyDescent="0.35">
      <c r="A1566">
        <v>2657</v>
      </c>
      <c r="B1566" s="1">
        <v>40832</v>
      </c>
      <c r="C1566" s="27" t="str">
        <f t="shared" si="73"/>
        <v>Oct</v>
      </c>
      <c r="D1566" s="27">
        <f>VLOOKUP(C1566,'Look-up tables'!$N$2:$O$13,2,FALSE)</f>
        <v>10</v>
      </c>
      <c r="E1566" t="s">
        <v>34</v>
      </c>
      <c r="F1566">
        <v>30</v>
      </c>
      <c r="G1566" t="str">
        <f>VLOOKUP(F1566,'Look-up tables'!$A$1:$B$7,2,TRUE)</f>
        <v>L</v>
      </c>
      <c r="H1566">
        <v>8316.76</v>
      </c>
      <c r="I1566" s="2">
        <f t="shared" si="75"/>
        <v>277.22533333333337</v>
      </c>
      <c r="J1566" t="s">
        <v>21</v>
      </c>
      <c r="K1566">
        <v>23.19</v>
      </c>
      <c r="L1566" s="8">
        <f t="shared" si="74"/>
        <v>8339.9500000000007</v>
      </c>
      <c r="M1566" t="s">
        <v>39</v>
      </c>
      <c r="N1566" t="str">
        <f>VLOOKUP(M1566,'Look-up tables'!$H$1:$I$14,2,FALSE)</f>
        <v>MB</v>
      </c>
      <c r="O1566" t="s">
        <v>29</v>
      </c>
      <c r="P1566" s="7">
        <f>VLOOKUP(O1566,'Look-up tables'!$D$1:$E$5,2,FALSE)</f>
        <v>3</v>
      </c>
      <c r="Q1566" s="8" t="s">
        <v>27</v>
      </c>
      <c r="R1566" t="s">
        <v>66</v>
      </c>
      <c r="S1566" t="s">
        <v>24</v>
      </c>
      <c r="T1566" t="s">
        <v>205</v>
      </c>
    </row>
    <row r="1567" spans="1:20" x14ac:dyDescent="0.35">
      <c r="A1567">
        <v>9124</v>
      </c>
      <c r="B1567" s="1">
        <v>40832</v>
      </c>
      <c r="C1567" s="27" t="str">
        <f t="shared" si="73"/>
        <v>Oct</v>
      </c>
      <c r="D1567" s="27">
        <f>VLOOKUP(C1567,'Look-up tables'!$N$2:$O$13,2,FALSE)</f>
        <v>10</v>
      </c>
      <c r="E1567" t="s">
        <v>13</v>
      </c>
      <c r="F1567">
        <v>29</v>
      </c>
      <c r="G1567" t="str">
        <f>VLOOKUP(F1567,'Look-up tables'!$A$1:$B$7,2,TRUE)</f>
        <v>M</v>
      </c>
      <c r="H1567">
        <v>157.4</v>
      </c>
      <c r="I1567" s="2">
        <f t="shared" si="75"/>
        <v>5.4275862068965521</v>
      </c>
      <c r="J1567" t="s">
        <v>25</v>
      </c>
      <c r="K1567">
        <v>7.28</v>
      </c>
      <c r="L1567" s="8">
        <f t="shared" si="74"/>
        <v>164.68</v>
      </c>
      <c r="M1567" t="s">
        <v>39</v>
      </c>
      <c r="N1567" t="str">
        <f>VLOOKUP(M1567,'Look-up tables'!$H$1:$I$14,2,FALSE)</f>
        <v>MB</v>
      </c>
      <c r="O1567" t="s">
        <v>42</v>
      </c>
      <c r="P1567" s="7">
        <f>VLOOKUP(O1567,'Look-up tables'!$D$1:$E$5,2,FALSE)</f>
        <v>2</v>
      </c>
      <c r="Q1567" s="8" t="s">
        <v>27</v>
      </c>
      <c r="R1567" t="s">
        <v>28</v>
      </c>
      <c r="S1567" t="s">
        <v>19</v>
      </c>
      <c r="T1567" t="s">
        <v>104</v>
      </c>
    </row>
    <row r="1568" spans="1:20" x14ac:dyDescent="0.35">
      <c r="A1568">
        <v>9124</v>
      </c>
      <c r="B1568" s="1">
        <v>40832</v>
      </c>
      <c r="C1568" s="27" t="str">
        <f t="shared" si="73"/>
        <v>Oct</v>
      </c>
      <c r="D1568" s="27">
        <f>VLOOKUP(C1568,'Look-up tables'!$N$2:$O$13,2,FALSE)</f>
        <v>10</v>
      </c>
      <c r="E1568" t="s">
        <v>13</v>
      </c>
      <c r="F1568">
        <v>17</v>
      </c>
      <c r="G1568" t="str">
        <f>VLOOKUP(F1568,'Look-up tables'!$A$1:$B$7,2,TRUE)</f>
        <v>S</v>
      </c>
      <c r="H1568">
        <v>2637.78</v>
      </c>
      <c r="I1568" s="2">
        <f t="shared" si="75"/>
        <v>155.16352941176473</v>
      </c>
      <c r="J1568" t="s">
        <v>25</v>
      </c>
      <c r="K1568">
        <v>6.5</v>
      </c>
      <c r="L1568" s="8">
        <f t="shared" si="74"/>
        <v>2644.28</v>
      </c>
      <c r="M1568" t="s">
        <v>39</v>
      </c>
      <c r="N1568" t="str">
        <f>VLOOKUP(M1568,'Look-up tables'!$H$1:$I$14,2,FALSE)</f>
        <v>MB</v>
      </c>
      <c r="O1568" t="s">
        <v>42</v>
      </c>
      <c r="P1568" s="7">
        <f>VLOOKUP(O1568,'Look-up tables'!$D$1:$E$5,2,FALSE)</f>
        <v>2</v>
      </c>
      <c r="Q1568" s="8" t="s">
        <v>30</v>
      </c>
      <c r="R1568" t="s">
        <v>31</v>
      </c>
      <c r="S1568" t="s">
        <v>19</v>
      </c>
      <c r="T1568" t="s">
        <v>74</v>
      </c>
    </row>
    <row r="1569" spans="1:20" x14ac:dyDescent="0.35">
      <c r="A1569">
        <v>47075</v>
      </c>
      <c r="B1569" s="1">
        <v>40833</v>
      </c>
      <c r="C1569" s="27" t="str">
        <f t="shared" si="73"/>
        <v>Oct</v>
      </c>
      <c r="D1569" s="27">
        <f>VLOOKUP(C1569,'Look-up tables'!$N$2:$O$13,2,FALSE)</f>
        <v>10</v>
      </c>
      <c r="E1569" t="s">
        <v>55</v>
      </c>
      <c r="F1569">
        <v>42</v>
      </c>
      <c r="G1569" t="str">
        <f>VLOOKUP(F1569,'Look-up tables'!$A$1:$B$7,2,TRUE)</f>
        <v>XL</v>
      </c>
      <c r="H1569">
        <v>4346.9799999999996</v>
      </c>
      <c r="I1569" s="2">
        <f t="shared" si="75"/>
        <v>103.49952380952379</v>
      </c>
      <c r="J1569" t="s">
        <v>21</v>
      </c>
      <c r="K1569">
        <v>35.840000000000003</v>
      </c>
      <c r="L1569" s="8">
        <f t="shared" si="74"/>
        <v>4382.82</v>
      </c>
      <c r="M1569" t="s">
        <v>39</v>
      </c>
      <c r="N1569" t="str">
        <f>VLOOKUP(M1569,'Look-up tables'!$H$1:$I$14,2,FALSE)</f>
        <v>MB</v>
      </c>
      <c r="O1569" t="s">
        <v>29</v>
      </c>
      <c r="P1569" s="7">
        <f>VLOOKUP(O1569,'Look-up tables'!$D$1:$E$5,2,FALSE)</f>
        <v>3</v>
      </c>
      <c r="Q1569" s="8" t="s">
        <v>17</v>
      </c>
      <c r="R1569" t="s">
        <v>115</v>
      </c>
      <c r="S1569" t="s">
        <v>56</v>
      </c>
      <c r="T1569" t="s">
        <v>122</v>
      </c>
    </row>
    <row r="1570" spans="1:20" x14ac:dyDescent="0.35">
      <c r="A1570">
        <v>1666</v>
      </c>
      <c r="B1570" s="1">
        <v>40833</v>
      </c>
      <c r="C1570" s="27" t="str">
        <f t="shared" si="73"/>
        <v>Oct</v>
      </c>
      <c r="D1570" s="27">
        <f>VLOOKUP(C1570,'Look-up tables'!$N$2:$O$13,2,FALSE)</f>
        <v>10</v>
      </c>
      <c r="E1570" t="s">
        <v>20</v>
      </c>
      <c r="F1570">
        <v>19</v>
      </c>
      <c r="G1570" t="str">
        <f>VLOOKUP(F1570,'Look-up tables'!$A$1:$B$7,2,TRUE)</f>
        <v>S</v>
      </c>
      <c r="H1570">
        <v>5642.18</v>
      </c>
      <c r="I1570" s="2">
        <f t="shared" si="75"/>
        <v>296.95684210526315</v>
      </c>
      <c r="J1570" t="s">
        <v>14</v>
      </c>
      <c r="K1570">
        <v>19.989999999999998</v>
      </c>
      <c r="L1570" s="8">
        <f t="shared" si="74"/>
        <v>5662.17</v>
      </c>
      <c r="M1570" t="s">
        <v>85</v>
      </c>
      <c r="N1570" t="str">
        <f>VLOOKUP(M1570,'Look-up tables'!$H$1:$I$14,2,FALSE)</f>
        <v>SK</v>
      </c>
      <c r="O1570" t="s">
        <v>22</v>
      </c>
      <c r="P1570" s="7">
        <f>VLOOKUP(O1570,'Look-up tables'!$D$1:$E$5,2,FALSE)</f>
        <v>1</v>
      </c>
      <c r="Q1570" s="8" t="s">
        <v>27</v>
      </c>
      <c r="R1570" t="s">
        <v>68</v>
      </c>
      <c r="S1570" t="s">
        <v>19</v>
      </c>
      <c r="T1570" t="s">
        <v>122</v>
      </c>
    </row>
    <row r="1571" spans="1:20" x14ac:dyDescent="0.35">
      <c r="A1571">
        <v>33734</v>
      </c>
      <c r="B1571" s="1">
        <v>40833</v>
      </c>
      <c r="C1571" s="27" t="str">
        <f t="shared" si="73"/>
        <v>Oct</v>
      </c>
      <c r="D1571" s="27">
        <f>VLOOKUP(C1571,'Look-up tables'!$N$2:$O$13,2,FALSE)</f>
        <v>10</v>
      </c>
      <c r="E1571" t="s">
        <v>49</v>
      </c>
      <c r="F1571">
        <v>13</v>
      </c>
      <c r="G1571" t="str">
        <f>VLOOKUP(F1571,'Look-up tables'!$A$1:$B$7,2,TRUE)</f>
        <v>S</v>
      </c>
      <c r="H1571">
        <v>371.94</v>
      </c>
      <c r="I1571" s="2">
        <f t="shared" si="75"/>
        <v>28.610769230769229</v>
      </c>
      <c r="J1571" t="s">
        <v>25</v>
      </c>
      <c r="K1571">
        <v>4.8600000000000003</v>
      </c>
      <c r="L1571" s="8">
        <f t="shared" si="74"/>
        <v>376.8</v>
      </c>
      <c r="M1571" t="s">
        <v>26</v>
      </c>
      <c r="N1571" t="str">
        <f>VLOOKUP(M1571,'Look-up tables'!$H$1:$I$14,2,FALSE)</f>
        <v>NT</v>
      </c>
      <c r="O1571" t="s">
        <v>22</v>
      </c>
      <c r="P1571" s="7">
        <f>VLOOKUP(O1571,'Look-up tables'!$D$1:$E$5,2,FALSE)</f>
        <v>1</v>
      </c>
      <c r="Q1571" s="8" t="s">
        <v>27</v>
      </c>
      <c r="R1571" t="s">
        <v>28</v>
      </c>
      <c r="S1571" t="s">
        <v>37</v>
      </c>
      <c r="T1571" t="s">
        <v>205</v>
      </c>
    </row>
    <row r="1572" spans="1:20" x14ac:dyDescent="0.35">
      <c r="A1572">
        <v>35110</v>
      </c>
      <c r="B1572" s="1">
        <v>40834</v>
      </c>
      <c r="C1572" s="27" t="str">
        <f t="shared" si="73"/>
        <v>Oct</v>
      </c>
      <c r="D1572" s="27">
        <f>VLOOKUP(C1572,'Look-up tables'!$N$2:$O$13,2,FALSE)</f>
        <v>10</v>
      </c>
      <c r="E1572" t="s">
        <v>34</v>
      </c>
      <c r="F1572">
        <v>49</v>
      </c>
      <c r="G1572" t="str">
        <f>VLOOKUP(F1572,'Look-up tables'!$A$1:$B$7,2,TRUE)</f>
        <v>XL</v>
      </c>
      <c r="H1572">
        <v>1435.32</v>
      </c>
      <c r="I1572" s="2">
        <f t="shared" si="75"/>
        <v>29.292244897959183</v>
      </c>
      <c r="J1572" t="s">
        <v>25</v>
      </c>
      <c r="K1572">
        <v>1.99</v>
      </c>
      <c r="L1572" s="8">
        <f t="shared" si="74"/>
        <v>1437.31</v>
      </c>
      <c r="M1572" t="s">
        <v>51</v>
      </c>
      <c r="N1572" t="str">
        <f>VLOOKUP(M1572,'Look-up tables'!$H$1:$I$14,2,FALSE)</f>
        <v>ON</v>
      </c>
      <c r="O1572" t="s">
        <v>22</v>
      </c>
      <c r="P1572" s="7">
        <f>VLOOKUP(O1572,'Look-up tables'!$D$1:$E$5,2,FALSE)</f>
        <v>1</v>
      </c>
      <c r="Q1572" s="8" t="s">
        <v>30</v>
      </c>
      <c r="R1572" t="s">
        <v>31</v>
      </c>
      <c r="S1572" t="s">
        <v>32</v>
      </c>
      <c r="T1572" t="s">
        <v>57</v>
      </c>
    </row>
    <row r="1573" spans="1:20" x14ac:dyDescent="0.35">
      <c r="A1573">
        <v>11271</v>
      </c>
      <c r="B1573" s="1">
        <v>40834</v>
      </c>
      <c r="C1573" s="27" t="str">
        <f t="shared" si="73"/>
        <v>Oct</v>
      </c>
      <c r="D1573" s="27">
        <f>VLOOKUP(C1573,'Look-up tables'!$N$2:$O$13,2,FALSE)</f>
        <v>10</v>
      </c>
      <c r="E1573" t="s">
        <v>34</v>
      </c>
      <c r="F1573">
        <v>46</v>
      </c>
      <c r="G1573" t="str">
        <f>VLOOKUP(F1573,'Look-up tables'!$A$1:$B$7,2,TRUE)</f>
        <v>XL</v>
      </c>
      <c r="H1573">
        <v>157.87</v>
      </c>
      <c r="I1573" s="2">
        <f t="shared" si="75"/>
        <v>3.4319565217391306</v>
      </c>
      <c r="J1573" t="s">
        <v>25</v>
      </c>
      <c r="K1573">
        <v>3.97</v>
      </c>
      <c r="L1573" s="8">
        <f t="shared" si="74"/>
        <v>161.84</v>
      </c>
      <c r="M1573" t="s">
        <v>41</v>
      </c>
      <c r="N1573" t="str">
        <f>VLOOKUP(M1573,'Look-up tables'!$H$1:$I$14,2,FALSE)</f>
        <v>NS</v>
      </c>
      <c r="O1573" t="s">
        <v>22</v>
      </c>
      <c r="P1573" s="7">
        <f>VLOOKUP(O1573,'Look-up tables'!$D$1:$E$5,2,FALSE)</f>
        <v>1</v>
      </c>
      <c r="Q1573" s="8" t="s">
        <v>27</v>
      </c>
      <c r="R1573" t="s">
        <v>40</v>
      </c>
      <c r="S1573" t="s">
        <v>37</v>
      </c>
      <c r="T1573" t="s">
        <v>57</v>
      </c>
    </row>
    <row r="1574" spans="1:20" x14ac:dyDescent="0.35">
      <c r="A1574">
        <v>27363</v>
      </c>
      <c r="B1574" s="1">
        <v>40834</v>
      </c>
      <c r="C1574" s="27" t="str">
        <f t="shared" si="73"/>
        <v>Oct</v>
      </c>
      <c r="D1574" s="27">
        <f>VLOOKUP(C1574,'Look-up tables'!$N$2:$O$13,2,FALSE)</f>
        <v>10</v>
      </c>
      <c r="E1574" t="s">
        <v>55</v>
      </c>
      <c r="F1574">
        <v>16</v>
      </c>
      <c r="G1574" t="str">
        <f>VLOOKUP(F1574,'Look-up tables'!$A$1:$B$7,2,TRUE)</f>
        <v>S</v>
      </c>
      <c r="H1574">
        <v>323.26</v>
      </c>
      <c r="I1574" s="2">
        <f t="shared" si="75"/>
        <v>20.203749999999999</v>
      </c>
      <c r="J1574" t="s">
        <v>25</v>
      </c>
      <c r="K1574">
        <v>6.67</v>
      </c>
      <c r="L1574" s="8">
        <f t="shared" si="74"/>
        <v>329.93</v>
      </c>
      <c r="M1574" t="s">
        <v>39</v>
      </c>
      <c r="N1574" t="str">
        <f>VLOOKUP(M1574,'Look-up tables'!$H$1:$I$14,2,FALSE)</f>
        <v>MB</v>
      </c>
      <c r="O1574" t="s">
        <v>42</v>
      </c>
      <c r="P1574" s="7">
        <f>VLOOKUP(O1574,'Look-up tables'!$D$1:$E$5,2,FALSE)</f>
        <v>2</v>
      </c>
      <c r="Q1574" s="8" t="s">
        <v>17</v>
      </c>
      <c r="R1574" t="s">
        <v>18</v>
      </c>
      <c r="S1574" t="s">
        <v>32</v>
      </c>
      <c r="T1574" t="s">
        <v>122</v>
      </c>
    </row>
    <row r="1575" spans="1:20" x14ac:dyDescent="0.35">
      <c r="A1575">
        <v>35110</v>
      </c>
      <c r="B1575" s="1">
        <v>40834</v>
      </c>
      <c r="C1575" s="27" t="str">
        <f t="shared" si="73"/>
        <v>Oct</v>
      </c>
      <c r="D1575" s="27">
        <f>VLOOKUP(C1575,'Look-up tables'!$N$2:$O$13,2,FALSE)</f>
        <v>10</v>
      </c>
      <c r="E1575" t="s">
        <v>34</v>
      </c>
      <c r="F1575">
        <v>14</v>
      </c>
      <c r="G1575" t="str">
        <f>VLOOKUP(F1575,'Look-up tables'!$A$1:$B$7,2,TRUE)</f>
        <v>S</v>
      </c>
      <c r="H1575">
        <v>12805.25</v>
      </c>
      <c r="I1575" s="2">
        <f t="shared" si="75"/>
        <v>914.66071428571433</v>
      </c>
      <c r="J1575" t="s">
        <v>25</v>
      </c>
      <c r="K1575">
        <v>19.989999999999998</v>
      </c>
      <c r="L1575" s="8">
        <f t="shared" si="74"/>
        <v>12825.24</v>
      </c>
      <c r="M1575" t="s">
        <v>51</v>
      </c>
      <c r="N1575" t="str">
        <f>VLOOKUP(M1575,'Look-up tables'!$H$1:$I$14,2,FALSE)</f>
        <v>ON</v>
      </c>
      <c r="O1575" t="s">
        <v>22</v>
      </c>
      <c r="P1575" s="7">
        <f>VLOOKUP(O1575,'Look-up tables'!$D$1:$E$5,2,FALSE)</f>
        <v>1</v>
      </c>
      <c r="Q1575" s="8" t="s">
        <v>27</v>
      </c>
      <c r="R1575" t="s">
        <v>68</v>
      </c>
      <c r="S1575" t="s">
        <v>19</v>
      </c>
      <c r="T1575" t="s">
        <v>122</v>
      </c>
    </row>
    <row r="1576" spans="1:20" x14ac:dyDescent="0.35">
      <c r="A1576">
        <v>27363</v>
      </c>
      <c r="B1576" s="1">
        <v>40834</v>
      </c>
      <c r="C1576" s="27" t="str">
        <f t="shared" si="73"/>
        <v>Oct</v>
      </c>
      <c r="D1576" s="27">
        <f>VLOOKUP(C1576,'Look-up tables'!$N$2:$O$13,2,FALSE)</f>
        <v>10</v>
      </c>
      <c r="E1576" t="s">
        <v>55</v>
      </c>
      <c r="F1576">
        <v>6</v>
      </c>
      <c r="G1576" t="str">
        <f>VLOOKUP(F1576,'Look-up tables'!$A$1:$B$7,2,TRUE)</f>
        <v>XS</v>
      </c>
      <c r="H1576">
        <v>646.14</v>
      </c>
      <c r="I1576" s="2">
        <f t="shared" si="75"/>
        <v>107.69</v>
      </c>
      <c r="J1576" t="s">
        <v>25</v>
      </c>
      <c r="K1576">
        <v>35</v>
      </c>
      <c r="L1576" s="8">
        <f t="shared" si="74"/>
        <v>681.14</v>
      </c>
      <c r="M1576" t="s">
        <v>46</v>
      </c>
      <c r="N1576" t="str">
        <f>VLOOKUP(M1576,'Look-up tables'!$H$1:$I$14,2,FALSE)</f>
        <v>YT</v>
      </c>
      <c r="O1576" t="s">
        <v>42</v>
      </c>
      <c r="P1576" s="7">
        <f>VLOOKUP(O1576,'Look-up tables'!$D$1:$E$5,2,FALSE)</f>
        <v>2</v>
      </c>
      <c r="Q1576" s="8" t="s">
        <v>27</v>
      </c>
      <c r="R1576" t="s">
        <v>58</v>
      </c>
      <c r="S1576" t="s">
        <v>76</v>
      </c>
      <c r="T1576" t="s">
        <v>57</v>
      </c>
    </row>
    <row r="1577" spans="1:20" x14ac:dyDescent="0.35">
      <c r="A1577">
        <v>13126</v>
      </c>
      <c r="B1577" s="1">
        <v>40835</v>
      </c>
      <c r="C1577" s="27" t="str">
        <f t="shared" si="73"/>
        <v>Oct</v>
      </c>
      <c r="D1577" s="27">
        <f>VLOOKUP(C1577,'Look-up tables'!$N$2:$O$13,2,FALSE)</f>
        <v>10</v>
      </c>
      <c r="E1577" t="s">
        <v>49</v>
      </c>
      <c r="F1577">
        <v>45</v>
      </c>
      <c r="G1577" t="str">
        <f>VLOOKUP(F1577,'Look-up tables'!$A$1:$B$7,2,TRUE)</f>
        <v>XL</v>
      </c>
      <c r="H1577">
        <v>6325.65</v>
      </c>
      <c r="I1577" s="2">
        <f t="shared" si="75"/>
        <v>140.57</v>
      </c>
      <c r="J1577" t="s">
        <v>21</v>
      </c>
      <c r="K1577">
        <v>28.63</v>
      </c>
      <c r="L1577" s="8">
        <f t="shared" si="74"/>
        <v>6354.28</v>
      </c>
      <c r="M1577" t="s">
        <v>54</v>
      </c>
      <c r="N1577" t="str">
        <f>VLOOKUP(M1577,'Look-up tables'!$H$1:$I$14,2,FALSE)</f>
        <v>AB</v>
      </c>
      <c r="O1577" t="s">
        <v>16</v>
      </c>
      <c r="P1577" s="7">
        <f>VLOOKUP(O1577,'Look-up tables'!$D$1:$E$5,2,FALSE)</f>
        <v>4</v>
      </c>
      <c r="Q1577" s="8" t="s">
        <v>17</v>
      </c>
      <c r="R1577" t="s">
        <v>23</v>
      </c>
      <c r="S1577" t="s">
        <v>24</v>
      </c>
      <c r="T1577" t="s">
        <v>104</v>
      </c>
    </row>
    <row r="1578" spans="1:20" x14ac:dyDescent="0.35">
      <c r="A1578">
        <v>13126</v>
      </c>
      <c r="B1578" s="1">
        <v>40835</v>
      </c>
      <c r="C1578" s="27" t="str">
        <f t="shared" si="73"/>
        <v>Oct</v>
      </c>
      <c r="D1578" s="27">
        <f>VLOOKUP(C1578,'Look-up tables'!$N$2:$O$13,2,FALSE)</f>
        <v>10</v>
      </c>
      <c r="E1578" t="s">
        <v>49</v>
      </c>
      <c r="F1578">
        <v>43</v>
      </c>
      <c r="G1578" t="str">
        <f>VLOOKUP(F1578,'Look-up tables'!$A$1:$B$7,2,TRUE)</f>
        <v>XL</v>
      </c>
      <c r="H1578">
        <v>24233.54</v>
      </c>
      <c r="I1578" s="2">
        <f t="shared" si="75"/>
        <v>563.57069767441862</v>
      </c>
      <c r="J1578" t="s">
        <v>25</v>
      </c>
      <c r="K1578">
        <v>24.49</v>
      </c>
      <c r="L1578" s="8">
        <f t="shared" si="74"/>
        <v>24258.030000000002</v>
      </c>
      <c r="M1578" t="s">
        <v>54</v>
      </c>
      <c r="N1578" t="str">
        <f>VLOOKUP(M1578,'Look-up tables'!$H$1:$I$14,2,FALSE)</f>
        <v>AB</v>
      </c>
      <c r="O1578" t="s">
        <v>16</v>
      </c>
      <c r="P1578" s="7">
        <f>VLOOKUP(O1578,'Look-up tables'!$D$1:$E$5,2,FALSE)</f>
        <v>4</v>
      </c>
      <c r="Q1578" s="8" t="s">
        <v>30</v>
      </c>
      <c r="R1578" t="s">
        <v>165</v>
      </c>
      <c r="S1578" t="s">
        <v>76</v>
      </c>
      <c r="T1578" t="s">
        <v>57</v>
      </c>
    </row>
    <row r="1579" spans="1:20" x14ac:dyDescent="0.35">
      <c r="A1579">
        <v>31777</v>
      </c>
      <c r="B1579" s="1">
        <v>40835</v>
      </c>
      <c r="C1579" s="27" t="str">
        <f t="shared" si="73"/>
        <v>Oct</v>
      </c>
      <c r="D1579" s="27">
        <f>VLOOKUP(C1579,'Look-up tables'!$N$2:$O$13,2,FALSE)</f>
        <v>10</v>
      </c>
      <c r="E1579" t="s">
        <v>49</v>
      </c>
      <c r="F1579">
        <v>32</v>
      </c>
      <c r="G1579" t="str">
        <f>VLOOKUP(F1579,'Look-up tables'!$A$1:$B$7,2,TRUE)</f>
        <v>L</v>
      </c>
      <c r="H1579">
        <v>6483.42</v>
      </c>
      <c r="I1579" s="2">
        <f t="shared" si="75"/>
        <v>202.606875</v>
      </c>
      <c r="J1579" t="s">
        <v>21</v>
      </c>
      <c r="K1579">
        <v>23.76</v>
      </c>
      <c r="L1579" s="8">
        <f t="shared" si="74"/>
        <v>6507.18</v>
      </c>
      <c r="M1579" t="s">
        <v>39</v>
      </c>
      <c r="N1579" t="str">
        <f>VLOOKUP(M1579,'Look-up tables'!$H$1:$I$14,2,FALSE)</f>
        <v>MB</v>
      </c>
      <c r="O1579" t="s">
        <v>42</v>
      </c>
      <c r="P1579" s="7">
        <f>VLOOKUP(O1579,'Look-up tables'!$D$1:$E$5,2,FALSE)</f>
        <v>2</v>
      </c>
      <c r="Q1579" s="8" t="s">
        <v>17</v>
      </c>
      <c r="R1579" t="s">
        <v>23</v>
      </c>
      <c r="S1579" t="s">
        <v>24</v>
      </c>
      <c r="T1579" t="s">
        <v>104</v>
      </c>
    </row>
    <row r="1580" spans="1:20" x14ac:dyDescent="0.35">
      <c r="A1580">
        <v>31777</v>
      </c>
      <c r="B1580" s="1">
        <v>40835</v>
      </c>
      <c r="C1580" s="27" t="str">
        <f t="shared" si="73"/>
        <v>Oct</v>
      </c>
      <c r="D1580" s="27">
        <f>VLOOKUP(C1580,'Look-up tables'!$N$2:$O$13,2,FALSE)</f>
        <v>10</v>
      </c>
      <c r="E1580" t="s">
        <v>49</v>
      </c>
      <c r="F1580">
        <v>10</v>
      </c>
      <c r="G1580" t="str">
        <f>VLOOKUP(F1580,'Look-up tables'!$A$1:$B$7,2,TRUE)</f>
        <v>S</v>
      </c>
      <c r="H1580">
        <v>137.77000000000001</v>
      </c>
      <c r="I1580" s="2">
        <f t="shared" si="75"/>
        <v>13.777000000000001</v>
      </c>
      <c r="J1580" t="s">
        <v>25</v>
      </c>
      <c r="K1580">
        <v>6.47</v>
      </c>
      <c r="L1580" s="8">
        <f t="shared" si="74"/>
        <v>144.24</v>
      </c>
      <c r="M1580" t="s">
        <v>39</v>
      </c>
      <c r="N1580" t="str">
        <f>VLOOKUP(M1580,'Look-up tables'!$H$1:$I$14,2,FALSE)</f>
        <v>MB</v>
      </c>
      <c r="O1580" t="s">
        <v>42</v>
      </c>
      <c r="P1580" s="7">
        <f>VLOOKUP(O1580,'Look-up tables'!$D$1:$E$5,2,FALSE)</f>
        <v>2</v>
      </c>
      <c r="Q1580" s="8" t="s">
        <v>27</v>
      </c>
      <c r="R1580" t="s">
        <v>28</v>
      </c>
      <c r="S1580" t="s">
        <v>19</v>
      </c>
      <c r="T1580" t="s">
        <v>122</v>
      </c>
    </row>
    <row r="1581" spans="1:20" x14ac:dyDescent="0.35">
      <c r="A1581">
        <v>13126</v>
      </c>
      <c r="B1581" s="1">
        <v>40835</v>
      </c>
      <c r="C1581" s="27" t="str">
        <f t="shared" si="73"/>
        <v>Oct</v>
      </c>
      <c r="D1581" s="27">
        <f>VLOOKUP(C1581,'Look-up tables'!$N$2:$O$13,2,FALSE)</f>
        <v>10</v>
      </c>
      <c r="E1581" t="s">
        <v>49</v>
      </c>
      <c r="F1581">
        <v>2</v>
      </c>
      <c r="G1581" t="str">
        <f>VLOOKUP(F1581,'Look-up tables'!$A$1:$B$7,2,TRUE)</f>
        <v>XS</v>
      </c>
      <c r="H1581">
        <v>380.62</v>
      </c>
      <c r="I1581" s="2">
        <f t="shared" si="75"/>
        <v>190.31</v>
      </c>
      <c r="J1581" t="s">
        <v>21</v>
      </c>
      <c r="K1581">
        <v>29.21</v>
      </c>
      <c r="L1581" s="8">
        <f t="shared" si="74"/>
        <v>409.83</v>
      </c>
      <c r="M1581" t="s">
        <v>54</v>
      </c>
      <c r="N1581" t="str">
        <f>VLOOKUP(M1581,'Look-up tables'!$H$1:$I$14,2,FALSE)</f>
        <v>AB</v>
      </c>
      <c r="O1581" t="s">
        <v>16</v>
      </c>
      <c r="P1581" s="7">
        <f>VLOOKUP(O1581,'Look-up tables'!$D$1:$E$5,2,FALSE)</f>
        <v>4</v>
      </c>
      <c r="Q1581" s="8" t="s">
        <v>17</v>
      </c>
      <c r="R1581" t="s">
        <v>52</v>
      </c>
      <c r="S1581" t="s">
        <v>56</v>
      </c>
      <c r="T1581" t="s">
        <v>104</v>
      </c>
    </row>
    <row r="1582" spans="1:20" x14ac:dyDescent="0.35">
      <c r="A1582">
        <v>37891</v>
      </c>
      <c r="B1582" s="1">
        <v>40836</v>
      </c>
      <c r="C1582" s="27" t="str">
        <f t="shared" si="73"/>
        <v>Oct</v>
      </c>
      <c r="D1582" s="27">
        <f>VLOOKUP(C1582,'Look-up tables'!$N$2:$O$13,2,FALSE)</f>
        <v>10</v>
      </c>
      <c r="E1582" t="s">
        <v>34</v>
      </c>
      <c r="F1582">
        <v>33</v>
      </c>
      <c r="G1582" t="str">
        <f>VLOOKUP(F1582,'Look-up tables'!$A$1:$B$7,2,TRUE)</f>
        <v>L</v>
      </c>
      <c r="H1582">
        <v>5154.009</v>
      </c>
      <c r="I1582" s="2">
        <f t="shared" si="75"/>
        <v>156.1820909090909</v>
      </c>
      <c r="J1582" t="s">
        <v>25</v>
      </c>
      <c r="K1582">
        <v>13.99</v>
      </c>
      <c r="L1582" s="8">
        <f t="shared" si="74"/>
        <v>5167.9989999999998</v>
      </c>
      <c r="M1582" t="s">
        <v>51</v>
      </c>
      <c r="N1582" t="str">
        <f>VLOOKUP(M1582,'Look-up tables'!$H$1:$I$14,2,FALSE)</f>
        <v>ON</v>
      </c>
      <c r="O1582" t="s">
        <v>42</v>
      </c>
      <c r="P1582" s="7">
        <f>VLOOKUP(O1582,'Look-up tables'!$D$1:$E$5,2,FALSE)</f>
        <v>2</v>
      </c>
      <c r="Q1582" s="8" t="s">
        <v>30</v>
      </c>
      <c r="R1582" t="s">
        <v>47</v>
      </c>
      <c r="S1582" t="s">
        <v>45</v>
      </c>
      <c r="T1582" t="s">
        <v>224</v>
      </c>
    </row>
    <row r="1583" spans="1:20" x14ac:dyDescent="0.35">
      <c r="A1583">
        <v>18532</v>
      </c>
      <c r="B1583" s="1">
        <v>40836</v>
      </c>
      <c r="C1583" s="27" t="str">
        <f t="shared" si="73"/>
        <v>Oct</v>
      </c>
      <c r="D1583" s="27">
        <f>VLOOKUP(C1583,'Look-up tables'!$N$2:$O$13,2,FALSE)</f>
        <v>10</v>
      </c>
      <c r="E1583" t="s">
        <v>49</v>
      </c>
      <c r="F1583">
        <v>31</v>
      </c>
      <c r="G1583" t="str">
        <f>VLOOKUP(F1583,'Look-up tables'!$A$1:$B$7,2,TRUE)</f>
        <v>L</v>
      </c>
      <c r="H1583">
        <v>507.58</v>
      </c>
      <c r="I1583" s="2">
        <f t="shared" si="75"/>
        <v>16.373548387096772</v>
      </c>
      <c r="J1583" t="s">
        <v>25</v>
      </c>
      <c r="K1583">
        <v>10.68</v>
      </c>
      <c r="L1583" s="8">
        <f t="shared" si="74"/>
        <v>518.26</v>
      </c>
      <c r="M1583" t="s">
        <v>35</v>
      </c>
      <c r="N1583" t="str">
        <f>VLOOKUP(M1583,'Look-up tables'!$H$1:$I$14,2,FALSE)</f>
        <v>QC</v>
      </c>
      <c r="O1583" t="s">
        <v>29</v>
      </c>
      <c r="P1583" s="7">
        <f>VLOOKUP(O1583,'Look-up tables'!$D$1:$E$5,2,FALSE)</f>
        <v>3</v>
      </c>
      <c r="Q1583" s="8" t="s">
        <v>27</v>
      </c>
      <c r="R1583" t="s">
        <v>58</v>
      </c>
      <c r="S1583" t="s">
        <v>19</v>
      </c>
      <c r="T1583" t="s">
        <v>224</v>
      </c>
    </row>
    <row r="1584" spans="1:20" x14ac:dyDescent="0.35">
      <c r="A1584">
        <v>18532</v>
      </c>
      <c r="B1584" s="1">
        <v>40836</v>
      </c>
      <c r="C1584" s="27" t="str">
        <f t="shared" si="73"/>
        <v>Oct</v>
      </c>
      <c r="D1584" s="27">
        <f>VLOOKUP(C1584,'Look-up tables'!$N$2:$O$13,2,FALSE)</f>
        <v>10</v>
      </c>
      <c r="E1584" t="s">
        <v>49</v>
      </c>
      <c r="F1584">
        <v>29</v>
      </c>
      <c r="G1584" t="str">
        <f>VLOOKUP(F1584,'Look-up tables'!$A$1:$B$7,2,TRUE)</f>
        <v>M</v>
      </c>
      <c r="H1584">
        <v>230.77</v>
      </c>
      <c r="I1584" s="2">
        <f t="shared" si="75"/>
        <v>7.9575862068965524</v>
      </c>
      <c r="J1584" t="s">
        <v>25</v>
      </c>
      <c r="K1584">
        <v>7.77</v>
      </c>
      <c r="L1584" s="8">
        <f t="shared" si="74"/>
        <v>238.54000000000002</v>
      </c>
      <c r="M1584" t="s">
        <v>35</v>
      </c>
      <c r="N1584" t="str">
        <f>VLOOKUP(M1584,'Look-up tables'!$H$1:$I$14,2,FALSE)</f>
        <v>QC</v>
      </c>
      <c r="O1584" t="s">
        <v>29</v>
      </c>
      <c r="P1584" s="7">
        <f>VLOOKUP(O1584,'Look-up tables'!$D$1:$E$5,2,FALSE)</f>
        <v>3</v>
      </c>
      <c r="Q1584" s="8" t="s">
        <v>27</v>
      </c>
      <c r="R1584" t="s">
        <v>36</v>
      </c>
      <c r="S1584" t="s">
        <v>32</v>
      </c>
      <c r="T1584" t="s">
        <v>104</v>
      </c>
    </row>
    <row r="1585" spans="1:20" x14ac:dyDescent="0.35">
      <c r="A1585">
        <v>135</v>
      </c>
      <c r="B1585" s="1">
        <v>40836</v>
      </c>
      <c r="C1585" s="27" t="str">
        <f t="shared" si="73"/>
        <v>Oct</v>
      </c>
      <c r="D1585" s="27">
        <f>VLOOKUP(C1585,'Look-up tables'!$N$2:$O$13,2,FALSE)</f>
        <v>10</v>
      </c>
      <c r="E1585" t="s">
        <v>49</v>
      </c>
      <c r="F1585">
        <v>25</v>
      </c>
      <c r="G1585" t="str">
        <f>VLOOKUP(F1585,'Look-up tables'!$A$1:$B$7,2,TRUE)</f>
        <v>M</v>
      </c>
      <c r="H1585">
        <v>125.85</v>
      </c>
      <c r="I1585" s="2">
        <f t="shared" si="75"/>
        <v>5.0339999999999998</v>
      </c>
      <c r="J1585" t="s">
        <v>25</v>
      </c>
      <c r="K1585">
        <v>4.62</v>
      </c>
      <c r="L1585" s="8">
        <f t="shared" si="74"/>
        <v>130.47</v>
      </c>
      <c r="M1585" t="s">
        <v>35</v>
      </c>
      <c r="N1585" t="str">
        <f>VLOOKUP(M1585,'Look-up tables'!$H$1:$I$14,2,FALSE)</f>
        <v>QC</v>
      </c>
      <c r="O1585" t="s">
        <v>16</v>
      </c>
      <c r="P1585" s="7">
        <f>VLOOKUP(O1585,'Look-up tables'!$D$1:$E$5,2,FALSE)</f>
        <v>4</v>
      </c>
      <c r="Q1585" s="8" t="s">
        <v>30</v>
      </c>
      <c r="R1585" t="s">
        <v>31</v>
      </c>
      <c r="S1585" t="s">
        <v>32</v>
      </c>
      <c r="T1585" t="s">
        <v>224</v>
      </c>
    </row>
    <row r="1586" spans="1:20" x14ac:dyDescent="0.35">
      <c r="A1586">
        <v>37891</v>
      </c>
      <c r="B1586" s="1">
        <v>40836</v>
      </c>
      <c r="C1586" s="27" t="str">
        <f t="shared" si="73"/>
        <v>Oct</v>
      </c>
      <c r="D1586" s="27">
        <f>VLOOKUP(C1586,'Look-up tables'!$N$2:$O$13,2,FALSE)</f>
        <v>10</v>
      </c>
      <c r="E1586" t="s">
        <v>34</v>
      </c>
      <c r="F1586">
        <v>24</v>
      </c>
      <c r="G1586" t="str">
        <f>VLOOKUP(F1586,'Look-up tables'!$A$1:$B$7,2,TRUE)</f>
        <v>M</v>
      </c>
      <c r="H1586">
        <v>163.36000000000001</v>
      </c>
      <c r="I1586" s="2">
        <f t="shared" si="75"/>
        <v>6.8066666666666675</v>
      </c>
      <c r="J1586" t="s">
        <v>25</v>
      </c>
      <c r="K1586">
        <v>6.6</v>
      </c>
      <c r="L1586" s="8">
        <f t="shared" si="74"/>
        <v>169.96</v>
      </c>
      <c r="M1586" t="s">
        <v>51</v>
      </c>
      <c r="N1586" t="str">
        <f>VLOOKUP(M1586,'Look-up tables'!$H$1:$I$14,2,FALSE)</f>
        <v>ON</v>
      </c>
      <c r="O1586" t="s">
        <v>42</v>
      </c>
      <c r="P1586" s="7">
        <f>VLOOKUP(O1586,'Look-up tables'!$D$1:$E$5,2,FALSE)</f>
        <v>2</v>
      </c>
      <c r="Q1586" s="8" t="s">
        <v>27</v>
      </c>
      <c r="R1586" t="s">
        <v>28</v>
      </c>
      <c r="S1586" t="s">
        <v>19</v>
      </c>
      <c r="T1586" t="s">
        <v>224</v>
      </c>
    </row>
    <row r="1587" spans="1:20" x14ac:dyDescent="0.35">
      <c r="A1587">
        <v>55744</v>
      </c>
      <c r="B1587" s="1">
        <v>40836</v>
      </c>
      <c r="C1587" s="27" t="str">
        <f t="shared" si="73"/>
        <v>Oct</v>
      </c>
      <c r="D1587" s="27">
        <f>VLOOKUP(C1587,'Look-up tables'!$N$2:$O$13,2,FALSE)</f>
        <v>10</v>
      </c>
      <c r="E1587" t="s">
        <v>20</v>
      </c>
      <c r="F1587">
        <v>23</v>
      </c>
      <c r="G1587" t="str">
        <f>VLOOKUP(F1587,'Look-up tables'!$A$1:$B$7,2,TRUE)</f>
        <v>M</v>
      </c>
      <c r="H1587">
        <v>415.05500000000001</v>
      </c>
      <c r="I1587" s="2">
        <f t="shared" si="75"/>
        <v>18.045869565217391</v>
      </c>
      <c r="J1587" t="s">
        <v>25</v>
      </c>
      <c r="K1587">
        <v>0.99</v>
      </c>
      <c r="L1587" s="8">
        <f t="shared" si="74"/>
        <v>416.04500000000002</v>
      </c>
      <c r="M1587" t="s">
        <v>35</v>
      </c>
      <c r="N1587" t="str">
        <f>VLOOKUP(M1587,'Look-up tables'!$H$1:$I$14,2,FALSE)</f>
        <v>QC</v>
      </c>
      <c r="O1587" t="s">
        <v>16</v>
      </c>
      <c r="P1587" s="7">
        <f>VLOOKUP(O1587,'Look-up tables'!$D$1:$E$5,2,FALSE)</f>
        <v>4</v>
      </c>
      <c r="Q1587" s="8" t="s">
        <v>30</v>
      </c>
      <c r="R1587" t="s">
        <v>47</v>
      </c>
      <c r="S1587" t="s">
        <v>32</v>
      </c>
      <c r="T1587" t="s">
        <v>104</v>
      </c>
    </row>
    <row r="1588" spans="1:20" x14ac:dyDescent="0.35">
      <c r="A1588">
        <v>37891</v>
      </c>
      <c r="B1588" s="1">
        <v>40836</v>
      </c>
      <c r="C1588" s="27" t="str">
        <f t="shared" si="73"/>
        <v>Oct</v>
      </c>
      <c r="D1588" s="27">
        <f>VLOOKUP(C1588,'Look-up tables'!$N$2:$O$13,2,FALSE)</f>
        <v>10</v>
      </c>
      <c r="E1588" t="s">
        <v>34</v>
      </c>
      <c r="F1588">
        <v>21</v>
      </c>
      <c r="G1588" t="str">
        <f>VLOOKUP(F1588,'Look-up tables'!$A$1:$B$7,2,TRUE)</f>
        <v>M</v>
      </c>
      <c r="H1588">
        <v>44.08</v>
      </c>
      <c r="I1588" s="2">
        <f t="shared" si="75"/>
        <v>2.0990476190476191</v>
      </c>
      <c r="J1588" t="s">
        <v>14</v>
      </c>
      <c r="K1588">
        <v>0.7</v>
      </c>
      <c r="L1588" s="8">
        <f t="shared" si="74"/>
        <v>44.78</v>
      </c>
      <c r="M1588" t="s">
        <v>51</v>
      </c>
      <c r="N1588" t="str">
        <f>VLOOKUP(M1588,'Look-up tables'!$H$1:$I$14,2,FALSE)</f>
        <v>ON</v>
      </c>
      <c r="O1588" t="s">
        <v>42</v>
      </c>
      <c r="P1588" s="7">
        <f>VLOOKUP(O1588,'Look-up tables'!$D$1:$E$5,2,FALSE)</f>
        <v>2</v>
      </c>
      <c r="Q1588" s="8" t="s">
        <v>27</v>
      </c>
      <c r="R1588" t="s">
        <v>82</v>
      </c>
      <c r="S1588" t="s">
        <v>37</v>
      </c>
      <c r="T1588" t="s">
        <v>224</v>
      </c>
    </row>
    <row r="1589" spans="1:20" x14ac:dyDescent="0.35">
      <c r="A1589">
        <v>16320</v>
      </c>
      <c r="B1589" s="1">
        <v>40836</v>
      </c>
      <c r="C1589" s="27" t="str">
        <f t="shared" si="73"/>
        <v>Oct</v>
      </c>
      <c r="D1589" s="27">
        <f>VLOOKUP(C1589,'Look-up tables'!$N$2:$O$13,2,FALSE)</f>
        <v>10</v>
      </c>
      <c r="E1589" t="s">
        <v>49</v>
      </c>
      <c r="F1589">
        <v>17</v>
      </c>
      <c r="G1589" t="str">
        <f>VLOOKUP(F1589,'Look-up tables'!$A$1:$B$7,2,TRUE)</f>
        <v>S</v>
      </c>
      <c r="H1589">
        <v>1856.9694999999999</v>
      </c>
      <c r="I1589" s="2">
        <f t="shared" si="75"/>
        <v>109.23349999999999</v>
      </c>
      <c r="J1589" t="s">
        <v>25</v>
      </c>
      <c r="K1589">
        <v>8.08</v>
      </c>
      <c r="L1589" s="8">
        <f t="shared" si="74"/>
        <v>1865.0494999999999</v>
      </c>
      <c r="M1589" t="s">
        <v>96</v>
      </c>
      <c r="N1589" t="str">
        <f>VLOOKUP(M1589,'Look-up tables'!$H$1:$I$14,2,FALSE)</f>
        <v>PE</v>
      </c>
      <c r="O1589" t="s">
        <v>42</v>
      </c>
      <c r="P1589" s="7">
        <f>VLOOKUP(O1589,'Look-up tables'!$D$1:$E$5,2,FALSE)</f>
        <v>2</v>
      </c>
      <c r="Q1589" s="8" t="s">
        <v>30</v>
      </c>
      <c r="R1589" t="s">
        <v>47</v>
      </c>
      <c r="S1589" t="s">
        <v>19</v>
      </c>
      <c r="T1589" t="s">
        <v>224</v>
      </c>
    </row>
    <row r="1590" spans="1:20" x14ac:dyDescent="0.35">
      <c r="A1590">
        <v>11493</v>
      </c>
      <c r="B1590" s="1">
        <v>40836</v>
      </c>
      <c r="C1590" s="27" t="str">
        <f t="shared" si="73"/>
        <v>Oct</v>
      </c>
      <c r="D1590" s="27">
        <f>VLOOKUP(C1590,'Look-up tables'!$N$2:$O$13,2,FALSE)</f>
        <v>10</v>
      </c>
      <c r="E1590" t="s">
        <v>20</v>
      </c>
      <c r="F1590">
        <v>16</v>
      </c>
      <c r="G1590" t="str">
        <f>VLOOKUP(F1590,'Look-up tables'!$A$1:$B$7,2,TRUE)</f>
        <v>S</v>
      </c>
      <c r="H1590">
        <v>111.9</v>
      </c>
      <c r="I1590" s="2">
        <f t="shared" si="75"/>
        <v>6.9937500000000004</v>
      </c>
      <c r="J1590" t="s">
        <v>25</v>
      </c>
      <c r="K1590">
        <v>1.22</v>
      </c>
      <c r="L1590" s="8">
        <f t="shared" si="74"/>
        <v>113.12</v>
      </c>
      <c r="M1590" t="s">
        <v>51</v>
      </c>
      <c r="N1590" t="str">
        <f>VLOOKUP(M1590,'Look-up tables'!$H$1:$I$14,2,FALSE)</f>
        <v>ON</v>
      </c>
      <c r="O1590" t="s">
        <v>42</v>
      </c>
      <c r="P1590" s="7">
        <f>VLOOKUP(O1590,'Look-up tables'!$D$1:$E$5,2,FALSE)</f>
        <v>2</v>
      </c>
      <c r="Q1590" s="8" t="s">
        <v>27</v>
      </c>
      <c r="R1590" t="s">
        <v>40</v>
      </c>
      <c r="S1590" t="s">
        <v>37</v>
      </c>
      <c r="T1590" t="s">
        <v>224</v>
      </c>
    </row>
    <row r="1591" spans="1:20" x14ac:dyDescent="0.35">
      <c r="A1591">
        <v>29158</v>
      </c>
      <c r="B1591" s="1">
        <v>40836</v>
      </c>
      <c r="C1591" s="27" t="str">
        <f t="shared" si="73"/>
        <v>Oct</v>
      </c>
      <c r="D1591" s="27">
        <f>VLOOKUP(C1591,'Look-up tables'!$N$2:$O$13,2,FALSE)</f>
        <v>10</v>
      </c>
      <c r="E1591" t="s">
        <v>34</v>
      </c>
      <c r="F1591">
        <v>12</v>
      </c>
      <c r="G1591" t="str">
        <f>VLOOKUP(F1591,'Look-up tables'!$A$1:$B$7,2,TRUE)</f>
        <v>S</v>
      </c>
      <c r="H1591">
        <v>2266.6999999999998</v>
      </c>
      <c r="I1591" s="2">
        <f t="shared" si="75"/>
        <v>188.89166666666665</v>
      </c>
      <c r="J1591" t="s">
        <v>21</v>
      </c>
      <c r="K1591">
        <v>23.76</v>
      </c>
      <c r="L1591" s="8">
        <f t="shared" si="74"/>
        <v>2290.46</v>
      </c>
      <c r="M1591" t="s">
        <v>15</v>
      </c>
      <c r="N1591" t="str">
        <f>VLOOKUP(M1591,'Look-up tables'!$H$1:$I$14,2,FALSE)</f>
        <v>BC</v>
      </c>
      <c r="O1591" t="s">
        <v>29</v>
      </c>
      <c r="P1591" s="7">
        <f>VLOOKUP(O1591,'Look-up tables'!$D$1:$E$5,2,FALSE)</f>
        <v>3</v>
      </c>
      <c r="Q1591" s="8" t="s">
        <v>17</v>
      </c>
      <c r="R1591" t="s">
        <v>23</v>
      </c>
      <c r="S1591" t="s">
        <v>24</v>
      </c>
      <c r="T1591" t="s">
        <v>104</v>
      </c>
    </row>
    <row r="1592" spans="1:20" x14ac:dyDescent="0.35">
      <c r="A1592">
        <v>42148</v>
      </c>
      <c r="B1592" s="1">
        <v>40836</v>
      </c>
      <c r="C1592" s="27" t="str">
        <f t="shared" si="73"/>
        <v>Oct</v>
      </c>
      <c r="D1592" s="27">
        <f>VLOOKUP(C1592,'Look-up tables'!$N$2:$O$13,2,FALSE)</f>
        <v>10</v>
      </c>
      <c r="E1592" t="s">
        <v>20</v>
      </c>
      <c r="F1592">
        <v>11</v>
      </c>
      <c r="G1592" t="str">
        <f>VLOOKUP(F1592,'Look-up tables'!$A$1:$B$7,2,TRUE)</f>
        <v>S</v>
      </c>
      <c r="H1592">
        <v>45.31</v>
      </c>
      <c r="I1592" s="2">
        <f t="shared" si="75"/>
        <v>4.1190909090909091</v>
      </c>
      <c r="J1592" t="s">
        <v>25</v>
      </c>
      <c r="K1592">
        <v>2.97</v>
      </c>
      <c r="L1592" s="8">
        <f t="shared" si="74"/>
        <v>48.28</v>
      </c>
      <c r="M1592" t="s">
        <v>15</v>
      </c>
      <c r="N1592" t="str">
        <f>VLOOKUP(M1592,'Look-up tables'!$H$1:$I$14,2,FALSE)</f>
        <v>BC</v>
      </c>
      <c r="O1592" t="s">
        <v>22</v>
      </c>
      <c r="P1592" s="7">
        <f>VLOOKUP(O1592,'Look-up tables'!$D$1:$E$5,2,FALSE)</f>
        <v>1</v>
      </c>
      <c r="Q1592" s="8" t="s">
        <v>27</v>
      </c>
      <c r="R1592" t="s">
        <v>28</v>
      </c>
      <c r="S1592" t="s">
        <v>37</v>
      </c>
      <c r="T1592" t="s">
        <v>89</v>
      </c>
    </row>
    <row r="1593" spans="1:20" x14ac:dyDescent="0.35">
      <c r="A1593">
        <v>37891</v>
      </c>
      <c r="B1593" s="1">
        <v>40836</v>
      </c>
      <c r="C1593" s="27" t="str">
        <f t="shared" si="73"/>
        <v>Oct</v>
      </c>
      <c r="D1593" s="27">
        <f>VLOOKUP(C1593,'Look-up tables'!$N$2:$O$13,2,FALSE)</f>
        <v>10</v>
      </c>
      <c r="E1593" t="s">
        <v>34</v>
      </c>
      <c r="F1593">
        <v>4</v>
      </c>
      <c r="G1593" t="str">
        <f>VLOOKUP(F1593,'Look-up tables'!$A$1:$B$7,2,TRUE)</f>
        <v>XS</v>
      </c>
      <c r="H1593">
        <v>1135.6400000000001</v>
      </c>
      <c r="I1593" s="2">
        <f t="shared" si="75"/>
        <v>283.91000000000003</v>
      </c>
      <c r="J1593" t="s">
        <v>21</v>
      </c>
      <c r="K1593">
        <v>66.67</v>
      </c>
      <c r="L1593" s="8">
        <f t="shared" si="74"/>
        <v>1202.3100000000002</v>
      </c>
      <c r="M1593" t="s">
        <v>51</v>
      </c>
      <c r="N1593" t="str">
        <f>VLOOKUP(M1593,'Look-up tables'!$H$1:$I$14,2,FALSE)</f>
        <v>ON</v>
      </c>
      <c r="O1593" t="s">
        <v>42</v>
      </c>
      <c r="P1593" s="7">
        <f>VLOOKUP(O1593,'Look-up tables'!$D$1:$E$5,2,FALSE)</f>
        <v>2</v>
      </c>
      <c r="Q1593" s="8" t="s">
        <v>17</v>
      </c>
      <c r="R1593" t="s">
        <v>52</v>
      </c>
      <c r="S1593" t="s">
        <v>56</v>
      </c>
      <c r="T1593" t="s">
        <v>57</v>
      </c>
    </row>
    <row r="1594" spans="1:20" x14ac:dyDescent="0.35">
      <c r="A1594">
        <v>57380</v>
      </c>
      <c r="B1594" s="1">
        <v>40836</v>
      </c>
      <c r="C1594" s="27" t="str">
        <f t="shared" si="73"/>
        <v>Oct</v>
      </c>
      <c r="D1594" s="27">
        <f>VLOOKUP(C1594,'Look-up tables'!$N$2:$O$13,2,FALSE)</f>
        <v>10</v>
      </c>
      <c r="E1594" t="s">
        <v>13</v>
      </c>
      <c r="F1594">
        <v>3</v>
      </c>
      <c r="G1594" t="str">
        <f>VLOOKUP(F1594,'Look-up tables'!$A$1:$B$7,2,TRUE)</f>
        <v>XS</v>
      </c>
      <c r="H1594">
        <v>545.88</v>
      </c>
      <c r="I1594" s="2">
        <f t="shared" si="75"/>
        <v>181.96</v>
      </c>
      <c r="J1594" t="s">
        <v>21</v>
      </c>
      <c r="K1594">
        <v>52.2</v>
      </c>
      <c r="L1594" s="8">
        <f t="shared" si="74"/>
        <v>598.08000000000004</v>
      </c>
      <c r="M1594" t="s">
        <v>54</v>
      </c>
      <c r="N1594" t="str">
        <f>VLOOKUP(M1594,'Look-up tables'!$H$1:$I$14,2,FALSE)</f>
        <v>AB</v>
      </c>
      <c r="O1594" t="s">
        <v>16</v>
      </c>
      <c r="P1594" s="7">
        <f>VLOOKUP(O1594,'Look-up tables'!$D$1:$E$5,2,FALSE)</f>
        <v>4</v>
      </c>
      <c r="Q1594" s="8" t="s">
        <v>17</v>
      </c>
      <c r="R1594" t="s">
        <v>52</v>
      </c>
      <c r="S1594" t="s">
        <v>56</v>
      </c>
      <c r="T1594" t="s">
        <v>248</v>
      </c>
    </row>
    <row r="1595" spans="1:20" x14ac:dyDescent="0.35">
      <c r="A1595">
        <v>55650</v>
      </c>
      <c r="B1595" s="1">
        <v>40837</v>
      </c>
      <c r="C1595" s="27" t="str">
        <f t="shared" si="73"/>
        <v>Oct</v>
      </c>
      <c r="D1595" s="27">
        <f>VLOOKUP(C1595,'Look-up tables'!$N$2:$O$13,2,FALSE)</f>
        <v>10</v>
      </c>
      <c r="E1595" t="s">
        <v>13</v>
      </c>
      <c r="F1595">
        <v>41</v>
      </c>
      <c r="G1595" t="str">
        <f>VLOOKUP(F1595,'Look-up tables'!$A$1:$B$7,2,TRUE)</f>
        <v>XL</v>
      </c>
      <c r="H1595">
        <v>1258.97</v>
      </c>
      <c r="I1595" s="2">
        <f t="shared" si="75"/>
        <v>30.706585365853659</v>
      </c>
      <c r="J1595" t="s">
        <v>25</v>
      </c>
      <c r="K1595">
        <v>5.5</v>
      </c>
      <c r="L1595" s="8">
        <f t="shared" si="74"/>
        <v>1264.47</v>
      </c>
      <c r="M1595" t="s">
        <v>39</v>
      </c>
      <c r="N1595" t="str">
        <f>VLOOKUP(M1595,'Look-up tables'!$H$1:$I$14,2,FALSE)</f>
        <v>MB</v>
      </c>
      <c r="O1595" t="s">
        <v>29</v>
      </c>
      <c r="P1595" s="7">
        <f>VLOOKUP(O1595,'Look-up tables'!$D$1:$E$5,2,FALSE)</f>
        <v>3</v>
      </c>
      <c r="Q1595" s="8" t="s">
        <v>30</v>
      </c>
      <c r="R1595" t="s">
        <v>31</v>
      </c>
      <c r="S1595" t="s">
        <v>19</v>
      </c>
      <c r="T1595" t="s">
        <v>89</v>
      </c>
    </row>
    <row r="1596" spans="1:20" x14ac:dyDescent="0.35">
      <c r="A1596">
        <v>52389</v>
      </c>
      <c r="B1596" s="1">
        <v>40837</v>
      </c>
      <c r="C1596" s="27" t="str">
        <f t="shared" si="73"/>
        <v>Oct</v>
      </c>
      <c r="D1596" s="27">
        <f>VLOOKUP(C1596,'Look-up tables'!$N$2:$O$13,2,FALSE)</f>
        <v>10</v>
      </c>
      <c r="E1596" t="s">
        <v>20</v>
      </c>
      <c r="F1596">
        <v>31</v>
      </c>
      <c r="G1596" t="str">
        <f>VLOOKUP(F1596,'Look-up tables'!$A$1:$B$7,2,TRUE)</f>
        <v>L</v>
      </c>
      <c r="H1596">
        <v>655.33000000000004</v>
      </c>
      <c r="I1596" s="2">
        <f t="shared" si="75"/>
        <v>21.13967741935484</v>
      </c>
      <c r="J1596" t="s">
        <v>25</v>
      </c>
      <c r="K1596">
        <v>8.99</v>
      </c>
      <c r="L1596" s="8">
        <f t="shared" si="74"/>
        <v>664.32</v>
      </c>
      <c r="M1596" t="s">
        <v>63</v>
      </c>
      <c r="N1596" t="str">
        <f>VLOOKUP(M1596,'Look-up tables'!$H$1:$I$14,2,FALSE)</f>
        <v>NB</v>
      </c>
      <c r="O1596" t="s">
        <v>22</v>
      </c>
      <c r="P1596" s="7">
        <f>VLOOKUP(O1596,'Look-up tables'!$D$1:$E$5,2,FALSE)</f>
        <v>1</v>
      </c>
      <c r="Q1596" s="8" t="s">
        <v>27</v>
      </c>
      <c r="R1596" t="s">
        <v>40</v>
      </c>
      <c r="S1596" t="s">
        <v>32</v>
      </c>
      <c r="T1596" t="s">
        <v>104</v>
      </c>
    </row>
    <row r="1597" spans="1:20" x14ac:dyDescent="0.35">
      <c r="A1597">
        <v>41987</v>
      </c>
      <c r="B1597" s="1">
        <v>40837</v>
      </c>
      <c r="C1597" s="27" t="str">
        <f t="shared" si="73"/>
        <v>Oct</v>
      </c>
      <c r="D1597" s="27">
        <f>VLOOKUP(C1597,'Look-up tables'!$N$2:$O$13,2,FALSE)</f>
        <v>10</v>
      </c>
      <c r="E1597" t="s">
        <v>49</v>
      </c>
      <c r="F1597">
        <v>25</v>
      </c>
      <c r="G1597" t="str">
        <f>VLOOKUP(F1597,'Look-up tables'!$A$1:$B$7,2,TRUE)</f>
        <v>M</v>
      </c>
      <c r="H1597">
        <v>6481.0479999999998</v>
      </c>
      <c r="I1597" s="2">
        <f t="shared" si="75"/>
        <v>259.24191999999999</v>
      </c>
      <c r="J1597" t="s">
        <v>21</v>
      </c>
      <c r="K1597">
        <v>29.2</v>
      </c>
      <c r="L1597" s="8">
        <f t="shared" si="74"/>
        <v>6510.2479999999996</v>
      </c>
      <c r="M1597" t="s">
        <v>54</v>
      </c>
      <c r="N1597" t="str">
        <f>VLOOKUP(M1597,'Look-up tables'!$H$1:$I$14,2,FALSE)</f>
        <v>AB</v>
      </c>
      <c r="O1597" t="s">
        <v>22</v>
      </c>
      <c r="P1597" s="7">
        <f>VLOOKUP(O1597,'Look-up tables'!$D$1:$E$5,2,FALSE)</f>
        <v>1</v>
      </c>
      <c r="Q1597" s="8" t="s">
        <v>17</v>
      </c>
      <c r="R1597" t="s">
        <v>52</v>
      </c>
      <c r="S1597" t="s">
        <v>56</v>
      </c>
      <c r="T1597" t="s">
        <v>224</v>
      </c>
    </row>
    <row r="1598" spans="1:20" x14ac:dyDescent="0.35">
      <c r="A1598">
        <v>54215</v>
      </c>
      <c r="B1598" s="1">
        <v>40837</v>
      </c>
      <c r="C1598" s="27" t="str">
        <f t="shared" si="73"/>
        <v>Oct</v>
      </c>
      <c r="D1598" s="27">
        <f>VLOOKUP(C1598,'Look-up tables'!$N$2:$O$13,2,FALSE)</f>
        <v>10</v>
      </c>
      <c r="E1598" t="s">
        <v>34</v>
      </c>
      <c r="F1598">
        <v>14</v>
      </c>
      <c r="G1598" t="str">
        <f>VLOOKUP(F1598,'Look-up tables'!$A$1:$B$7,2,TRUE)</f>
        <v>S</v>
      </c>
      <c r="H1598">
        <v>321.20999999999998</v>
      </c>
      <c r="I1598" s="2">
        <f t="shared" si="75"/>
        <v>22.943571428571428</v>
      </c>
      <c r="J1598" t="s">
        <v>25</v>
      </c>
      <c r="K1598">
        <v>1.99</v>
      </c>
      <c r="L1598" s="8">
        <f t="shared" si="74"/>
        <v>323.2</v>
      </c>
      <c r="M1598" t="s">
        <v>15</v>
      </c>
      <c r="N1598" t="str">
        <f>VLOOKUP(M1598,'Look-up tables'!$H$1:$I$14,2,FALSE)</f>
        <v>BC</v>
      </c>
      <c r="O1598" t="s">
        <v>42</v>
      </c>
      <c r="P1598" s="7">
        <f>VLOOKUP(O1598,'Look-up tables'!$D$1:$E$5,2,FALSE)</f>
        <v>2</v>
      </c>
      <c r="Q1598" s="8" t="s">
        <v>30</v>
      </c>
      <c r="R1598" t="s">
        <v>31</v>
      </c>
      <c r="S1598" t="s">
        <v>32</v>
      </c>
      <c r="T1598" t="s">
        <v>89</v>
      </c>
    </row>
    <row r="1599" spans="1:20" x14ac:dyDescent="0.35">
      <c r="A1599">
        <v>20160</v>
      </c>
      <c r="B1599" s="1">
        <v>40838</v>
      </c>
      <c r="C1599" s="27" t="str">
        <f t="shared" si="73"/>
        <v>Oct</v>
      </c>
      <c r="D1599" s="27">
        <f>VLOOKUP(C1599,'Look-up tables'!$N$2:$O$13,2,FALSE)</f>
        <v>10</v>
      </c>
      <c r="E1599" t="s">
        <v>13</v>
      </c>
      <c r="F1599">
        <v>42</v>
      </c>
      <c r="G1599" t="str">
        <f>VLOOKUP(F1599,'Look-up tables'!$A$1:$B$7,2,TRUE)</f>
        <v>XL</v>
      </c>
      <c r="H1599">
        <v>435.24</v>
      </c>
      <c r="I1599" s="2">
        <f t="shared" si="75"/>
        <v>10.362857142857143</v>
      </c>
      <c r="J1599" t="s">
        <v>14</v>
      </c>
      <c r="K1599">
        <v>1.79</v>
      </c>
      <c r="L1599" s="8">
        <f t="shared" si="74"/>
        <v>437.03000000000003</v>
      </c>
      <c r="M1599" t="s">
        <v>26</v>
      </c>
      <c r="N1599" t="str">
        <f>VLOOKUP(M1599,'Look-up tables'!$H$1:$I$14,2,FALSE)</f>
        <v>NT</v>
      </c>
      <c r="O1599" t="s">
        <v>42</v>
      </c>
      <c r="P1599" s="7">
        <f>VLOOKUP(O1599,'Look-up tables'!$D$1:$E$5,2,FALSE)</f>
        <v>2</v>
      </c>
      <c r="Q1599" s="8" t="s">
        <v>27</v>
      </c>
      <c r="R1599" t="s">
        <v>28</v>
      </c>
      <c r="S1599" t="s">
        <v>37</v>
      </c>
      <c r="T1599" t="s">
        <v>248</v>
      </c>
    </row>
    <row r="1600" spans="1:20" x14ac:dyDescent="0.35">
      <c r="A1600">
        <v>35</v>
      </c>
      <c r="B1600" s="1">
        <v>40838</v>
      </c>
      <c r="C1600" s="27" t="str">
        <f t="shared" si="73"/>
        <v>Oct</v>
      </c>
      <c r="D1600" s="27">
        <f>VLOOKUP(C1600,'Look-up tables'!$N$2:$O$13,2,FALSE)</f>
        <v>10</v>
      </c>
      <c r="E1600" t="s">
        <v>49</v>
      </c>
      <c r="F1600">
        <v>30</v>
      </c>
      <c r="G1600" t="str">
        <f>VLOOKUP(F1600,'Look-up tables'!$A$1:$B$7,2,TRUE)</f>
        <v>L</v>
      </c>
      <c r="H1600">
        <v>288.56</v>
      </c>
      <c r="I1600" s="2">
        <f t="shared" si="75"/>
        <v>9.618666666666666</v>
      </c>
      <c r="J1600" t="s">
        <v>25</v>
      </c>
      <c r="K1600">
        <v>2.25</v>
      </c>
      <c r="L1600" s="8">
        <f t="shared" si="74"/>
        <v>290.81</v>
      </c>
      <c r="M1600" t="s">
        <v>15</v>
      </c>
      <c r="N1600" t="str">
        <f>VLOOKUP(M1600,'Look-up tables'!$H$1:$I$14,2,FALSE)</f>
        <v>BC</v>
      </c>
      <c r="O1600" t="s">
        <v>22</v>
      </c>
      <c r="P1600" s="7">
        <f>VLOOKUP(O1600,'Look-up tables'!$D$1:$E$5,2,FALSE)</f>
        <v>1</v>
      </c>
      <c r="Q1600" s="8" t="s">
        <v>27</v>
      </c>
      <c r="R1600" t="s">
        <v>40</v>
      </c>
      <c r="S1600" t="s">
        <v>37</v>
      </c>
      <c r="T1600" t="s">
        <v>89</v>
      </c>
    </row>
    <row r="1601" spans="1:20" x14ac:dyDescent="0.35">
      <c r="A1601">
        <v>53728</v>
      </c>
      <c r="B1601" s="1">
        <v>40838</v>
      </c>
      <c r="C1601" s="27" t="str">
        <f t="shared" si="73"/>
        <v>Oct</v>
      </c>
      <c r="D1601" s="27">
        <f>VLOOKUP(C1601,'Look-up tables'!$N$2:$O$13,2,FALSE)</f>
        <v>10</v>
      </c>
      <c r="E1601" t="s">
        <v>34</v>
      </c>
      <c r="F1601">
        <v>27</v>
      </c>
      <c r="G1601" t="str">
        <f>VLOOKUP(F1601,'Look-up tables'!$A$1:$B$7,2,TRUE)</f>
        <v>M</v>
      </c>
      <c r="H1601">
        <v>1502.66</v>
      </c>
      <c r="I1601" s="2">
        <f t="shared" si="75"/>
        <v>55.654074074074074</v>
      </c>
      <c r="J1601" t="s">
        <v>25</v>
      </c>
      <c r="K1601">
        <v>1.49</v>
      </c>
      <c r="L1601" s="8">
        <f t="shared" si="74"/>
        <v>1504.15</v>
      </c>
      <c r="M1601" t="s">
        <v>51</v>
      </c>
      <c r="N1601" t="str">
        <f>VLOOKUP(M1601,'Look-up tables'!$H$1:$I$14,2,FALSE)</f>
        <v>ON</v>
      </c>
      <c r="O1601" t="s">
        <v>22</v>
      </c>
      <c r="P1601" s="7">
        <f>VLOOKUP(O1601,'Look-up tables'!$D$1:$E$5,2,FALSE)</f>
        <v>1</v>
      </c>
      <c r="Q1601" s="8" t="s">
        <v>27</v>
      </c>
      <c r="R1601" t="s">
        <v>68</v>
      </c>
      <c r="S1601" t="s">
        <v>19</v>
      </c>
      <c r="T1601" t="s">
        <v>89</v>
      </c>
    </row>
    <row r="1602" spans="1:20" x14ac:dyDescent="0.35">
      <c r="A1602">
        <v>35</v>
      </c>
      <c r="B1602" s="1">
        <v>40838</v>
      </c>
      <c r="C1602" s="27" t="str">
        <f t="shared" si="73"/>
        <v>Oct</v>
      </c>
      <c r="D1602" s="27">
        <f>VLOOKUP(C1602,'Look-up tables'!$N$2:$O$13,2,FALSE)</f>
        <v>10</v>
      </c>
      <c r="E1602" t="s">
        <v>49</v>
      </c>
      <c r="F1602">
        <v>14</v>
      </c>
      <c r="G1602" t="str">
        <f>VLOOKUP(F1602,'Look-up tables'!$A$1:$B$7,2,TRUE)</f>
        <v>S</v>
      </c>
      <c r="H1602">
        <v>1892.848</v>
      </c>
      <c r="I1602" s="2">
        <f t="shared" si="75"/>
        <v>135.20342857142856</v>
      </c>
      <c r="J1602" t="s">
        <v>25</v>
      </c>
      <c r="K1602">
        <v>8.99</v>
      </c>
      <c r="L1602" s="8">
        <f t="shared" si="74"/>
        <v>1901.838</v>
      </c>
      <c r="M1602" t="s">
        <v>15</v>
      </c>
      <c r="N1602" t="str">
        <f>VLOOKUP(M1602,'Look-up tables'!$H$1:$I$14,2,FALSE)</f>
        <v>BC</v>
      </c>
      <c r="O1602" t="s">
        <v>22</v>
      </c>
      <c r="P1602" s="7">
        <f>VLOOKUP(O1602,'Look-up tables'!$D$1:$E$5,2,FALSE)</f>
        <v>1</v>
      </c>
      <c r="Q1602" s="8" t="s">
        <v>30</v>
      </c>
      <c r="R1602" t="s">
        <v>47</v>
      </c>
      <c r="S1602" t="s">
        <v>19</v>
      </c>
      <c r="T1602" t="s">
        <v>248</v>
      </c>
    </row>
    <row r="1603" spans="1:20" x14ac:dyDescent="0.35">
      <c r="A1603">
        <v>8773</v>
      </c>
      <c r="B1603" s="1">
        <v>40838</v>
      </c>
      <c r="C1603" s="27" t="str">
        <f t="shared" ref="C1603:C1666" si="76">TEXT(B1603, "mmm")</f>
        <v>Oct</v>
      </c>
      <c r="D1603" s="27">
        <f>VLOOKUP(C1603,'Look-up tables'!$N$2:$O$13,2,FALSE)</f>
        <v>10</v>
      </c>
      <c r="E1603" t="s">
        <v>20</v>
      </c>
      <c r="F1603">
        <v>5</v>
      </c>
      <c r="G1603" t="str">
        <f>VLOOKUP(F1603,'Look-up tables'!$A$1:$B$7,2,TRUE)</f>
        <v>XS</v>
      </c>
      <c r="H1603">
        <v>220.78749999999999</v>
      </c>
      <c r="I1603" s="2">
        <f t="shared" si="75"/>
        <v>44.157499999999999</v>
      </c>
      <c r="J1603" t="s">
        <v>25</v>
      </c>
      <c r="K1603">
        <v>5</v>
      </c>
      <c r="L1603" s="8">
        <f t="shared" ref="L1603:L1666" si="77">H1603+K1603</f>
        <v>225.78749999999999</v>
      </c>
      <c r="M1603" t="s">
        <v>41</v>
      </c>
      <c r="N1603" t="str">
        <f>VLOOKUP(M1603,'Look-up tables'!$H$1:$I$14,2,FALSE)</f>
        <v>NS</v>
      </c>
      <c r="O1603" t="s">
        <v>29</v>
      </c>
      <c r="P1603" s="7">
        <f>VLOOKUP(O1603,'Look-up tables'!$D$1:$E$5,2,FALSE)</f>
        <v>3</v>
      </c>
      <c r="Q1603" s="8" t="s">
        <v>30</v>
      </c>
      <c r="R1603" t="s">
        <v>47</v>
      </c>
      <c r="S1603" t="s">
        <v>32</v>
      </c>
      <c r="T1603" t="s">
        <v>224</v>
      </c>
    </row>
    <row r="1604" spans="1:20" x14ac:dyDescent="0.35">
      <c r="A1604">
        <v>4387</v>
      </c>
      <c r="B1604" s="1">
        <v>40838</v>
      </c>
      <c r="C1604" s="27" t="str">
        <f t="shared" si="76"/>
        <v>Oct</v>
      </c>
      <c r="D1604" s="27">
        <f>VLOOKUP(C1604,'Look-up tables'!$N$2:$O$13,2,FALSE)</f>
        <v>10</v>
      </c>
      <c r="E1604" t="s">
        <v>20</v>
      </c>
      <c r="F1604">
        <v>4</v>
      </c>
      <c r="G1604" t="str">
        <f>VLOOKUP(F1604,'Look-up tables'!$A$1:$B$7,2,TRUE)</f>
        <v>XS</v>
      </c>
      <c r="H1604">
        <v>640.21</v>
      </c>
      <c r="I1604" s="2">
        <f t="shared" si="75"/>
        <v>160.05250000000001</v>
      </c>
      <c r="J1604" t="s">
        <v>21</v>
      </c>
      <c r="K1604">
        <v>39.25</v>
      </c>
      <c r="L1604" s="8">
        <f t="shared" si="77"/>
        <v>679.46</v>
      </c>
      <c r="M1604" t="s">
        <v>51</v>
      </c>
      <c r="N1604" t="str">
        <f>VLOOKUP(M1604,'Look-up tables'!$H$1:$I$14,2,FALSE)</f>
        <v>ON</v>
      </c>
      <c r="O1604" t="s">
        <v>22</v>
      </c>
      <c r="P1604" s="7">
        <f>VLOOKUP(O1604,'Look-up tables'!$D$1:$E$5,2,FALSE)</f>
        <v>1</v>
      </c>
      <c r="Q1604" s="8" t="s">
        <v>17</v>
      </c>
      <c r="R1604" t="s">
        <v>52</v>
      </c>
      <c r="S1604" t="s">
        <v>56</v>
      </c>
      <c r="T1604" t="s">
        <v>89</v>
      </c>
    </row>
    <row r="1605" spans="1:20" x14ac:dyDescent="0.35">
      <c r="A1605">
        <v>11040</v>
      </c>
      <c r="B1605" s="1">
        <v>40839</v>
      </c>
      <c r="C1605" s="27" t="str">
        <f t="shared" si="76"/>
        <v>Oct</v>
      </c>
      <c r="D1605" s="27">
        <f>VLOOKUP(C1605,'Look-up tables'!$N$2:$O$13,2,FALSE)</f>
        <v>10</v>
      </c>
      <c r="E1605" t="s">
        <v>49</v>
      </c>
      <c r="F1605">
        <v>44</v>
      </c>
      <c r="G1605" t="str">
        <f>VLOOKUP(F1605,'Look-up tables'!$A$1:$B$7,2,TRUE)</f>
        <v>XL</v>
      </c>
      <c r="H1605">
        <v>1102.28</v>
      </c>
      <c r="I1605" s="2">
        <f t="shared" si="75"/>
        <v>25.051818181818181</v>
      </c>
      <c r="J1605" t="s">
        <v>25</v>
      </c>
      <c r="K1605">
        <v>6.71</v>
      </c>
      <c r="L1605" s="8">
        <f t="shared" si="77"/>
        <v>1108.99</v>
      </c>
      <c r="M1605" t="s">
        <v>51</v>
      </c>
      <c r="N1605" t="str">
        <f>VLOOKUP(M1605,'Look-up tables'!$H$1:$I$14,2,FALSE)</f>
        <v>ON</v>
      </c>
      <c r="O1605" t="s">
        <v>22</v>
      </c>
      <c r="P1605" s="7">
        <f>VLOOKUP(O1605,'Look-up tables'!$D$1:$E$5,2,FALSE)</f>
        <v>1</v>
      </c>
      <c r="Q1605" s="8" t="s">
        <v>27</v>
      </c>
      <c r="R1605" t="s">
        <v>127</v>
      </c>
      <c r="S1605" t="s">
        <v>19</v>
      </c>
      <c r="T1605" t="s">
        <v>89</v>
      </c>
    </row>
    <row r="1606" spans="1:20" x14ac:dyDescent="0.35">
      <c r="A1606">
        <v>4512</v>
      </c>
      <c r="B1606" s="1">
        <v>40840</v>
      </c>
      <c r="C1606" s="27" t="str">
        <f t="shared" si="76"/>
        <v>Oct</v>
      </c>
      <c r="D1606" s="27">
        <f>VLOOKUP(C1606,'Look-up tables'!$N$2:$O$13,2,FALSE)</f>
        <v>10</v>
      </c>
      <c r="E1606" t="s">
        <v>13</v>
      </c>
      <c r="F1606">
        <v>43</v>
      </c>
      <c r="G1606" t="str">
        <f>VLOOKUP(F1606,'Look-up tables'!$A$1:$B$7,2,TRUE)</f>
        <v>XL</v>
      </c>
      <c r="H1606">
        <v>6077.11</v>
      </c>
      <c r="I1606" s="2">
        <f t="shared" si="75"/>
        <v>141.32813953488372</v>
      </c>
      <c r="J1606" t="s">
        <v>21</v>
      </c>
      <c r="K1606">
        <v>43.75</v>
      </c>
      <c r="L1606" s="8">
        <f t="shared" si="77"/>
        <v>6120.86</v>
      </c>
      <c r="M1606" t="s">
        <v>51</v>
      </c>
      <c r="N1606" t="str">
        <f>VLOOKUP(M1606,'Look-up tables'!$H$1:$I$14,2,FALSE)</f>
        <v>ON</v>
      </c>
      <c r="O1606" t="s">
        <v>29</v>
      </c>
      <c r="P1606" s="7">
        <f>VLOOKUP(O1606,'Look-up tables'!$D$1:$E$5,2,FALSE)</f>
        <v>3</v>
      </c>
      <c r="Q1606" s="8" t="s">
        <v>17</v>
      </c>
      <c r="R1606" t="s">
        <v>52</v>
      </c>
      <c r="S1606" t="s">
        <v>56</v>
      </c>
      <c r="T1606" t="s">
        <v>198</v>
      </c>
    </row>
    <row r="1607" spans="1:20" x14ac:dyDescent="0.35">
      <c r="A1607">
        <v>21893</v>
      </c>
      <c r="B1607" s="1">
        <v>40840</v>
      </c>
      <c r="C1607" s="27" t="str">
        <f t="shared" si="76"/>
        <v>Oct</v>
      </c>
      <c r="D1607" s="27">
        <f>VLOOKUP(C1607,'Look-up tables'!$N$2:$O$13,2,FALSE)</f>
        <v>10</v>
      </c>
      <c r="E1607" t="s">
        <v>20</v>
      </c>
      <c r="F1607">
        <v>30</v>
      </c>
      <c r="G1607" t="str">
        <f>VLOOKUP(F1607,'Look-up tables'!$A$1:$B$7,2,TRUE)</f>
        <v>L</v>
      </c>
      <c r="H1607">
        <v>532.11</v>
      </c>
      <c r="I1607" s="2">
        <f t="shared" si="75"/>
        <v>17.737000000000002</v>
      </c>
      <c r="J1607" t="s">
        <v>14</v>
      </c>
      <c r="K1607">
        <v>8.1300000000000008</v>
      </c>
      <c r="L1607" s="8">
        <f t="shared" si="77"/>
        <v>540.24</v>
      </c>
      <c r="M1607" t="s">
        <v>51</v>
      </c>
      <c r="N1607" t="str">
        <f>VLOOKUP(M1607,'Look-up tables'!$H$1:$I$14,2,FALSE)</f>
        <v>ON</v>
      </c>
      <c r="O1607" t="s">
        <v>29</v>
      </c>
      <c r="P1607" s="7">
        <f>VLOOKUP(O1607,'Look-up tables'!$D$1:$E$5,2,FALSE)</f>
        <v>3</v>
      </c>
      <c r="Q1607" s="8" t="s">
        <v>27</v>
      </c>
      <c r="R1607" t="s">
        <v>127</v>
      </c>
      <c r="S1607" t="s">
        <v>19</v>
      </c>
      <c r="T1607" t="s">
        <v>282</v>
      </c>
    </row>
    <row r="1608" spans="1:20" x14ac:dyDescent="0.35">
      <c r="A1608">
        <v>47106</v>
      </c>
      <c r="B1608" s="1">
        <v>40841</v>
      </c>
      <c r="C1608" s="27" t="str">
        <f t="shared" si="76"/>
        <v>Oct</v>
      </c>
      <c r="D1608" s="27">
        <f>VLOOKUP(C1608,'Look-up tables'!$N$2:$O$13,2,FALSE)</f>
        <v>10</v>
      </c>
      <c r="E1608" t="s">
        <v>55</v>
      </c>
      <c r="F1608">
        <v>40</v>
      </c>
      <c r="G1608" t="str">
        <f>VLOOKUP(F1608,'Look-up tables'!$A$1:$B$7,2,TRUE)</f>
        <v>XL</v>
      </c>
      <c r="H1608">
        <v>6618.4570000000003</v>
      </c>
      <c r="I1608" s="2">
        <f t="shared" si="75"/>
        <v>165.46142500000002</v>
      </c>
      <c r="J1608" t="s">
        <v>25</v>
      </c>
      <c r="K1608">
        <v>5.99</v>
      </c>
      <c r="L1608" s="8">
        <f t="shared" si="77"/>
        <v>6624.4470000000001</v>
      </c>
      <c r="M1608" t="s">
        <v>41</v>
      </c>
      <c r="N1608" t="str">
        <f>VLOOKUP(M1608,'Look-up tables'!$H$1:$I$14,2,FALSE)</f>
        <v>NS</v>
      </c>
      <c r="O1608" t="s">
        <v>29</v>
      </c>
      <c r="P1608" s="7">
        <f>VLOOKUP(O1608,'Look-up tables'!$D$1:$E$5,2,FALSE)</f>
        <v>3</v>
      </c>
      <c r="Q1608" s="8" t="s">
        <v>30</v>
      </c>
      <c r="R1608" t="s">
        <v>47</v>
      </c>
      <c r="S1608" t="s">
        <v>19</v>
      </c>
      <c r="T1608" t="s">
        <v>150</v>
      </c>
    </row>
    <row r="1609" spans="1:20" x14ac:dyDescent="0.35">
      <c r="A1609">
        <v>47106</v>
      </c>
      <c r="B1609" s="1">
        <v>40841</v>
      </c>
      <c r="C1609" s="27" t="str">
        <f t="shared" si="76"/>
        <v>Oct</v>
      </c>
      <c r="D1609" s="27">
        <f>VLOOKUP(C1609,'Look-up tables'!$N$2:$O$13,2,FALSE)</f>
        <v>10</v>
      </c>
      <c r="E1609" t="s">
        <v>55</v>
      </c>
      <c r="F1609">
        <v>37</v>
      </c>
      <c r="G1609" t="str">
        <f>VLOOKUP(F1609,'Look-up tables'!$A$1:$B$7,2,TRUE)</f>
        <v>L</v>
      </c>
      <c r="H1609">
        <v>2192.63</v>
      </c>
      <c r="I1609" s="2">
        <f t="shared" si="75"/>
        <v>59.260270270270276</v>
      </c>
      <c r="J1609" t="s">
        <v>25</v>
      </c>
      <c r="K1609">
        <v>3.99</v>
      </c>
      <c r="L1609" s="8">
        <f t="shared" si="77"/>
        <v>2196.62</v>
      </c>
      <c r="M1609" t="s">
        <v>35</v>
      </c>
      <c r="N1609" t="str">
        <f>VLOOKUP(M1609,'Look-up tables'!$H$1:$I$14,2,FALSE)</f>
        <v>QC</v>
      </c>
      <c r="O1609" t="s">
        <v>29</v>
      </c>
      <c r="P1609" s="7">
        <f>VLOOKUP(O1609,'Look-up tables'!$D$1:$E$5,2,FALSE)</f>
        <v>3</v>
      </c>
      <c r="Q1609" s="8" t="s">
        <v>27</v>
      </c>
      <c r="R1609" t="s">
        <v>66</v>
      </c>
      <c r="S1609" t="s">
        <v>19</v>
      </c>
      <c r="T1609" t="s">
        <v>150</v>
      </c>
    </row>
    <row r="1610" spans="1:20" x14ac:dyDescent="0.35">
      <c r="A1610">
        <v>20384</v>
      </c>
      <c r="B1610" s="1">
        <v>40841</v>
      </c>
      <c r="C1610" s="27" t="str">
        <f t="shared" si="76"/>
        <v>Oct</v>
      </c>
      <c r="D1610" s="27">
        <f>VLOOKUP(C1610,'Look-up tables'!$N$2:$O$13,2,FALSE)</f>
        <v>10</v>
      </c>
      <c r="E1610" t="s">
        <v>13</v>
      </c>
      <c r="F1610">
        <v>32</v>
      </c>
      <c r="G1610" t="str">
        <f>VLOOKUP(F1610,'Look-up tables'!$A$1:$B$7,2,TRUE)</f>
        <v>L</v>
      </c>
      <c r="H1610">
        <v>6902.51</v>
      </c>
      <c r="I1610" s="2">
        <f t="shared" si="75"/>
        <v>215.70343750000001</v>
      </c>
      <c r="J1610" t="s">
        <v>21</v>
      </c>
      <c r="K1610">
        <v>110.2</v>
      </c>
      <c r="L1610" s="8">
        <f t="shared" si="77"/>
        <v>7012.71</v>
      </c>
      <c r="M1610" t="s">
        <v>35</v>
      </c>
      <c r="N1610" t="str">
        <f>VLOOKUP(M1610,'Look-up tables'!$H$1:$I$14,2,FALSE)</f>
        <v>QC</v>
      </c>
      <c r="O1610" t="s">
        <v>22</v>
      </c>
      <c r="P1610" s="7">
        <f>VLOOKUP(O1610,'Look-up tables'!$D$1:$E$5,2,FALSE)</f>
        <v>1</v>
      </c>
      <c r="Q1610" s="8" t="s">
        <v>17</v>
      </c>
      <c r="R1610" t="s">
        <v>52</v>
      </c>
      <c r="S1610" t="s">
        <v>56</v>
      </c>
      <c r="T1610" t="s">
        <v>198</v>
      </c>
    </row>
    <row r="1611" spans="1:20" x14ac:dyDescent="0.35">
      <c r="A1611">
        <v>20384</v>
      </c>
      <c r="B1611" s="1">
        <v>40841</v>
      </c>
      <c r="C1611" s="27" t="str">
        <f t="shared" si="76"/>
        <v>Oct</v>
      </c>
      <c r="D1611" s="27">
        <f>VLOOKUP(C1611,'Look-up tables'!$N$2:$O$13,2,FALSE)</f>
        <v>10</v>
      </c>
      <c r="E1611" t="s">
        <v>13</v>
      </c>
      <c r="F1611">
        <v>30</v>
      </c>
      <c r="G1611" t="str">
        <f>VLOOKUP(F1611,'Look-up tables'!$A$1:$B$7,2,TRUE)</f>
        <v>L</v>
      </c>
      <c r="H1611">
        <v>396.6</v>
      </c>
      <c r="I1611" s="2">
        <f t="shared" si="75"/>
        <v>13.22</v>
      </c>
      <c r="J1611" t="s">
        <v>25</v>
      </c>
      <c r="K1611">
        <v>9.3699999999999992</v>
      </c>
      <c r="L1611" s="8">
        <f t="shared" si="77"/>
        <v>405.97</v>
      </c>
      <c r="M1611" t="s">
        <v>35</v>
      </c>
      <c r="N1611" t="str">
        <f>VLOOKUP(M1611,'Look-up tables'!$H$1:$I$14,2,FALSE)</f>
        <v>QC</v>
      </c>
      <c r="O1611" t="s">
        <v>22</v>
      </c>
      <c r="P1611" s="7">
        <f>VLOOKUP(O1611,'Look-up tables'!$D$1:$E$5,2,FALSE)</f>
        <v>1</v>
      </c>
      <c r="Q1611" s="8" t="s">
        <v>27</v>
      </c>
      <c r="R1611" t="s">
        <v>58</v>
      </c>
      <c r="S1611" t="s">
        <v>19</v>
      </c>
      <c r="T1611" s="1">
        <v>40554</v>
      </c>
    </row>
    <row r="1612" spans="1:20" x14ac:dyDescent="0.35">
      <c r="A1612">
        <v>33987</v>
      </c>
      <c r="B1612" s="1">
        <v>40841</v>
      </c>
      <c r="C1612" s="27" t="str">
        <f t="shared" si="76"/>
        <v>Oct</v>
      </c>
      <c r="D1612" s="27">
        <f>VLOOKUP(C1612,'Look-up tables'!$N$2:$O$13,2,FALSE)</f>
        <v>10</v>
      </c>
      <c r="E1612" t="s">
        <v>34</v>
      </c>
      <c r="F1612">
        <v>27</v>
      </c>
      <c r="G1612" t="str">
        <f>VLOOKUP(F1612,'Look-up tables'!$A$1:$B$7,2,TRUE)</f>
        <v>M</v>
      </c>
      <c r="H1612">
        <v>1521.1344999999999</v>
      </c>
      <c r="I1612" s="2">
        <f t="shared" si="75"/>
        <v>56.338314814814808</v>
      </c>
      <c r="J1612" t="s">
        <v>25</v>
      </c>
      <c r="K1612">
        <v>3.99</v>
      </c>
      <c r="L1612" s="8">
        <f t="shared" si="77"/>
        <v>1525.1244999999999</v>
      </c>
      <c r="M1612" t="s">
        <v>15</v>
      </c>
      <c r="N1612" t="str">
        <f>VLOOKUP(M1612,'Look-up tables'!$H$1:$I$14,2,FALSE)</f>
        <v>BC</v>
      </c>
      <c r="O1612" t="s">
        <v>42</v>
      </c>
      <c r="P1612" s="7">
        <f>VLOOKUP(O1612,'Look-up tables'!$D$1:$E$5,2,FALSE)</f>
        <v>2</v>
      </c>
      <c r="Q1612" s="8" t="s">
        <v>30</v>
      </c>
      <c r="R1612" t="s">
        <v>47</v>
      </c>
      <c r="S1612" t="s">
        <v>19</v>
      </c>
      <c r="T1612" t="s">
        <v>182</v>
      </c>
    </row>
    <row r="1613" spans="1:20" x14ac:dyDescent="0.35">
      <c r="A1613">
        <v>33987</v>
      </c>
      <c r="B1613" s="1">
        <v>40841</v>
      </c>
      <c r="C1613" s="27" t="str">
        <f t="shared" si="76"/>
        <v>Oct</v>
      </c>
      <c r="D1613" s="27">
        <f>VLOOKUP(C1613,'Look-up tables'!$N$2:$O$13,2,FALSE)</f>
        <v>10</v>
      </c>
      <c r="E1613" t="s">
        <v>34</v>
      </c>
      <c r="F1613">
        <v>19</v>
      </c>
      <c r="G1613" t="str">
        <f>VLOOKUP(F1613,'Look-up tables'!$A$1:$B$7,2,TRUE)</f>
        <v>S</v>
      </c>
      <c r="H1613">
        <v>1616.87</v>
      </c>
      <c r="I1613" s="2">
        <f t="shared" si="75"/>
        <v>85.098421052631579</v>
      </c>
      <c r="J1613" t="s">
        <v>21</v>
      </c>
      <c r="K1613">
        <v>30</v>
      </c>
      <c r="L1613" s="8">
        <f t="shared" si="77"/>
        <v>1646.87</v>
      </c>
      <c r="M1613" t="s">
        <v>51</v>
      </c>
      <c r="N1613" t="str">
        <f>VLOOKUP(M1613,'Look-up tables'!$H$1:$I$14,2,FALSE)</f>
        <v>ON</v>
      </c>
      <c r="O1613" t="s">
        <v>42</v>
      </c>
      <c r="P1613" s="7">
        <f>VLOOKUP(O1613,'Look-up tables'!$D$1:$E$5,2,FALSE)</f>
        <v>2</v>
      </c>
      <c r="Q1613" s="8" t="s">
        <v>17</v>
      </c>
      <c r="R1613" t="s">
        <v>23</v>
      </c>
      <c r="S1613" t="s">
        <v>24</v>
      </c>
      <c r="T1613" t="s">
        <v>182</v>
      </c>
    </row>
    <row r="1614" spans="1:20" x14ac:dyDescent="0.35">
      <c r="A1614">
        <v>39041</v>
      </c>
      <c r="B1614" s="1">
        <v>40842</v>
      </c>
      <c r="C1614" s="27" t="str">
        <f t="shared" si="76"/>
        <v>Oct</v>
      </c>
      <c r="D1614" s="27">
        <f>VLOOKUP(C1614,'Look-up tables'!$N$2:$O$13,2,FALSE)</f>
        <v>10</v>
      </c>
      <c r="E1614" t="s">
        <v>20</v>
      </c>
      <c r="F1614">
        <v>47</v>
      </c>
      <c r="G1614" t="str">
        <f>VLOOKUP(F1614,'Look-up tables'!$A$1:$B$7,2,TRUE)</f>
        <v>XL</v>
      </c>
      <c r="H1614">
        <v>418.03</v>
      </c>
      <c r="I1614" s="2">
        <f t="shared" si="75"/>
        <v>8.894255319148936</v>
      </c>
      <c r="J1614" t="s">
        <v>14</v>
      </c>
      <c r="K1614">
        <v>7.96</v>
      </c>
      <c r="L1614" s="8">
        <f t="shared" si="77"/>
        <v>425.98999999999995</v>
      </c>
      <c r="M1614" t="s">
        <v>15</v>
      </c>
      <c r="N1614" t="str">
        <f>VLOOKUP(M1614,'Look-up tables'!$H$1:$I$14,2,FALSE)</f>
        <v>BC</v>
      </c>
      <c r="O1614" t="s">
        <v>22</v>
      </c>
      <c r="P1614" s="7">
        <f>VLOOKUP(O1614,'Look-up tables'!$D$1:$E$5,2,FALSE)</f>
        <v>1</v>
      </c>
      <c r="Q1614" s="8" t="s">
        <v>17</v>
      </c>
      <c r="R1614" t="s">
        <v>18</v>
      </c>
      <c r="S1614" t="s">
        <v>19</v>
      </c>
      <c r="T1614" t="s">
        <v>182</v>
      </c>
    </row>
    <row r="1615" spans="1:20" x14ac:dyDescent="0.35">
      <c r="A1615">
        <v>26144</v>
      </c>
      <c r="B1615" s="1">
        <v>40842</v>
      </c>
      <c r="C1615" s="27" t="str">
        <f t="shared" si="76"/>
        <v>Oct</v>
      </c>
      <c r="D1615" s="27">
        <f>VLOOKUP(C1615,'Look-up tables'!$N$2:$O$13,2,FALSE)</f>
        <v>10</v>
      </c>
      <c r="E1615" t="s">
        <v>34</v>
      </c>
      <c r="F1615">
        <v>28</v>
      </c>
      <c r="G1615" t="str">
        <f>VLOOKUP(F1615,'Look-up tables'!$A$1:$B$7,2,TRUE)</f>
        <v>M</v>
      </c>
      <c r="H1615">
        <v>75.739999999999995</v>
      </c>
      <c r="I1615" s="2">
        <f t="shared" si="75"/>
        <v>2.7049999999999996</v>
      </c>
      <c r="J1615" t="s">
        <v>25</v>
      </c>
      <c r="K1615">
        <v>0.99</v>
      </c>
      <c r="L1615" s="8">
        <f t="shared" si="77"/>
        <v>76.72999999999999</v>
      </c>
      <c r="M1615" t="s">
        <v>85</v>
      </c>
      <c r="N1615" t="str">
        <f>VLOOKUP(M1615,'Look-up tables'!$H$1:$I$14,2,FALSE)</f>
        <v>SK</v>
      </c>
      <c r="O1615" t="s">
        <v>42</v>
      </c>
      <c r="P1615" s="7">
        <f>VLOOKUP(O1615,'Look-up tables'!$D$1:$E$5,2,FALSE)</f>
        <v>2</v>
      </c>
      <c r="Q1615" s="8" t="s">
        <v>27</v>
      </c>
      <c r="R1615" t="s">
        <v>71</v>
      </c>
      <c r="S1615" t="s">
        <v>19</v>
      </c>
      <c r="T1615" t="s">
        <v>150</v>
      </c>
    </row>
    <row r="1616" spans="1:20" x14ac:dyDescent="0.35">
      <c r="A1616">
        <v>13472</v>
      </c>
      <c r="B1616" s="1">
        <v>40842</v>
      </c>
      <c r="C1616" s="27" t="str">
        <f t="shared" si="76"/>
        <v>Oct</v>
      </c>
      <c r="D1616" s="27">
        <f>VLOOKUP(C1616,'Look-up tables'!$N$2:$O$13,2,FALSE)</f>
        <v>10</v>
      </c>
      <c r="E1616" t="s">
        <v>20</v>
      </c>
      <c r="F1616">
        <v>26</v>
      </c>
      <c r="G1616" t="str">
        <f>VLOOKUP(F1616,'Look-up tables'!$A$1:$B$7,2,TRUE)</f>
        <v>M</v>
      </c>
      <c r="H1616">
        <v>106.03</v>
      </c>
      <c r="I1616" s="2">
        <f t="shared" si="75"/>
        <v>4.0780769230769227</v>
      </c>
      <c r="J1616" t="s">
        <v>25</v>
      </c>
      <c r="K1616">
        <v>0.5</v>
      </c>
      <c r="L1616" s="8">
        <f t="shared" si="77"/>
        <v>106.53</v>
      </c>
      <c r="M1616" t="s">
        <v>41</v>
      </c>
      <c r="N1616" t="str">
        <f>VLOOKUP(M1616,'Look-up tables'!$H$1:$I$14,2,FALSE)</f>
        <v>NS</v>
      </c>
      <c r="O1616" t="s">
        <v>29</v>
      </c>
      <c r="P1616" s="7">
        <f>VLOOKUP(O1616,'Look-up tables'!$D$1:$E$5,2,FALSE)</f>
        <v>3</v>
      </c>
      <c r="Q1616" s="8" t="s">
        <v>27</v>
      </c>
      <c r="R1616" t="s">
        <v>71</v>
      </c>
      <c r="S1616" t="s">
        <v>19</v>
      </c>
      <c r="T1616" t="s">
        <v>150</v>
      </c>
    </row>
    <row r="1617" spans="1:20" x14ac:dyDescent="0.35">
      <c r="A1617">
        <v>39041</v>
      </c>
      <c r="B1617" s="1">
        <v>40842</v>
      </c>
      <c r="C1617" s="27" t="str">
        <f t="shared" si="76"/>
        <v>Oct</v>
      </c>
      <c r="D1617" s="27">
        <f>VLOOKUP(C1617,'Look-up tables'!$N$2:$O$13,2,FALSE)</f>
        <v>10</v>
      </c>
      <c r="E1617" t="s">
        <v>20</v>
      </c>
      <c r="F1617">
        <v>23</v>
      </c>
      <c r="G1617" t="str">
        <f>VLOOKUP(F1617,'Look-up tables'!$A$1:$B$7,2,TRUE)</f>
        <v>M</v>
      </c>
      <c r="H1617">
        <v>336.86</v>
      </c>
      <c r="I1617" s="2">
        <f t="shared" si="75"/>
        <v>14.64608695652174</v>
      </c>
      <c r="J1617" t="s">
        <v>25</v>
      </c>
      <c r="K1617">
        <v>5.3</v>
      </c>
      <c r="L1617" s="8">
        <f t="shared" si="77"/>
        <v>342.16</v>
      </c>
      <c r="M1617" t="s">
        <v>15</v>
      </c>
      <c r="N1617" t="str">
        <f>VLOOKUP(M1617,'Look-up tables'!$H$1:$I$14,2,FALSE)</f>
        <v>BC</v>
      </c>
      <c r="O1617" t="s">
        <v>22</v>
      </c>
      <c r="P1617" s="7">
        <f>VLOOKUP(O1617,'Look-up tables'!$D$1:$E$5,2,FALSE)</f>
        <v>1</v>
      </c>
      <c r="Q1617" s="8" t="s">
        <v>17</v>
      </c>
      <c r="R1617" t="s">
        <v>18</v>
      </c>
      <c r="S1617" t="s">
        <v>37</v>
      </c>
      <c r="T1617" t="s">
        <v>269</v>
      </c>
    </row>
    <row r="1618" spans="1:20" x14ac:dyDescent="0.35">
      <c r="A1618">
        <v>52195</v>
      </c>
      <c r="B1618" s="1">
        <v>40842</v>
      </c>
      <c r="C1618" s="27" t="str">
        <f t="shared" si="76"/>
        <v>Oct</v>
      </c>
      <c r="D1618" s="27">
        <f>VLOOKUP(C1618,'Look-up tables'!$N$2:$O$13,2,FALSE)</f>
        <v>10</v>
      </c>
      <c r="E1618" t="s">
        <v>49</v>
      </c>
      <c r="F1618">
        <v>19</v>
      </c>
      <c r="G1618" t="str">
        <f>VLOOKUP(F1618,'Look-up tables'!$A$1:$B$7,2,TRUE)</f>
        <v>S</v>
      </c>
      <c r="H1618">
        <v>267</v>
      </c>
      <c r="I1618" s="2">
        <f t="shared" ref="I1618:I1681" si="78">H1618/F1618</f>
        <v>14.052631578947368</v>
      </c>
      <c r="J1618" t="s">
        <v>25</v>
      </c>
      <c r="K1618">
        <v>7.17</v>
      </c>
      <c r="L1618" s="8">
        <f t="shared" si="77"/>
        <v>274.17</v>
      </c>
      <c r="M1618" t="s">
        <v>41</v>
      </c>
      <c r="N1618" t="str">
        <f>VLOOKUP(M1618,'Look-up tables'!$H$1:$I$14,2,FALSE)</f>
        <v>NS</v>
      </c>
      <c r="O1618" t="s">
        <v>42</v>
      </c>
      <c r="P1618" s="7">
        <f>VLOOKUP(O1618,'Look-up tables'!$D$1:$E$5,2,FALSE)</f>
        <v>2</v>
      </c>
      <c r="Q1618" s="8" t="s">
        <v>27</v>
      </c>
      <c r="R1618" t="s">
        <v>68</v>
      </c>
      <c r="S1618" t="s">
        <v>19</v>
      </c>
      <c r="T1618" t="s">
        <v>150</v>
      </c>
    </row>
    <row r="1619" spans="1:20" x14ac:dyDescent="0.35">
      <c r="A1619">
        <v>27717</v>
      </c>
      <c r="B1619" s="1">
        <v>40842</v>
      </c>
      <c r="C1619" s="27" t="str">
        <f t="shared" si="76"/>
        <v>Oct</v>
      </c>
      <c r="D1619" s="27">
        <f>VLOOKUP(C1619,'Look-up tables'!$N$2:$O$13,2,FALSE)</f>
        <v>10</v>
      </c>
      <c r="E1619" t="s">
        <v>20</v>
      </c>
      <c r="F1619">
        <v>19</v>
      </c>
      <c r="G1619" t="str">
        <f>VLOOKUP(F1619,'Look-up tables'!$A$1:$B$7,2,TRUE)</f>
        <v>S</v>
      </c>
      <c r="H1619">
        <v>75.19</v>
      </c>
      <c r="I1619" s="2">
        <f t="shared" si="78"/>
        <v>3.9573684210526316</v>
      </c>
      <c r="J1619" t="s">
        <v>25</v>
      </c>
      <c r="K1619">
        <v>7.5</v>
      </c>
      <c r="L1619" s="8">
        <f t="shared" si="77"/>
        <v>82.69</v>
      </c>
      <c r="M1619" t="s">
        <v>39</v>
      </c>
      <c r="N1619" t="str">
        <f>VLOOKUP(M1619,'Look-up tables'!$H$1:$I$14,2,FALSE)</f>
        <v>MB</v>
      </c>
      <c r="O1619" t="s">
        <v>22</v>
      </c>
      <c r="P1619" s="7">
        <f>VLOOKUP(O1619,'Look-up tables'!$D$1:$E$5,2,FALSE)</f>
        <v>1</v>
      </c>
      <c r="Q1619" s="8" t="s">
        <v>27</v>
      </c>
      <c r="R1619" t="s">
        <v>71</v>
      </c>
      <c r="S1619" t="s">
        <v>19</v>
      </c>
      <c r="T1619" t="s">
        <v>198</v>
      </c>
    </row>
    <row r="1620" spans="1:20" x14ac:dyDescent="0.35">
      <c r="A1620">
        <v>58055</v>
      </c>
      <c r="B1620" s="1">
        <v>40843</v>
      </c>
      <c r="C1620" s="27" t="str">
        <f t="shared" si="76"/>
        <v>Oct</v>
      </c>
      <c r="D1620" s="27">
        <f>VLOOKUP(C1620,'Look-up tables'!$N$2:$O$13,2,FALSE)</f>
        <v>10</v>
      </c>
      <c r="E1620" t="s">
        <v>20</v>
      </c>
      <c r="F1620">
        <v>26</v>
      </c>
      <c r="G1620" t="str">
        <f>VLOOKUP(F1620,'Look-up tables'!$A$1:$B$7,2,TRUE)</f>
        <v>M</v>
      </c>
      <c r="H1620">
        <v>208.6</v>
      </c>
      <c r="I1620" s="2">
        <f t="shared" si="78"/>
        <v>8.023076923076923</v>
      </c>
      <c r="J1620" t="s">
        <v>25</v>
      </c>
      <c r="K1620">
        <v>5.21</v>
      </c>
      <c r="L1620" s="8">
        <f t="shared" si="77"/>
        <v>213.81</v>
      </c>
      <c r="M1620" t="s">
        <v>96</v>
      </c>
      <c r="N1620" t="str">
        <f>VLOOKUP(M1620,'Look-up tables'!$H$1:$I$14,2,FALSE)</f>
        <v>PE</v>
      </c>
      <c r="O1620" t="s">
        <v>16</v>
      </c>
      <c r="P1620" s="7">
        <f>VLOOKUP(O1620,'Look-up tables'!$D$1:$E$5,2,FALSE)</f>
        <v>4</v>
      </c>
      <c r="Q1620" s="8" t="s">
        <v>17</v>
      </c>
      <c r="R1620" t="s">
        <v>18</v>
      </c>
      <c r="S1620" t="s">
        <v>19</v>
      </c>
      <c r="T1620" t="s">
        <v>198</v>
      </c>
    </row>
    <row r="1621" spans="1:20" x14ac:dyDescent="0.35">
      <c r="A1621">
        <v>31109</v>
      </c>
      <c r="B1621" s="1">
        <v>40844</v>
      </c>
      <c r="C1621" s="27" t="str">
        <f t="shared" si="76"/>
        <v>Oct</v>
      </c>
      <c r="D1621" s="27">
        <f>VLOOKUP(C1621,'Look-up tables'!$N$2:$O$13,2,FALSE)</f>
        <v>10</v>
      </c>
      <c r="E1621" t="s">
        <v>13</v>
      </c>
      <c r="F1621">
        <v>49</v>
      </c>
      <c r="G1621" t="str">
        <f>VLOOKUP(F1621,'Look-up tables'!$A$1:$B$7,2,TRUE)</f>
        <v>XL</v>
      </c>
      <c r="H1621">
        <v>1515</v>
      </c>
      <c r="I1621" s="2">
        <f t="shared" si="78"/>
        <v>30.918367346938776</v>
      </c>
      <c r="J1621" t="s">
        <v>25</v>
      </c>
      <c r="K1621">
        <v>12.62</v>
      </c>
      <c r="L1621" s="8">
        <f t="shared" si="77"/>
        <v>1527.62</v>
      </c>
      <c r="M1621" t="s">
        <v>54</v>
      </c>
      <c r="N1621" t="str">
        <f>VLOOKUP(M1621,'Look-up tables'!$H$1:$I$14,2,FALSE)</f>
        <v>AB</v>
      </c>
      <c r="O1621" t="s">
        <v>42</v>
      </c>
      <c r="P1621" s="7">
        <f>VLOOKUP(O1621,'Look-up tables'!$D$1:$E$5,2,FALSE)</f>
        <v>2</v>
      </c>
      <c r="Q1621" s="8" t="s">
        <v>27</v>
      </c>
      <c r="R1621" t="s">
        <v>68</v>
      </c>
      <c r="S1621" t="s">
        <v>19</v>
      </c>
      <c r="T1621" s="1">
        <v>40554</v>
      </c>
    </row>
    <row r="1622" spans="1:20" x14ac:dyDescent="0.35">
      <c r="A1622">
        <v>17377</v>
      </c>
      <c r="B1622" s="1">
        <v>40844</v>
      </c>
      <c r="C1622" s="27" t="str">
        <f t="shared" si="76"/>
        <v>Oct</v>
      </c>
      <c r="D1622" s="27">
        <f>VLOOKUP(C1622,'Look-up tables'!$N$2:$O$13,2,FALSE)</f>
        <v>10</v>
      </c>
      <c r="E1622" t="s">
        <v>13</v>
      </c>
      <c r="F1622">
        <v>39</v>
      </c>
      <c r="G1622" t="str">
        <f>VLOOKUP(F1622,'Look-up tables'!$A$1:$B$7,2,TRUE)</f>
        <v>L</v>
      </c>
      <c r="H1622">
        <v>110.38</v>
      </c>
      <c r="I1622" s="2">
        <f t="shared" si="78"/>
        <v>2.8302564102564101</v>
      </c>
      <c r="J1622" t="s">
        <v>25</v>
      </c>
      <c r="K1622">
        <v>1.2</v>
      </c>
      <c r="L1622" s="8">
        <f t="shared" si="77"/>
        <v>111.58</v>
      </c>
      <c r="M1622" t="s">
        <v>51</v>
      </c>
      <c r="N1622" t="str">
        <f>VLOOKUP(M1622,'Look-up tables'!$H$1:$I$14,2,FALSE)</f>
        <v>ON</v>
      </c>
      <c r="O1622" t="s">
        <v>22</v>
      </c>
      <c r="P1622" s="7">
        <f>VLOOKUP(O1622,'Look-up tables'!$D$1:$E$5,2,FALSE)</f>
        <v>1</v>
      </c>
      <c r="Q1622" s="8" t="s">
        <v>27</v>
      </c>
      <c r="R1622" t="s">
        <v>40</v>
      </c>
      <c r="S1622" t="s">
        <v>37</v>
      </c>
      <c r="T1622" t="s">
        <v>131</v>
      </c>
    </row>
    <row r="1623" spans="1:20" x14ac:dyDescent="0.35">
      <c r="A1623">
        <v>34082</v>
      </c>
      <c r="B1623" s="1">
        <v>40844</v>
      </c>
      <c r="C1623" s="27" t="str">
        <f t="shared" si="76"/>
        <v>Oct</v>
      </c>
      <c r="D1623" s="27">
        <f>VLOOKUP(C1623,'Look-up tables'!$N$2:$O$13,2,FALSE)</f>
        <v>10</v>
      </c>
      <c r="E1623" t="s">
        <v>49</v>
      </c>
      <c r="F1623">
        <v>35</v>
      </c>
      <c r="G1623" t="str">
        <f>VLOOKUP(F1623,'Look-up tables'!$A$1:$B$7,2,TRUE)</f>
        <v>L</v>
      </c>
      <c r="H1623">
        <v>764.32</v>
      </c>
      <c r="I1623" s="2">
        <f t="shared" si="78"/>
        <v>21.837714285714288</v>
      </c>
      <c r="J1623" t="s">
        <v>25</v>
      </c>
      <c r="K1623">
        <v>8.99</v>
      </c>
      <c r="L1623" s="8">
        <f t="shared" si="77"/>
        <v>773.31000000000006</v>
      </c>
      <c r="M1623" t="s">
        <v>51</v>
      </c>
      <c r="N1623" t="str">
        <f>VLOOKUP(M1623,'Look-up tables'!$H$1:$I$14,2,FALSE)</f>
        <v>ON</v>
      </c>
      <c r="O1623" t="s">
        <v>22</v>
      </c>
      <c r="P1623" s="7">
        <f>VLOOKUP(O1623,'Look-up tables'!$D$1:$E$5,2,FALSE)</f>
        <v>1</v>
      </c>
      <c r="Q1623" s="8" t="s">
        <v>27</v>
      </c>
      <c r="R1623" t="s">
        <v>40</v>
      </c>
      <c r="S1623" t="s">
        <v>32</v>
      </c>
      <c r="T1623" t="s">
        <v>131</v>
      </c>
    </row>
    <row r="1624" spans="1:20" x14ac:dyDescent="0.35">
      <c r="A1624">
        <v>32001</v>
      </c>
      <c r="B1624" s="1">
        <v>40844</v>
      </c>
      <c r="C1624" s="27" t="str">
        <f t="shared" si="76"/>
        <v>Oct</v>
      </c>
      <c r="D1624" s="27">
        <f>VLOOKUP(C1624,'Look-up tables'!$N$2:$O$13,2,FALSE)</f>
        <v>10</v>
      </c>
      <c r="E1624" t="s">
        <v>13</v>
      </c>
      <c r="F1624">
        <v>22</v>
      </c>
      <c r="G1624" t="str">
        <f>VLOOKUP(F1624,'Look-up tables'!$A$1:$B$7,2,TRUE)</f>
        <v>M</v>
      </c>
      <c r="H1624">
        <v>494.84</v>
      </c>
      <c r="I1624" s="2">
        <f t="shared" si="78"/>
        <v>22.492727272727272</v>
      </c>
      <c r="J1624" t="s">
        <v>25</v>
      </c>
      <c r="K1624">
        <v>3.63</v>
      </c>
      <c r="L1624" s="8">
        <f t="shared" si="77"/>
        <v>498.46999999999997</v>
      </c>
      <c r="M1624" t="s">
        <v>35</v>
      </c>
      <c r="N1624" t="str">
        <f>VLOOKUP(M1624,'Look-up tables'!$H$1:$I$14,2,FALSE)</f>
        <v>QC</v>
      </c>
      <c r="O1624" t="s">
        <v>42</v>
      </c>
      <c r="P1624" s="7">
        <f>VLOOKUP(O1624,'Look-up tables'!$D$1:$E$5,2,FALSE)</f>
        <v>2</v>
      </c>
      <c r="Q1624" s="8" t="s">
        <v>17</v>
      </c>
      <c r="R1624" t="s">
        <v>18</v>
      </c>
      <c r="S1624" t="s">
        <v>32</v>
      </c>
      <c r="T1624" s="1">
        <v>40585</v>
      </c>
    </row>
    <row r="1625" spans="1:20" x14ac:dyDescent="0.35">
      <c r="A1625">
        <v>34082</v>
      </c>
      <c r="B1625" s="1">
        <v>40844</v>
      </c>
      <c r="C1625" s="27" t="str">
        <f t="shared" si="76"/>
        <v>Oct</v>
      </c>
      <c r="D1625" s="27">
        <f>VLOOKUP(C1625,'Look-up tables'!$N$2:$O$13,2,FALSE)</f>
        <v>10</v>
      </c>
      <c r="E1625" t="s">
        <v>49</v>
      </c>
      <c r="F1625">
        <v>20</v>
      </c>
      <c r="G1625" t="str">
        <f>VLOOKUP(F1625,'Look-up tables'!$A$1:$B$7,2,TRUE)</f>
        <v>M</v>
      </c>
      <c r="H1625">
        <v>38.56</v>
      </c>
      <c r="I1625" s="2">
        <f t="shared" si="78"/>
        <v>1.9280000000000002</v>
      </c>
      <c r="J1625" t="s">
        <v>25</v>
      </c>
      <c r="K1625">
        <v>1.49</v>
      </c>
      <c r="L1625" s="8">
        <f t="shared" si="77"/>
        <v>40.050000000000004</v>
      </c>
      <c r="M1625" t="s">
        <v>51</v>
      </c>
      <c r="N1625" t="str">
        <f>VLOOKUP(M1625,'Look-up tables'!$H$1:$I$14,2,FALSE)</f>
        <v>ON</v>
      </c>
      <c r="O1625" t="s">
        <v>22</v>
      </c>
      <c r="P1625" s="7">
        <f>VLOOKUP(O1625,'Look-up tables'!$D$1:$E$5,2,FALSE)</f>
        <v>1</v>
      </c>
      <c r="Q1625" s="8" t="s">
        <v>27</v>
      </c>
      <c r="R1625" t="s">
        <v>68</v>
      </c>
      <c r="S1625" t="s">
        <v>19</v>
      </c>
      <c r="T1625" t="s">
        <v>198</v>
      </c>
    </row>
    <row r="1626" spans="1:20" x14ac:dyDescent="0.35">
      <c r="A1626">
        <v>34082</v>
      </c>
      <c r="B1626" s="1">
        <v>40844</v>
      </c>
      <c r="C1626" s="27" t="str">
        <f t="shared" si="76"/>
        <v>Oct</v>
      </c>
      <c r="D1626" s="27">
        <f>VLOOKUP(C1626,'Look-up tables'!$N$2:$O$13,2,FALSE)</f>
        <v>10</v>
      </c>
      <c r="E1626" t="s">
        <v>49</v>
      </c>
      <c r="F1626">
        <v>19</v>
      </c>
      <c r="G1626" t="str">
        <f>VLOOKUP(F1626,'Look-up tables'!$A$1:$B$7,2,TRUE)</f>
        <v>S</v>
      </c>
      <c r="H1626">
        <v>2536.1799999999998</v>
      </c>
      <c r="I1626" s="2">
        <f t="shared" si="78"/>
        <v>133.48315789473682</v>
      </c>
      <c r="J1626" t="s">
        <v>25</v>
      </c>
      <c r="K1626">
        <v>19.989999999999998</v>
      </c>
      <c r="L1626" s="8">
        <f t="shared" si="77"/>
        <v>2556.1699999999996</v>
      </c>
      <c r="M1626" t="s">
        <v>51</v>
      </c>
      <c r="N1626" t="str">
        <f>VLOOKUP(M1626,'Look-up tables'!$H$1:$I$14,2,FALSE)</f>
        <v>ON</v>
      </c>
      <c r="O1626" t="s">
        <v>22</v>
      </c>
      <c r="P1626" s="7">
        <f>VLOOKUP(O1626,'Look-up tables'!$D$1:$E$5,2,FALSE)</f>
        <v>1</v>
      </c>
      <c r="Q1626" s="8" t="s">
        <v>27</v>
      </c>
      <c r="R1626" t="s">
        <v>58</v>
      </c>
      <c r="S1626" t="s">
        <v>19</v>
      </c>
      <c r="T1626" t="s">
        <v>198</v>
      </c>
    </row>
    <row r="1627" spans="1:20" x14ac:dyDescent="0.35">
      <c r="A1627">
        <v>32001</v>
      </c>
      <c r="B1627" s="1">
        <v>40844</v>
      </c>
      <c r="C1627" s="27" t="str">
        <f t="shared" si="76"/>
        <v>Oct</v>
      </c>
      <c r="D1627" s="27">
        <f>VLOOKUP(C1627,'Look-up tables'!$N$2:$O$13,2,FALSE)</f>
        <v>10</v>
      </c>
      <c r="E1627" t="s">
        <v>13</v>
      </c>
      <c r="F1627">
        <v>11</v>
      </c>
      <c r="G1627" t="str">
        <f>VLOOKUP(F1627,'Look-up tables'!$A$1:$B$7,2,TRUE)</f>
        <v>S</v>
      </c>
      <c r="H1627">
        <v>3443.21</v>
      </c>
      <c r="I1627" s="2">
        <f t="shared" si="78"/>
        <v>313.01909090909089</v>
      </c>
      <c r="J1627" t="s">
        <v>25</v>
      </c>
      <c r="K1627">
        <v>13.99</v>
      </c>
      <c r="L1627" s="8">
        <f t="shared" si="77"/>
        <v>3457.2</v>
      </c>
      <c r="M1627" t="s">
        <v>35</v>
      </c>
      <c r="N1627" t="str">
        <f>VLOOKUP(M1627,'Look-up tables'!$H$1:$I$14,2,FALSE)</f>
        <v>QC</v>
      </c>
      <c r="O1627" t="s">
        <v>42</v>
      </c>
      <c r="P1627" s="7">
        <f>VLOOKUP(O1627,'Look-up tables'!$D$1:$E$5,2,FALSE)</f>
        <v>2</v>
      </c>
      <c r="Q1627" s="8" t="s">
        <v>30</v>
      </c>
      <c r="R1627" t="s">
        <v>44</v>
      </c>
      <c r="S1627" t="s">
        <v>45</v>
      </c>
      <c r="T1627" t="s">
        <v>131</v>
      </c>
    </row>
    <row r="1628" spans="1:20" x14ac:dyDescent="0.35">
      <c r="A1628">
        <v>57287</v>
      </c>
      <c r="B1628" s="1">
        <v>40844</v>
      </c>
      <c r="C1628" s="27" t="str">
        <f t="shared" si="76"/>
        <v>Oct</v>
      </c>
      <c r="D1628" s="27">
        <f>VLOOKUP(C1628,'Look-up tables'!$N$2:$O$13,2,FALSE)</f>
        <v>10</v>
      </c>
      <c r="E1628" t="s">
        <v>49</v>
      </c>
      <c r="F1628">
        <v>11</v>
      </c>
      <c r="G1628" t="str">
        <f>VLOOKUP(F1628,'Look-up tables'!$A$1:$B$7,2,TRUE)</f>
        <v>S</v>
      </c>
      <c r="H1628">
        <v>472.12</v>
      </c>
      <c r="I1628" s="2">
        <f t="shared" si="78"/>
        <v>42.92</v>
      </c>
      <c r="J1628" t="s">
        <v>25</v>
      </c>
      <c r="K1628">
        <v>1.99</v>
      </c>
      <c r="L1628" s="8">
        <f t="shared" si="77"/>
        <v>474.11</v>
      </c>
      <c r="M1628" t="s">
        <v>85</v>
      </c>
      <c r="N1628" t="str">
        <f>VLOOKUP(M1628,'Look-up tables'!$H$1:$I$14,2,FALSE)</f>
        <v>SK</v>
      </c>
      <c r="O1628" t="s">
        <v>22</v>
      </c>
      <c r="P1628" s="7">
        <f>VLOOKUP(O1628,'Look-up tables'!$D$1:$E$5,2,FALSE)</f>
        <v>1</v>
      </c>
      <c r="Q1628" s="8" t="s">
        <v>30</v>
      </c>
      <c r="R1628" t="s">
        <v>31</v>
      </c>
      <c r="S1628" t="s">
        <v>32</v>
      </c>
      <c r="T1628" t="s">
        <v>198</v>
      </c>
    </row>
    <row r="1629" spans="1:20" x14ac:dyDescent="0.35">
      <c r="A1629">
        <v>53283</v>
      </c>
      <c r="B1629" s="1">
        <v>40844</v>
      </c>
      <c r="C1629" s="27" t="str">
        <f t="shared" si="76"/>
        <v>Oct</v>
      </c>
      <c r="D1629" s="27">
        <f>VLOOKUP(C1629,'Look-up tables'!$N$2:$O$13,2,FALSE)</f>
        <v>10</v>
      </c>
      <c r="E1629" t="s">
        <v>34</v>
      </c>
      <c r="F1629">
        <v>2</v>
      </c>
      <c r="G1629" t="str">
        <f>VLOOKUP(F1629,'Look-up tables'!$A$1:$B$7,2,TRUE)</f>
        <v>XS</v>
      </c>
      <c r="H1629">
        <v>25.07</v>
      </c>
      <c r="I1629" s="2">
        <f t="shared" si="78"/>
        <v>12.535</v>
      </c>
      <c r="J1629" t="s">
        <v>25</v>
      </c>
      <c r="K1629">
        <v>5.76</v>
      </c>
      <c r="L1629" s="8">
        <f t="shared" si="77"/>
        <v>30.83</v>
      </c>
      <c r="M1629" t="s">
        <v>15</v>
      </c>
      <c r="N1629" t="str">
        <f>VLOOKUP(M1629,'Look-up tables'!$H$1:$I$14,2,FALSE)</f>
        <v>BC</v>
      </c>
      <c r="O1629" t="s">
        <v>29</v>
      </c>
      <c r="P1629" s="7">
        <f>VLOOKUP(O1629,'Look-up tables'!$D$1:$E$5,2,FALSE)</f>
        <v>3</v>
      </c>
      <c r="Q1629" s="8" t="s">
        <v>30</v>
      </c>
      <c r="R1629" t="s">
        <v>44</v>
      </c>
      <c r="S1629" t="s">
        <v>45</v>
      </c>
      <c r="T1629" t="s">
        <v>198</v>
      </c>
    </row>
    <row r="1630" spans="1:20" x14ac:dyDescent="0.35">
      <c r="A1630">
        <v>22657</v>
      </c>
      <c r="B1630" s="1">
        <v>40845</v>
      </c>
      <c r="C1630" s="27" t="str">
        <f t="shared" si="76"/>
        <v>Oct</v>
      </c>
      <c r="D1630" s="27">
        <f>VLOOKUP(C1630,'Look-up tables'!$N$2:$O$13,2,FALSE)</f>
        <v>10</v>
      </c>
      <c r="E1630" t="s">
        <v>34</v>
      </c>
      <c r="F1630">
        <v>36</v>
      </c>
      <c r="G1630" t="str">
        <f>VLOOKUP(F1630,'Look-up tables'!$A$1:$B$7,2,TRUE)</f>
        <v>L</v>
      </c>
      <c r="H1630">
        <v>9544.18</v>
      </c>
      <c r="I1630" s="2">
        <f t="shared" si="78"/>
        <v>265.11611111111114</v>
      </c>
      <c r="J1630" t="s">
        <v>14</v>
      </c>
      <c r="K1630">
        <v>11.25</v>
      </c>
      <c r="L1630" s="8">
        <f t="shared" si="77"/>
        <v>9555.43</v>
      </c>
      <c r="M1630" t="s">
        <v>15</v>
      </c>
      <c r="N1630" t="str">
        <f>VLOOKUP(M1630,'Look-up tables'!$H$1:$I$14,2,FALSE)</f>
        <v>BC</v>
      </c>
      <c r="O1630" t="s">
        <v>22</v>
      </c>
      <c r="P1630" s="7">
        <f>VLOOKUP(O1630,'Look-up tables'!$D$1:$E$5,2,FALSE)</f>
        <v>1</v>
      </c>
      <c r="Q1630" s="8" t="s">
        <v>30</v>
      </c>
      <c r="R1630" t="s">
        <v>31</v>
      </c>
      <c r="S1630" t="s">
        <v>19</v>
      </c>
      <c r="T1630" t="s">
        <v>131</v>
      </c>
    </row>
    <row r="1631" spans="1:20" x14ac:dyDescent="0.35">
      <c r="A1631">
        <v>48164</v>
      </c>
      <c r="B1631" s="1">
        <v>40845</v>
      </c>
      <c r="C1631" s="27" t="str">
        <f t="shared" si="76"/>
        <v>Oct</v>
      </c>
      <c r="D1631" s="27">
        <f>VLOOKUP(C1631,'Look-up tables'!$N$2:$O$13,2,FALSE)</f>
        <v>10</v>
      </c>
      <c r="E1631" t="s">
        <v>34</v>
      </c>
      <c r="F1631">
        <v>33</v>
      </c>
      <c r="G1631" t="str">
        <f>VLOOKUP(F1631,'Look-up tables'!$A$1:$B$7,2,TRUE)</f>
        <v>L</v>
      </c>
      <c r="H1631">
        <v>94.39</v>
      </c>
      <c r="I1631" s="2">
        <f t="shared" si="78"/>
        <v>2.8603030303030303</v>
      </c>
      <c r="J1631" t="s">
        <v>25</v>
      </c>
      <c r="K1631">
        <v>0.7</v>
      </c>
      <c r="L1631" s="8">
        <f t="shared" si="77"/>
        <v>95.09</v>
      </c>
      <c r="M1631" t="s">
        <v>51</v>
      </c>
      <c r="N1631" t="str">
        <f>VLOOKUP(M1631,'Look-up tables'!$H$1:$I$14,2,FALSE)</f>
        <v>ON</v>
      </c>
      <c r="O1631" t="s">
        <v>42</v>
      </c>
      <c r="P1631" s="7">
        <f>VLOOKUP(O1631,'Look-up tables'!$D$1:$E$5,2,FALSE)</f>
        <v>2</v>
      </c>
      <c r="Q1631" s="8" t="s">
        <v>27</v>
      </c>
      <c r="R1631" t="s">
        <v>40</v>
      </c>
      <c r="S1631" t="s">
        <v>37</v>
      </c>
      <c r="T1631" t="s">
        <v>147</v>
      </c>
    </row>
    <row r="1632" spans="1:20" x14ac:dyDescent="0.35">
      <c r="A1632">
        <v>5092</v>
      </c>
      <c r="B1632" s="1">
        <v>40845</v>
      </c>
      <c r="C1632" s="27" t="str">
        <f t="shared" si="76"/>
        <v>Oct</v>
      </c>
      <c r="D1632" s="27">
        <f>VLOOKUP(C1632,'Look-up tables'!$N$2:$O$13,2,FALSE)</f>
        <v>10</v>
      </c>
      <c r="E1632" t="s">
        <v>13</v>
      </c>
      <c r="F1632">
        <v>25</v>
      </c>
      <c r="G1632" t="str">
        <f>VLOOKUP(F1632,'Look-up tables'!$A$1:$B$7,2,TRUE)</f>
        <v>M</v>
      </c>
      <c r="H1632">
        <v>978.77</v>
      </c>
      <c r="I1632" s="2">
        <f t="shared" si="78"/>
        <v>39.150799999999997</v>
      </c>
      <c r="J1632" t="s">
        <v>25</v>
      </c>
      <c r="K1632">
        <v>13.26</v>
      </c>
      <c r="L1632" s="8">
        <f t="shared" si="77"/>
        <v>992.03</v>
      </c>
      <c r="M1632" t="s">
        <v>41</v>
      </c>
      <c r="N1632" t="str">
        <f>VLOOKUP(M1632,'Look-up tables'!$H$1:$I$14,2,FALSE)</f>
        <v>NS</v>
      </c>
      <c r="O1632" t="s">
        <v>16</v>
      </c>
      <c r="P1632" s="7">
        <f>VLOOKUP(O1632,'Look-up tables'!$D$1:$E$5,2,FALSE)</f>
        <v>4</v>
      </c>
      <c r="Q1632" s="8" t="s">
        <v>27</v>
      </c>
      <c r="R1632" t="s">
        <v>28</v>
      </c>
      <c r="S1632" t="s">
        <v>19</v>
      </c>
      <c r="T1632" s="1">
        <v>40613</v>
      </c>
    </row>
    <row r="1633" spans="1:20" x14ac:dyDescent="0.35">
      <c r="A1633">
        <v>38628</v>
      </c>
      <c r="B1633" s="1">
        <v>40845</v>
      </c>
      <c r="C1633" s="27" t="str">
        <f t="shared" si="76"/>
        <v>Oct</v>
      </c>
      <c r="D1633" s="27">
        <f>VLOOKUP(C1633,'Look-up tables'!$N$2:$O$13,2,FALSE)</f>
        <v>10</v>
      </c>
      <c r="E1633" t="s">
        <v>13</v>
      </c>
      <c r="F1633">
        <v>23</v>
      </c>
      <c r="G1633" t="str">
        <f>VLOOKUP(F1633,'Look-up tables'!$A$1:$B$7,2,TRUE)</f>
        <v>M</v>
      </c>
      <c r="H1633">
        <v>667.99800000000005</v>
      </c>
      <c r="I1633" s="2">
        <f t="shared" si="78"/>
        <v>29.043391304347828</v>
      </c>
      <c r="J1633" t="s">
        <v>25</v>
      </c>
      <c r="K1633">
        <v>1.25</v>
      </c>
      <c r="L1633" s="8">
        <f t="shared" si="77"/>
        <v>669.24800000000005</v>
      </c>
      <c r="M1633" t="s">
        <v>63</v>
      </c>
      <c r="N1633" t="str">
        <f>VLOOKUP(M1633,'Look-up tables'!$H$1:$I$14,2,FALSE)</f>
        <v>NB</v>
      </c>
      <c r="O1633" t="s">
        <v>42</v>
      </c>
      <c r="P1633" s="7">
        <f>VLOOKUP(O1633,'Look-up tables'!$D$1:$E$5,2,FALSE)</f>
        <v>2</v>
      </c>
      <c r="Q1633" s="8" t="s">
        <v>30</v>
      </c>
      <c r="R1633" t="s">
        <v>47</v>
      </c>
      <c r="S1633" t="s">
        <v>32</v>
      </c>
      <c r="T1633" s="1">
        <v>40613</v>
      </c>
    </row>
    <row r="1634" spans="1:20" x14ac:dyDescent="0.35">
      <c r="A1634">
        <v>22657</v>
      </c>
      <c r="B1634" s="1">
        <v>40845</v>
      </c>
      <c r="C1634" s="27" t="str">
        <f t="shared" si="76"/>
        <v>Oct</v>
      </c>
      <c r="D1634" s="27">
        <f>VLOOKUP(C1634,'Look-up tables'!$N$2:$O$13,2,FALSE)</f>
        <v>10</v>
      </c>
      <c r="E1634" t="s">
        <v>34</v>
      </c>
      <c r="F1634">
        <v>8</v>
      </c>
      <c r="G1634" t="str">
        <f>VLOOKUP(F1634,'Look-up tables'!$A$1:$B$7,2,TRUE)</f>
        <v>XS</v>
      </c>
      <c r="H1634">
        <v>32.92</v>
      </c>
      <c r="I1634" s="2">
        <f t="shared" si="78"/>
        <v>4.1150000000000002</v>
      </c>
      <c r="J1634" t="s">
        <v>25</v>
      </c>
      <c r="K1634">
        <v>2</v>
      </c>
      <c r="L1634" s="8">
        <f t="shared" si="77"/>
        <v>34.92</v>
      </c>
      <c r="M1634" t="s">
        <v>15</v>
      </c>
      <c r="N1634" t="str">
        <f>VLOOKUP(M1634,'Look-up tables'!$H$1:$I$14,2,FALSE)</f>
        <v>BC</v>
      </c>
      <c r="O1634" t="s">
        <v>22</v>
      </c>
      <c r="P1634" s="7">
        <f>VLOOKUP(O1634,'Look-up tables'!$D$1:$E$5,2,FALSE)</f>
        <v>1</v>
      </c>
      <c r="Q1634" s="8" t="s">
        <v>27</v>
      </c>
      <c r="R1634" t="s">
        <v>82</v>
      </c>
      <c r="S1634" t="s">
        <v>37</v>
      </c>
      <c r="T1634" t="s">
        <v>131</v>
      </c>
    </row>
    <row r="1635" spans="1:20" x14ac:dyDescent="0.35">
      <c r="A1635">
        <v>5092</v>
      </c>
      <c r="B1635" s="1">
        <v>40845</v>
      </c>
      <c r="C1635" s="27" t="str">
        <f t="shared" si="76"/>
        <v>Oct</v>
      </c>
      <c r="D1635" s="27">
        <f>VLOOKUP(C1635,'Look-up tables'!$N$2:$O$13,2,FALSE)</f>
        <v>10</v>
      </c>
      <c r="E1635" t="s">
        <v>13</v>
      </c>
      <c r="F1635">
        <v>3</v>
      </c>
      <c r="G1635" t="str">
        <f>VLOOKUP(F1635,'Look-up tables'!$A$1:$B$7,2,TRUE)</f>
        <v>XS</v>
      </c>
      <c r="H1635">
        <v>709.04</v>
      </c>
      <c r="I1635" s="2">
        <f t="shared" si="78"/>
        <v>236.34666666666666</v>
      </c>
      <c r="J1635" t="s">
        <v>21</v>
      </c>
      <c r="K1635">
        <v>64.66</v>
      </c>
      <c r="L1635" s="8">
        <f t="shared" si="77"/>
        <v>773.69999999999993</v>
      </c>
      <c r="M1635" t="s">
        <v>41</v>
      </c>
      <c r="N1635" t="str">
        <f>VLOOKUP(M1635,'Look-up tables'!$H$1:$I$14,2,FALSE)</f>
        <v>NS</v>
      </c>
      <c r="O1635" t="s">
        <v>16</v>
      </c>
      <c r="P1635" s="7">
        <f>VLOOKUP(O1635,'Look-up tables'!$D$1:$E$5,2,FALSE)</f>
        <v>4</v>
      </c>
      <c r="Q1635" s="8" t="s">
        <v>17</v>
      </c>
      <c r="R1635" t="s">
        <v>115</v>
      </c>
      <c r="S1635" t="s">
        <v>56</v>
      </c>
      <c r="T1635" t="s">
        <v>198</v>
      </c>
    </row>
    <row r="1636" spans="1:20" x14ac:dyDescent="0.35">
      <c r="A1636">
        <v>27559</v>
      </c>
      <c r="B1636" s="1">
        <v>40846</v>
      </c>
      <c r="C1636" s="27" t="str">
        <f t="shared" si="76"/>
        <v>Oct</v>
      </c>
      <c r="D1636" s="27">
        <f>VLOOKUP(C1636,'Look-up tables'!$N$2:$O$13,2,FALSE)</f>
        <v>10</v>
      </c>
      <c r="E1636" t="s">
        <v>34</v>
      </c>
      <c r="F1636">
        <v>38</v>
      </c>
      <c r="G1636" t="str">
        <f>VLOOKUP(F1636,'Look-up tables'!$A$1:$B$7,2,TRUE)</f>
        <v>L</v>
      </c>
      <c r="H1636">
        <v>465.9</v>
      </c>
      <c r="I1636" s="2">
        <f t="shared" si="78"/>
        <v>12.260526315789473</v>
      </c>
      <c r="J1636" t="s">
        <v>25</v>
      </c>
      <c r="K1636">
        <v>4.8600000000000003</v>
      </c>
      <c r="L1636" s="8">
        <f t="shared" si="77"/>
        <v>470.76</v>
      </c>
      <c r="M1636" t="s">
        <v>41</v>
      </c>
      <c r="N1636" t="str">
        <f>VLOOKUP(M1636,'Look-up tables'!$H$1:$I$14,2,FALSE)</f>
        <v>NS</v>
      </c>
      <c r="O1636" t="s">
        <v>29</v>
      </c>
      <c r="P1636" s="7">
        <f>VLOOKUP(O1636,'Look-up tables'!$D$1:$E$5,2,FALSE)</f>
        <v>3</v>
      </c>
      <c r="Q1636" s="8" t="s">
        <v>27</v>
      </c>
      <c r="R1636" t="s">
        <v>28</v>
      </c>
      <c r="S1636" t="s">
        <v>19</v>
      </c>
      <c r="T1636" t="s">
        <v>147</v>
      </c>
    </row>
    <row r="1637" spans="1:20" x14ac:dyDescent="0.35">
      <c r="A1637">
        <v>20898</v>
      </c>
      <c r="B1637" s="1">
        <v>40846</v>
      </c>
      <c r="C1637" s="27" t="str">
        <f t="shared" si="76"/>
        <v>Oct</v>
      </c>
      <c r="D1637" s="27">
        <f>VLOOKUP(C1637,'Look-up tables'!$N$2:$O$13,2,FALSE)</f>
        <v>10</v>
      </c>
      <c r="E1637" t="s">
        <v>55</v>
      </c>
      <c r="F1637">
        <v>33</v>
      </c>
      <c r="G1637" t="str">
        <f>VLOOKUP(F1637,'Look-up tables'!$A$1:$B$7,2,TRUE)</f>
        <v>L</v>
      </c>
      <c r="H1637">
        <v>1756.5930000000001</v>
      </c>
      <c r="I1637" s="2">
        <f t="shared" si="78"/>
        <v>53.230090909090912</v>
      </c>
      <c r="J1637" t="s">
        <v>25</v>
      </c>
      <c r="K1637">
        <v>5.63</v>
      </c>
      <c r="L1637" s="8">
        <f t="shared" si="77"/>
        <v>1762.2230000000002</v>
      </c>
      <c r="M1637" t="s">
        <v>46</v>
      </c>
      <c r="N1637" t="str">
        <f>VLOOKUP(M1637,'Look-up tables'!$H$1:$I$14,2,FALSE)</f>
        <v>YT</v>
      </c>
      <c r="O1637" t="s">
        <v>16</v>
      </c>
      <c r="P1637" s="7">
        <f>VLOOKUP(O1637,'Look-up tables'!$D$1:$E$5,2,FALSE)</f>
        <v>4</v>
      </c>
      <c r="Q1637" s="8" t="s">
        <v>30</v>
      </c>
      <c r="R1637" t="s">
        <v>47</v>
      </c>
      <c r="S1637" t="s">
        <v>19</v>
      </c>
      <c r="T1637" s="1">
        <v>40554</v>
      </c>
    </row>
    <row r="1638" spans="1:20" x14ac:dyDescent="0.35">
      <c r="A1638">
        <v>19557</v>
      </c>
      <c r="B1638" s="1">
        <v>40846</v>
      </c>
      <c r="C1638" s="27" t="str">
        <f t="shared" si="76"/>
        <v>Oct</v>
      </c>
      <c r="D1638" s="27">
        <f>VLOOKUP(C1638,'Look-up tables'!$N$2:$O$13,2,FALSE)</f>
        <v>10</v>
      </c>
      <c r="E1638" t="s">
        <v>13</v>
      </c>
      <c r="F1638">
        <v>26</v>
      </c>
      <c r="G1638" t="str">
        <f>VLOOKUP(F1638,'Look-up tables'!$A$1:$B$7,2,TRUE)</f>
        <v>M</v>
      </c>
      <c r="H1638">
        <v>66.599999999999994</v>
      </c>
      <c r="I1638" s="2">
        <f t="shared" si="78"/>
        <v>2.5615384615384613</v>
      </c>
      <c r="J1638" t="s">
        <v>25</v>
      </c>
      <c r="K1638">
        <v>0.8</v>
      </c>
      <c r="L1638" s="8">
        <f t="shared" si="77"/>
        <v>67.399999999999991</v>
      </c>
      <c r="M1638" t="s">
        <v>39</v>
      </c>
      <c r="N1638" t="str">
        <f>VLOOKUP(M1638,'Look-up tables'!$H$1:$I$14,2,FALSE)</f>
        <v>MB</v>
      </c>
      <c r="O1638" t="s">
        <v>22</v>
      </c>
      <c r="P1638" s="7">
        <f>VLOOKUP(O1638,'Look-up tables'!$D$1:$E$5,2,FALSE)</f>
        <v>1</v>
      </c>
      <c r="Q1638" s="8" t="s">
        <v>27</v>
      </c>
      <c r="R1638" t="s">
        <v>82</v>
      </c>
      <c r="S1638" t="s">
        <v>37</v>
      </c>
      <c r="T1638" s="1">
        <v>40613</v>
      </c>
    </row>
    <row r="1639" spans="1:20" x14ac:dyDescent="0.35">
      <c r="A1639">
        <v>19557</v>
      </c>
      <c r="B1639" s="1">
        <v>40846</v>
      </c>
      <c r="C1639" s="27" t="str">
        <f t="shared" si="76"/>
        <v>Oct</v>
      </c>
      <c r="D1639" s="27">
        <f>VLOOKUP(C1639,'Look-up tables'!$N$2:$O$13,2,FALSE)</f>
        <v>10</v>
      </c>
      <c r="E1639" t="s">
        <v>13</v>
      </c>
      <c r="F1639">
        <v>9</v>
      </c>
      <c r="G1639" t="str">
        <f>VLOOKUP(F1639,'Look-up tables'!$A$1:$B$7,2,TRUE)</f>
        <v>XS</v>
      </c>
      <c r="H1639">
        <v>312.25</v>
      </c>
      <c r="I1639" s="2">
        <f t="shared" si="78"/>
        <v>34.694444444444443</v>
      </c>
      <c r="J1639" t="s">
        <v>25</v>
      </c>
      <c r="K1639">
        <v>5.0999999999999996</v>
      </c>
      <c r="L1639" s="8">
        <f t="shared" si="77"/>
        <v>317.35000000000002</v>
      </c>
      <c r="M1639" t="s">
        <v>39</v>
      </c>
      <c r="N1639" t="str">
        <f>VLOOKUP(M1639,'Look-up tables'!$H$1:$I$14,2,FALSE)</f>
        <v>MB</v>
      </c>
      <c r="O1639" t="s">
        <v>22</v>
      </c>
      <c r="P1639" s="7">
        <f>VLOOKUP(O1639,'Look-up tables'!$D$1:$E$5,2,FALSE)</f>
        <v>1</v>
      </c>
      <c r="Q1639" s="8" t="s">
        <v>27</v>
      </c>
      <c r="R1639" t="s">
        <v>58</v>
      </c>
      <c r="S1639" t="s">
        <v>19</v>
      </c>
      <c r="T1639" t="s">
        <v>131</v>
      </c>
    </row>
    <row r="1640" spans="1:20" x14ac:dyDescent="0.35">
      <c r="A1640">
        <v>420</v>
      </c>
      <c r="B1640" s="1">
        <v>40846</v>
      </c>
      <c r="C1640" s="27" t="str">
        <f t="shared" si="76"/>
        <v>Oct</v>
      </c>
      <c r="D1640" s="27">
        <f>VLOOKUP(C1640,'Look-up tables'!$N$2:$O$13,2,FALSE)</f>
        <v>10</v>
      </c>
      <c r="E1640" t="s">
        <v>49</v>
      </c>
      <c r="F1640">
        <v>8</v>
      </c>
      <c r="G1640" t="str">
        <f>VLOOKUP(F1640,'Look-up tables'!$A$1:$B$7,2,TRUE)</f>
        <v>XS</v>
      </c>
      <c r="H1640">
        <v>43.29</v>
      </c>
      <c r="I1640" s="2">
        <f t="shared" si="78"/>
        <v>5.4112499999999999</v>
      </c>
      <c r="J1640" t="s">
        <v>25</v>
      </c>
      <c r="K1640">
        <v>4.8600000000000003</v>
      </c>
      <c r="L1640" s="8">
        <f t="shared" si="77"/>
        <v>48.15</v>
      </c>
      <c r="M1640" t="s">
        <v>54</v>
      </c>
      <c r="N1640" t="str">
        <f>VLOOKUP(M1640,'Look-up tables'!$H$1:$I$14,2,FALSE)</f>
        <v>AB</v>
      </c>
      <c r="O1640" t="s">
        <v>42</v>
      </c>
      <c r="P1640" s="7">
        <f>VLOOKUP(O1640,'Look-up tables'!$D$1:$E$5,2,FALSE)</f>
        <v>2</v>
      </c>
      <c r="Q1640" s="8" t="s">
        <v>27</v>
      </c>
      <c r="R1640" t="s">
        <v>28</v>
      </c>
      <c r="S1640" t="s">
        <v>19</v>
      </c>
      <c r="T1640" t="s">
        <v>131</v>
      </c>
    </row>
    <row r="1641" spans="1:20" x14ac:dyDescent="0.35">
      <c r="A1641">
        <v>420</v>
      </c>
      <c r="B1641" s="1">
        <v>40846</v>
      </c>
      <c r="C1641" s="27" t="str">
        <f t="shared" si="76"/>
        <v>Oct</v>
      </c>
      <c r="D1641" s="27">
        <f>VLOOKUP(C1641,'Look-up tables'!$N$2:$O$13,2,FALSE)</f>
        <v>10</v>
      </c>
      <c r="E1641" t="s">
        <v>49</v>
      </c>
      <c r="F1641">
        <v>6</v>
      </c>
      <c r="G1641" t="str">
        <f>VLOOKUP(F1641,'Look-up tables'!$A$1:$B$7,2,TRUE)</f>
        <v>XS</v>
      </c>
      <c r="H1641">
        <v>41.7</v>
      </c>
      <c r="I1641" s="2">
        <f t="shared" si="78"/>
        <v>6.95</v>
      </c>
      <c r="J1641" t="s">
        <v>25</v>
      </c>
      <c r="K1641">
        <v>5.37</v>
      </c>
      <c r="L1641" s="8">
        <f t="shared" si="77"/>
        <v>47.07</v>
      </c>
      <c r="M1641" t="s">
        <v>54</v>
      </c>
      <c r="N1641" t="str">
        <f>VLOOKUP(M1641,'Look-up tables'!$H$1:$I$14,2,FALSE)</f>
        <v>AB</v>
      </c>
      <c r="O1641" t="s">
        <v>42</v>
      </c>
      <c r="P1641" s="7">
        <f>VLOOKUP(O1641,'Look-up tables'!$D$1:$E$5,2,FALSE)</f>
        <v>2</v>
      </c>
      <c r="Q1641" s="8" t="s">
        <v>27</v>
      </c>
      <c r="R1641" t="s">
        <v>28</v>
      </c>
      <c r="S1641" t="s">
        <v>19</v>
      </c>
      <c r="T1641" s="1">
        <v>40554</v>
      </c>
    </row>
    <row r="1642" spans="1:20" x14ac:dyDescent="0.35">
      <c r="A1642">
        <v>50726</v>
      </c>
      <c r="B1642" s="1">
        <v>40847</v>
      </c>
      <c r="C1642" s="27" t="str">
        <f t="shared" si="76"/>
        <v>Oct</v>
      </c>
      <c r="D1642" s="27">
        <f>VLOOKUP(C1642,'Look-up tables'!$N$2:$O$13,2,FALSE)</f>
        <v>10</v>
      </c>
      <c r="E1642" t="s">
        <v>13</v>
      </c>
      <c r="F1642">
        <v>45</v>
      </c>
      <c r="G1642" t="str">
        <f>VLOOKUP(F1642,'Look-up tables'!$A$1:$B$7,2,TRUE)</f>
        <v>XL</v>
      </c>
      <c r="H1642">
        <v>9248.74</v>
      </c>
      <c r="I1642" s="2">
        <f t="shared" si="78"/>
        <v>205.52755555555555</v>
      </c>
      <c r="J1642" t="s">
        <v>21</v>
      </c>
      <c r="K1642">
        <v>23.76</v>
      </c>
      <c r="L1642" s="8">
        <f t="shared" si="77"/>
        <v>9272.5</v>
      </c>
      <c r="M1642" t="s">
        <v>54</v>
      </c>
      <c r="N1642" t="str">
        <f>VLOOKUP(M1642,'Look-up tables'!$H$1:$I$14,2,FALSE)</f>
        <v>AB</v>
      </c>
      <c r="O1642" t="s">
        <v>22</v>
      </c>
      <c r="P1642" s="7">
        <f>VLOOKUP(O1642,'Look-up tables'!$D$1:$E$5,2,FALSE)</f>
        <v>1</v>
      </c>
      <c r="Q1642" s="8" t="s">
        <v>17</v>
      </c>
      <c r="R1642" t="s">
        <v>23</v>
      </c>
      <c r="S1642" t="s">
        <v>24</v>
      </c>
      <c r="T1642" s="1">
        <v>40644</v>
      </c>
    </row>
    <row r="1643" spans="1:20" x14ac:dyDescent="0.35">
      <c r="A1643">
        <v>51557</v>
      </c>
      <c r="B1643" s="1">
        <v>40847</v>
      </c>
      <c r="C1643" s="27" t="str">
        <f t="shared" si="76"/>
        <v>Oct</v>
      </c>
      <c r="D1643" s="27">
        <f>VLOOKUP(C1643,'Look-up tables'!$N$2:$O$13,2,FALSE)</f>
        <v>10</v>
      </c>
      <c r="E1643" t="s">
        <v>34</v>
      </c>
      <c r="F1643">
        <v>36</v>
      </c>
      <c r="G1643" t="str">
        <f>VLOOKUP(F1643,'Look-up tables'!$A$1:$B$7,2,TRUE)</f>
        <v>L</v>
      </c>
      <c r="H1643">
        <v>1749.07</v>
      </c>
      <c r="I1643" s="2">
        <f t="shared" si="78"/>
        <v>48.585277777777776</v>
      </c>
      <c r="J1643" t="s">
        <v>25</v>
      </c>
      <c r="K1643">
        <v>5.79</v>
      </c>
      <c r="L1643" s="8">
        <f t="shared" si="77"/>
        <v>1754.86</v>
      </c>
      <c r="M1643" t="s">
        <v>54</v>
      </c>
      <c r="N1643" t="str">
        <f>VLOOKUP(M1643,'Look-up tables'!$H$1:$I$14,2,FALSE)</f>
        <v>AB</v>
      </c>
      <c r="O1643" t="s">
        <v>22</v>
      </c>
      <c r="P1643" s="7">
        <f>VLOOKUP(O1643,'Look-up tables'!$D$1:$E$5,2,FALSE)</f>
        <v>1</v>
      </c>
      <c r="Q1643" s="8" t="s">
        <v>27</v>
      </c>
      <c r="R1643" t="s">
        <v>28</v>
      </c>
      <c r="S1643" t="s">
        <v>19</v>
      </c>
      <c r="T1643" s="1">
        <v>40585</v>
      </c>
    </row>
    <row r="1644" spans="1:20" x14ac:dyDescent="0.35">
      <c r="A1644">
        <v>59205</v>
      </c>
      <c r="B1644" s="1">
        <v>40847</v>
      </c>
      <c r="C1644" s="27" t="str">
        <f t="shared" si="76"/>
        <v>Oct</v>
      </c>
      <c r="D1644" s="27">
        <f>VLOOKUP(C1644,'Look-up tables'!$N$2:$O$13,2,FALSE)</f>
        <v>10</v>
      </c>
      <c r="E1644" t="s">
        <v>20</v>
      </c>
      <c r="F1644">
        <v>35</v>
      </c>
      <c r="G1644" t="str">
        <f>VLOOKUP(F1644,'Look-up tables'!$A$1:$B$7,2,TRUE)</f>
        <v>L</v>
      </c>
      <c r="H1644">
        <v>597.04</v>
      </c>
      <c r="I1644" s="2">
        <f t="shared" si="78"/>
        <v>17.058285714285713</v>
      </c>
      <c r="J1644" t="s">
        <v>25</v>
      </c>
      <c r="K1644">
        <v>7.04</v>
      </c>
      <c r="L1644" s="8">
        <f t="shared" si="77"/>
        <v>604.07999999999993</v>
      </c>
      <c r="M1644" t="s">
        <v>85</v>
      </c>
      <c r="N1644" t="str">
        <f>VLOOKUP(M1644,'Look-up tables'!$H$1:$I$14,2,FALSE)</f>
        <v>SK</v>
      </c>
      <c r="O1644" t="s">
        <v>29</v>
      </c>
      <c r="P1644" s="7">
        <f>VLOOKUP(O1644,'Look-up tables'!$D$1:$E$5,2,FALSE)</f>
        <v>3</v>
      </c>
      <c r="Q1644" s="8" t="s">
        <v>27</v>
      </c>
      <c r="R1644" t="s">
        <v>58</v>
      </c>
      <c r="S1644" t="s">
        <v>19</v>
      </c>
      <c r="T1644" s="1">
        <v>40585</v>
      </c>
    </row>
    <row r="1645" spans="1:20" x14ac:dyDescent="0.35">
      <c r="A1645">
        <v>23781</v>
      </c>
      <c r="B1645" s="1">
        <v>40847</v>
      </c>
      <c r="C1645" s="27" t="str">
        <f t="shared" si="76"/>
        <v>Oct</v>
      </c>
      <c r="D1645" s="27">
        <f>VLOOKUP(C1645,'Look-up tables'!$N$2:$O$13,2,FALSE)</f>
        <v>10</v>
      </c>
      <c r="E1645" t="s">
        <v>20</v>
      </c>
      <c r="F1645">
        <v>30</v>
      </c>
      <c r="G1645" t="str">
        <f>VLOOKUP(F1645,'Look-up tables'!$A$1:$B$7,2,TRUE)</f>
        <v>L</v>
      </c>
      <c r="H1645">
        <v>200.24</v>
      </c>
      <c r="I1645" s="2">
        <f t="shared" si="78"/>
        <v>6.674666666666667</v>
      </c>
      <c r="J1645" t="s">
        <v>25</v>
      </c>
      <c r="K1645">
        <v>5.84</v>
      </c>
      <c r="L1645" s="8">
        <f t="shared" si="77"/>
        <v>206.08</v>
      </c>
      <c r="M1645" t="s">
        <v>85</v>
      </c>
      <c r="N1645" t="str">
        <f>VLOOKUP(M1645,'Look-up tables'!$H$1:$I$14,2,FALSE)</f>
        <v>SK</v>
      </c>
      <c r="O1645" t="s">
        <v>29</v>
      </c>
      <c r="P1645" s="7">
        <f>VLOOKUP(O1645,'Look-up tables'!$D$1:$E$5,2,FALSE)</f>
        <v>3</v>
      </c>
      <c r="Q1645" s="8" t="s">
        <v>27</v>
      </c>
      <c r="R1645" t="s">
        <v>28</v>
      </c>
      <c r="S1645" t="s">
        <v>19</v>
      </c>
      <c r="T1645" s="1">
        <v>40585</v>
      </c>
    </row>
    <row r="1646" spans="1:20" x14ac:dyDescent="0.35">
      <c r="A1646">
        <v>50726</v>
      </c>
      <c r="B1646" s="1">
        <v>40847</v>
      </c>
      <c r="C1646" s="27" t="str">
        <f t="shared" si="76"/>
        <v>Oct</v>
      </c>
      <c r="D1646" s="27">
        <f>VLOOKUP(C1646,'Look-up tables'!$N$2:$O$13,2,FALSE)</f>
        <v>10</v>
      </c>
      <c r="E1646" t="s">
        <v>13</v>
      </c>
      <c r="F1646">
        <v>21</v>
      </c>
      <c r="G1646" t="str">
        <f>VLOOKUP(F1646,'Look-up tables'!$A$1:$B$7,2,TRUE)</f>
        <v>M</v>
      </c>
      <c r="H1646">
        <v>98.88</v>
      </c>
      <c r="I1646" s="2">
        <f t="shared" si="78"/>
        <v>4.7085714285714282</v>
      </c>
      <c r="J1646" t="s">
        <v>14</v>
      </c>
      <c r="K1646">
        <v>0.99</v>
      </c>
      <c r="L1646" s="8">
        <f t="shared" si="77"/>
        <v>99.86999999999999</v>
      </c>
      <c r="M1646" t="s">
        <v>54</v>
      </c>
      <c r="N1646" t="str">
        <f>VLOOKUP(M1646,'Look-up tables'!$H$1:$I$14,2,FALSE)</f>
        <v>AB</v>
      </c>
      <c r="O1646" t="s">
        <v>22</v>
      </c>
      <c r="P1646" s="7">
        <f>VLOOKUP(O1646,'Look-up tables'!$D$1:$E$5,2,FALSE)</f>
        <v>1</v>
      </c>
      <c r="Q1646" s="8" t="s">
        <v>27</v>
      </c>
      <c r="R1646" t="s">
        <v>71</v>
      </c>
      <c r="S1646" t="s">
        <v>19</v>
      </c>
      <c r="T1646" t="s">
        <v>147</v>
      </c>
    </row>
    <row r="1647" spans="1:20" x14ac:dyDescent="0.35">
      <c r="A1647">
        <v>51557</v>
      </c>
      <c r="B1647" s="1">
        <v>40847</v>
      </c>
      <c r="C1647" s="27" t="str">
        <f t="shared" si="76"/>
        <v>Oct</v>
      </c>
      <c r="D1647" s="27">
        <f>VLOOKUP(C1647,'Look-up tables'!$N$2:$O$13,2,FALSE)</f>
        <v>10</v>
      </c>
      <c r="E1647" t="s">
        <v>34</v>
      </c>
      <c r="F1647">
        <v>14</v>
      </c>
      <c r="G1647" t="str">
        <f>VLOOKUP(F1647,'Look-up tables'!$A$1:$B$7,2,TRUE)</f>
        <v>S</v>
      </c>
      <c r="H1647">
        <v>37.9</v>
      </c>
      <c r="I1647" s="2">
        <f t="shared" si="78"/>
        <v>2.7071428571428569</v>
      </c>
      <c r="J1647" t="s">
        <v>25</v>
      </c>
      <c r="K1647">
        <v>2.4</v>
      </c>
      <c r="L1647" s="8">
        <f t="shared" si="77"/>
        <v>40.299999999999997</v>
      </c>
      <c r="M1647" t="s">
        <v>54</v>
      </c>
      <c r="N1647" t="str">
        <f>VLOOKUP(M1647,'Look-up tables'!$H$1:$I$14,2,FALSE)</f>
        <v>AB</v>
      </c>
      <c r="O1647" t="s">
        <v>22</v>
      </c>
      <c r="P1647" s="7">
        <f>VLOOKUP(O1647,'Look-up tables'!$D$1:$E$5,2,FALSE)</f>
        <v>1</v>
      </c>
      <c r="Q1647" s="8" t="s">
        <v>27</v>
      </c>
      <c r="R1647" t="s">
        <v>40</v>
      </c>
      <c r="S1647" t="s">
        <v>37</v>
      </c>
      <c r="T1647" t="s">
        <v>147</v>
      </c>
    </row>
    <row r="1648" spans="1:20" x14ac:dyDescent="0.35">
      <c r="A1648">
        <v>59205</v>
      </c>
      <c r="B1648" s="1">
        <v>40847</v>
      </c>
      <c r="C1648" s="27" t="str">
        <f t="shared" si="76"/>
        <v>Oct</v>
      </c>
      <c r="D1648" s="27">
        <f>VLOOKUP(C1648,'Look-up tables'!$N$2:$O$13,2,FALSE)</f>
        <v>10</v>
      </c>
      <c r="E1648" t="s">
        <v>20</v>
      </c>
      <c r="F1648">
        <v>11</v>
      </c>
      <c r="G1648" t="str">
        <f>VLOOKUP(F1648,'Look-up tables'!$A$1:$B$7,2,TRUE)</f>
        <v>S</v>
      </c>
      <c r="H1648">
        <v>54.59</v>
      </c>
      <c r="I1648" s="2">
        <f t="shared" si="78"/>
        <v>4.9627272727272729</v>
      </c>
      <c r="J1648" t="s">
        <v>25</v>
      </c>
      <c r="K1648">
        <v>6.89</v>
      </c>
      <c r="L1648" s="8">
        <f t="shared" si="77"/>
        <v>61.480000000000004</v>
      </c>
      <c r="M1648" t="s">
        <v>85</v>
      </c>
      <c r="N1648" t="str">
        <f>VLOOKUP(M1648,'Look-up tables'!$H$1:$I$14,2,FALSE)</f>
        <v>SK</v>
      </c>
      <c r="O1648" t="s">
        <v>29</v>
      </c>
      <c r="P1648" s="7">
        <f>VLOOKUP(O1648,'Look-up tables'!$D$1:$E$5,2,FALSE)</f>
        <v>3</v>
      </c>
      <c r="Q1648" s="8" t="s">
        <v>27</v>
      </c>
      <c r="R1648" t="s">
        <v>71</v>
      </c>
      <c r="S1648" t="s">
        <v>19</v>
      </c>
      <c r="T1648" s="1">
        <v>40585</v>
      </c>
    </row>
    <row r="1649" spans="1:20" x14ac:dyDescent="0.35">
      <c r="A1649">
        <v>57091</v>
      </c>
      <c r="B1649" s="1">
        <v>40847</v>
      </c>
      <c r="C1649" s="27" t="str">
        <f t="shared" si="76"/>
        <v>Oct</v>
      </c>
      <c r="D1649" s="27">
        <f>VLOOKUP(C1649,'Look-up tables'!$N$2:$O$13,2,FALSE)</f>
        <v>10</v>
      </c>
      <c r="E1649" t="s">
        <v>55</v>
      </c>
      <c r="F1649">
        <v>6</v>
      </c>
      <c r="G1649" t="str">
        <f>VLOOKUP(F1649,'Look-up tables'!$A$1:$B$7,2,TRUE)</f>
        <v>XS</v>
      </c>
      <c r="H1649">
        <v>14.85</v>
      </c>
      <c r="I1649" s="2">
        <f t="shared" si="78"/>
        <v>2.4750000000000001</v>
      </c>
      <c r="J1649" t="s">
        <v>14</v>
      </c>
      <c r="K1649">
        <v>1.02</v>
      </c>
      <c r="L1649" s="8">
        <f t="shared" si="77"/>
        <v>15.87</v>
      </c>
      <c r="M1649" t="s">
        <v>51</v>
      </c>
      <c r="N1649" t="str">
        <f>VLOOKUP(M1649,'Look-up tables'!$H$1:$I$14,2,FALSE)</f>
        <v>ON</v>
      </c>
      <c r="O1649" t="s">
        <v>29</v>
      </c>
      <c r="P1649" s="7">
        <f>VLOOKUP(O1649,'Look-up tables'!$D$1:$E$5,2,FALSE)</f>
        <v>3</v>
      </c>
      <c r="Q1649" s="8" t="s">
        <v>27</v>
      </c>
      <c r="R1649" t="s">
        <v>82</v>
      </c>
      <c r="S1649" t="s">
        <v>37</v>
      </c>
      <c r="T1649" s="1">
        <v>40554</v>
      </c>
    </row>
    <row r="1650" spans="1:20" x14ac:dyDescent="0.35">
      <c r="A1650">
        <v>52162</v>
      </c>
      <c r="B1650" s="1">
        <v>40848</v>
      </c>
      <c r="C1650" s="27" t="str">
        <f t="shared" si="76"/>
        <v>Nov</v>
      </c>
      <c r="D1650" s="27">
        <f>VLOOKUP(C1650,'Look-up tables'!$N$2:$O$13,2,FALSE)</f>
        <v>11</v>
      </c>
      <c r="E1650" t="s">
        <v>49</v>
      </c>
      <c r="F1650">
        <v>47</v>
      </c>
      <c r="G1650" t="str">
        <f>VLOOKUP(F1650,'Look-up tables'!$A$1:$B$7,2,TRUE)</f>
        <v>XL</v>
      </c>
      <c r="H1650">
        <v>155.22</v>
      </c>
      <c r="I1650" s="2">
        <f t="shared" si="78"/>
        <v>3.3025531914893618</v>
      </c>
      <c r="J1650" t="s">
        <v>25</v>
      </c>
      <c r="K1650">
        <v>1.35</v>
      </c>
      <c r="L1650" s="8">
        <f t="shared" si="77"/>
        <v>156.57</v>
      </c>
      <c r="M1650" t="s">
        <v>51</v>
      </c>
      <c r="N1650" t="str">
        <f>VLOOKUP(M1650,'Look-up tables'!$H$1:$I$14,2,FALSE)</f>
        <v>ON</v>
      </c>
      <c r="O1650" t="s">
        <v>29</v>
      </c>
      <c r="P1650" s="7">
        <f>VLOOKUP(O1650,'Look-up tables'!$D$1:$E$5,2,FALSE)</f>
        <v>3</v>
      </c>
      <c r="Q1650" s="8" t="s">
        <v>17</v>
      </c>
      <c r="R1650" t="s">
        <v>23</v>
      </c>
      <c r="S1650" t="s">
        <v>24</v>
      </c>
      <c r="T1650" s="1">
        <v>40585</v>
      </c>
    </row>
    <row r="1651" spans="1:20" x14ac:dyDescent="0.35">
      <c r="A1651">
        <v>54368</v>
      </c>
      <c r="B1651" s="1">
        <v>40848</v>
      </c>
      <c r="C1651" s="27" t="str">
        <f t="shared" si="76"/>
        <v>Nov</v>
      </c>
      <c r="D1651" s="27">
        <f>VLOOKUP(C1651,'Look-up tables'!$N$2:$O$13,2,FALSE)</f>
        <v>11</v>
      </c>
      <c r="E1651" t="s">
        <v>49</v>
      </c>
      <c r="F1651">
        <v>43</v>
      </c>
      <c r="G1651" t="str">
        <f>VLOOKUP(F1651,'Look-up tables'!$A$1:$B$7,2,TRUE)</f>
        <v>XL</v>
      </c>
      <c r="H1651">
        <v>1680.9770000000001</v>
      </c>
      <c r="I1651" s="2">
        <f t="shared" si="78"/>
        <v>39.092488372093023</v>
      </c>
      <c r="J1651" t="s">
        <v>25</v>
      </c>
      <c r="K1651">
        <v>4.99</v>
      </c>
      <c r="L1651" s="8">
        <f t="shared" si="77"/>
        <v>1685.9670000000001</v>
      </c>
      <c r="M1651" t="s">
        <v>35</v>
      </c>
      <c r="N1651" t="str">
        <f>VLOOKUP(M1651,'Look-up tables'!$H$1:$I$14,2,FALSE)</f>
        <v>QC</v>
      </c>
      <c r="O1651" t="s">
        <v>42</v>
      </c>
      <c r="P1651" s="7">
        <f>VLOOKUP(O1651,'Look-up tables'!$D$1:$E$5,2,FALSE)</f>
        <v>2</v>
      </c>
      <c r="Q1651" s="8" t="s">
        <v>30</v>
      </c>
      <c r="R1651" t="s">
        <v>47</v>
      </c>
      <c r="S1651" t="s">
        <v>19</v>
      </c>
      <c r="T1651" s="1">
        <v>40585</v>
      </c>
    </row>
    <row r="1652" spans="1:20" x14ac:dyDescent="0.35">
      <c r="A1652">
        <v>55425</v>
      </c>
      <c r="B1652" s="1">
        <v>40848</v>
      </c>
      <c r="C1652" s="27" t="str">
        <f t="shared" si="76"/>
        <v>Nov</v>
      </c>
      <c r="D1652" s="27">
        <f>VLOOKUP(C1652,'Look-up tables'!$N$2:$O$13,2,FALSE)</f>
        <v>11</v>
      </c>
      <c r="E1652" t="s">
        <v>20</v>
      </c>
      <c r="F1652">
        <v>42</v>
      </c>
      <c r="G1652" t="str">
        <f>VLOOKUP(F1652,'Look-up tables'!$A$1:$B$7,2,TRUE)</f>
        <v>XL</v>
      </c>
      <c r="H1652">
        <v>4373.8535000000002</v>
      </c>
      <c r="I1652" s="2">
        <f t="shared" si="78"/>
        <v>104.13936904761906</v>
      </c>
      <c r="J1652" t="s">
        <v>14</v>
      </c>
      <c r="K1652">
        <v>7.69</v>
      </c>
      <c r="L1652" s="8">
        <f t="shared" si="77"/>
        <v>4381.5434999999998</v>
      </c>
      <c r="M1652" t="s">
        <v>232</v>
      </c>
      <c r="N1652" t="str">
        <f>VLOOKUP(M1652,'Look-up tables'!$H$1:$I$14,2,FALSE)</f>
        <v>NL</v>
      </c>
      <c r="O1652" t="s">
        <v>22</v>
      </c>
      <c r="P1652" s="7">
        <f>VLOOKUP(O1652,'Look-up tables'!$D$1:$E$5,2,FALSE)</f>
        <v>1</v>
      </c>
      <c r="Q1652" s="8" t="s">
        <v>30</v>
      </c>
      <c r="R1652" t="s">
        <v>47</v>
      </c>
      <c r="S1652" t="s">
        <v>19</v>
      </c>
      <c r="T1652" s="1">
        <v>40585</v>
      </c>
    </row>
    <row r="1653" spans="1:20" x14ac:dyDescent="0.35">
      <c r="A1653">
        <v>52162</v>
      </c>
      <c r="B1653" s="1">
        <v>40848</v>
      </c>
      <c r="C1653" s="27" t="str">
        <f t="shared" si="76"/>
        <v>Nov</v>
      </c>
      <c r="D1653" s="27">
        <f>VLOOKUP(C1653,'Look-up tables'!$N$2:$O$13,2,FALSE)</f>
        <v>11</v>
      </c>
      <c r="E1653" t="s">
        <v>49</v>
      </c>
      <c r="F1653">
        <v>39</v>
      </c>
      <c r="G1653" t="str">
        <f>VLOOKUP(F1653,'Look-up tables'!$A$1:$B$7,2,TRUE)</f>
        <v>L</v>
      </c>
      <c r="H1653">
        <v>261.16000000000003</v>
      </c>
      <c r="I1653" s="2">
        <f t="shared" si="78"/>
        <v>6.6964102564102568</v>
      </c>
      <c r="J1653" t="s">
        <v>25</v>
      </c>
      <c r="K1653">
        <v>9.68</v>
      </c>
      <c r="L1653" s="8">
        <f t="shared" si="77"/>
        <v>270.84000000000003</v>
      </c>
      <c r="M1653" t="s">
        <v>51</v>
      </c>
      <c r="N1653" t="str">
        <f>VLOOKUP(M1653,'Look-up tables'!$H$1:$I$14,2,FALSE)</f>
        <v>ON</v>
      </c>
      <c r="O1653" t="s">
        <v>29</v>
      </c>
      <c r="P1653" s="7">
        <f>VLOOKUP(O1653,'Look-up tables'!$D$1:$E$5,2,FALSE)</f>
        <v>3</v>
      </c>
      <c r="Q1653" s="8" t="s">
        <v>17</v>
      </c>
      <c r="R1653" t="s">
        <v>115</v>
      </c>
      <c r="S1653" t="s">
        <v>56</v>
      </c>
      <c r="T1653" s="1">
        <v>40554</v>
      </c>
    </row>
    <row r="1654" spans="1:20" x14ac:dyDescent="0.35">
      <c r="A1654">
        <v>5281</v>
      </c>
      <c r="B1654" s="1">
        <v>40848</v>
      </c>
      <c r="C1654" s="27" t="str">
        <f t="shared" si="76"/>
        <v>Nov</v>
      </c>
      <c r="D1654" s="27">
        <f>VLOOKUP(C1654,'Look-up tables'!$N$2:$O$13,2,FALSE)</f>
        <v>11</v>
      </c>
      <c r="E1654" t="s">
        <v>34</v>
      </c>
      <c r="F1654">
        <v>36</v>
      </c>
      <c r="G1654" t="str">
        <f>VLOOKUP(F1654,'Look-up tables'!$A$1:$B$7,2,TRUE)</f>
        <v>L</v>
      </c>
      <c r="H1654">
        <v>4733.7</v>
      </c>
      <c r="I1654" s="2">
        <f t="shared" si="78"/>
        <v>131.49166666666667</v>
      </c>
      <c r="J1654" t="s">
        <v>21</v>
      </c>
      <c r="K1654">
        <v>30</v>
      </c>
      <c r="L1654" s="8">
        <f t="shared" si="77"/>
        <v>4763.7</v>
      </c>
      <c r="M1654" t="s">
        <v>39</v>
      </c>
      <c r="N1654" t="str">
        <f>VLOOKUP(M1654,'Look-up tables'!$H$1:$I$14,2,FALSE)</f>
        <v>MB</v>
      </c>
      <c r="O1654" t="s">
        <v>16</v>
      </c>
      <c r="P1654" s="7">
        <f>VLOOKUP(O1654,'Look-up tables'!$D$1:$E$5,2,FALSE)</f>
        <v>4</v>
      </c>
      <c r="Q1654" s="8" t="s">
        <v>17</v>
      </c>
      <c r="R1654" t="s">
        <v>23</v>
      </c>
      <c r="S1654" t="s">
        <v>24</v>
      </c>
      <c r="T1654" s="1">
        <v>40585</v>
      </c>
    </row>
    <row r="1655" spans="1:20" x14ac:dyDescent="0.35">
      <c r="A1655">
        <v>54368</v>
      </c>
      <c r="B1655" s="1">
        <v>40848</v>
      </c>
      <c r="C1655" s="27" t="str">
        <f t="shared" si="76"/>
        <v>Nov</v>
      </c>
      <c r="D1655" s="27">
        <f>VLOOKUP(C1655,'Look-up tables'!$N$2:$O$13,2,FALSE)</f>
        <v>11</v>
      </c>
      <c r="E1655" t="s">
        <v>49</v>
      </c>
      <c r="F1655">
        <v>31</v>
      </c>
      <c r="G1655" t="str">
        <f>VLOOKUP(F1655,'Look-up tables'!$A$1:$B$7,2,TRUE)</f>
        <v>L</v>
      </c>
      <c r="H1655">
        <v>233.2</v>
      </c>
      <c r="I1655" s="2">
        <f t="shared" si="78"/>
        <v>7.5225806451612902</v>
      </c>
      <c r="J1655" t="s">
        <v>25</v>
      </c>
      <c r="K1655">
        <v>5.83</v>
      </c>
      <c r="L1655" s="8">
        <f t="shared" si="77"/>
        <v>239.03</v>
      </c>
      <c r="M1655" t="s">
        <v>35</v>
      </c>
      <c r="N1655" t="str">
        <f>VLOOKUP(M1655,'Look-up tables'!$H$1:$I$14,2,FALSE)</f>
        <v>QC</v>
      </c>
      <c r="O1655" t="s">
        <v>42</v>
      </c>
      <c r="P1655" s="7">
        <f>VLOOKUP(O1655,'Look-up tables'!$D$1:$E$5,2,FALSE)</f>
        <v>2</v>
      </c>
      <c r="Q1655" s="8" t="s">
        <v>27</v>
      </c>
      <c r="R1655" t="s">
        <v>28</v>
      </c>
      <c r="S1655" t="s">
        <v>37</v>
      </c>
      <c r="T1655" s="1">
        <v>40613</v>
      </c>
    </row>
    <row r="1656" spans="1:20" x14ac:dyDescent="0.35">
      <c r="A1656">
        <v>54368</v>
      </c>
      <c r="B1656" s="1">
        <v>40848</v>
      </c>
      <c r="C1656" s="27" t="str">
        <f t="shared" si="76"/>
        <v>Nov</v>
      </c>
      <c r="D1656" s="27">
        <f>VLOOKUP(C1656,'Look-up tables'!$N$2:$O$13,2,FALSE)</f>
        <v>11</v>
      </c>
      <c r="E1656" t="s">
        <v>49</v>
      </c>
      <c r="F1656">
        <v>16</v>
      </c>
      <c r="G1656" t="str">
        <f>VLOOKUP(F1656,'Look-up tables'!$A$1:$B$7,2,TRUE)</f>
        <v>S</v>
      </c>
      <c r="H1656">
        <v>79.53</v>
      </c>
      <c r="I1656" s="2">
        <f t="shared" si="78"/>
        <v>4.9706250000000001</v>
      </c>
      <c r="J1656" t="s">
        <v>25</v>
      </c>
      <c r="K1656">
        <v>5.49</v>
      </c>
      <c r="L1656" s="8">
        <f t="shared" si="77"/>
        <v>85.02</v>
      </c>
      <c r="M1656" t="s">
        <v>35</v>
      </c>
      <c r="N1656" t="str">
        <f>VLOOKUP(M1656,'Look-up tables'!$H$1:$I$14,2,FALSE)</f>
        <v>QC</v>
      </c>
      <c r="O1656" t="s">
        <v>42</v>
      </c>
      <c r="P1656" s="7">
        <f>VLOOKUP(O1656,'Look-up tables'!$D$1:$E$5,2,FALSE)</f>
        <v>2</v>
      </c>
      <c r="Q1656" s="8" t="s">
        <v>27</v>
      </c>
      <c r="R1656" t="s">
        <v>28</v>
      </c>
      <c r="S1656" t="s">
        <v>19</v>
      </c>
      <c r="T1656" s="1">
        <v>40585</v>
      </c>
    </row>
    <row r="1657" spans="1:20" x14ac:dyDescent="0.35">
      <c r="A1657">
        <v>5281</v>
      </c>
      <c r="B1657" s="1">
        <v>40848</v>
      </c>
      <c r="C1657" s="27" t="str">
        <f t="shared" si="76"/>
        <v>Nov</v>
      </c>
      <c r="D1657" s="27">
        <f>VLOOKUP(C1657,'Look-up tables'!$N$2:$O$13,2,FALSE)</f>
        <v>11</v>
      </c>
      <c r="E1657" t="s">
        <v>34</v>
      </c>
      <c r="F1657">
        <v>14</v>
      </c>
      <c r="G1657" t="str">
        <f>VLOOKUP(F1657,'Look-up tables'!$A$1:$B$7,2,TRUE)</f>
        <v>S</v>
      </c>
      <c r="H1657">
        <v>2718.07</v>
      </c>
      <c r="I1657" s="2">
        <f t="shared" si="78"/>
        <v>194.14785714285716</v>
      </c>
      <c r="J1657" t="s">
        <v>25</v>
      </c>
      <c r="K1657">
        <v>21.21</v>
      </c>
      <c r="L1657" s="8">
        <f t="shared" si="77"/>
        <v>2739.28</v>
      </c>
      <c r="M1657" t="s">
        <v>39</v>
      </c>
      <c r="N1657" t="str">
        <f>VLOOKUP(M1657,'Look-up tables'!$H$1:$I$14,2,FALSE)</f>
        <v>MB</v>
      </c>
      <c r="O1657" t="s">
        <v>16</v>
      </c>
      <c r="P1657" s="7">
        <f>VLOOKUP(O1657,'Look-up tables'!$D$1:$E$5,2,FALSE)</f>
        <v>4</v>
      </c>
      <c r="Q1657" s="8" t="s">
        <v>17</v>
      </c>
      <c r="R1657" t="s">
        <v>18</v>
      </c>
      <c r="S1657" t="s">
        <v>76</v>
      </c>
      <c r="T1657" s="1">
        <v>40585</v>
      </c>
    </row>
    <row r="1658" spans="1:20" x14ac:dyDescent="0.35">
      <c r="A1658">
        <v>55425</v>
      </c>
      <c r="B1658" s="1">
        <v>40848</v>
      </c>
      <c r="C1658" s="27" t="str">
        <f t="shared" si="76"/>
        <v>Nov</v>
      </c>
      <c r="D1658" s="27">
        <f>VLOOKUP(C1658,'Look-up tables'!$N$2:$O$13,2,FALSE)</f>
        <v>11</v>
      </c>
      <c r="E1658" t="s">
        <v>20</v>
      </c>
      <c r="F1658">
        <v>8</v>
      </c>
      <c r="G1658" t="str">
        <f>VLOOKUP(F1658,'Look-up tables'!$A$1:$B$7,2,TRUE)</f>
        <v>XS</v>
      </c>
      <c r="H1658">
        <v>2302.36</v>
      </c>
      <c r="I1658" s="2">
        <f t="shared" si="78"/>
        <v>287.79500000000002</v>
      </c>
      <c r="J1658" t="s">
        <v>14</v>
      </c>
      <c r="K1658">
        <v>7.18</v>
      </c>
      <c r="L1658" s="8">
        <f t="shared" si="77"/>
        <v>2309.54</v>
      </c>
      <c r="M1658" t="s">
        <v>35</v>
      </c>
      <c r="N1658" t="str">
        <f>VLOOKUP(M1658,'Look-up tables'!$H$1:$I$14,2,FALSE)</f>
        <v>QC</v>
      </c>
      <c r="O1658" t="s">
        <v>22</v>
      </c>
      <c r="P1658" s="7">
        <f>VLOOKUP(O1658,'Look-up tables'!$D$1:$E$5,2,FALSE)</f>
        <v>1</v>
      </c>
      <c r="Q1658" s="8" t="s">
        <v>30</v>
      </c>
      <c r="R1658" t="s">
        <v>31</v>
      </c>
      <c r="S1658" t="s">
        <v>19</v>
      </c>
      <c r="T1658" s="1">
        <v>40613</v>
      </c>
    </row>
    <row r="1659" spans="1:20" x14ac:dyDescent="0.35">
      <c r="A1659">
        <v>55425</v>
      </c>
      <c r="B1659" s="1">
        <v>40848</v>
      </c>
      <c r="C1659" s="27" t="str">
        <f t="shared" si="76"/>
        <v>Nov</v>
      </c>
      <c r="D1659" s="27">
        <f>VLOOKUP(C1659,'Look-up tables'!$N$2:$O$13,2,FALSE)</f>
        <v>11</v>
      </c>
      <c r="E1659" t="s">
        <v>20</v>
      </c>
      <c r="F1659">
        <v>7</v>
      </c>
      <c r="G1659" t="str">
        <f>VLOOKUP(F1659,'Look-up tables'!$A$1:$B$7,2,TRUE)</f>
        <v>XS</v>
      </c>
      <c r="H1659">
        <v>73.86</v>
      </c>
      <c r="I1659" s="2">
        <f t="shared" si="78"/>
        <v>10.551428571428572</v>
      </c>
      <c r="J1659" t="s">
        <v>25</v>
      </c>
      <c r="K1659">
        <v>9.4499999999999993</v>
      </c>
      <c r="L1659" s="8">
        <f t="shared" si="77"/>
        <v>83.31</v>
      </c>
      <c r="M1659" t="s">
        <v>41</v>
      </c>
      <c r="N1659" t="str">
        <f>VLOOKUP(M1659,'Look-up tables'!$H$1:$I$14,2,FALSE)</f>
        <v>NS</v>
      </c>
      <c r="O1659" t="s">
        <v>22</v>
      </c>
      <c r="P1659" s="7">
        <f>VLOOKUP(O1659,'Look-up tables'!$D$1:$E$5,2,FALSE)</f>
        <v>1</v>
      </c>
      <c r="Q1659" s="8" t="s">
        <v>27</v>
      </c>
      <c r="R1659" t="s">
        <v>58</v>
      </c>
      <c r="S1659" t="s">
        <v>19</v>
      </c>
      <c r="T1659" s="1">
        <v>40585</v>
      </c>
    </row>
    <row r="1660" spans="1:20" x14ac:dyDescent="0.35">
      <c r="A1660">
        <v>36</v>
      </c>
      <c r="B1660" s="1">
        <v>40849</v>
      </c>
      <c r="C1660" s="27" t="str">
        <f t="shared" si="76"/>
        <v>Nov</v>
      </c>
      <c r="D1660" s="27">
        <f>VLOOKUP(C1660,'Look-up tables'!$N$2:$O$13,2,FALSE)</f>
        <v>11</v>
      </c>
      <c r="E1660" t="s">
        <v>20</v>
      </c>
      <c r="F1660">
        <v>46</v>
      </c>
      <c r="G1660" t="str">
        <f>VLOOKUP(F1660,'Look-up tables'!$A$1:$B$7,2,TRUE)</f>
        <v>XL</v>
      </c>
      <c r="H1660">
        <v>2484.7455</v>
      </c>
      <c r="I1660" s="2">
        <f t="shared" si="78"/>
        <v>54.016206521739129</v>
      </c>
      <c r="J1660" t="s">
        <v>25</v>
      </c>
      <c r="K1660">
        <v>4.2</v>
      </c>
      <c r="L1660" s="8">
        <f t="shared" si="77"/>
        <v>2488.9454999999998</v>
      </c>
      <c r="M1660" t="s">
        <v>54</v>
      </c>
      <c r="N1660" t="str">
        <f>VLOOKUP(M1660,'Look-up tables'!$H$1:$I$14,2,FALSE)</f>
        <v>AB</v>
      </c>
      <c r="O1660" t="s">
        <v>29</v>
      </c>
      <c r="P1660" s="7">
        <f>VLOOKUP(O1660,'Look-up tables'!$D$1:$E$5,2,FALSE)</f>
        <v>3</v>
      </c>
      <c r="Q1660" s="8" t="s">
        <v>30</v>
      </c>
      <c r="R1660" t="s">
        <v>47</v>
      </c>
      <c r="S1660" t="s">
        <v>19</v>
      </c>
      <c r="T1660" s="1">
        <v>40585</v>
      </c>
    </row>
    <row r="1661" spans="1:20" x14ac:dyDescent="0.35">
      <c r="A1661">
        <v>56577</v>
      </c>
      <c r="B1661" s="1">
        <v>40849</v>
      </c>
      <c r="C1661" s="27" t="str">
        <f t="shared" si="76"/>
        <v>Nov</v>
      </c>
      <c r="D1661" s="27">
        <f>VLOOKUP(C1661,'Look-up tables'!$N$2:$O$13,2,FALSE)</f>
        <v>11</v>
      </c>
      <c r="E1661" t="s">
        <v>20</v>
      </c>
      <c r="F1661">
        <v>30</v>
      </c>
      <c r="G1661" t="str">
        <f>VLOOKUP(F1661,'Look-up tables'!$A$1:$B$7,2,TRUE)</f>
        <v>L</v>
      </c>
      <c r="H1661">
        <v>7497.08</v>
      </c>
      <c r="I1661" s="2">
        <f t="shared" si="78"/>
        <v>249.90266666666668</v>
      </c>
      <c r="J1661" t="s">
        <v>21</v>
      </c>
      <c r="K1661">
        <v>54.12</v>
      </c>
      <c r="L1661" s="8">
        <f t="shared" si="77"/>
        <v>7551.2</v>
      </c>
      <c r="M1661" t="s">
        <v>46</v>
      </c>
      <c r="N1661" t="str">
        <f>VLOOKUP(M1661,'Look-up tables'!$H$1:$I$14,2,FALSE)</f>
        <v>YT</v>
      </c>
      <c r="O1661" t="s">
        <v>42</v>
      </c>
      <c r="P1661" s="7">
        <f>VLOOKUP(O1661,'Look-up tables'!$D$1:$E$5,2,FALSE)</f>
        <v>2</v>
      </c>
      <c r="Q1661" s="8" t="s">
        <v>17</v>
      </c>
      <c r="R1661" t="s">
        <v>52</v>
      </c>
      <c r="S1661" t="s">
        <v>56</v>
      </c>
      <c r="T1661" s="1">
        <v>40613</v>
      </c>
    </row>
    <row r="1662" spans="1:20" x14ac:dyDescent="0.35">
      <c r="A1662">
        <v>34179</v>
      </c>
      <c r="B1662" s="1">
        <v>40849</v>
      </c>
      <c r="C1662" s="27" t="str">
        <f t="shared" si="76"/>
        <v>Nov</v>
      </c>
      <c r="D1662" s="27">
        <f>VLOOKUP(C1662,'Look-up tables'!$N$2:$O$13,2,FALSE)</f>
        <v>11</v>
      </c>
      <c r="E1662" t="s">
        <v>49</v>
      </c>
      <c r="F1662">
        <v>21</v>
      </c>
      <c r="G1662" t="str">
        <f>VLOOKUP(F1662,'Look-up tables'!$A$1:$B$7,2,TRUE)</f>
        <v>M</v>
      </c>
      <c r="H1662">
        <v>293.27</v>
      </c>
      <c r="I1662" s="2">
        <f t="shared" si="78"/>
        <v>13.965238095238094</v>
      </c>
      <c r="J1662" t="s">
        <v>25</v>
      </c>
      <c r="K1662">
        <v>1.99</v>
      </c>
      <c r="L1662" s="8">
        <f t="shared" si="77"/>
        <v>295.26</v>
      </c>
      <c r="M1662" t="s">
        <v>54</v>
      </c>
      <c r="N1662" t="str">
        <f>VLOOKUP(M1662,'Look-up tables'!$H$1:$I$14,2,FALSE)</f>
        <v>AB</v>
      </c>
      <c r="O1662" t="s">
        <v>22</v>
      </c>
      <c r="P1662" s="7">
        <f>VLOOKUP(O1662,'Look-up tables'!$D$1:$E$5,2,FALSE)</f>
        <v>1</v>
      </c>
      <c r="Q1662" s="8" t="s">
        <v>30</v>
      </c>
      <c r="R1662" t="s">
        <v>31</v>
      </c>
      <c r="S1662" t="s">
        <v>32</v>
      </c>
      <c r="T1662" s="1">
        <v>40644</v>
      </c>
    </row>
    <row r="1663" spans="1:20" x14ac:dyDescent="0.35">
      <c r="A1663">
        <v>55206</v>
      </c>
      <c r="B1663" s="1">
        <v>40849</v>
      </c>
      <c r="C1663" s="27" t="str">
        <f t="shared" si="76"/>
        <v>Nov</v>
      </c>
      <c r="D1663" s="27">
        <f>VLOOKUP(C1663,'Look-up tables'!$N$2:$O$13,2,FALSE)</f>
        <v>11</v>
      </c>
      <c r="E1663" t="s">
        <v>55</v>
      </c>
      <c r="F1663">
        <v>20</v>
      </c>
      <c r="G1663" t="str">
        <f>VLOOKUP(F1663,'Look-up tables'!$A$1:$B$7,2,TRUE)</f>
        <v>M</v>
      </c>
      <c r="H1663">
        <v>52.7</v>
      </c>
      <c r="I1663" s="2">
        <f t="shared" si="78"/>
        <v>2.6350000000000002</v>
      </c>
      <c r="J1663" t="s">
        <v>14</v>
      </c>
      <c r="K1663">
        <v>4.79</v>
      </c>
      <c r="L1663" s="8">
        <f t="shared" si="77"/>
        <v>57.49</v>
      </c>
      <c r="M1663" t="s">
        <v>35</v>
      </c>
      <c r="N1663" t="str">
        <f>VLOOKUP(M1663,'Look-up tables'!$H$1:$I$14,2,FALSE)</f>
        <v>QC</v>
      </c>
      <c r="O1663" t="s">
        <v>29</v>
      </c>
      <c r="P1663" s="7">
        <f>VLOOKUP(O1663,'Look-up tables'!$D$1:$E$5,2,FALSE)</f>
        <v>3</v>
      </c>
      <c r="Q1663" s="8" t="s">
        <v>27</v>
      </c>
      <c r="R1663" t="s">
        <v>68</v>
      </c>
      <c r="S1663" t="s">
        <v>19</v>
      </c>
      <c r="T1663" s="1">
        <v>40613</v>
      </c>
    </row>
    <row r="1664" spans="1:20" x14ac:dyDescent="0.35">
      <c r="A1664">
        <v>56577</v>
      </c>
      <c r="B1664" s="1">
        <v>40849</v>
      </c>
      <c r="C1664" s="27" t="str">
        <f t="shared" si="76"/>
        <v>Nov</v>
      </c>
      <c r="D1664" s="27">
        <f>VLOOKUP(C1664,'Look-up tables'!$N$2:$O$13,2,FALSE)</f>
        <v>11</v>
      </c>
      <c r="E1664" t="s">
        <v>20</v>
      </c>
      <c r="F1664">
        <v>19</v>
      </c>
      <c r="G1664" t="str">
        <f>VLOOKUP(F1664,'Look-up tables'!$A$1:$B$7,2,TRUE)</f>
        <v>S</v>
      </c>
      <c r="H1664">
        <v>1134.2</v>
      </c>
      <c r="I1664" s="2">
        <f t="shared" si="78"/>
        <v>59.694736842105264</v>
      </c>
      <c r="J1664" t="s">
        <v>21</v>
      </c>
      <c r="K1664">
        <v>36.61</v>
      </c>
      <c r="L1664" s="8">
        <f t="shared" si="77"/>
        <v>1170.81</v>
      </c>
      <c r="M1664" t="s">
        <v>54</v>
      </c>
      <c r="N1664" t="str">
        <f>VLOOKUP(M1664,'Look-up tables'!$H$1:$I$14,2,FALSE)</f>
        <v>AB</v>
      </c>
      <c r="O1664" t="s">
        <v>42</v>
      </c>
      <c r="P1664" s="7">
        <f>VLOOKUP(O1664,'Look-up tables'!$D$1:$E$5,2,FALSE)</f>
        <v>2</v>
      </c>
      <c r="Q1664" s="8" t="s">
        <v>17</v>
      </c>
      <c r="R1664" t="s">
        <v>115</v>
      </c>
      <c r="S1664" t="s">
        <v>56</v>
      </c>
      <c r="T1664" s="1">
        <v>40644</v>
      </c>
    </row>
    <row r="1665" spans="1:20" x14ac:dyDescent="0.35">
      <c r="A1665">
        <v>54116</v>
      </c>
      <c r="B1665" s="1">
        <v>40850</v>
      </c>
      <c r="C1665" s="27" t="str">
        <f t="shared" si="76"/>
        <v>Nov</v>
      </c>
      <c r="D1665" s="27">
        <f>VLOOKUP(C1665,'Look-up tables'!$N$2:$O$13,2,FALSE)</f>
        <v>11</v>
      </c>
      <c r="E1665" t="s">
        <v>20</v>
      </c>
      <c r="F1665">
        <v>22</v>
      </c>
      <c r="G1665" t="str">
        <f>VLOOKUP(F1665,'Look-up tables'!$A$1:$B$7,2,TRUE)</f>
        <v>M</v>
      </c>
      <c r="H1665">
        <v>3329.27</v>
      </c>
      <c r="I1665" s="2">
        <f t="shared" si="78"/>
        <v>151.33045454545456</v>
      </c>
      <c r="J1665" t="s">
        <v>21</v>
      </c>
      <c r="K1665">
        <v>16.010000000000002</v>
      </c>
      <c r="L1665" s="8">
        <f t="shared" si="77"/>
        <v>3345.28</v>
      </c>
      <c r="M1665" t="s">
        <v>54</v>
      </c>
      <c r="N1665" t="str">
        <f>VLOOKUP(M1665,'Look-up tables'!$H$1:$I$14,2,FALSE)</f>
        <v>AB</v>
      </c>
      <c r="O1665" t="s">
        <v>42</v>
      </c>
      <c r="P1665" s="7">
        <f>VLOOKUP(O1665,'Look-up tables'!$D$1:$E$5,2,FALSE)</f>
        <v>2</v>
      </c>
      <c r="Q1665" s="8" t="s">
        <v>17</v>
      </c>
      <c r="R1665" t="s">
        <v>52</v>
      </c>
      <c r="S1665" t="s">
        <v>56</v>
      </c>
      <c r="T1665" s="1">
        <v>40644</v>
      </c>
    </row>
    <row r="1666" spans="1:20" x14ac:dyDescent="0.35">
      <c r="A1666">
        <v>53056</v>
      </c>
      <c r="B1666" s="1">
        <v>40850</v>
      </c>
      <c r="C1666" s="27" t="str">
        <f t="shared" si="76"/>
        <v>Nov</v>
      </c>
      <c r="D1666" s="27">
        <f>VLOOKUP(C1666,'Look-up tables'!$N$2:$O$13,2,FALSE)</f>
        <v>11</v>
      </c>
      <c r="E1666" t="s">
        <v>20</v>
      </c>
      <c r="F1666">
        <v>13</v>
      </c>
      <c r="G1666" t="str">
        <f>VLOOKUP(F1666,'Look-up tables'!$A$1:$B$7,2,TRUE)</f>
        <v>S</v>
      </c>
      <c r="H1666">
        <v>509.49</v>
      </c>
      <c r="I1666" s="2">
        <f t="shared" si="78"/>
        <v>39.191538461538464</v>
      </c>
      <c r="J1666" t="s">
        <v>25</v>
      </c>
      <c r="K1666">
        <v>8.9700000000000006</v>
      </c>
      <c r="L1666" s="8">
        <f t="shared" si="77"/>
        <v>518.46</v>
      </c>
      <c r="M1666" t="s">
        <v>15</v>
      </c>
      <c r="N1666" t="str">
        <f>VLOOKUP(M1666,'Look-up tables'!$H$1:$I$14,2,FALSE)</f>
        <v>BC</v>
      </c>
      <c r="O1666" t="s">
        <v>22</v>
      </c>
      <c r="P1666" s="7">
        <f>VLOOKUP(O1666,'Look-up tables'!$D$1:$E$5,2,FALSE)</f>
        <v>1</v>
      </c>
      <c r="Q1666" s="8" t="s">
        <v>30</v>
      </c>
      <c r="R1666" t="s">
        <v>44</v>
      </c>
      <c r="S1666" t="s">
        <v>19</v>
      </c>
      <c r="T1666" s="1">
        <v>40644</v>
      </c>
    </row>
    <row r="1667" spans="1:20" x14ac:dyDescent="0.35">
      <c r="A1667">
        <v>33254</v>
      </c>
      <c r="B1667" s="1">
        <v>40850</v>
      </c>
      <c r="C1667" s="27" t="str">
        <f t="shared" ref="C1667:C1730" si="79">TEXT(B1667, "mmm")</f>
        <v>Nov</v>
      </c>
      <c r="D1667" s="27">
        <f>VLOOKUP(C1667,'Look-up tables'!$N$2:$O$13,2,FALSE)</f>
        <v>11</v>
      </c>
      <c r="E1667" t="s">
        <v>49</v>
      </c>
      <c r="F1667">
        <v>11</v>
      </c>
      <c r="G1667" t="str">
        <f>VLOOKUP(F1667,'Look-up tables'!$A$1:$B$7,2,TRUE)</f>
        <v>S</v>
      </c>
      <c r="H1667">
        <v>466.35</v>
      </c>
      <c r="I1667" s="2">
        <f t="shared" si="78"/>
        <v>42.395454545454548</v>
      </c>
      <c r="J1667" t="s">
        <v>25</v>
      </c>
      <c r="K1667">
        <v>9.1999999999999993</v>
      </c>
      <c r="L1667" s="8">
        <f t="shared" ref="L1667:L1730" si="80">H1667+K1667</f>
        <v>475.55</v>
      </c>
      <c r="M1667" t="s">
        <v>39</v>
      </c>
      <c r="N1667" t="str">
        <f>VLOOKUP(M1667,'Look-up tables'!$H$1:$I$14,2,FALSE)</f>
        <v>MB</v>
      </c>
      <c r="O1667" t="s">
        <v>29</v>
      </c>
      <c r="P1667" s="7">
        <f>VLOOKUP(O1667,'Look-up tables'!$D$1:$E$5,2,FALSE)</f>
        <v>3</v>
      </c>
      <c r="Q1667" s="8" t="s">
        <v>17</v>
      </c>
      <c r="R1667" t="s">
        <v>18</v>
      </c>
      <c r="S1667" t="s">
        <v>37</v>
      </c>
      <c r="T1667" s="1">
        <v>40674</v>
      </c>
    </row>
    <row r="1668" spans="1:20" x14ac:dyDescent="0.35">
      <c r="A1668">
        <v>52321</v>
      </c>
      <c r="B1668" s="1">
        <v>40852</v>
      </c>
      <c r="C1668" s="27" t="str">
        <f t="shared" si="79"/>
        <v>Nov</v>
      </c>
      <c r="D1668" s="27">
        <f>VLOOKUP(C1668,'Look-up tables'!$N$2:$O$13,2,FALSE)</f>
        <v>11</v>
      </c>
      <c r="E1668" t="s">
        <v>34</v>
      </c>
      <c r="F1668">
        <v>48</v>
      </c>
      <c r="G1668" t="str">
        <f>VLOOKUP(F1668,'Look-up tables'!$A$1:$B$7,2,TRUE)</f>
        <v>XL</v>
      </c>
      <c r="H1668">
        <v>617.26</v>
      </c>
      <c r="I1668" s="2">
        <f t="shared" si="78"/>
        <v>12.859583333333333</v>
      </c>
      <c r="J1668" t="s">
        <v>25</v>
      </c>
      <c r="K1668">
        <v>6.13</v>
      </c>
      <c r="L1668" s="8">
        <f t="shared" si="80"/>
        <v>623.39</v>
      </c>
      <c r="M1668" t="s">
        <v>26</v>
      </c>
      <c r="N1668" t="str">
        <f>VLOOKUP(M1668,'Look-up tables'!$H$1:$I$14,2,FALSE)</f>
        <v>NT</v>
      </c>
      <c r="O1668" t="s">
        <v>42</v>
      </c>
      <c r="P1668" s="7">
        <f>VLOOKUP(O1668,'Look-up tables'!$D$1:$E$5,2,FALSE)</f>
        <v>2</v>
      </c>
      <c r="Q1668" s="8" t="s">
        <v>27</v>
      </c>
      <c r="R1668" t="s">
        <v>58</v>
      </c>
      <c r="S1668" t="s">
        <v>19</v>
      </c>
      <c r="T1668" s="1">
        <v>40735</v>
      </c>
    </row>
    <row r="1669" spans="1:20" x14ac:dyDescent="0.35">
      <c r="A1669">
        <v>52321</v>
      </c>
      <c r="B1669" s="1">
        <v>40852</v>
      </c>
      <c r="C1669" s="27" t="str">
        <f t="shared" si="79"/>
        <v>Nov</v>
      </c>
      <c r="D1669" s="27">
        <f>VLOOKUP(C1669,'Look-up tables'!$N$2:$O$13,2,FALSE)</f>
        <v>11</v>
      </c>
      <c r="E1669" t="s">
        <v>34</v>
      </c>
      <c r="F1669">
        <v>45</v>
      </c>
      <c r="G1669" t="str">
        <f>VLOOKUP(F1669,'Look-up tables'!$A$1:$B$7,2,TRUE)</f>
        <v>XL</v>
      </c>
      <c r="H1669">
        <v>13104.992</v>
      </c>
      <c r="I1669" s="2">
        <f t="shared" si="78"/>
        <v>291.22204444444446</v>
      </c>
      <c r="J1669" t="s">
        <v>21</v>
      </c>
      <c r="K1669">
        <v>60</v>
      </c>
      <c r="L1669" s="8">
        <f t="shared" si="80"/>
        <v>13164.992</v>
      </c>
      <c r="M1669" t="s">
        <v>26</v>
      </c>
      <c r="N1669" t="str">
        <f>VLOOKUP(M1669,'Look-up tables'!$H$1:$I$14,2,FALSE)</f>
        <v>NT</v>
      </c>
      <c r="O1669" t="s">
        <v>42</v>
      </c>
      <c r="P1669" s="7">
        <f>VLOOKUP(O1669,'Look-up tables'!$D$1:$E$5,2,FALSE)</f>
        <v>2</v>
      </c>
      <c r="Q1669" s="8" t="s">
        <v>17</v>
      </c>
      <c r="R1669" t="s">
        <v>52</v>
      </c>
      <c r="S1669" t="s">
        <v>24</v>
      </c>
      <c r="T1669" s="1">
        <v>40674</v>
      </c>
    </row>
    <row r="1670" spans="1:20" x14ac:dyDescent="0.35">
      <c r="A1670">
        <v>58690</v>
      </c>
      <c r="B1670" s="1">
        <v>40852</v>
      </c>
      <c r="C1670" s="27" t="str">
        <f t="shared" si="79"/>
        <v>Nov</v>
      </c>
      <c r="D1670" s="27">
        <f>VLOOKUP(C1670,'Look-up tables'!$N$2:$O$13,2,FALSE)</f>
        <v>11</v>
      </c>
      <c r="E1670" t="s">
        <v>34</v>
      </c>
      <c r="F1670">
        <v>14</v>
      </c>
      <c r="G1670" t="str">
        <f>VLOOKUP(F1670,'Look-up tables'!$A$1:$B$7,2,TRUE)</f>
        <v>S</v>
      </c>
      <c r="H1670">
        <v>3023.73</v>
      </c>
      <c r="I1670" s="2">
        <f t="shared" si="78"/>
        <v>215.9807142857143</v>
      </c>
      <c r="J1670" t="s">
        <v>21</v>
      </c>
      <c r="K1670">
        <v>69.64</v>
      </c>
      <c r="L1670" s="8">
        <f t="shared" si="80"/>
        <v>3093.37</v>
      </c>
      <c r="M1670" t="s">
        <v>51</v>
      </c>
      <c r="N1670" t="str">
        <f>VLOOKUP(M1670,'Look-up tables'!$H$1:$I$14,2,FALSE)</f>
        <v>ON</v>
      </c>
      <c r="O1670" t="s">
        <v>42</v>
      </c>
      <c r="P1670" s="7">
        <f>VLOOKUP(O1670,'Look-up tables'!$D$1:$E$5,2,FALSE)</f>
        <v>2</v>
      </c>
      <c r="Q1670" s="8" t="s">
        <v>17</v>
      </c>
      <c r="R1670" t="s">
        <v>52</v>
      </c>
      <c r="S1670" t="s">
        <v>56</v>
      </c>
      <c r="T1670" s="1">
        <v>40705</v>
      </c>
    </row>
    <row r="1671" spans="1:20" x14ac:dyDescent="0.35">
      <c r="A1671">
        <v>51009</v>
      </c>
      <c r="B1671" s="1">
        <v>40852</v>
      </c>
      <c r="C1671" s="27" t="str">
        <f t="shared" si="79"/>
        <v>Nov</v>
      </c>
      <c r="D1671" s="27">
        <f>VLOOKUP(C1671,'Look-up tables'!$N$2:$O$13,2,FALSE)</f>
        <v>11</v>
      </c>
      <c r="E1671" t="s">
        <v>49</v>
      </c>
      <c r="F1671">
        <v>10</v>
      </c>
      <c r="G1671" t="str">
        <f>VLOOKUP(F1671,'Look-up tables'!$A$1:$B$7,2,TRUE)</f>
        <v>S</v>
      </c>
      <c r="H1671">
        <v>48</v>
      </c>
      <c r="I1671" s="2">
        <f t="shared" si="78"/>
        <v>4.8</v>
      </c>
      <c r="J1671" t="s">
        <v>25</v>
      </c>
      <c r="K1671">
        <v>6.92</v>
      </c>
      <c r="L1671" s="8">
        <f t="shared" si="80"/>
        <v>54.92</v>
      </c>
      <c r="M1671" t="s">
        <v>39</v>
      </c>
      <c r="N1671" t="str">
        <f>VLOOKUP(M1671,'Look-up tables'!$H$1:$I$14,2,FALSE)</f>
        <v>MB</v>
      </c>
      <c r="O1671" t="s">
        <v>22</v>
      </c>
      <c r="P1671" s="7">
        <f>VLOOKUP(O1671,'Look-up tables'!$D$1:$E$5,2,FALSE)</f>
        <v>1</v>
      </c>
      <c r="Q1671" s="8" t="s">
        <v>17</v>
      </c>
      <c r="R1671" t="s">
        <v>18</v>
      </c>
      <c r="S1671" t="s">
        <v>19</v>
      </c>
      <c r="T1671" s="1">
        <v>40735</v>
      </c>
    </row>
    <row r="1672" spans="1:20" x14ac:dyDescent="0.35">
      <c r="A1672">
        <v>31399</v>
      </c>
      <c r="B1672" s="1">
        <v>40852</v>
      </c>
      <c r="C1672" s="27" t="str">
        <f t="shared" si="79"/>
        <v>Nov</v>
      </c>
      <c r="D1672" s="27">
        <f>VLOOKUP(C1672,'Look-up tables'!$N$2:$O$13,2,FALSE)</f>
        <v>11</v>
      </c>
      <c r="E1672" t="s">
        <v>49</v>
      </c>
      <c r="F1672">
        <v>9</v>
      </c>
      <c r="G1672" t="str">
        <f>VLOOKUP(F1672,'Look-up tables'!$A$1:$B$7,2,TRUE)</f>
        <v>XS</v>
      </c>
      <c r="H1672">
        <v>337.20350000000002</v>
      </c>
      <c r="I1672" s="2">
        <f t="shared" si="78"/>
        <v>37.467055555555561</v>
      </c>
      <c r="J1672" t="s">
        <v>25</v>
      </c>
      <c r="K1672">
        <v>4.99</v>
      </c>
      <c r="L1672" s="8">
        <f t="shared" si="80"/>
        <v>342.19350000000003</v>
      </c>
      <c r="M1672" t="s">
        <v>54</v>
      </c>
      <c r="N1672" t="str">
        <f>VLOOKUP(M1672,'Look-up tables'!$H$1:$I$14,2,FALSE)</f>
        <v>AB</v>
      </c>
      <c r="O1672" t="s">
        <v>16</v>
      </c>
      <c r="P1672" s="7">
        <f>VLOOKUP(O1672,'Look-up tables'!$D$1:$E$5,2,FALSE)</f>
        <v>4</v>
      </c>
      <c r="Q1672" s="8" t="s">
        <v>30</v>
      </c>
      <c r="R1672" t="s">
        <v>47</v>
      </c>
      <c r="S1672" t="s">
        <v>19</v>
      </c>
      <c r="T1672" s="1">
        <v>40705</v>
      </c>
    </row>
    <row r="1673" spans="1:20" x14ac:dyDescent="0.35">
      <c r="A1673">
        <v>1191</v>
      </c>
      <c r="B1673" s="1">
        <v>40853</v>
      </c>
      <c r="C1673" s="27" t="str">
        <f t="shared" si="79"/>
        <v>Nov</v>
      </c>
      <c r="D1673" s="27">
        <f>VLOOKUP(C1673,'Look-up tables'!$N$2:$O$13,2,FALSE)</f>
        <v>11</v>
      </c>
      <c r="E1673" t="s">
        <v>55</v>
      </c>
      <c r="F1673">
        <v>35</v>
      </c>
      <c r="G1673" t="str">
        <f>VLOOKUP(F1673,'Look-up tables'!$A$1:$B$7,2,TRUE)</f>
        <v>L</v>
      </c>
      <c r="H1673">
        <v>3532.96</v>
      </c>
      <c r="I1673" s="2">
        <f t="shared" si="78"/>
        <v>100.94171428571428</v>
      </c>
      <c r="J1673" t="s">
        <v>21</v>
      </c>
      <c r="K1673">
        <v>60</v>
      </c>
      <c r="L1673" s="8">
        <f t="shared" si="80"/>
        <v>3592.96</v>
      </c>
      <c r="M1673" t="s">
        <v>35</v>
      </c>
      <c r="N1673" t="str">
        <f>VLOOKUP(M1673,'Look-up tables'!$H$1:$I$14,2,FALSE)</f>
        <v>QC</v>
      </c>
      <c r="O1673" t="s">
        <v>29</v>
      </c>
      <c r="P1673" s="7">
        <f>VLOOKUP(O1673,'Look-up tables'!$D$1:$E$5,2,FALSE)</f>
        <v>3</v>
      </c>
      <c r="Q1673" s="8" t="s">
        <v>17</v>
      </c>
      <c r="R1673" t="s">
        <v>52</v>
      </c>
      <c r="S1673" t="s">
        <v>24</v>
      </c>
      <c r="T1673" s="1">
        <v>40735</v>
      </c>
    </row>
    <row r="1674" spans="1:20" x14ac:dyDescent="0.35">
      <c r="A1674">
        <v>46503</v>
      </c>
      <c r="B1674" s="1">
        <v>40853</v>
      </c>
      <c r="C1674" s="27" t="str">
        <f t="shared" si="79"/>
        <v>Nov</v>
      </c>
      <c r="D1674" s="27">
        <f>VLOOKUP(C1674,'Look-up tables'!$N$2:$O$13,2,FALSE)</f>
        <v>11</v>
      </c>
      <c r="E1674" t="s">
        <v>49</v>
      </c>
      <c r="F1674">
        <v>26</v>
      </c>
      <c r="G1674" t="str">
        <f>VLOOKUP(F1674,'Look-up tables'!$A$1:$B$7,2,TRUE)</f>
        <v>M</v>
      </c>
      <c r="H1674">
        <v>1196.7915</v>
      </c>
      <c r="I1674" s="2">
        <f t="shared" si="78"/>
        <v>46.030442307692311</v>
      </c>
      <c r="J1674" t="s">
        <v>25</v>
      </c>
      <c r="K1674">
        <v>1.25</v>
      </c>
      <c r="L1674" s="8">
        <f t="shared" si="80"/>
        <v>1198.0415</v>
      </c>
      <c r="M1674" t="s">
        <v>51</v>
      </c>
      <c r="N1674" t="str">
        <f>VLOOKUP(M1674,'Look-up tables'!$H$1:$I$14,2,FALSE)</f>
        <v>ON</v>
      </c>
      <c r="O1674" t="s">
        <v>42</v>
      </c>
      <c r="P1674" s="7">
        <f>VLOOKUP(O1674,'Look-up tables'!$D$1:$E$5,2,FALSE)</f>
        <v>2</v>
      </c>
      <c r="Q1674" s="8" t="s">
        <v>30</v>
      </c>
      <c r="R1674" t="s">
        <v>47</v>
      </c>
      <c r="S1674" t="s">
        <v>32</v>
      </c>
      <c r="T1674" s="1">
        <v>40797</v>
      </c>
    </row>
    <row r="1675" spans="1:20" x14ac:dyDescent="0.35">
      <c r="A1675">
        <v>4672</v>
      </c>
      <c r="B1675" s="1">
        <v>40853</v>
      </c>
      <c r="C1675" s="27" t="str">
        <f t="shared" si="79"/>
        <v>Nov</v>
      </c>
      <c r="D1675" s="27">
        <f>VLOOKUP(C1675,'Look-up tables'!$N$2:$O$13,2,FALSE)</f>
        <v>11</v>
      </c>
      <c r="E1675" t="s">
        <v>20</v>
      </c>
      <c r="F1675">
        <v>20</v>
      </c>
      <c r="G1675" t="str">
        <f>VLOOKUP(F1675,'Look-up tables'!$A$1:$B$7,2,TRUE)</f>
        <v>M</v>
      </c>
      <c r="H1675">
        <v>152.44</v>
      </c>
      <c r="I1675" s="2">
        <f t="shared" si="78"/>
        <v>7.6219999999999999</v>
      </c>
      <c r="J1675" t="s">
        <v>25</v>
      </c>
      <c r="K1675">
        <v>3.68</v>
      </c>
      <c r="L1675" s="8">
        <f t="shared" si="80"/>
        <v>156.12</v>
      </c>
      <c r="M1675" t="s">
        <v>54</v>
      </c>
      <c r="N1675" t="str">
        <f>VLOOKUP(M1675,'Look-up tables'!$H$1:$I$14,2,FALSE)</f>
        <v>AB</v>
      </c>
      <c r="O1675" t="s">
        <v>22</v>
      </c>
      <c r="P1675" s="7">
        <f>VLOOKUP(O1675,'Look-up tables'!$D$1:$E$5,2,FALSE)</f>
        <v>1</v>
      </c>
      <c r="Q1675" s="8" t="s">
        <v>17</v>
      </c>
      <c r="R1675" t="s">
        <v>18</v>
      </c>
      <c r="S1675" t="s">
        <v>37</v>
      </c>
      <c r="T1675" s="1">
        <v>40735</v>
      </c>
    </row>
    <row r="1676" spans="1:20" x14ac:dyDescent="0.35">
      <c r="A1676">
        <v>51525</v>
      </c>
      <c r="B1676" s="1">
        <v>40854</v>
      </c>
      <c r="C1676" s="27" t="str">
        <f t="shared" si="79"/>
        <v>Nov</v>
      </c>
      <c r="D1676" s="27">
        <f>VLOOKUP(C1676,'Look-up tables'!$N$2:$O$13,2,FALSE)</f>
        <v>11</v>
      </c>
      <c r="E1676" t="s">
        <v>20</v>
      </c>
      <c r="F1676">
        <v>46</v>
      </c>
      <c r="G1676" t="str">
        <f>VLOOKUP(F1676,'Look-up tables'!$A$1:$B$7,2,TRUE)</f>
        <v>XL</v>
      </c>
      <c r="H1676">
        <v>1463.27</v>
      </c>
      <c r="I1676" s="2">
        <f t="shared" si="78"/>
        <v>31.810217391304349</v>
      </c>
      <c r="J1676" t="s">
        <v>25</v>
      </c>
      <c r="K1676">
        <v>8.2200000000000006</v>
      </c>
      <c r="L1676" s="8">
        <f t="shared" si="80"/>
        <v>1471.49</v>
      </c>
      <c r="M1676" t="s">
        <v>41</v>
      </c>
      <c r="N1676" t="str">
        <f>VLOOKUP(M1676,'Look-up tables'!$H$1:$I$14,2,FALSE)</f>
        <v>NS</v>
      </c>
      <c r="O1676" t="s">
        <v>29</v>
      </c>
      <c r="P1676" s="7">
        <f>VLOOKUP(O1676,'Look-up tables'!$D$1:$E$5,2,FALSE)</f>
        <v>3</v>
      </c>
      <c r="Q1676" s="8" t="s">
        <v>27</v>
      </c>
      <c r="R1676" t="s">
        <v>58</v>
      </c>
      <c r="S1676" t="s">
        <v>19</v>
      </c>
      <c r="T1676" s="1">
        <v>40797</v>
      </c>
    </row>
    <row r="1677" spans="1:20" x14ac:dyDescent="0.35">
      <c r="A1677">
        <v>3008</v>
      </c>
      <c r="B1677" s="1">
        <v>40854</v>
      </c>
      <c r="C1677" s="27" t="str">
        <f t="shared" si="79"/>
        <v>Nov</v>
      </c>
      <c r="D1677" s="27">
        <f>VLOOKUP(C1677,'Look-up tables'!$N$2:$O$13,2,FALSE)</f>
        <v>11</v>
      </c>
      <c r="E1677" t="s">
        <v>55</v>
      </c>
      <c r="F1677">
        <v>41</v>
      </c>
      <c r="G1677" t="str">
        <f>VLOOKUP(F1677,'Look-up tables'!$A$1:$B$7,2,TRUE)</f>
        <v>XL</v>
      </c>
      <c r="H1677">
        <v>6831.72</v>
      </c>
      <c r="I1677" s="2">
        <f t="shared" si="78"/>
        <v>166.62731707317073</v>
      </c>
      <c r="J1677" t="s">
        <v>25</v>
      </c>
      <c r="K1677">
        <v>19.989999999999998</v>
      </c>
      <c r="L1677" s="8">
        <f t="shared" si="80"/>
        <v>6851.71</v>
      </c>
      <c r="M1677" t="s">
        <v>46</v>
      </c>
      <c r="N1677" t="str">
        <f>VLOOKUP(M1677,'Look-up tables'!$H$1:$I$14,2,FALSE)</f>
        <v>YT</v>
      </c>
      <c r="O1677" t="s">
        <v>16</v>
      </c>
      <c r="P1677" s="7">
        <f>VLOOKUP(O1677,'Look-up tables'!$D$1:$E$5,2,FALSE)</f>
        <v>4</v>
      </c>
      <c r="Q1677" s="8" t="s">
        <v>27</v>
      </c>
      <c r="R1677" t="s">
        <v>127</v>
      </c>
      <c r="S1677" t="s">
        <v>19</v>
      </c>
      <c r="T1677" s="1">
        <v>40766</v>
      </c>
    </row>
    <row r="1678" spans="1:20" x14ac:dyDescent="0.35">
      <c r="A1678">
        <v>36387</v>
      </c>
      <c r="B1678" s="1">
        <v>40854</v>
      </c>
      <c r="C1678" s="27" t="str">
        <f t="shared" si="79"/>
        <v>Nov</v>
      </c>
      <c r="D1678" s="27">
        <f>VLOOKUP(C1678,'Look-up tables'!$N$2:$O$13,2,FALSE)</f>
        <v>11</v>
      </c>
      <c r="E1678" t="s">
        <v>34</v>
      </c>
      <c r="F1678">
        <v>32</v>
      </c>
      <c r="G1678" t="str">
        <f>VLOOKUP(F1678,'Look-up tables'!$A$1:$B$7,2,TRUE)</f>
        <v>L</v>
      </c>
      <c r="H1678">
        <v>616.39</v>
      </c>
      <c r="I1678" s="2">
        <f t="shared" si="78"/>
        <v>19.2621875</v>
      </c>
      <c r="J1678" t="s">
        <v>25</v>
      </c>
      <c r="K1678">
        <v>1.99</v>
      </c>
      <c r="L1678" s="8">
        <f t="shared" si="80"/>
        <v>618.38</v>
      </c>
      <c r="M1678" t="s">
        <v>54</v>
      </c>
      <c r="N1678" t="str">
        <f>VLOOKUP(M1678,'Look-up tables'!$H$1:$I$14,2,FALSE)</f>
        <v>AB</v>
      </c>
      <c r="O1678" t="s">
        <v>22</v>
      </c>
      <c r="P1678" s="7">
        <f>VLOOKUP(O1678,'Look-up tables'!$D$1:$E$5,2,FALSE)</f>
        <v>1</v>
      </c>
      <c r="Q1678" s="8" t="s">
        <v>30</v>
      </c>
      <c r="R1678" t="s">
        <v>31</v>
      </c>
      <c r="S1678" t="s">
        <v>32</v>
      </c>
      <c r="T1678" s="1">
        <v>40827</v>
      </c>
    </row>
    <row r="1679" spans="1:20" x14ac:dyDescent="0.35">
      <c r="A1679">
        <v>43459</v>
      </c>
      <c r="B1679" s="1">
        <v>40854</v>
      </c>
      <c r="C1679" s="27" t="str">
        <f t="shared" si="79"/>
        <v>Nov</v>
      </c>
      <c r="D1679" s="27">
        <f>VLOOKUP(C1679,'Look-up tables'!$N$2:$O$13,2,FALSE)</f>
        <v>11</v>
      </c>
      <c r="E1679" t="s">
        <v>20</v>
      </c>
      <c r="F1679">
        <v>26</v>
      </c>
      <c r="G1679" t="str">
        <f>VLOOKUP(F1679,'Look-up tables'!$A$1:$B$7,2,TRUE)</f>
        <v>M</v>
      </c>
      <c r="H1679">
        <v>13905.88</v>
      </c>
      <c r="I1679" s="2">
        <f t="shared" si="78"/>
        <v>534.84153846153845</v>
      </c>
      <c r="J1679" t="s">
        <v>25</v>
      </c>
      <c r="K1679">
        <v>24.49</v>
      </c>
      <c r="L1679" s="8">
        <f t="shared" si="80"/>
        <v>13930.369999999999</v>
      </c>
      <c r="M1679" t="s">
        <v>46</v>
      </c>
      <c r="N1679" t="str">
        <f>VLOOKUP(M1679,'Look-up tables'!$H$1:$I$14,2,FALSE)</f>
        <v>YT</v>
      </c>
      <c r="O1679" t="s">
        <v>16</v>
      </c>
      <c r="P1679" s="7">
        <f>VLOOKUP(O1679,'Look-up tables'!$D$1:$E$5,2,FALSE)</f>
        <v>4</v>
      </c>
      <c r="Q1679" s="8" t="s">
        <v>30</v>
      </c>
      <c r="R1679" t="s">
        <v>44</v>
      </c>
      <c r="S1679" t="s">
        <v>76</v>
      </c>
      <c r="T1679" s="1">
        <v>40766</v>
      </c>
    </row>
    <row r="1680" spans="1:20" x14ac:dyDescent="0.35">
      <c r="A1680">
        <v>51525</v>
      </c>
      <c r="B1680" s="1">
        <v>40854</v>
      </c>
      <c r="C1680" s="27" t="str">
        <f t="shared" si="79"/>
        <v>Nov</v>
      </c>
      <c r="D1680" s="27">
        <f>VLOOKUP(C1680,'Look-up tables'!$N$2:$O$13,2,FALSE)</f>
        <v>11</v>
      </c>
      <c r="E1680" t="s">
        <v>20</v>
      </c>
      <c r="F1680">
        <v>18</v>
      </c>
      <c r="G1680" t="str">
        <f>VLOOKUP(F1680,'Look-up tables'!$A$1:$B$7,2,TRUE)</f>
        <v>S</v>
      </c>
      <c r="H1680">
        <v>360.24</v>
      </c>
      <c r="I1680" s="2">
        <f t="shared" si="78"/>
        <v>20.013333333333335</v>
      </c>
      <c r="J1680" t="s">
        <v>14</v>
      </c>
      <c r="K1680">
        <v>4</v>
      </c>
      <c r="L1680" s="8">
        <f t="shared" si="80"/>
        <v>364.24</v>
      </c>
      <c r="M1680" t="s">
        <v>41</v>
      </c>
      <c r="N1680" t="str">
        <f>VLOOKUP(M1680,'Look-up tables'!$H$1:$I$14,2,FALSE)</f>
        <v>NS</v>
      </c>
      <c r="O1680" t="s">
        <v>29</v>
      </c>
      <c r="P1680" s="7">
        <f>VLOOKUP(O1680,'Look-up tables'!$D$1:$E$5,2,FALSE)</f>
        <v>3</v>
      </c>
      <c r="Q1680" s="8" t="s">
        <v>30</v>
      </c>
      <c r="R1680" t="s">
        <v>31</v>
      </c>
      <c r="S1680" t="s">
        <v>19</v>
      </c>
      <c r="T1680" s="1">
        <v>40797</v>
      </c>
    </row>
    <row r="1681" spans="1:20" x14ac:dyDescent="0.35">
      <c r="A1681">
        <v>24931</v>
      </c>
      <c r="B1681" s="1">
        <v>40854</v>
      </c>
      <c r="C1681" s="27" t="str">
        <f t="shared" si="79"/>
        <v>Nov</v>
      </c>
      <c r="D1681" s="27">
        <f>VLOOKUP(C1681,'Look-up tables'!$N$2:$O$13,2,FALSE)</f>
        <v>11</v>
      </c>
      <c r="E1681" t="s">
        <v>13</v>
      </c>
      <c r="F1681">
        <v>9</v>
      </c>
      <c r="G1681" t="str">
        <f>VLOOKUP(F1681,'Look-up tables'!$A$1:$B$7,2,TRUE)</f>
        <v>XS</v>
      </c>
      <c r="H1681">
        <v>149.63999999999999</v>
      </c>
      <c r="I1681" s="2">
        <f t="shared" si="78"/>
        <v>16.626666666666665</v>
      </c>
      <c r="J1681" t="s">
        <v>25</v>
      </c>
      <c r="K1681">
        <v>5.08</v>
      </c>
      <c r="L1681" s="8">
        <f t="shared" si="80"/>
        <v>154.72</v>
      </c>
      <c r="M1681" t="s">
        <v>85</v>
      </c>
      <c r="N1681" t="str">
        <f>VLOOKUP(M1681,'Look-up tables'!$H$1:$I$14,2,FALSE)</f>
        <v>SK</v>
      </c>
      <c r="O1681" t="s">
        <v>29</v>
      </c>
      <c r="P1681" s="7">
        <f>VLOOKUP(O1681,'Look-up tables'!$D$1:$E$5,2,FALSE)</f>
        <v>3</v>
      </c>
      <c r="Q1681" s="8" t="s">
        <v>27</v>
      </c>
      <c r="R1681" t="s">
        <v>68</v>
      </c>
      <c r="S1681" t="s">
        <v>19</v>
      </c>
      <c r="T1681" s="1">
        <v>40858</v>
      </c>
    </row>
    <row r="1682" spans="1:20" x14ac:dyDescent="0.35">
      <c r="A1682">
        <v>52930</v>
      </c>
      <c r="B1682" s="1">
        <v>40855</v>
      </c>
      <c r="C1682" s="27" t="str">
        <f t="shared" si="79"/>
        <v>Nov</v>
      </c>
      <c r="D1682" s="27">
        <f>VLOOKUP(C1682,'Look-up tables'!$N$2:$O$13,2,FALSE)</f>
        <v>11</v>
      </c>
      <c r="E1682" t="s">
        <v>13</v>
      </c>
      <c r="F1682">
        <v>40</v>
      </c>
      <c r="G1682" t="str">
        <f>VLOOKUP(F1682,'Look-up tables'!$A$1:$B$7,2,TRUE)</f>
        <v>XL</v>
      </c>
      <c r="H1682">
        <v>1865.5885000000001</v>
      </c>
      <c r="I1682" s="2">
        <f t="shared" ref="I1682:I1745" si="81">H1682/F1682</f>
        <v>46.639712500000002</v>
      </c>
      <c r="J1682" t="s">
        <v>25</v>
      </c>
      <c r="K1682">
        <v>1.25</v>
      </c>
      <c r="L1682" s="8">
        <f t="shared" si="80"/>
        <v>1866.8385000000001</v>
      </c>
      <c r="M1682" t="s">
        <v>51</v>
      </c>
      <c r="N1682" t="str">
        <f>VLOOKUP(M1682,'Look-up tables'!$H$1:$I$14,2,FALSE)</f>
        <v>ON</v>
      </c>
      <c r="O1682" t="s">
        <v>22</v>
      </c>
      <c r="P1682" s="7">
        <f>VLOOKUP(O1682,'Look-up tables'!$D$1:$E$5,2,FALSE)</f>
        <v>1</v>
      </c>
      <c r="Q1682" s="8" t="s">
        <v>30</v>
      </c>
      <c r="R1682" t="s">
        <v>47</v>
      </c>
      <c r="S1682" t="s">
        <v>32</v>
      </c>
      <c r="T1682" s="1">
        <v>40766</v>
      </c>
    </row>
    <row r="1683" spans="1:20" x14ac:dyDescent="0.35">
      <c r="A1683">
        <v>52930</v>
      </c>
      <c r="B1683" s="1">
        <v>40855</v>
      </c>
      <c r="C1683" s="27" t="str">
        <f t="shared" si="79"/>
        <v>Nov</v>
      </c>
      <c r="D1683" s="27">
        <f>VLOOKUP(C1683,'Look-up tables'!$N$2:$O$13,2,FALSE)</f>
        <v>11</v>
      </c>
      <c r="E1683" t="s">
        <v>13</v>
      </c>
      <c r="F1683">
        <v>39</v>
      </c>
      <c r="G1683" t="str">
        <f>VLOOKUP(F1683,'Look-up tables'!$A$1:$B$7,2,TRUE)</f>
        <v>L</v>
      </c>
      <c r="H1683">
        <v>225.17</v>
      </c>
      <c r="I1683" s="2">
        <f t="shared" si="81"/>
        <v>5.773589743589743</v>
      </c>
      <c r="J1683" t="s">
        <v>25</v>
      </c>
      <c r="K1683">
        <v>8.09</v>
      </c>
      <c r="L1683" s="8">
        <f t="shared" si="80"/>
        <v>233.26</v>
      </c>
      <c r="M1683" t="s">
        <v>51</v>
      </c>
      <c r="N1683" t="str">
        <f>VLOOKUP(M1683,'Look-up tables'!$H$1:$I$14,2,FALSE)</f>
        <v>ON</v>
      </c>
      <c r="O1683" t="s">
        <v>22</v>
      </c>
      <c r="P1683" s="7">
        <f>VLOOKUP(O1683,'Look-up tables'!$D$1:$E$5,2,FALSE)</f>
        <v>1</v>
      </c>
      <c r="Q1683" s="8" t="s">
        <v>27</v>
      </c>
      <c r="R1683" t="s">
        <v>28</v>
      </c>
      <c r="S1683" t="s">
        <v>19</v>
      </c>
      <c r="T1683" t="s">
        <v>69</v>
      </c>
    </row>
    <row r="1684" spans="1:20" x14ac:dyDescent="0.35">
      <c r="A1684">
        <v>12448</v>
      </c>
      <c r="B1684" s="1">
        <v>40855</v>
      </c>
      <c r="C1684" s="27" t="str">
        <f t="shared" si="79"/>
        <v>Nov</v>
      </c>
      <c r="D1684" s="27">
        <f>VLOOKUP(C1684,'Look-up tables'!$N$2:$O$13,2,FALSE)</f>
        <v>11</v>
      </c>
      <c r="E1684" t="s">
        <v>20</v>
      </c>
      <c r="F1684">
        <v>33</v>
      </c>
      <c r="G1684" t="str">
        <f>VLOOKUP(F1684,'Look-up tables'!$A$1:$B$7,2,TRUE)</f>
        <v>L</v>
      </c>
      <c r="H1684">
        <v>240.27</v>
      </c>
      <c r="I1684" s="2">
        <f t="shared" si="81"/>
        <v>7.2809090909090912</v>
      </c>
      <c r="J1684" t="s">
        <v>25</v>
      </c>
      <c r="K1684">
        <v>11.51</v>
      </c>
      <c r="L1684" s="8">
        <f t="shared" si="80"/>
        <v>251.78</v>
      </c>
      <c r="M1684" t="s">
        <v>35</v>
      </c>
      <c r="N1684" t="str">
        <f>VLOOKUP(M1684,'Look-up tables'!$H$1:$I$14,2,FALSE)</f>
        <v>QC</v>
      </c>
      <c r="O1684" t="s">
        <v>42</v>
      </c>
      <c r="P1684" s="7">
        <f>VLOOKUP(O1684,'Look-up tables'!$D$1:$E$5,2,FALSE)</f>
        <v>2</v>
      </c>
      <c r="Q1684" s="8" t="s">
        <v>27</v>
      </c>
      <c r="R1684" t="s">
        <v>68</v>
      </c>
      <c r="S1684" t="s">
        <v>19</v>
      </c>
      <c r="T1684" s="1">
        <v>40858</v>
      </c>
    </row>
    <row r="1685" spans="1:20" x14ac:dyDescent="0.35">
      <c r="A1685">
        <v>12448</v>
      </c>
      <c r="B1685" s="1">
        <v>40855</v>
      </c>
      <c r="C1685" s="27" t="str">
        <f t="shared" si="79"/>
        <v>Nov</v>
      </c>
      <c r="D1685" s="27">
        <f>VLOOKUP(C1685,'Look-up tables'!$N$2:$O$13,2,FALSE)</f>
        <v>11</v>
      </c>
      <c r="E1685" t="s">
        <v>20</v>
      </c>
      <c r="F1685">
        <v>24</v>
      </c>
      <c r="G1685" t="str">
        <f>VLOOKUP(F1685,'Look-up tables'!$A$1:$B$7,2,TRUE)</f>
        <v>M</v>
      </c>
      <c r="H1685">
        <v>6802.37</v>
      </c>
      <c r="I1685" s="2">
        <f t="shared" si="81"/>
        <v>283.43208333333331</v>
      </c>
      <c r="J1685" t="s">
        <v>21</v>
      </c>
      <c r="K1685">
        <v>69.55</v>
      </c>
      <c r="L1685" s="8">
        <f t="shared" si="80"/>
        <v>6871.92</v>
      </c>
      <c r="M1685" t="s">
        <v>35</v>
      </c>
      <c r="N1685" t="str">
        <f>VLOOKUP(M1685,'Look-up tables'!$H$1:$I$14,2,FALSE)</f>
        <v>QC</v>
      </c>
      <c r="O1685" t="s">
        <v>42</v>
      </c>
      <c r="P1685" s="7">
        <f>VLOOKUP(O1685,'Look-up tables'!$D$1:$E$5,2,FALSE)</f>
        <v>2</v>
      </c>
      <c r="Q1685" s="8" t="s">
        <v>17</v>
      </c>
      <c r="R1685" t="s">
        <v>23</v>
      </c>
      <c r="S1685" t="s">
        <v>24</v>
      </c>
      <c r="T1685" s="1">
        <v>40797</v>
      </c>
    </row>
    <row r="1686" spans="1:20" x14ac:dyDescent="0.35">
      <c r="A1686">
        <v>52930</v>
      </c>
      <c r="B1686" s="1">
        <v>40855</v>
      </c>
      <c r="C1686" s="27" t="str">
        <f t="shared" si="79"/>
        <v>Nov</v>
      </c>
      <c r="D1686" s="27">
        <f>VLOOKUP(C1686,'Look-up tables'!$N$2:$O$13,2,FALSE)</f>
        <v>11</v>
      </c>
      <c r="E1686" t="s">
        <v>13</v>
      </c>
      <c r="F1686">
        <v>24</v>
      </c>
      <c r="G1686" t="str">
        <f>VLOOKUP(F1686,'Look-up tables'!$A$1:$B$7,2,TRUE)</f>
        <v>M</v>
      </c>
      <c r="H1686">
        <v>1112.1569999999999</v>
      </c>
      <c r="I1686" s="2">
        <f t="shared" si="81"/>
        <v>46.339874999999999</v>
      </c>
      <c r="J1686" t="s">
        <v>25</v>
      </c>
      <c r="K1686">
        <v>3.3</v>
      </c>
      <c r="L1686" s="8">
        <f t="shared" si="80"/>
        <v>1115.4569999999999</v>
      </c>
      <c r="M1686" t="s">
        <v>51</v>
      </c>
      <c r="N1686" t="str">
        <f>VLOOKUP(M1686,'Look-up tables'!$H$1:$I$14,2,FALSE)</f>
        <v>ON</v>
      </c>
      <c r="O1686" t="s">
        <v>22</v>
      </c>
      <c r="P1686" s="7">
        <f>VLOOKUP(O1686,'Look-up tables'!$D$1:$E$5,2,FALSE)</f>
        <v>1</v>
      </c>
      <c r="Q1686" s="8" t="s">
        <v>30</v>
      </c>
      <c r="R1686" t="s">
        <v>47</v>
      </c>
      <c r="S1686" t="s">
        <v>32</v>
      </c>
      <c r="T1686" s="1">
        <v>40766</v>
      </c>
    </row>
    <row r="1687" spans="1:20" x14ac:dyDescent="0.35">
      <c r="A1687">
        <v>52930</v>
      </c>
      <c r="B1687" s="1">
        <v>40855</v>
      </c>
      <c r="C1687" s="27" t="str">
        <f t="shared" si="79"/>
        <v>Nov</v>
      </c>
      <c r="D1687" s="27">
        <f>VLOOKUP(C1687,'Look-up tables'!$N$2:$O$13,2,FALSE)</f>
        <v>11</v>
      </c>
      <c r="E1687" t="s">
        <v>13</v>
      </c>
      <c r="F1687">
        <v>16</v>
      </c>
      <c r="G1687" t="str">
        <f>VLOOKUP(F1687,'Look-up tables'!$A$1:$B$7,2,TRUE)</f>
        <v>S</v>
      </c>
      <c r="H1687">
        <v>136.97999999999999</v>
      </c>
      <c r="I1687" s="2">
        <f t="shared" si="81"/>
        <v>8.5612499999999994</v>
      </c>
      <c r="J1687" t="s">
        <v>25</v>
      </c>
      <c r="K1687">
        <v>1.39</v>
      </c>
      <c r="L1687" s="8">
        <f t="shared" si="80"/>
        <v>138.36999999999998</v>
      </c>
      <c r="M1687" t="s">
        <v>51</v>
      </c>
      <c r="N1687" t="str">
        <f>VLOOKUP(M1687,'Look-up tables'!$H$1:$I$14,2,FALSE)</f>
        <v>ON</v>
      </c>
      <c r="O1687" t="s">
        <v>22</v>
      </c>
      <c r="P1687" s="7">
        <f>VLOOKUP(O1687,'Look-up tables'!$D$1:$E$5,2,FALSE)</f>
        <v>1</v>
      </c>
      <c r="Q1687" s="8" t="s">
        <v>27</v>
      </c>
      <c r="R1687" t="s">
        <v>127</v>
      </c>
      <c r="S1687" t="s">
        <v>19</v>
      </c>
      <c r="T1687" s="1">
        <v>40888</v>
      </c>
    </row>
    <row r="1688" spans="1:20" x14ac:dyDescent="0.35">
      <c r="A1688">
        <v>32198</v>
      </c>
      <c r="B1688" s="1">
        <v>40856</v>
      </c>
      <c r="C1688" s="27" t="str">
        <f t="shared" si="79"/>
        <v>Nov</v>
      </c>
      <c r="D1688" s="27">
        <f>VLOOKUP(C1688,'Look-up tables'!$N$2:$O$13,2,FALSE)</f>
        <v>11</v>
      </c>
      <c r="E1688" t="s">
        <v>55</v>
      </c>
      <c r="F1688">
        <v>31</v>
      </c>
      <c r="G1688" t="str">
        <f>VLOOKUP(F1688,'Look-up tables'!$A$1:$B$7,2,TRUE)</f>
        <v>L</v>
      </c>
      <c r="H1688">
        <v>240.63</v>
      </c>
      <c r="I1688" s="2">
        <f t="shared" si="81"/>
        <v>7.7622580645161285</v>
      </c>
      <c r="J1688" t="s">
        <v>25</v>
      </c>
      <c r="K1688">
        <v>5.53</v>
      </c>
      <c r="L1688" s="8">
        <f t="shared" si="80"/>
        <v>246.16</v>
      </c>
      <c r="M1688" t="s">
        <v>51</v>
      </c>
      <c r="N1688" t="str">
        <f>VLOOKUP(M1688,'Look-up tables'!$H$1:$I$14,2,FALSE)</f>
        <v>ON</v>
      </c>
      <c r="O1688" t="s">
        <v>16</v>
      </c>
      <c r="P1688" s="7">
        <f>VLOOKUP(O1688,'Look-up tables'!$D$1:$E$5,2,FALSE)</f>
        <v>4</v>
      </c>
      <c r="Q1688" s="8" t="s">
        <v>30</v>
      </c>
      <c r="R1688" t="s">
        <v>31</v>
      </c>
      <c r="S1688" t="s">
        <v>32</v>
      </c>
      <c r="T1688" s="1">
        <v>40797</v>
      </c>
    </row>
    <row r="1689" spans="1:20" x14ac:dyDescent="0.35">
      <c r="A1689">
        <v>3141</v>
      </c>
      <c r="B1689" s="1">
        <v>40856</v>
      </c>
      <c r="C1689" s="27" t="str">
        <f t="shared" si="79"/>
        <v>Nov</v>
      </c>
      <c r="D1689" s="27">
        <f>VLOOKUP(C1689,'Look-up tables'!$N$2:$O$13,2,FALSE)</f>
        <v>11</v>
      </c>
      <c r="E1689" t="s">
        <v>20</v>
      </c>
      <c r="F1689">
        <v>30</v>
      </c>
      <c r="G1689" t="str">
        <f>VLOOKUP(F1689,'Look-up tables'!$A$1:$B$7,2,TRUE)</f>
        <v>L</v>
      </c>
      <c r="H1689">
        <v>534.96</v>
      </c>
      <c r="I1689" s="2">
        <f t="shared" si="81"/>
        <v>17.832000000000001</v>
      </c>
      <c r="J1689" t="s">
        <v>25</v>
      </c>
      <c r="K1689">
        <v>3.17</v>
      </c>
      <c r="L1689" s="8">
        <f t="shared" si="80"/>
        <v>538.13</v>
      </c>
      <c r="M1689" t="s">
        <v>35</v>
      </c>
      <c r="N1689" t="str">
        <f>VLOOKUP(M1689,'Look-up tables'!$H$1:$I$14,2,FALSE)</f>
        <v>QC</v>
      </c>
      <c r="O1689" t="s">
        <v>29</v>
      </c>
      <c r="P1689" s="7">
        <f>VLOOKUP(O1689,'Look-up tables'!$D$1:$E$5,2,FALSE)</f>
        <v>3</v>
      </c>
      <c r="Q1689" s="8" t="s">
        <v>30</v>
      </c>
      <c r="R1689" t="s">
        <v>31</v>
      </c>
      <c r="S1689" t="s">
        <v>32</v>
      </c>
      <c r="T1689" s="1">
        <v>40858</v>
      </c>
    </row>
    <row r="1690" spans="1:20" x14ac:dyDescent="0.35">
      <c r="A1690">
        <v>10369</v>
      </c>
      <c r="B1690" s="1">
        <v>40856</v>
      </c>
      <c r="C1690" s="27" t="str">
        <f t="shared" si="79"/>
        <v>Nov</v>
      </c>
      <c r="D1690" s="27">
        <f>VLOOKUP(C1690,'Look-up tables'!$N$2:$O$13,2,FALSE)</f>
        <v>11</v>
      </c>
      <c r="E1690" t="s">
        <v>13</v>
      </c>
      <c r="F1690">
        <v>23</v>
      </c>
      <c r="G1690" t="str">
        <f>VLOOKUP(F1690,'Look-up tables'!$A$1:$B$7,2,TRUE)</f>
        <v>M</v>
      </c>
      <c r="H1690">
        <v>683.68</v>
      </c>
      <c r="I1690" s="2">
        <f t="shared" si="81"/>
        <v>29.725217391304344</v>
      </c>
      <c r="J1690" t="s">
        <v>25</v>
      </c>
      <c r="K1690">
        <v>8.99</v>
      </c>
      <c r="L1690" s="8">
        <f t="shared" si="80"/>
        <v>692.67</v>
      </c>
      <c r="M1690" t="s">
        <v>15</v>
      </c>
      <c r="N1690" t="str">
        <f>VLOOKUP(M1690,'Look-up tables'!$H$1:$I$14,2,FALSE)</f>
        <v>BC</v>
      </c>
      <c r="O1690" t="s">
        <v>29</v>
      </c>
      <c r="P1690" s="7">
        <f>VLOOKUP(O1690,'Look-up tables'!$D$1:$E$5,2,FALSE)</f>
        <v>3</v>
      </c>
      <c r="Q1690" s="8" t="s">
        <v>30</v>
      </c>
      <c r="R1690" t="s">
        <v>31</v>
      </c>
      <c r="S1690" t="s">
        <v>32</v>
      </c>
      <c r="T1690" t="s">
        <v>33</v>
      </c>
    </row>
    <row r="1691" spans="1:20" x14ac:dyDescent="0.35">
      <c r="A1691">
        <v>10369</v>
      </c>
      <c r="B1691" s="1">
        <v>40856</v>
      </c>
      <c r="C1691" s="27" t="str">
        <f t="shared" si="79"/>
        <v>Nov</v>
      </c>
      <c r="D1691" s="27">
        <f>VLOOKUP(C1691,'Look-up tables'!$N$2:$O$13,2,FALSE)</f>
        <v>11</v>
      </c>
      <c r="E1691" t="s">
        <v>13</v>
      </c>
      <c r="F1691">
        <v>4</v>
      </c>
      <c r="G1691" t="str">
        <f>VLOOKUP(F1691,'Look-up tables'!$A$1:$B$7,2,TRUE)</f>
        <v>XS</v>
      </c>
      <c r="H1691">
        <v>27.34</v>
      </c>
      <c r="I1691" s="2">
        <f t="shared" si="81"/>
        <v>6.835</v>
      </c>
      <c r="J1691" t="s">
        <v>25</v>
      </c>
      <c r="K1691">
        <v>4.96</v>
      </c>
      <c r="L1691" s="8">
        <f t="shared" si="80"/>
        <v>32.299999999999997</v>
      </c>
      <c r="M1691" t="s">
        <v>15</v>
      </c>
      <c r="N1691" t="str">
        <f>VLOOKUP(M1691,'Look-up tables'!$H$1:$I$14,2,FALSE)</f>
        <v>BC</v>
      </c>
      <c r="O1691" t="s">
        <v>29</v>
      </c>
      <c r="P1691" s="7">
        <f>VLOOKUP(O1691,'Look-up tables'!$D$1:$E$5,2,FALSE)</f>
        <v>3</v>
      </c>
      <c r="Q1691" s="8" t="s">
        <v>27</v>
      </c>
      <c r="R1691" t="s">
        <v>28</v>
      </c>
      <c r="S1691" t="s">
        <v>19</v>
      </c>
      <c r="T1691" s="1">
        <v>40858</v>
      </c>
    </row>
    <row r="1692" spans="1:20" x14ac:dyDescent="0.35">
      <c r="A1692">
        <v>35587</v>
      </c>
      <c r="B1692" s="1">
        <v>40857</v>
      </c>
      <c r="C1692" s="27" t="str">
        <f t="shared" si="79"/>
        <v>Nov</v>
      </c>
      <c r="D1692" s="27">
        <f>VLOOKUP(C1692,'Look-up tables'!$N$2:$O$13,2,FALSE)</f>
        <v>11</v>
      </c>
      <c r="E1692" t="s">
        <v>20</v>
      </c>
      <c r="F1692">
        <v>43</v>
      </c>
      <c r="G1692" t="str">
        <f>VLOOKUP(F1692,'Look-up tables'!$A$1:$B$7,2,TRUE)</f>
        <v>XL</v>
      </c>
      <c r="H1692">
        <v>208.77</v>
      </c>
      <c r="I1692" s="2">
        <f t="shared" si="81"/>
        <v>4.8551162790697679</v>
      </c>
      <c r="J1692" t="s">
        <v>25</v>
      </c>
      <c r="K1692">
        <v>5.72</v>
      </c>
      <c r="L1692" s="8">
        <f t="shared" si="80"/>
        <v>214.49</v>
      </c>
      <c r="M1692" t="s">
        <v>15</v>
      </c>
      <c r="N1692" t="str">
        <f>VLOOKUP(M1692,'Look-up tables'!$H$1:$I$14,2,FALSE)</f>
        <v>BC</v>
      </c>
      <c r="O1692" t="s">
        <v>16</v>
      </c>
      <c r="P1692" s="7">
        <f>VLOOKUP(O1692,'Look-up tables'!$D$1:$E$5,2,FALSE)</f>
        <v>4</v>
      </c>
      <c r="Q1692" s="8" t="s">
        <v>17</v>
      </c>
      <c r="R1692" t="s">
        <v>18</v>
      </c>
      <c r="S1692" t="s">
        <v>32</v>
      </c>
      <c r="T1692" s="1">
        <v>40858</v>
      </c>
    </row>
    <row r="1693" spans="1:20" x14ac:dyDescent="0.35">
      <c r="A1693">
        <v>37223</v>
      </c>
      <c r="B1693" s="1">
        <v>40857</v>
      </c>
      <c r="C1693" s="27" t="str">
        <f t="shared" si="79"/>
        <v>Nov</v>
      </c>
      <c r="D1693" s="27">
        <f>VLOOKUP(C1693,'Look-up tables'!$N$2:$O$13,2,FALSE)</f>
        <v>11</v>
      </c>
      <c r="E1693" t="s">
        <v>13</v>
      </c>
      <c r="F1693">
        <v>40</v>
      </c>
      <c r="G1693" t="str">
        <f>VLOOKUP(F1693,'Look-up tables'!$A$1:$B$7,2,TRUE)</f>
        <v>XL</v>
      </c>
      <c r="H1693">
        <v>679.52</v>
      </c>
      <c r="I1693" s="2">
        <f t="shared" si="81"/>
        <v>16.988</v>
      </c>
      <c r="J1693" t="s">
        <v>25</v>
      </c>
      <c r="K1693">
        <v>9.4700000000000006</v>
      </c>
      <c r="L1693" s="8">
        <f t="shared" si="80"/>
        <v>688.99</v>
      </c>
      <c r="M1693" t="s">
        <v>51</v>
      </c>
      <c r="N1693" t="str">
        <f>VLOOKUP(M1693,'Look-up tables'!$H$1:$I$14,2,FALSE)</f>
        <v>ON</v>
      </c>
      <c r="O1693" t="s">
        <v>29</v>
      </c>
      <c r="P1693" s="7">
        <f>VLOOKUP(O1693,'Look-up tables'!$D$1:$E$5,2,FALSE)</f>
        <v>3</v>
      </c>
      <c r="Q1693" s="8" t="s">
        <v>27</v>
      </c>
      <c r="R1693" t="s">
        <v>58</v>
      </c>
      <c r="S1693" t="s">
        <v>19</v>
      </c>
      <c r="T1693" t="s">
        <v>155</v>
      </c>
    </row>
    <row r="1694" spans="1:20" x14ac:dyDescent="0.35">
      <c r="A1694">
        <v>37223</v>
      </c>
      <c r="B1694" s="1">
        <v>40857</v>
      </c>
      <c r="C1694" s="27" t="str">
        <f t="shared" si="79"/>
        <v>Nov</v>
      </c>
      <c r="D1694" s="27">
        <f>VLOOKUP(C1694,'Look-up tables'!$N$2:$O$13,2,FALSE)</f>
        <v>11</v>
      </c>
      <c r="E1694" t="s">
        <v>13</v>
      </c>
      <c r="F1694">
        <v>38</v>
      </c>
      <c r="G1694" t="str">
        <f>VLOOKUP(F1694,'Look-up tables'!$A$1:$B$7,2,TRUE)</f>
        <v>L</v>
      </c>
      <c r="H1694">
        <v>5176.2700000000004</v>
      </c>
      <c r="I1694" s="2">
        <f t="shared" si="81"/>
        <v>136.21763157894739</v>
      </c>
      <c r="J1694" t="s">
        <v>25</v>
      </c>
      <c r="K1694">
        <v>35</v>
      </c>
      <c r="L1694" s="8">
        <f t="shared" si="80"/>
        <v>5211.2700000000004</v>
      </c>
      <c r="M1694" t="s">
        <v>51</v>
      </c>
      <c r="N1694" t="str">
        <f>VLOOKUP(M1694,'Look-up tables'!$H$1:$I$14,2,FALSE)</f>
        <v>ON</v>
      </c>
      <c r="O1694" t="s">
        <v>29</v>
      </c>
      <c r="P1694" s="7">
        <f>VLOOKUP(O1694,'Look-up tables'!$D$1:$E$5,2,FALSE)</f>
        <v>3</v>
      </c>
      <c r="Q1694" s="8" t="s">
        <v>27</v>
      </c>
      <c r="R1694" t="s">
        <v>58</v>
      </c>
      <c r="S1694" t="s">
        <v>76</v>
      </c>
      <c r="T1694" t="s">
        <v>190</v>
      </c>
    </row>
    <row r="1695" spans="1:20" x14ac:dyDescent="0.35">
      <c r="A1695">
        <v>11652</v>
      </c>
      <c r="B1695" s="1">
        <v>40857</v>
      </c>
      <c r="C1695" s="27" t="str">
        <f t="shared" si="79"/>
        <v>Nov</v>
      </c>
      <c r="D1695" s="27">
        <f>VLOOKUP(C1695,'Look-up tables'!$N$2:$O$13,2,FALSE)</f>
        <v>11</v>
      </c>
      <c r="E1695" t="s">
        <v>49</v>
      </c>
      <c r="F1695">
        <v>37</v>
      </c>
      <c r="G1695" t="str">
        <f>VLOOKUP(F1695,'Look-up tables'!$A$1:$B$7,2,TRUE)</f>
        <v>L</v>
      </c>
      <c r="H1695">
        <v>223.82</v>
      </c>
      <c r="I1695" s="2">
        <f t="shared" si="81"/>
        <v>6.0491891891891889</v>
      </c>
      <c r="J1695" t="s">
        <v>25</v>
      </c>
      <c r="K1695">
        <v>10.39</v>
      </c>
      <c r="L1695" s="8">
        <f t="shared" si="80"/>
        <v>234.20999999999998</v>
      </c>
      <c r="M1695" t="s">
        <v>51</v>
      </c>
      <c r="N1695" t="str">
        <f>VLOOKUP(M1695,'Look-up tables'!$H$1:$I$14,2,FALSE)</f>
        <v>ON</v>
      </c>
      <c r="O1695" t="s">
        <v>29</v>
      </c>
      <c r="P1695" s="7">
        <f>VLOOKUP(O1695,'Look-up tables'!$D$1:$E$5,2,FALSE)</f>
        <v>3</v>
      </c>
      <c r="Q1695" s="8" t="s">
        <v>27</v>
      </c>
      <c r="R1695" t="s">
        <v>28</v>
      </c>
      <c r="S1695" t="s">
        <v>19</v>
      </c>
      <c r="T1695" s="1">
        <v>40858</v>
      </c>
    </row>
    <row r="1696" spans="1:20" x14ac:dyDescent="0.35">
      <c r="A1696">
        <v>17926</v>
      </c>
      <c r="B1696" s="1">
        <v>40857</v>
      </c>
      <c r="C1696" s="27" t="str">
        <f t="shared" si="79"/>
        <v>Nov</v>
      </c>
      <c r="D1696" s="27">
        <f>VLOOKUP(C1696,'Look-up tables'!$N$2:$O$13,2,FALSE)</f>
        <v>11</v>
      </c>
      <c r="E1696" t="s">
        <v>20</v>
      </c>
      <c r="F1696">
        <v>37</v>
      </c>
      <c r="G1696" t="str">
        <f>VLOOKUP(F1696,'Look-up tables'!$A$1:$B$7,2,TRUE)</f>
        <v>L</v>
      </c>
      <c r="H1696">
        <v>608.33000000000004</v>
      </c>
      <c r="I1696" s="2">
        <f t="shared" si="81"/>
        <v>16.441351351351351</v>
      </c>
      <c r="J1696" t="s">
        <v>25</v>
      </c>
      <c r="K1696">
        <v>8.7799999999999994</v>
      </c>
      <c r="L1696" s="8">
        <f t="shared" si="80"/>
        <v>617.11</v>
      </c>
      <c r="M1696" t="s">
        <v>15</v>
      </c>
      <c r="N1696" t="str">
        <f>VLOOKUP(M1696,'Look-up tables'!$H$1:$I$14,2,FALSE)</f>
        <v>BC</v>
      </c>
      <c r="O1696" t="s">
        <v>16</v>
      </c>
      <c r="P1696" s="7">
        <f>VLOOKUP(O1696,'Look-up tables'!$D$1:$E$5,2,FALSE)</f>
        <v>4</v>
      </c>
      <c r="Q1696" s="8" t="s">
        <v>27</v>
      </c>
      <c r="R1696" t="s">
        <v>58</v>
      </c>
      <c r="S1696" t="s">
        <v>19</v>
      </c>
      <c r="T1696" s="1">
        <v>40888</v>
      </c>
    </row>
    <row r="1697" spans="1:20" x14ac:dyDescent="0.35">
      <c r="A1697">
        <v>11652</v>
      </c>
      <c r="B1697" s="1">
        <v>40857</v>
      </c>
      <c r="C1697" s="27" t="str">
        <f t="shared" si="79"/>
        <v>Nov</v>
      </c>
      <c r="D1697" s="27">
        <f>VLOOKUP(C1697,'Look-up tables'!$N$2:$O$13,2,FALSE)</f>
        <v>11</v>
      </c>
      <c r="E1697" t="s">
        <v>49</v>
      </c>
      <c r="F1697">
        <v>35</v>
      </c>
      <c r="G1697" t="str">
        <f>VLOOKUP(F1697,'Look-up tables'!$A$1:$B$7,2,TRUE)</f>
        <v>L</v>
      </c>
      <c r="H1697">
        <v>1154.1400000000001</v>
      </c>
      <c r="I1697" s="2">
        <f t="shared" si="81"/>
        <v>32.975428571428573</v>
      </c>
      <c r="J1697" t="s">
        <v>25</v>
      </c>
      <c r="K1697">
        <v>5.5</v>
      </c>
      <c r="L1697" s="8">
        <f t="shared" si="80"/>
        <v>1159.6400000000001</v>
      </c>
      <c r="M1697" t="s">
        <v>51</v>
      </c>
      <c r="N1697" t="str">
        <f>VLOOKUP(M1697,'Look-up tables'!$H$1:$I$14,2,FALSE)</f>
        <v>ON</v>
      </c>
      <c r="O1697" t="s">
        <v>29</v>
      </c>
      <c r="P1697" s="7">
        <f>VLOOKUP(O1697,'Look-up tables'!$D$1:$E$5,2,FALSE)</f>
        <v>3</v>
      </c>
      <c r="Q1697" s="8" t="s">
        <v>30</v>
      </c>
      <c r="R1697" t="s">
        <v>31</v>
      </c>
      <c r="S1697" t="s">
        <v>19</v>
      </c>
      <c r="T1697" s="1">
        <v>40858</v>
      </c>
    </row>
    <row r="1698" spans="1:20" x14ac:dyDescent="0.35">
      <c r="A1698">
        <v>28870</v>
      </c>
      <c r="B1698" s="1">
        <v>40857</v>
      </c>
      <c r="C1698" s="27" t="str">
        <f t="shared" si="79"/>
        <v>Nov</v>
      </c>
      <c r="D1698" s="27">
        <f>VLOOKUP(C1698,'Look-up tables'!$N$2:$O$13,2,FALSE)</f>
        <v>11</v>
      </c>
      <c r="E1698" t="s">
        <v>34</v>
      </c>
      <c r="F1698">
        <v>35</v>
      </c>
      <c r="G1698" t="str">
        <f>VLOOKUP(F1698,'Look-up tables'!$A$1:$B$7,2,TRUE)</f>
        <v>L</v>
      </c>
      <c r="H1698">
        <v>3310.9454999999998</v>
      </c>
      <c r="I1698" s="2">
        <f t="shared" si="81"/>
        <v>94.598442857142857</v>
      </c>
      <c r="J1698" t="s">
        <v>25</v>
      </c>
      <c r="K1698">
        <v>2.5</v>
      </c>
      <c r="L1698" s="8">
        <f t="shared" si="80"/>
        <v>3313.4454999999998</v>
      </c>
      <c r="M1698" t="s">
        <v>26</v>
      </c>
      <c r="N1698" t="str">
        <f>VLOOKUP(M1698,'Look-up tables'!$H$1:$I$14,2,FALSE)</f>
        <v>NT</v>
      </c>
      <c r="O1698" t="s">
        <v>22</v>
      </c>
      <c r="P1698" s="7">
        <f>VLOOKUP(O1698,'Look-up tables'!$D$1:$E$5,2,FALSE)</f>
        <v>1</v>
      </c>
      <c r="Q1698" s="8" t="s">
        <v>30</v>
      </c>
      <c r="R1698" t="s">
        <v>47</v>
      </c>
      <c r="S1698" t="s">
        <v>19</v>
      </c>
      <c r="T1698" t="s">
        <v>69</v>
      </c>
    </row>
    <row r="1699" spans="1:20" x14ac:dyDescent="0.35">
      <c r="A1699">
        <v>6432</v>
      </c>
      <c r="B1699" s="1">
        <v>40857</v>
      </c>
      <c r="C1699" s="27" t="str">
        <f t="shared" si="79"/>
        <v>Nov</v>
      </c>
      <c r="D1699" s="27">
        <f>VLOOKUP(C1699,'Look-up tables'!$N$2:$O$13,2,FALSE)</f>
        <v>11</v>
      </c>
      <c r="E1699" t="s">
        <v>20</v>
      </c>
      <c r="F1699">
        <v>30</v>
      </c>
      <c r="G1699" t="str">
        <f>VLOOKUP(F1699,'Look-up tables'!$A$1:$B$7,2,TRUE)</f>
        <v>L</v>
      </c>
      <c r="H1699">
        <v>311.08</v>
      </c>
      <c r="I1699" s="2">
        <f t="shared" si="81"/>
        <v>10.369333333333334</v>
      </c>
      <c r="J1699" t="s">
        <v>25</v>
      </c>
      <c r="K1699">
        <v>4.5</v>
      </c>
      <c r="L1699" s="8">
        <f t="shared" si="80"/>
        <v>315.58</v>
      </c>
      <c r="M1699" t="s">
        <v>51</v>
      </c>
      <c r="N1699" t="str">
        <f>VLOOKUP(M1699,'Look-up tables'!$H$1:$I$14,2,FALSE)</f>
        <v>ON</v>
      </c>
      <c r="O1699" t="s">
        <v>22</v>
      </c>
      <c r="P1699" s="7">
        <f>VLOOKUP(O1699,'Look-up tables'!$D$1:$E$5,2,FALSE)</f>
        <v>1</v>
      </c>
      <c r="Q1699" s="8" t="s">
        <v>27</v>
      </c>
      <c r="R1699" t="s">
        <v>66</v>
      </c>
      <c r="S1699" t="s">
        <v>19</v>
      </c>
      <c r="T1699" s="1">
        <v>40888</v>
      </c>
    </row>
    <row r="1700" spans="1:20" x14ac:dyDescent="0.35">
      <c r="A1700">
        <v>28870</v>
      </c>
      <c r="B1700" s="1">
        <v>40857</v>
      </c>
      <c r="C1700" s="27" t="str">
        <f t="shared" si="79"/>
        <v>Nov</v>
      </c>
      <c r="D1700" s="27">
        <f>VLOOKUP(C1700,'Look-up tables'!$N$2:$O$13,2,FALSE)</f>
        <v>11</v>
      </c>
      <c r="E1700" t="s">
        <v>34</v>
      </c>
      <c r="F1700">
        <v>27</v>
      </c>
      <c r="G1700" t="str">
        <f>VLOOKUP(F1700,'Look-up tables'!$A$1:$B$7,2,TRUE)</f>
        <v>M</v>
      </c>
      <c r="H1700">
        <v>1154.8900000000001</v>
      </c>
      <c r="I1700" s="2">
        <f t="shared" si="81"/>
        <v>42.77370370370371</v>
      </c>
      <c r="J1700" t="s">
        <v>25</v>
      </c>
      <c r="K1700">
        <v>6.5</v>
      </c>
      <c r="L1700" s="8">
        <f t="shared" si="80"/>
        <v>1161.3900000000001</v>
      </c>
      <c r="M1700" t="s">
        <v>85</v>
      </c>
      <c r="N1700" t="str">
        <f>VLOOKUP(M1700,'Look-up tables'!$H$1:$I$14,2,FALSE)</f>
        <v>SK</v>
      </c>
      <c r="O1700" t="s">
        <v>22</v>
      </c>
      <c r="P1700" s="7">
        <f>VLOOKUP(O1700,'Look-up tables'!$D$1:$E$5,2,FALSE)</f>
        <v>1</v>
      </c>
      <c r="Q1700" s="8" t="s">
        <v>30</v>
      </c>
      <c r="R1700" t="s">
        <v>31</v>
      </c>
      <c r="S1700" t="s">
        <v>19</v>
      </c>
      <c r="T1700" s="1">
        <v>40858</v>
      </c>
    </row>
    <row r="1701" spans="1:20" x14ac:dyDescent="0.35">
      <c r="A1701">
        <v>11652</v>
      </c>
      <c r="B1701" s="1">
        <v>40857</v>
      </c>
      <c r="C1701" s="27" t="str">
        <f t="shared" si="79"/>
        <v>Nov</v>
      </c>
      <c r="D1701" s="27">
        <f>VLOOKUP(C1701,'Look-up tables'!$N$2:$O$13,2,FALSE)</f>
        <v>11</v>
      </c>
      <c r="E1701" t="s">
        <v>49</v>
      </c>
      <c r="F1701">
        <v>25</v>
      </c>
      <c r="G1701" t="str">
        <f>VLOOKUP(F1701,'Look-up tables'!$A$1:$B$7,2,TRUE)</f>
        <v>M</v>
      </c>
      <c r="H1701">
        <v>122.09</v>
      </c>
      <c r="I1701" s="2">
        <f t="shared" si="81"/>
        <v>4.8836000000000004</v>
      </c>
      <c r="J1701" t="s">
        <v>25</v>
      </c>
      <c r="K1701">
        <v>2.04</v>
      </c>
      <c r="L1701" s="8">
        <f t="shared" si="80"/>
        <v>124.13000000000001</v>
      </c>
      <c r="M1701" t="s">
        <v>51</v>
      </c>
      <c r="N1701" t="str">
        <f>VLOOKUP(M1701,'Look-up tables'!$H$1:$I$14,2,FALSE)</f>
        <v>ON</v>
      </c>
      <c r="O1701" t="s">
        <v>29</v>
      </c>
      <c r="P1701" s="7">
        <f>VLOOKUP(O1701,'Look-up tables'!$D$1:$E$5,2,FALSE)</f>
        <v>3</v>
      </c>
      <c r="Q1701" s="8" t="s">
        <v>27</v>
      </c>
      <c r="R1701" t="s">
        <v>28</v>
      </c>
      <c r="S1701" t="s">
        <v>37</v>
      </c>
      <c r="T1701" s="1">
        <v>40888</v>
      </c>
    </row>
    <row r="1702" spans="1:20" x14ac:dyDescent="0.35">
      <c r="A1702">
        <v>37223</v>
      </c>
      <c r="B1702" s="1">
        <v>40857</v>
      </c>
      <c r="C1702" s="27" t="str">
        <f t="shared" si="79"/>
        <v>Nov</v>
      </c>
      <c r="D1702" s="27">
        <f>VLOOKUP(C1702,'Look-up tables'!$N$2:$O$13,2,FALSE)</f>
        <v>11</v>
      </c>
      <c r="E1702" t="s">
        <v>13</v>
      </c>
      <c r="F1702">
        <v>21</v>
      </c>
      <c r="G1702" t="str">
        <f>VLOOKUP(F1702,'Look-up tables'!$A$1:$B$7,2,TRUE)</f>
        <v>M</v>
      </c>
      <c r="H1702">
        <v>2731.73</v>
      </c>
      <c r="I1702" s="2">
        <f t="shared" si="81"/>
        <v>130.08238095238096</v>
      </c>
      <c r="J1702" t="s">
        <v>14</v>
      </c>
      <c r="K1702">
        <v>8.99</v>
      </c>
      <c r="L1702" s="8">
        <f t="shared" si="80"/>
        <v>2740.72</v>
      </c>
      <c r="M1702" t="s">
        <v>51</v>
      </c>
      <c r="N1702" t="str">
        <f>VLOOKUP(M1702,'Look-up tables'!$H$1:$I$14,2,FALSE)</f>
        <v>ON</v>
      </c>
      <c r="O1702" t="s">
        <v>29</v>
      </c>
      <c r="P1702" s="7">
        <f>VLOOKUP(O1702,'Look-up tables'!$D$1:$E$5,2,FALSE)</f>
        <v>3</v>
      </c>
      <c r="Q1702" s="8" t="s">
        <v>30</v>
      </c>
      <c r="R1702" t="s">
        <v>47</v>
      </c>
      <c r="S1702" t="s">
        <v>19</v>
      </c>
      <c r="T1702" t="s">
        <v>33</v>
      </c>
    </row>
    <row r="1703" spans="1:20" x14ac:dyDescent="0.35">
      <c r="A1703">
        <v>11652</v>
      </c>
      <c r="B1703" s="1">
        <v>40857</v>
      </c>
      <c r="C1703" s="27" t="str">
        <f t="shared" si="79"/>
        <v>Nov</v>
      </c>
      <c r="D1703" s="27">
        <f>VLOOKUP(C1703,'Look-up tables'!$N$2:$O$13,2,FALSE)</f>
        <v>11</v>
      </c>
      <c r="E1703" t="s">
        <v>49</v>
      </c>
      <c r="F1703">
        <v>1</v>
      </c>
      <c r="G1703" t="str">
        <f>VLOOKUP(F1703,'Look-up tables'!$A$1:$B$7,2,TRUE)</f>
        <v>XS</v>
      </c>
      <c r="H1703">
        <v>61.463500000000003</v>
      </c>
      <c r="I1703" s="2">
        <f t="shared" si="81"/>
        <v>61.463500000000003</v>
      </c>
      <c r="J1703" t="s">
        <v>25</v>
      </c>
      <c r="K1703">
        <v>8.99</v>
      </c>
      <c r="L1703" s="8">
        <f t="shared" si="80"/>
        <v>70.453500000000005</v>
      </c>
      <c r="M1703" t="s">
        <v>51</v>
      </c>
      <c r="N1703" t="str">
        <f>VLOOKUP(M1703,'Look-up tables'!$H$1:$I$14,2,FALSE)</f>
        <v>ON</v>
      </c>
      <c r="O1703" t="s">
        <v>29</v>
      </c>
      <c r="P1703" s="7">
        <f>VLOOKUP(O1703,'Look-up tables'!$D$1:$E$5,2,FALSE)</f>
        <v>3</v>
      </c>
      <c r="Q1703" s="8" t="s">
        <v>30</v>
      </c>
      <c r="R1703" t="s">
        <v>47</v>
      </c>
      <c r="S1703" t="s">
        <v>19</v>
      </c>
      <c r="T1703" s="1">
        <v>40888</v>
      </c>
    </row>
    <row r="1704" spans="1:20" x14ac:dyDescent="0.35">
      <c r="A1704">
        <v>51783</v>
      </c>
      <c r="B1704" s="1">
        <v>40858</v>
      </c>
      <c r="C1704" s="27" t="str">
        <f t="shared" si="79"/>
        <v>Nov</v>
      </c>
      <c r="D1704" s="27">
        <f>VLOOKUP(C1704,'Look-up tables'!$N$2:$O$13,2,FALSE)</f>
        <v>11</v>
      </c>
      <c r="E1704" t="s">
        <v>55</v>
      </c>
      <c r="F1704">
        <v>47</v>
      </c>
      <c r="G1704" t="str">
        <f>VLOOKUP(F1704,'Look-up tables'!$A$1:$B$7,2,TRUE)</f>
        <v>XL</v>
      </c>
      <c r="H1704">
        <v>3587.72</v>
      </c>
      <c r="I1704" s="2">
        <f t="shared" si="81"/>
        <v>76.33446808510638</v>
      </c>
      <c r="J1704" t="s">
        <v>21</v>
      </c>
      <c r="K1704">
        <v>89.3</v>
      </c>
      <c r="L1704" s="8">
        <f t="shared" si="80"/>
        <v>3677.02</v>
      </c>
      <c r="M1704" t="s">
        <v>35</v>
      </c>
      <c r="N1704" t="str">
        <f>VLOOKUP(M1704,'Look-up tables'!$H$1:$I$14,2,FALSE)</f>
        <v>QC</v>
      </c>
      <c r="O1704" t="s">
        <v>16</v>
      </c>
      <c r="P1704" s="7">
        <f>VLOOKUP(O1704,'Look-up tables'!$D$1:$E$5,2,FALSE)</f>
        <v>4</v>
      </c>
      <c r="Q1704" s="8" t="s">
        <v>17</v>
      </c>
      <c r="R1704" t="s">
        <v>52</v>
      </c>
      <c r="S1704" t="s">
        <v>56</v>
      </c>
      <c r="T1704" t="s">
        <v>69</v>
      </c>
    </row>
    <row r="1705" spans="1:20" x14ac:dyDescent="0.35">
      <c r="A1705">
        <v>51783</v>
      </c>
      <c r="B1705" s="1">
        <v>40858</v>
      </c>
      <c r="C1705" s="27" t="str">
        <f t="shared" si="79"/>
        <v>Nov</v>
      </c>
      <c r="D1705" s="27">
        <f>VLOOKUP(C1705,'Look-up tables'!$N$2:$O$13,2,FALSE)</f>
        <v>11</v>
      </c>
      <c r="E1705" t="s">
        <v>55</v>
      </c>
      <c r="F1705">
        <v>13</v>
      </c>
      <c r="G1705" t="str">
        <f>VLOOKUP(F1705,'Look-up tables'!$A$1:$B$7,2,TRUE)</f>
        <v>S</v>
      </c>
      <c r="H1705">
        <v>646.54999999999995</v>
      </c>
      <c r="I1705" s="2">
        <f t="shared" si="81"/>
        <v>49.734615384615381</v>
      </c>
      <c r="J1705" t="s">
        <v>25</v>
      </c>
      <c r="K1705">
        <v>5.79</v>
      </c>
      <c r="L1705" s="8">
        <f t="shared" si="80"/>
        <v>652.33999999999992</v>
      </c>
      <c r="M1705" t="s">
        <v>51</v>
      </c>
      <c r="N1705" t="str">
        <f>VLOOKUP(M1705,'Look-up tables'!$H$1:$I$14,2,FALSE)</f>
        <v>ON</v>
      </c>
      <c r="O1705" t="s">
        <v>16</v>
      </c>
      <c r="P1705" s="7">
        <f>VLOOKUP(O1705,'Look-up tables'!$D$1:$E$5,2,FALSE)</f>
        <v>4</v>
      </c>
      <c r="Q1705" s="8" t="s">
        <v>27</v>
      </c>
      <c r="R1705" t="s">
        <v>28</v>
      </c>
      <c r="S1705" t="s">
        <v>19</v>
      </c>
      <c r="T1705" t="s">
        <v>69</v>
      </c>
    </row>
    <row r="1706" spans="1:20" x14ac:dyDescent="0.35">
      <c r="A1706">
        <v>51783</v>
      </c>
      <c r="B1706" s="1">
        <v>40858</v>
      </c>
      <c r="C1706" s="27" t="str">
        <f t="shared" si="79"/>
        <v>Nov</v>
      </c>
      <c r="D1706" s="27">
        <f>VLOOKUP(C1706,'Look-up tables'!$N$2:$O$13,2,FALSE)</f>
        <v>11</v>
      </c>
      <c r="E1706" t="s">
        <v>55</v>
      </c>
      <c r="F1706">
        <v>10</v>
      </c>
      <c r="G1706" t="str">
        <f>VLOOKUP(F1706,'Look-up tables'!$A$1:$B$7,2,TRUE)</f>
        <v>S</v>
      </c>
      <c r="H1706">
        <v>1875.18</v>
      </c>
      <c r="I1706" s="2">
        <f t="shared" si="81"/>
        <v>187.518</v>
      </c>
      <c r="J1706" t="s">
        <v>21</v>
      </c>
      <c r="K1706">
        <v>29.21</v>
      </c>
      <c r="L1706" s="8">
        <f t="shared" si="80"/>
        <v>1904.39</v>
      </c>
      <c r="M1706" t="s">
        <v>41</v>
      </c>
      <c r="N1706" t="str">
        <f>VLOOKUP(M1706,'Look-up tables'!$H$1:$I$14,2,FALSE)</f>
        <v>NS</v>
      </c>
      <c r="O1706" t="s">
        <v>16</v>
      </c>
      <c r="P1706" s="7">
        <f>VLOOKUP(O1706,'Look-up tables'!$D$1:$E$5,2,FALSE)</f>
        <v>4</v>
      </c>
      <c r="Q1706" s="8" t="s">
        <v>17</v>
      </c>
      <c r="R1706" t="s">
        <v>52</v>
      </c>
      <c r="S1706" t="s">
        <v>56</v>
      </c>
      <c r="T1706" t="s">
        <v>69</v>
      </c>
    </row>
    <row r="1707" spans="1:20" x14ac:dyDescent="0.35">
      <c r="A1707">
        <v>33126</v>
      </c>
      <c r="B1707" s="1">
        <v>40859</v>
      </c>
      <c r="C1707" s="27" t="str">
        <f t="shared" si="79"/>
        <v>Nov</v>
      </c>
      <c r="D1707" s="27">
        <f>VLOOKUP(C1707,'Look-up tables'!$N$2:$O$13,2,FALSE)</f>
        <v>11</v>
      </c>
      <c r="E1707" t="s">
        <v>20</v>
      </c>
      <c r="F1707">
        <v>46</v>
      </c>
      <c r="G1707" t="str">
        <f>VLOOKUP(F1707,'Look-up tables'!$A$1:$B$7,2,TRUE)</f>
        <v>XL</v>
      </c>
      <c r="H1707">
        <v>5979.84</v>
      </c>
      <c r="I1707" s="2">
        <f t="shared" si="81"/>
        <v>129.99652173913043</v>
      </c>
      <c r="J1707" t="s">
        <v>14</v>
      </c>
      <c r="K1707">
        <v>12.65</v>
      </c>
      <c r="L1707" s="8">
        <f t="shared" si="80"/>
        <v>5992.49</v>
      </c>
      <c r="M1707" t="s">
        <v>15</v>
      </c>
      <c r="N1707" t="str">
        <f>VLOOKUP(M1707,'Look-up tables'!$H$1:$I$14,2,FALSE)</f>
        <v>BC</v>
      </c>
      <c r="O1707" t="s">
        <v>42</v>
      </c>
      <c r="P1707" s="7">
        <f>VLOOKUP(O1707,'Look-up tables'!$D$1:$E$5,2,FALSE)</f>
        <v>2</v>
      </c>
      <c r="Q1707" s="8" t="s">
        <v>17</v>
      </c>
      <c r="R1707" t="s">
        <v>23</v>
      </c>
      <c r="S1707" t="s">
        <v>45</v>
      </c>
      <c r="T1707" t="s">
        <v>69</v>
      </c>
    </row>
    <row r="1708" spans="1:20" x14ac:dyDescent="0.35">
      <c r="A1708">
        <v>5925</v>
      </c>
      <c r="B1708" s="1">
        <v>40859</v>
      </c>
      <c r="C1708" s="27" t="str">
        <f t="shared" si="79"/>
        <v>Nov</v>
      </c>
      <c r="D1708" s="27">
        <f>VLOOKUP(C1708,'Look-up tables'!$N$2:$O$13,2,FALSE)</f>
        <v>11</v>
      </c>
      <c r="E1708" t="s">
        <v>13</v>
      </c>
      <c r="F1708">
        <v>44</v>
      </c>
      <c r="G1708" t="str">
        <f>VLOOKUP(F1708,'Look-up tables'!$A$1:$B$7,2,TRUE)</f>
        <v>XL</v>
      </c>
      <c r="H1708">
        <v>3922.42</v>
      </c>
      <c r="I1708" s="2">
        <f t="shared" si="81"/>
        <v>89.145909090909086</v>
      </c>
      <c r="J1708" t="s">
        <v>25</v>
      </c>
      <c r="K1708">
        <v>39.61</v>
      </c>
      <c r="L1708" s="8">
        <f t="shared" si="80"/>
        <v>3962.03</v>
      </c>
      <c r="M1708" t="s">
        <v>62</v>
      </c>
      <c r="N1708" t="str">
        <f>VLOOKUP(M1708,'Look-up tables'!$H$1:$I$14,2,FALSE)</f>
        <v>NU</v>
      </c>
      <c r="O1708" t="s">
        <v>29</v>
      </c>
      <c r="P1708" s="7">
        <f>VLOOKUP(O1708,'Look-up tables'!$D$1:$E$5,2,FALSE)</f>
        <v>3</v>
      </c>
      <c r="Q1708" s="8" t="s">
        <v>17</v>
      </c>
      <c r="R1708" t="s">
        <v>18</v>
      </c>
      <c r="S1708" t="s">
        <v>45</v>
      </c>
      <c r="T1708" t="s">
        <v>194</v>
      </c>
    </row>
    <row r="1709" spans="1:20" x14ac:dyDescent="0.35">
      <c r="A1709">
        <v>35239</v>
      </c>
      <c r="B1709" s="1">
        <v>40859</v>
      </c>
      <c r="C1709" s="27" t="str">
        <f t="shared" si="79"/>
        <v>Nov</v>
      </c>
      <c r="D1709" s="27">
        <f>VLOOKUP(C1709,'Look-up tables'!$N$2:$O$13,2,FALSE)</f>
        <v>11</v>
      </c>
      <c r="E1709" t="s">
        <v>20</v>
      </c>
      <c r="F1709">
        <v>38</v>
      </c>
      <c r="G1709" t="str">
        <f>VLOOKUP(F1709,'Look-up tables'!$A$1:$B$7,2,TRUE)</f>
        <v>L</v>
      </c>
      <c r="H1709">
        <v>2257.88</v>
      </c>
      <c r="I1709" s="2">
        <f t="shared" si="81"/>
        <v>59.417894736842108</v>
      </c>
      <c r="J1709" t="s">
        <v>25</v>
      </c>
      <c r="K1709">
        <v>9.7100000000000009</v>
      </c>
      <c r="L1709" s="8">
        <f t="shared" si="80"/>
        <v>2267.59</v>
      </c>
      <c r="M1709" t="s">
        <v>15</v>
      </c>
      <c r="N1709" t="str">
        <f>VLOOKUP(M1709,'Look-up tables'!$H$1:$I$14,2,FALSE)</f>
        <v>BC</v>
      </c>
      <c r="O1709" t="s">
        <v>42</v>
      </c>
      <c r="P1709" s="7">
        <f>VLOOKUP(O1709,'Look-up tables'!$D$1:$E$5,2,FALSE)</f>
        <v>2</v>
      </c>
      <c r="Q1709" s="8" t="s">
        <v>27</v>
      </c>
      <c r="R1709" t="s">
        <v>58</v>
      </c>
      <c r="S1709" t="s">
        <v>19</v>
      </c>
      <c r="T1709" t="s">
        <v>33</v>
      </c>
    </row>
    <row r="1710" spans="1:20" x14ac:dyDescent="0.35">
      <c r="A1710">
        <v>57700</v>
      </c>
      <c r="B1710" s="1">
        <v>40859</v>
      </c>
      <c r="C1710" s="27" t="str">
        <f t="shared" si="79"/>
        <v>Nov</v>
      </c>
      <c r="D1710" s="27">
        <f>VLOOKUP(C1710,'Look-up tables'!$N$2:$O$13,2,FALSE)</f>
        <v>11</v>
      </c>
      <c r="E1710" t="s">
        <v>55</v>
      </c>
      <c r="F1710">
        <v>38</v>
      </c>
      <c r="G1710" t="str">
        <f>VLOOKUP(F1710,'Look-up tables'!$A$1:$B$7,2,TRUE)</f>
        <v>L</v>
      </c>
      <c r="H1710">
        <v>1806.43</v>
      </c>
      <c r="I1710" s="2">
        <f t="shared" si="81"/>
        <v>47.537631578947369</v>
      </c>
      <c r="J1710" t="s">
        <v>25</v>
      </c>
      <c r="K1710">
        <v>3.61</v>
      </c>
      <c r="L1710" s="8">
        <f t="shared" si="80"/>
        <v>1810.04</v>
      </c>
      <c r="M1710" t="s">
        <v>41</v>
      </c>
      <c r="N1710" t="str">
        <f>VLOOKUP(M1710,'Look-up tables'!$H$1:$I$14,2,FALSE)</f>
        <v>NS</v>
      </c>
      <c r="O1710" t="s">
        <v>22</v>
      </c>
      <c r="P1710" s="7">
        <f>VLOOKUP(O1710,'Look-up tables'!$D$1:$E$5,2,FALSE)</f>
        <v>1</v>
      </c>
      <c r="Q1710" s="8" t="s">
        <v>30</v>
      </c>
      <c r="R1710" t="s">
        <v>31</v>
      </c>
      <c r="S1710" t="s">
        <v>32</v>
      </c>
      <c r="T1710" s="1">
        <v>40888</v>
      </c>
    </row>
    <row r="1711" spans="1:20" x14ac:dyDescent="0.35">
      <c r="A1711">
        <v>33126</v>
      </c>
      <c r="B1711" s="1">
        <v>40859</v>
      </c>
      <c r="C1711" s="27" t="str">
        <f t="shared" si="79"/>
        <v>Nov</v>
      </c>
      <c r="D1711" s="27">
        <f>VLOOKUP(C1711,'Look-up tables'!$N$2:$O$13,2,FALSE)</f>
        <v>11</v>
      </c>
      <c r="E1711" t="s">
        <v>20</v>
      </c>
      <c r="F1711">
        <v>28</v>
      </c>
      <c r="G1711" t="str">
        <f>VLOOKUP(F1711,'Look-up tables'!$A$1:$B$7,2,TRUE)</f>
        <v>M</v>
      </c>
      <c r="H1711">
        <v>175.76</v>
      </c>
      <c r="I1711" s="2">
        <f t="shared" si="81"/>
        <v>6.2771428571428567</v>
      </c>
      <c r="J1711" t="s">
        <v>25</v>
      </c>
      <c r="K1711">
        <v>0.5</v>
      </c>
      <c r="L1711" s="8">
        <f t="shared" si="80"/>
        <v>176.26</v>
      </c>
      <c r="M1711" t="s">
        <v>15</v>
      </c>
      <c r="N1711" t="str">
        <f>VLOOKUP(M1711,'Look-up tables'!$H$1:$I$14,2,FALSE)</f>
        <v>BC</v>
      </c>
      <c r="O1711" t="s">
        <v>42</v>
      </c>
      <c r="P1711" s="7">
        <f>VLOOKUP(O1711,'Look-up tables'!$D$1:$E$5,2,FALSE)</f>
        <v>2</v>
      </c>
      <c r="Q1711" s="8" t="s">
        <v>27</v>
      </c>
      <c r="R1711" t="s">
        <v>71</v>
      </c>
      <c r="S1711" t="s">
        <v>19</v>
      </c>
      <c r="T1711" t="s">
        <v>33</v>
      </c>
    </row>
    <row r="1712" spans="1:20" x14ac:dyDescent="0.35">
      <c r="A1712">
        <v>5925</v>
      </c>
      <c r="B1712" s="1">
        <v>40859</v>
      </c>
      <c r="C1712" s="27" t="str">
        <f t="shared" si="79"/>
        <v>Nov</v>
      </c>
      <c r="D1712" s="27">
        <f>VLOOKUP(C1712,'Look-up tables'!$N$2:$O$13,2,FALSE)</f>
        <v>11</v>
      </c>
      <c r="E1712" t="s">
        <v>13</v>
      </c>
      <c r="F1712">
        <v>25</v>
      </c>
      <c r="G1712" t="str">
        <f>VLOOKUP(F1712,'Look-up tables'!$A$1:$B$7,2,TRUE)</f>
        <v>M</v>
      </c>
      <c r="H1712">
        <v>1733.3625</v>
      </c>
      <c r="I1712" s="2">
        <f t="shared" si="81"/>
        <v>69.334499999999991</v>
      </c>
      <c r="J1712" t="s">
        <v>25</v>
      </c>
      <c r="K1712">
        <v>0.99</v>
      </c>
      <c r="L1712" s="8">
        <f t="shared" si="80"/>
        <v>1734.3525</v>
      </c>
      <c r="M1712" t="s">
        <v>62</v>
      </c>
      <c r="N1712" t="str">
        <f>VLOOKUP(M1712,'Look-up tables'!$H$1:$I$14,2,FALSE)</f>
        <v>NU</v>
      </c>
      <c r="O1712" t="s">
        <v>29</v>
      </c>
      <c r="P1712" s="7">
        <f>VLOOKUP(O1712,'Look-up tables'!$D$1:$E$5,2,FALSE)</f>
        <v>3</v>
      </c>
      <c r="Q1712" s="8" t="s">
        <v>30</v>
      </c>
      <c r="R1712" t="s">
        <v>47</v>
      </c>
      <c r="S1712" t="s">
        <v>37</v>
      </c>
      <c r="T1712" t="s">
        <v>194</v>
      </c>
    </row>
    <row r="1713" spans="1:20" x14ac:dyDescent="0.35">
      <c r="A1713">
        <v>35239</v>
      </c>
      <c r="B1713" s="1">
        <v>40859</v>
      </c>
      <c r="C1713" s="27" t="str">
        <f t="shared" si="79"/>
        <v>Nov</v>
      </c>
      <c r="D1713" s="27">
        <f>VLOOKUP(C1713,'Look-up tables'!$N$2:$O$13,2,FALSE)</f>
        <v>11</v>
      </c>
      <c r="E1713" t="s">
        <v>20</v>
      </c>
      <c r="F1713">
        <v>21</v>
      </c>
      <c r="G1713" t="str">
        <f>VLOOKUP(F1713,'Look-up tables'!$A$1:$B$7,2,TRUE)</f>
        <v>M</v>
      </c>
      <c r="H1713">
        <v>109.29</v>
      </c>
      <c r="I1713" s="2">
        <f t="shared" si="81"/>
        <v>5.2042857142857146</v>
      </c>
      <c r="J1713" t="s">
        <v>25</v>
      </c>
      <c r="K1713">
        <v>6.26</v>
      </c>
      <c r="L1713" s="8">
        <f t="shared" si="80"/>
        <v>115.55000000000001</v>
      </c>
      <c r="M1713" t="s">
        <v>15</v>
      </c>
      <c r="N1713" t="str">
        <f>VLOOKUP(M1713,'Look-up tables'!$H$1:$I$14,2,FALSE)</f>
        <v>BC</v>
      </c>
      <c r="O1713" t="s">
        <v>42</v>
      </c>
      <c r="P1713" s="7">
        <f>VLOOKUP(O1713,'Look-up tables'!$D$1:$E$5,2,FALSE)</f>
        <v>2</v>
      </c>
      <c r="Q1713" s="8" t="s">
        <v>27</v>
      </c>
      <c r="R1713" t="s">
        <v>28</v>
      </c>
      <c r="S1713" t="s">
        <v>19</v>
      </c>
      <c r="T1713" t="s">
        <v>69</v>
      </c>
    </row>
    <row r="1714" spans="1:20" x14ac:dyDescent="0.35">
      <c r="A1714">
        <v>10944</v>
      </c>
      <c r="B1714" s="1">
        <v>40859</v>
      </c>
      <c r="C1714" s="27" t="str">
        <f t="shared" si="79"/>
        <v>Nov</v>
      </c>
      <c r="D1714" s="27">
        <f>VLOOKUP(C1714,'Look-up tables'!$N$2:$O$13,2,FALSE)</f>
        <v>11</v>
      </c>
      <c r="E1714" t="s">
        <v>34</v>
      </c>
      <c r="F1714">
        <v>9</v>
      </c>
      <c r="G1714" t="str">
        <f>VLOOKUP(F1714,'Look-up tables'!$A$1:$B$7,2,TRUE)</f>
        <v>XS</v>
      </c>
      <c r="H1714">
        <v>181.66</v>
      </c>
      <c r="I1714" s="2">
        <f t="shared" si="81"/>
        <v>20.184444444444445</v>
      </c>
      <c r="J1714" t="s">
        <v>25</v>
      </c>
      <c r="K1714">
        <v>8.51</v>
      </c>
      <c r="L1714" s="8">
        <f t="shared" si="80"/>
        <v>190.17</v>
      </c>
      <c r="M1714" t="s">
        <v>15</v>
      </c>
      <c r="N1714" t="str">
        <f>VLOOKUP(M1714,'Look-up tables'!$H$1:$I$14,2,FALSE)</f>
        <v>BC</v>
      </c>
      <c r="O1714" t="s">
        <v>42</v>
      </c>
      <c r="P1714" s="7">
        <f>VLOOKUP(O1714,'Look-up tables'!$D$1:$E$5,2,FALSE)</f>
        <v>2</v>
      </c>
      <c r="Q1714" s="8" t="s">
        <v>30</v>
      </c>
      <c r="R1714" t="s">
        <v>44</v>
      </c>
      <c r="S1714" t="s">
        <v>45</v>
      </c>
      <c r="T1714" t="s">
        <v>33</v>
      </c>
    </row>
    <row r="1715" spans="1:20" x14ac:dyDescent="0.35">
      <c r="A1715">
        <v>16260</v>
      </c>
      <c r="B1715" s="1">
        <v>40860</v>
      </c>
      <c r="C1715" s="27" t="str">
        <f t="shared" si="79"/>
        <v>Nov</v>
      </c>
      <c r="D1715" s="27">
        <f>VLOOKUP(C1715,'Look-up tables'!$N$2:$O$13,2,FALSE)</f>
        <v>11</v>
      </c>
      <c r="E1715" t="s">
        <v>34</v>
      </c>
      <c r="F1715">
        <v>47</v>
      </c>
      <c r="G1715" t="str">
        <f>VLOOKUP(F1715,'Look-up tables'!$A$1:$B$7,2,TRUE)</f>
        <v>XL</v>
      </c>
      <c r="H1715">
        <v>14960.096</v>
      </c>
      <c r="I1715" s="2">
        <f t="shared" si="81"/>
        <v>318.29991489361703</v>
      </c>
      <c r="J1715" t="s">
        <v>21</v>
      </c>
      <c r="K1715">
        <v>42.52</v>
      </c>
      <c r="L1715" s="8">
        <f t="shared" si="80"/>
        <v>15002.616</v>
      </c>
      <c r="M1715" t="s">
        <v>51</v>
      </c>
      <c r="N1715" t="str">
        <f>VLOOKUP(M1715,'Look-up tables'!$H$1:$I$14,2,FALSE)</f>
        <v>ON</v>
      </c>
      <c r="O1715" t="s">
        <v>22</v>
      </c>
      <c r="P1715" s="7">
        <f>VLOOKUP(O1715,'Look-up tables'!$D$1:$E$5,2,FALSE)</f>
        <v>1</v>
      </c>
      <c r="Q1715" s="8" t="s">
        <v>17</v>
      </c>
      <c r="R1715" t="s">
        <v>52</v>
      </c>
      <c r="S1715" t="s">
        <v>56</v>
      </c>
      <c r="T1715" t="s">
        <v>33</v>
      </c>
    </row>
    <row r="1716" spans="1:20" x14ac:dyDescent="0.35">
      <c r="A1716">
        <v>40934</v>
      </c>
      <c r="B1716" s="1">
        <v>40860</v>
      </c>
      <c r="C1716" s="27" t="str">
        <f t="shared" si="79"/>
        <v>Nov</v>
      </c>
      <c r="D1716" s="27">
        <f>VLOOKUP(C1716,'Look-up tables'!$N$2:$O$13,2,FALSE)</f>
        <v>11</v>
      </c>
      <c r="E1716" t="s">
        <v>49</v>
      </c>
      <c r="F1716">
        <v>28</v>
      </c>
      <c r="G1716" t="str">
        <f>VLOOKUP(F1716,'Look-up tables'!$A$1:$B$7,2,TRUE)</f>
        <v>M</v>
      </c>
      <c r="H1716">
        <v>49.49</v>
      </c>
      <c r="I1716" s="2">
        <f t="shared" si="81"/>
        <v>1.7675000000000001</v>
      </c>
      <c r="J1716" t="s">
        <v>25</v>
      </c>
      <c r="K1716">
        <v>0.7</v>
      </c>
      <c r="L1716" s="8">
        <f t="shared" si="80"/>
        <v>50.190000000000005</v>
      </c>
      <c r="M1716" t="s">
        <v>35</v>
      </c>
      <c r="N1716" t="str">
        <f>VLOOKUP(M1716,'Look-up tables'!$H$1:$I$14,2,FALSE)</f>
        <v>QC</v>
      </c>
      <c r="O1716" t="s">
        <v>29</v>
      </c>
      <c r="P1716" s="7">
        <f>VLOOKUP(O1716,'Look-up tables'!$D$1:$E$5,2,FALSE)</f>
        <v>3</v>
      </c>
      <c r="Q1716" s="8" t="s">
        <v>27</v>
      </c>
      <c r="R1716" t="s">
        <v>40</v>
      </c>
      <c r="S1716" t="s">
        <v>37</v>
      </c>
      <c r="T1716" t="s">
        <v>33</v>
      </c>
    </row>
    <row r="1717" spans="1:20" x14ac:dyDescent="0.35">
      <c r="A1717">
        <v>40934</v>
      </c>
      <c r="B1717" s="1">
        <v>40860</v>
      </c>
      <c r="C1717" s="27" t="str">
        <f t="shared" si="79"/>
        <v>Nov</v>
      </c>
      <c r="D1717" s="27">
        <f>VLOOKUP(C1717,'Look-up tables'!$N$2:$O$13,2,FALSE)</f>
        <v>11</v>
      </c>
      <c r="E1717" t="s">
        <v>49</v>
      </c>
      <c r="F1717">
        <v>11</v>
      </c>
      <c r="G1717" t="str">
        <f>VLOOKUP(F1717,'Look-up tables'!$A$1:$B$7,2,TRUE)</f>
        <v>S</v>
      </c>
      <c r="H1717">
        <v>404.14949999999999</v>
      </c>
      <c r="I1717" s="2">
        <f t="shared" si="81"/>
        <v>36.740863636363635</v>
      </c>
      <c r="J1717" t="s">
        <v>25</v>
      </c>
      <c r="K1717">
        <v>4.99</v>
      </c>
      <c r="L1717" s="8">
        <f t="shared" si="80"/>
        <v>409.1395</v>
      </c>
      <c r="M1717" t="s">
        <v>35</v>
      </c>
      <c r="N1717" t="str">
        <f>VLOOKUP(M1717,'Look-up tables'!$H$1:$I$14,2,FALSE)</f>
        <v>QC</v>
      </c>
      <c r="O1717" t="s">
        <v>29</v>
      </c>
      <c r="P1717" s="7">
        <f>VLOOKUP(O1717,'Look-up tables'!$D$1:$E$5,2,FALSE)</f>
        <v>3</v>
      </c>
      <c r="Q1717" s="8" t="s">
        <v>30</v>
      </c>
      <c r="R1717" t="s">
        <v>47</v>
      </c>
      <c r="S1717" t="s">
        <v>19</v>
      </c>
      <c r="T1717" t="s">
        <v>190</v>
      </c>
    </row>
    <row r="1718" spans="1:20" x14ac:dyDescent="0.35">
      <c r="A1718">
        <v>3235</v>
      </c>
      <c r="B1718" s="1">
        <v>40861</v>
      </c>
      <c r="C1718" s="27" t="str">
        <f t="shared" si="79"/>
        <v>Nov</v>
      </c>
      <c r="D1718" s="27">
        <f>VLOOKUP(C1718,'Look-up tables'!$N$2:$O$13,2,FALSE)</f>
        <v>11</v>
      </c>
      <c r="E1718" t="s">
        <v>13</v>
      </c>
      <c r="F1718">
        <v>31</v>
      </c>
      <c r="G1718" t="str">
        <f>VLOOKUP(F1718,'Look-up tables'!$A$1:$B$7,2,TRUE)</f>
        <v>L</v>
      </c>
      <c r="H1718">
        <v>142.97</v>
      </c>
      <c r="I1718" s="2">
        <f t="shared" si="81"/>
        <v>4.6119354838709681</v>
      </c>
      <c r="J1718" t="s">
        <v>14</v>
      </c>
      <c r="K1718">
        <v>0.7</v>
      </c>
      <c r="L1718" s="8">
        <f t="shared" si="80"/>
        <v>143.66999999999999</v>
      </c>
      <c r="M1718" t="s">
        <v>51</v>
      </c>
      <c r="N1718" t="str">
        <f>VLOOKUP(M1718,'Look-up tables'!$H$1:$I$14,2,FALSE)</f>
        <v>ON</v>
      </c>
      <c r="O1718" t="s">
        <v>22</v>
      </c>
      <c r="P1718" s="7">
        <f>VLOOKUP(O1718,'Look-up tables'!$D$1:$E$5,2,FALSE)</f>
        <v>1</v>
      </c>
      <c r="Q1718" s="8" t="s">
        <v>27</v>
      </c>
      <c r="R1718" t="s">
        <v>82</v>
      </c>
      <c r="S1718" t="s">
        <v>37</v>
      </c>
      <c r="T1718" t="s">
        <v>168</v>
      </c>
    </row>
    <row r="1719" spans="1:20" x14ac:dyDescent="0.35">
      <c r="A1719">
        <v>871</v>
      </c>
      <c r="B1719" s="1">
        <v>40861</v>
      </c>
      <c r="C1719" s="27" t="str">
        <f t="shared" si="79"/>
        <v>Nov</v>
      </c>
      <c r="D1719" s="27">
        <f>VLOOKUP(C1719,'Look-up tables'!$N$2:$O$13,2,FALSE)</f>
        <v>11</v>
      </c>
      <c r="E1719" t="s">
        <v>13</v>
      </c>
      <c r="F1719">
        <v>17</v>
      </c>
      <c r="G1719" t="str">
        <f>VLOOKUP(F1719,'Look-up tables'!$A$1:$B$7,2,TRUE)</f>
        <v>S</v>
      </c>
      <c r="H1719">
        <v>104.94</v>
      </c>
      <c r="I1719" s="2">
        <f t="shared" si="81"/>
        <v>6.1729411764705882</v>
      </c>
      <c r="J1719" t="s">
        <v>25</v>
      </c>
      <c r="K1719">
        <v>5.22</v>
      </c>
      <c r="L1719" s="8">
        <f t="shared" si="80"/>
        <v>110.16</v>
      </c>
      <c r="M1719" t="s">
        <v>46</v>
      </c>
      <c r="N1719" t="str">
        <f>VLOOKUP(M1719,'Look-up tables'!$H$1:$I$14,2,FALSE)</f>
        <v>YT</v>
      </c>
      <c r="O1719" t="s">
        <v>29</v>
      </c>
      <c r="P1719" s="7">
        <f>VLOOKUP(O1719,'Look-up tables'!$D$1:$E$5,2,FALSE)</f>
        <v>3</v>
      </c>
      <c r="Q1719" s="8" t="s">
        <v>17</v>
      </c>
      <c r="R1719" t="s">
        <v>18</v>
      </c>
      <c r="S1719" t="s">
        <v>19</v>
      </c>
      <c r="T1719" t="s">
        <v>33</v>
      </c>
    </row>
    <row r="1720" spans="1:20" x14ac:dyDescent="0.35">
      <c r="A1720">
        <v>59554</v>
      </c>
      <c r="B1720" s="1">
        <v>40862</v>
      </c>
      <c r="C1720" s="27" t="str">
        <f t="shared" si="79"/>
        <v>Nov</v>
      </c>
      <c r="D1720" s="27">
        <f>VLOOKUP(C1720,'Look-up tables'!$N$2:$O$13,2,FALSE)</f>
        <v>11</v>
      </c>
      <c r="E1720" t="s">
        <v>20</v>
      </c>
      <c r="F1720">
        <v>40</v>
      </c>
      <c r="G1720" t="str">
        <f>VLOOKUP(F1720,'Look-up tables'!$A$1:$B$7,2,TRUE)</f>
        <v>XL</v>
      </c>
      <c r="H1720">
        <v>718.6</v>
      </c>
      <c r="I1720" s="2">
        <f t="shared" si="81"/>
        <v>17.965</v>
      </c>
      <c r="J1720" t="s">
        <v>25</v>
      </c>
      <c r="K1720">
        <v>4</v>
      </c>
      <c r="L1720" s="8">
        <f t="shared" si="80"/>
        <v>722.6</v>
      </c>
      <c r="M1720" t="s">
        <v>51</v>
      </c>
      <c r="N1720" t="str">
        <f>VLOOKUP(M1720,'Look-up tables'!$H$1:$I$14,2,FALSE)</f>
        <v>ON</v>
      </c>
      <c r="O1720" t="s">
        <v>16</v>
      </c>
      <c r="P1720" s="7">
        <f>VLOOKUP(O1720,'Look-up tables'!$D$1:$E$5,2,FALSE)</f>
        <v>4</v>
      </c>
      <c r="Q1720" s="8" t="s">
        <v>30</v>
      </c>
      <c r="R1720" t="s">
        <v>31</v>
      </c>
      <c r="S1720" t="s">
        <v>19</v>
      </c>
      <c r="T1720" t="s">
        <v>168</v>
      </c>
    </row>
    <row r="1721" spans="1:20" x14ac:dyDescent="0.35">
      <c r="A1721">
        <v>38272</v>
      </c>
      <c r="B1721" s="1">
        <v>40862</v>
      </c>
      <c r="C1721" s="27" t="str">
        <f t="shared" si="79"/>
        <v>Nov</v>
      </c>
      <c r="D1721" s="27">
        <f>VLOOKUP(C1721,'Look-up tables'!$N$2:$O$13,2,FALSE)</f>
        <v>11</v>
      </c>
      <c r="E1721" t="s">
        <v>20</v>
      </c>
      <c r="F1721">
        <v>39</v>
      </c>
      <c r="G1721" t="str">
        <f>VLOOKUP(F1721,'Look-up tables'!$A$1:$B$7,2,TRUE)</f>
        <v>L</v>
      </c>
      <c r="H1721">
        <v>71.040000000000006</v>
      </c>
      <c r="I1721" s="2">
        <f t="shared" si="81"/>
        <v>1.8215384615384618</v>
      </c>
      <c r="J1721" t="s">
        <v>25</v>
      </c>
      <c r="K1721">
        <v>1.49</v>
      </c>
      <c r="L1721" s="8">
        <f t="shared" si="80"/>
        <v>72.53</v>
      </c>
      <c r="M1721" t="s">
        <v>15</v>
      </c>
      <c r="N1721" t="str">
        <f>VLOOKUP(M1721,'Look-up tables'!$H$1:$I$14,2,FALSE)</f>
        <v>BC</v>
      </c>
      <c r="O1721" t="s">
        <v>22</v>
      </c>
      <c r="P1721" s="7">
        <f>VLOOKUP(O1721,'Look-up tables'!$D$1:$E$5,2,FALSE)</f>
        <v>1</v>
      </c>
      <c r="Q1721" s="8" t="s">
        <v>27</v>
      </c>
      <c r="R1721" t="s">
        <v>68</v>
      </c>
      <c r="S1721" t="s">
        <v>19</v>
      </c>
      <c r="T1721" t="s">
        <v>155</v>
      </c>
    </row>
    <row r="1722" spans="1:20" x14ac:dyDescent="0.35">
      <c r="A1722">
        <v>59973</v>
      </c>
      <c r="B1722" s="1">
        <v>40862</v>
      </c>
      <c r="C1722" s="27" t="str">
        <f t="shared" si="79"/>
        <v>Nov</v>
      </c>
      <c r="D1722" s="27">
        <f>VLOOKUP(C1722,'Look-up tables'!$N$2:$O$13,2,FALSE)</f>
        <v>11</v>
      </c>
      <c r="E1722" t="s">
        <v>13</v>
      </c>
      <c r="F1722">
        <v>30</v>
      </c>
      <c r="G1722" t="str">
        <f>VLOOKUP(F1722,'Look-up tables'!$A$1:$B$7,2,TRUE)</f>
        <v>L</v>
      </c>
      <c r="H1722">
        <v>4982.9440000000004</v>
      </c>
      <c r="I1722" s="2">
        <f t="shared" si="81"/>
        <v>166.09813333333335</v>
      </c>
      <c r="J1722" t="s">
        <v>21</v>
      </c>
      <c r="K1722">
        <v>29.1</v>
      </c>
      <c r="L1722" s="8">
        <f t="shared" si="80"/>
        <v>5012.0440000000008</v>
      </c>
      <c r="M1722" t="s">
        <v>85</v>
      </c>
      <c r="N1722" t="str">
        <f>VLOOKUP(M1722,'Look-up tables'!$H$1:$I$14,2,FALSE)</f>
        <v>SK</v>
      </c>
      <c r="O1722" t="s">
        <v>42</v>
      </c>
      <c r="P1722" s="7">
        <f>VLOOKUP(O1722,'Look-up tables'!$D$1:$E$5,2,FALSE)</f>
        <v>2</v>
      </c>
      <c r="Q1722" s="8" t="s">
        <v>17</v>
      </c>
      <c r="R1722" t="s">
        <v>52</v>
      </c>
      <c r="S1722" t="s">
        <v>56</v>
      </c>
      <c r="T1722" t="s">
        <v>194</v>
      </c>
    </row>
    <row r="1723" spans="1:20" x14ac:dyDescent="0.35">
      <c r="A1723">
        <v>59973</v>
      </c>
      <c r="B1723" s="1">
        <v>40862</v>
      </c>
      <c r="C1723" s="27" t="str">
        <f t="shared" si="79"/>
        <v>Nov</v>
      </c>
      <c r="D1723" s="27">
        <f>VLOOKUP(C1723,'Look-up tables'!$N$2:$O$13,2,FALSE)</f>
        <v>11</v>
      </c>
      <c r="E1723" t="s">
        <v>13</v>
      </c>
      <c r="F1723">
        <v>29</v>
      </c>
      <c r="G1723" t="str">
        <f>VLOOKUP(F1723,'Look-up tables'!$A$1:$B$7,2,TRUE)</f>
        <v>M</v>
      </c>
      <c r="H1723">
        <v>11039.75</v>
      </c>
      <c r="I1723" s="2">
        <f t="shared" si="81"/>
        <v>380.68103448275861</v>
      </c>
      <c r="J1723" t="s">
        <v>21</v>
      </c>
      <c r="K1723">
        <v>14.7</v>
      </c>
      <c r="L1723" s="8">
        <f t="shared" si="80"/>
        <v>11054.45</v>
      </c>
      <c r="M1723" t="s">
        <v>85</v>
      </c>
      <c r="N1723" t="str">
        <f>VLOOKUP(M1723,'Look-up tables'!$H$1:$I$14,2,FALSE)</f>
        <v>SK</v>
      </c>
      <c r="O1723" t="s">
        <v>42</v>
      </c>
      <c r="P1723" s="7">
        <f>VLOOKUP(O1723,'Look-up tables'!$D$1:$E$5,2,FALSE)</f>
        <v>2</v>
      </c>
      <c r="Q1723" s="8" t="s">
        <v>30</v>
      </c>
      <c r="R1723" t="s">
        <v>44</v>
      </c>
      <c r="S1723" t="s">
        <v>24</v>
      </c>
      <c r="T1723" t="s">
        <v>190</v>
      </c>
    </row>
    <row r="1724" spans="1:20" x14ac:dyDescent="0.35">
      <c r="A1724">
        <v>14662</v>
      </c>
      <c r="B1724" s="1">
        <v>40863</v>
      </c>
      <c r="C1724" s="27" t="str">
        <f t="shared" si="79"/>
        <v>Nov</v>
      </c>
      <c r="D1724" s="27">
        <f>VLOOKUP(C1724,'Look-up tables'!$N$2:$O$13,2,FALSE)</f>
        <v>11</v>
      </c>
      <c r="E1724" t="s">
        <v>34</v>
      </c>
      <c r="F1724">
        <v>48</v>
      </c>
      <c r="G1724" t="str">
        <f>VLOOKUP(F1724,'Look-up tables'!$A$1:$B$7,2,TRUE)</f>
        <v>XL</v>
      </c>
      <c r="H1724">
        <v>257.75</v>
      </c>
      <c r="I1724" s="2">
        <f t="shared" si="81"/>
        <v>5.369791666666667</v>
      </c>
      <c r="J1724" t="s">
        <v>25</v>
      </c>
      <c r="K1724">
        <v>4.75</v>
      </c>
      <c r="L1724" s="8">
        <f t="shared" si="80"/>
        <v>262.5</v>
      </c>
      <c r="M1724" t="s">
        <v>41</v>
      </c>
      <c r="N1724" t="str">
        <f>VLOOKUP(M1724,'Look-up tables'!$H$1:$I$14,2,FALSE)</f>
        <v>NS</v>
      </c>
      <c r="O1724" t="s">
        <v>22</v>
      </c>
      <c r="P1724" s="7">
        <f>VLOOKUP(O1724,'Look-up tables'!$D$1:$E$5,2,FALSE)</f>
        <v>1</v>
      </c>
      <c r="Q1724" s="8" t="s">
        <v>27</v>
      </c>
      <c r="R1724" t="s">
        <v>28</v>
      </c>
      <c r="S1724" t="s">
        <v>19</v>
      </c>
      <c r="T1724" t="s">
        <v>155</v>
      </c>
    </row>
    <row r="1725" spans="1:20" x14ac:dyDescent="0.35">
      <c r="A1725">
        <v>14662</v>
      </c>
      <c r="B1725" s="1">
        <v>40863</v>
      </c>
      <c r="C1725" s="27" t="str">
        <f t="shared" si="79"/>
        <v>Nov</v>
      </c>
      <c r="D1725" s="27">
        <f>VLOOKUP(C1725,'Look-up tables'!$N$2:$O$13,2,FALSE)</f>
        <v>11</v>
      </c>
      <c r="E1725" t="s">
        <v>34</v>
      </c>
      <c r="F1725">
        <v>48</v>
      </c>
      <c r="G1725" t="str">
        <f>VLOOKUP(F1725,'Look-up tables'!$A$1:$B$7,2,TRUE)</f>
        <v>XL</v>
      </c>
      <c r="H1725">
        <v>5139.8819999999996</v>
      </c>
      <c r="I1725" s="2">
        <f t="shared" si="81"/>
        <v>107.08087499999999</v>
      </c>
      <c r="J1725" t="s">
        <v>25</v>
      </c>
      <c r="K1725">
        <v>8.99</v>
      </c>
      <c r="L1725" s="8">
        <f t="shared" si="80"/>
        <v>5148.8719999999994</v>
      </c>
      <c r="M1725" t="s">
        <v>41</v>
      </c>
      <c r="N1725" t="str">
        <f>VLOOKUP(M1725,'Look-up tables'!$H$1:$I$14,2,FALSE)</f>
        <v>NS</v>
      </c>
      <c r="O1725" t="s">
        <v>22</v>
      </c>
      <c r="P1725" s="7">
        <f>VLOOKUP(O1725,'Look-up tables'!$D$1:$E$5,2,FALSE)</f>
        <v>1</v>
      </c>
      <c r="Q1725" s="8" t="s">
        <v>30</v>
      </c>
      <c r="R1725" t="s">
        <v>47</v>
      </c>
      <c r="S1725" t="s">
        <v>19</v>
      </c>
      <c r="T1725" t="s">
        <v>155</v>
      </c>
    </row>
    <row r="1726" spans="1:20" x14ac:dyDescent="0.35">
      <c r="A1726">
        <v>41413</v>
      </c>
      <c r="B1726" s="1">
        <v>40863</v>
      </c>
      <c r="C1726" s="27" t="str">
        <f t="shared" si="79"/>
        <v>Nov</v>
      </c>
      <c r="D1726" s="27">
        <f>VLOOKUP(C1726,'Look-up tables'!$N$2:$O$13,2,FALSE)</f>
        <v>11</v>
      </c>
      <c r="E1726" t="s">
        <v>13</v>
      </c>
      <c r="F1726">
        <v>46</v>
      </c>
      <c r="G1726" t="str">
        <f>VLOOKUP(F1726,'Look-up tables'!$A$1:$B$7,2,TRUE)</f>
        <v>XL</v>
      </c>
      <c r="H1726">
        <v>1765.64</v>
      </c>
      <c r="I1726" s="2">
        <f t="shared" si="81"/>
        <v>38.383478260869566</v>
      </c>
      <c r="J1726" t="s">
        <v>25</v>
      </c>
      <c r="K1726">
        <v>14.45</v>
      </c>
      <c r="L1726" s="8">
        <f t="shared" si="80"/>
        <v>1780.0900000000001</v>
      </c>
      <c r="M1726" t="s">
        <v>15</v>
      </c>
      <c r="N1726" t="str">
        <f>VLOOKUP(M1726,'Look-up tables'!$H$1:$I$14,2,FALSE)</f>
        <v>BC</v>
      </c>
      <c r="O1726" t="s">
        <v>22</v>
      </c>
      <c r="P1726" s="7">
        <f>VLOOKUP(O1726,'Look-up tables'!$D$1:$E$5,2,FALSE)</f>
        <v>1</v>
      </c>
      <c r="Q1726" s="8" t="s">
        <v>17</v>
      </c>
      <c r="R1726" t="s">
        <v>18</v>
      </c>
      <c r="S1726" t="s">
        <v>76</v>
      </c>
      <c r="T1726" t="s">
        <v>144</v>
      </c>
    </row>
    <row r="1727" spans="1:20" x14ac:dyDescent="0.35">
      <c r="A1727">
        <v>57121</v>
      </c>
      <c r="B1727" s="1">
        <v>40863</v>
      </c>
      <c r="C1727" s="27" t="str">
        <f t="shared" si="79"/>
        <v>Nov</v>
      </c>
      <c r="D1727" s="27">
        <f>VLOOKUP(C1727,'Look-up tables'!$N$2:$O$13,2,FALSE)</f>
        <v>11</v>
      </c>
      <c r="E1727" t="s">
        <v>49</v>
      </c>
      <c r="F1727">
        <v>42</v>
      </c>
      <c r="G1727" t="str">
        <f>VLOOKUP(F1727,'Look-up tables'!$A$1:$B$7,2,TRUE)</f>
        <v>XL</v>
      </c>
      <c r="H1727">
        <v>199.24</v>
      </c>
      <c r="I1727" s="2">
        <f t="shared" si="81"/>
        <v>4.7438095238095244</v>
      </c>
      <c r="J1727" t="s">
        <v>25</v>
      </c>
      <c r="K1727">
        <v>4.72</v>
      </c>
      <c r="L1727" s="8">
        <f t="shared" si="80"/>
        <v>203.96</v>
      </c>
      <c r="M1727" t="s">
        <v>54</v>
      </c>
      <c r="N1727" t="str">
        <f>VLOOKUP(M1727,'Look-up tables'!$H$1:$I$14,2,FALSE)</f>
        <v>AB</v>
      </c>
      <c r="O1727" t="s">
        <v>16</v>
      </c>
      <c r="P1727" s="7">
        <f>VLOOKUP(O1727,'Look-up tables'!$D$1:$E$5,2,FALSE)</f>
        <v>4</v>
      </c>
      <c r="Q1727" s="8" t="s">
        <v>27</v>
      </c>
      <c r="R1727" t="s">
        <v>28</v>
      </c>
      <c r="S1727" t="s">
        <v>19</v>
      </c>
      <c r="T1727" t="s">
        <v>144</v>
      </c>
    </row>
    <row r="1728" spans="1:20" x14ac:dyDescent="0.35">
      <c r="A1728">
        <v>6982</v>
      </c>
      <c r="B1728" s="1">
        <v>40863</v>
      </c>
      <c r="C1728" s="27" t="str">
        <f t="shared" si="79"/>
        <v>Nov</v>
      </c>
      <c r="D1728" s="27">
        <f>VLOOKUP(C1728,'Look-up tables'!$N$2:$O$13,2,FALSE)</f>
        <v>11</v>
      </c>
      <c r="E1728" t="s">
        <v>49</v>
      </c>
      <c r="F1728">
        <v>41</v>
      </c>
      <c r="G1728" t="str">
        <f>VLOOKUP(F1728,'Look-up tables'!$A$1:$B$7,2,TRUE)</f>
        <v>XL</v>
      </c>
      <c r="H1728">
        <v>844.09</v>
      </c>
      <c r="I1728" s="2">
        <f t="shared" si="81"/>
        <v>20.587560975609758</v>
      </c>
      <c r="J1728" t="s">
        <v>25</v>
      </c>
      <c r="K1728">
        <v>10.49</v>
      </c>
      <c r="L1728" s="8">
        <f t="shared" si="80"/>
        <v>854.58</v>
      </c>
      <c r="M1728" t="s">
        <v>62</v>
      </c>
      <c r="N1728" t="str">
        <f>VLOOKUP(M1728,'Look-up tables'!$H$1:$I$14,2,FALSE)</f>
        <v>NU</v>
      </c>
      <c r="O1728" t="s">
        <v>22</v>
      </c>
      <c r="P1728" s="7">
        <f>VLOOKUP(O1728,'Look-up tables'!$D$1:$E$5,2,FALSE)</f>
        <v>1</v>
      </c>
      <c r="Q1728" s="8" t="s">
        <v>17</v>
      </c>
      <c r="R1728" t="s">
        <v>18</v>
      </c>
      <c r="S1728" t="s">
        <v>19</v>
      </c>
      <c r="T1728" t="s">
        <v>144</v>
      </c>
    </row>
    <row r="1729" spans="1:20" x14ac:dyDescent="0.35">
      <c r="A1729">
        <v>6982</v>
      </c>
      <c r="B1729" s="1">
        <v>40863</v>
      </c>
      <c r="C1729" s="27" t="str">
        <f t="shared" si="79"/>
        <v>Nov</v>
      </c>
      <c r="D1729" s="27">
        <f>VLOOKUP(C1729,'Look-up tables'!$N$2:$O$13,2,FALSE)</f>
        <v>11</v>
      </c>
      <c r="E1729" t="s">
        <v>49</v>
      </c>
      <c r="F1729">
        <v>32</v>
      </c>
      <c r="G1729" t="str">
        <f>VLOOKUP(F1729,'Look-up tables'!$A$1:$B$7,2,TRUE)</f>
        <v>L</v>
      </c>
      <c r="H1729">
        <v>1311.25</v>
      </c>
      <c r="I1729" s="2">
        <f t="shared" si="81"/>
        <v>40.9765625</v>
      </c>
      <c r="J1729" t="s">
        <v>14</v>
      </c>
      <c r="K1729">
        <v>1.99</v>
      </c>
      <c r="L1729" s="8">
        <f t="shared" si="80"/>
        <v>1313.24</v>
      </c>
      <c r="M1729" t="s">
        <v>62</v>
      </c>
      <c r="N1729" t="str">
        <f>VLOOKUP(M1729,'Look-up tables'!$H$1:$I$14,2,FALSE)</f>
        <v>NU</v>
      </c>
      <c r="O1729" t="s">
        <v>22</v>
      </c>
      <c r="P1729" s="7">
        <f>VLOOKUP(O1729,'Look-up tables'!$D$1:$E$5,2,FALSE)</f>
        <v>1</v>
      </c>
      <c r="Q1729" s="8" t="s">
        <v>30</v>
      </c>
      <c r="R1729" t="s">
        <v>31</v>
      </c>
      <c r="S1729" t="s">
        <v>32</v>
      </c>
      <c r="T1729" t="s">
        <v>144</v>
      </c>
    </row>
    <row r="1730" spans="1:20" x14ac:dyDescent="0.35">
      <c r="A1730">
        <v>14662</v>
      </c>
      <c r="B1730" s="1">
        <v>40863</v>
      </c>
      <c r="C1730" s="27" t="str">
        <f t="shared" si="79"/>
        <v>Nov</v>
      </c>
      <c r="D1730" s="27">
        <f>VLOOKUP(C1730,'Look-up tables'!$N$2:$O$13,2,FALSE)</f>
        <v>11</v>
      </c>
      <c r="E1730" t="s">
        <v>34</v>
      </c>
      <c r="F1730">
        <v>24</v>
      </c>
      <c r="G1730" t="str">
        <f>VLOOKUP(F1730,'Look-up tables'!$A$1:$B$7,2,TRUE)</f>
        <v>M</v>
      </c>
      <c r="H1730">
        <v>39.69</v>
      </c>
      <c r="I1730" s="2">
        <f t="shared" si="81"/>
        <v>1.6537499999999998</v>
      </c>
      <c r="J1730" t="s">
        <v>25</v>
      </c>
      <c r="K1730">
        <v>1</v>
      </c>
      <c r="L1730" s="8">
        <f t="shared" si="80"/>
        <v>40.69</v>
      </c>
      <c r="M1730" t="s">
        <v>232</v>
      </c>
      <c r="N1730" t="str">
        <f>VLOOKUP(M1730,'Look-up tables'!$H$1:$I$14,2,FALSE)</f>
        <v>NL</v>
      </c>
      <c r="O1730" t="s">
        <v>22</v>
      </c>
      <c r="P1730" s="7">
        <f>VLOOKUP(O1730,'Look-up tables'!$D$1:$E$5,2,FALSE)</f>
        <v>1</v>
      </c>
      <c r="Q1730" s="8" t="s">
        <v>27</v>
      </c>
      <c r="R1730" t="s">
        <v>40</v>
      </c>
      <c r="S1730" t="s">
        <v>37</v>
      </c>
      <c r="T1730" t="s">
        <v>155</v>
      </c>
    </row>
    <row r="1731" spans="1:20" x14ac:dyDescent="0.35">
      <c r="A1731">
        <v>41413</v>
      </c>
      <c r="B1731" s="1">
        <v>40863</v>
      </c>
      <c r="C1731" s="27" t="str">
        <f t="shared" ref="C1731:C1794" si="82">TEXT(B1731, "mmm")</f>
        <v>Nov</v>
      </c>
      <c r="D1731" s="27">
        <f>VLOOKUP(C1731,'Look-up tables'!$N$2:$O$13,2,FALSE)</f>
        <v>11</v>
      </c>
      <c r="E1731" t="s">
        <v>13</v>
      </c>
      <c r="F1731">
        <v>23</v>
      </c>
      <c r="G1731" t="str">
        <f>VLOOKUP(F1731,'Look-up tables'!$A$1:$B$7,2,TRUE)</f>
        <v>M</v>
      </c>
      <c r="H1731">
        <v>156.5</v>
      </c>
      <c r="I1731" s="2">
        <f t="shared" si="81"/>
        <v>6.8043478260869561</v>
      </c>
      <c r="J1731" t="s">
        <v>25</v>
      </c>
      <c r="K1731">
        <v>6</v>
      </c>
      <c r="L1731" s="8">
        <f t="shared" ref="L1731:L1794" si="83">H1731+K1731</f>
        <v>162.5</v>
      </c>
      <c r="M1731" t="s">
        <v>15</v>
      </c>
      <c r="N1731" t="str">
        <f>VLOOKUP(M1731,'Look-up tables'!$H$1:$I$14,2,FALSE)</f>
        <v>BC</v>
      </c>
      <c r="O1731" t="s">
        <v>22</v>
      </c>
      <c r="P1731" s="7">
        <f>VLOOKUP(O1731,'Look-up tables'!$D$1:$E$5,2,FALSE)</f>
        <v>1</v>
      </c>
      <c r="Q1731" s="8" t="s">
        <v>27</v>
      </c>
      <c r="R1731" t="s">
        <v>28</v>
      </c>
      <c r="S1731" t="s">
        <v>19</v>
      </c>
      <c r="T1731" t="s">
        <v>237</v>
      </c>
    </row>
    <row r="1732" spans="1:20" x14ac:dyDescent="0.35">
      <c r="A1732">
        <v>41413</v>
      </c>
      <c r="B1732" s="1">
        <v>40863</v>
      </c>
      <c r="C1732" s="27" t="str">
        <f t="shared" si="82"/>
        <v>Nov</v>
      </c>
      <c r="D1732" s="27">
        <f>VLOOKUP(C1732,'Look-up tables'!$N$2:$O$13,2,FALSE)</f>
        <v>11</v>
      </c>
      <c r="E1732" t="s">
        <v>13</v>
      </c>
      <c r="F1732">
        <v>17</v>
      </c>
      <c r="G1732" t="str">
        <f>VLOOKUP(F1732,'Look-up tables'!$A$1:$B$7,2,TRUE)</f>
        <v>S</v>
      </c>
      <c r="H1732">
        <v>10134.549999999999</v>
      </c>
      <c r="I1732" s="2">
        <f t="shared" si="81"/>
        <v>596.15</v>
      </c>
      <c r="J1732" t="s">
        <v>25</v>
      </c>
      <c r="K1732">
        <v>24.49</v>
      </c>
      <c r="L1732" s="8">
        <f t="shared" si="83"/>
        <v>10159.039999999999</v>
      </c>
      <c r="M1732" t="s">
        <v>15</v>
      </c>
      <c r="N1732" t="str">
        <f>VLOOKUP(M1732,'Look-up tables'!$H$1:$I$14,2,FALSE)</f>
        <v>BC</v>
      </c>
      <c r="O1732" t="s">
        <v>22</v>
      </c>
      <c r="P1732" s="7">
        <f>VLOOKUP(O1732,'Look-up tables'!$D$1:$E$5,2,FALSE)</f>
        <v>1</v>
      </c>
      <c r="Q1732" s="8" t="s">
        <v>30</v>
      </c>
      <c r="R1732" t="s">
        <v>165</v>
      </c>
      <c r="S1732" t="s">
        <v>76</v>
      </c>
      <c r="T1732" t="s">
        <v>126</v>
      </c>
    </row>
    <row r="1733" spans="1:20" x14ac:dyDescent="0.35">
      <c r="A1733">
        <v>16993</v>
      </c>
      <c r="B1733" s="1">
        <v>40863</v>
      </c>
      <c r="C1733" s="27" t="str">
        <f t="shared" si="82"/>
        <v>Nov</v>
      </c>
      <c r="D1733" s="27">
        <f>VLOOKUP(C1733,'Look-up tables'!$N$2:$O$13,2,FALSE)</f>
        <v>11</v>
      </c>
      <c r="E1733" t="s">
        <v>55</v>
      </c>
      <c r="F1733">
        <v>8</v>
      </c>
      <c r="G1733" t="str">
        <f>VLOOKUP(F1733,'Look-up tables'!$A$1:$B$7,2,TRUE)</f>
        <v>XS</v>
      </c>
      <c r="H1733">
        <v>1383.9190000000001</v>
      </c>
      <c r="I1733" s="2">
        <f t="shared" si="81"/>
        <v>172.98987500000001</v>
      </c>
      <c r="J1733" t="s">
        <v>25</v>
      </c>
      <c r="K1733">
        <v>2.5</v>
      </c>
      <c r="L1733" s="8">
        <f t="shared" si="83"/>
        <v>1386.4190000000001</v>
      </c>
      <c r="M1733" t="s">
        <v>63</v>
      </c>
      <c r="N1733" t="str">
        <f>VLOOKUP(M1733,'Look-up tables'!$H$1:$I$14,2,FALSE)</f>
        <v>NB</v>
      </c>
      <c r="O1733" t="s">
        <v>42</v>
      </c>
      <c r="P1733" s="7">
        <f>VLOOKUP(O1733,'Look-up tables'!$D$1:$E$5,2,FALSE)</f>
        <v>2</v>
      </c>
      <c r="Q1733" s="8" t="s">
        <v>30</v>
      </c>
      <c r="R1733" t="s">
        <v>47</v>
      </c>
      <c r="S1733" t="s">
        <v>19</v>
      </c>
      <c r="T1733" t="s">
        <v>168</v>
      </c>
    </row>
    <row r="1734" spans="1:20" x14ac:dyDescent="0.35">
      <c r="A1734">
        <v>6982</v>
      </c>
      <c r="B1734" s="1">
        <v>40863</v>
      </c>
      <c r="C1734" s="27" t="str">
        <f t="shared" si="82"/>
        <v>Nov</v>
      </c>
      <c r="D1734" s="27">
        <f>VLOOKUP(C1734,'Look-up tables'!$N$2:$O$13,2,FALSE)</f>
        <v>11</v>
      </c>
      <c r="E1734" t="s">
        <v>49</v>
      </c>
      <c r="F1734">
        <v>5</v>
      </c>
      <c r="G1734" t="str">
        <f>VLOOKUP(F1734,'Look-up tables'!$A$1:$B$7,2,TRUE)</f>
        <v>XS</v>
      </c>
      <c r="H1734">
        <v>544.41</v>
      </c>
      <c r="I1734" s="2">
        <f t="shared" si="81"/>
        <v>108.88199999999999</v>
      </c>
      <c r="J1734" t="s">
        <v>21</v>
      </c>
      <c r="K1734">
        <v>57.38</v>
      </c>
      <c r="L1734" s="8">
        <f t="shared" si="83"/>
        <v>601.79</v>
      </c>
      <c r="M1734" t="s">
        <v>62</v>
      </c>
      <c r="N1734" t="str">
        <f>VLOOKUP(M1734,'Look-up tables'!$H$1:$I$14,2,FALSE)</f>
        <v>NU</v>
      </c>
      <c r="O1734" t="s">
        <v>22</v>
      </c>
      <c r="P1734" s="7">
        <f>VLOOKUP(O1734,'Look-up tables'!$D$1:$E$5,2,FALSE)</f>
        <v>1</v>
      </c>
      <c r="Q1734" s="8" t="s">
        <v>17</v>
      </c>
      <c r="R1734" t="s">
        <v>115</v>
      </c>
      <c r="S1734" t="s">
        <v>56</v>
      </c>
      <c r="T1734" t="s">
        <v>144</v>
      </c>
    </row>
    <row r="1735" spans="1:20" x14ac:dyDescent="0.35">
      <c r="A1735">
        <v>57121</v>
      </c>
      <c r="B1735" s="1">
        <v>40863</v>
      </c>
      <c r="C1735" s="27" t="str">
        <f t="shared" si="82"/>
        <v>Nov</v>
      </c>
      <c r="D1735" s="27">
        <f>VLOOKUP(C1735,'Look-up tables'!$N$2:$O$13,2,FALSE)</f>
        <v>11</v>
      </c>
      <c r="E1735" t="s">
        <v>49</v>
      </c>
      <c r="F1735">
        <v>3</v>
      </c>
      <c r="G1735" t="str">
        <f>VLOOKUP(F1735,'Look-up tables'!$A$1:$B$7,2,TRUE)</f>
        <v>XS</v>
      </c>
      <c r="H1735">
        <v>504.6705</v>
      </c>
      <c r="I1735" s="2">
        <f t="shared" si="81"/>
        <v>168.2235</v>
      </c>
      <c r="J1735" t="s">
        <v>25</v>
      </c>
      <c r="K1735">
        <v>4.2</v>
      </c>
      <c r="L1735" s="8">
        <f t="shared" si="83"/>
        <v>508.87049999999999</v>
      </c>
      <c r="M1735" t="s">
        <v>54</v>
      </c>
      <c r="N1735" t="str">
        <f>VLOOKUP(M1735,'Look-up tables'!$H$1:$I$14,2,FALSE)</f>
        <v>AB</v>
      </c>
      <c r="O1735" t="s">
        <v>16</v>
      </c>
      <c r="P1735" s="7">
        <f>VLOOKUP(O1735,'Look-up tables'!$D$1:$E$5,2,FALSE)</f>
        <v>4</v>
      </c>
      <c r="Q1735" s="8" t="s">
        <v>30</v>
      </c>
      <c r="R1735" t="s">
        <v>47</v>
      </c>
      <c r="S1735" t="s">
        <v>19</v>
      </c>
      <c r="T1735" t="s">
        <v>144</v>
      </c>
    </row>
    <row r="1736" spans="1:20" x14ac:dyDescent="0.35">
      <c r="A1736">
        <v>44003</v>
      </c>
      <c r="B1736" s="1">
        <v>40864</v>
      </c>
      <c r="C1736" s="27" t="str">
        <f t="shared" si="82"/>
        <v>Nov</v>
      </c>
      <c r="D1736" s="27">
        <f>VLOOKUP(C1736,'Look-up tables'!$N$2:$O$13,2,FALSE)</f>
        <v>11</v>
      </c>
      <c r="E1736" t="s">
        <v>13</v>
      </c>
      <c r="F1736">
        <v>38</v>
      </c>
      <c r="G1736" t="str">
        <f>VLOOKUP(F1736,'Look-up tables'!$A$1:$B$7,2,TRUE)</f>
        <v>L</v>
      </c>
      <c r="H1736">
        <v>202.42</v>
      </c>
      <c r="I1736" s="2">
        <f t="shared" si="81"/>
        <v>5.3268421052631574</v>
      </c>
      <c r="J1736" t="s">
        <v>25</v>
      </c>
      <c r="K1736">
        <v>2.99</v>
      </c>
      <c r="L1736" s="8">
        <f t="shared" si="83"/>
        <v>205.41</v>
      </c>
      <c r="M1736" t="s">
        <v>15</v>
      </c>
      <c r="N1736" t="str">
        <f>VLOOKUP(M1736,'Look-up tables'!$H$1:$I$14,2,FALSE)</f>
        <v>BC</v>
      </c>
      <c r="O1736" t="s">
        <v>29</v>
      </c>
      <c r="P1736" s="7">
        <f>VLOOKUP(O1736,'Look-up tables'!$D$1:$E$5,2,FALSE)</f>
        <v>3</v>
      </c>
      <c r="Q1736" s="8" t="s">
        <v>27</v>
      </c>
      <c r="R1736" t="s">
        <v>68</v>
      </c>
      <c r="S1736" t="s">
        <v>19</v>
      </c>
      <c r="T1736" t="s">
        <v>124</v>
      </c>
    </row>
    <row r="1737" spans="1:20" x14ac:dyDescent="0.35">
      <c r="A1737">
        <v>46951</v>
      </c>
      <c r="B1737" s="1">
        <v>40864</v>
      </c>
      <c r="C1737" s="27" t="str">
        <f t="shared" si="82"/>
        <v>Nov</v>
      </c>
      <c r="D1737" s="27">
        <f>VLOOKUP(C1737,'Look-up tables'!$N$2:$O$13,2,FALSE)</f>
        <v>11</v>
      </c>
      <c r="E1737" t="s">
        <v>20</v>
      </c>
      <c r="F1737">
        <v>26</v>
      </c>
      <c r="G1737" t="str">
        <f>VLOOKUP(F1737,'Look-up tables'!$A$1:$B$7,2,TRUE)</f>
        <v>M</v>
      </c>
      <c r="H1737">
        <v>2379.3285000000001</v>
      </c>
      <c r="I1737" s="2">
        <f t="shared" si="81"/>
        <v>91.512634615384613</v>
      </c>
      <c r="J1737" t="s">
        <v>25</v>
      </c>
      <c r="K1737">
        <v>5.92</v>
      </c>
      <c r="L1737" s="8">
        <f t="shared" si="83"/>
        <v>2385.2485000000001</v>
      </c>
      <c r="M1737" t="s">
        <v>39</v>
      </c>
      <c r="N1737" t="str">
        <f>VLOOKUP(M1737,'Look-up tables'!$H$1:$I$14,2,FALSE)</f>
        <v>MB</v>
      </c>
      <c r="O1737" t="s">
        <v>22</v>
      </c>
      <c r="P1737" s="7">
        <f>VLOOKUP(O1737,'Look-up tables'!$D$1:$E$5,2,FALSE)</f>
        <v>1</v>
      </c>
      <c r="Q1737" s="8" t="s">
        <v>30</v>
      </c>
      <c r="R1737" t="s">
        <v>47</v>
      </c>
      <c r="S1737" t="s">
        <v>19</v>
      </c>
      <c r="T1737" t="s">
        <v>144</v>
      </c>
    </row>
    <row r="1738" spans="1:20" x14ac:dyDescent="0.35">
      <c r="A1738">
        <v>15264</v>
      </c>
      <c r="B1738" s="1">
        <v>40864</v>
      </c>
      <c r="C1738" s="27" t="str">
        <f t="shared" si="82"/>
        <v>Nov</v>
      </c>
      <c r="D1738" s="27">
        <f>VLOOKUP(C1738,'Look-up tables'!$N$2:$O$13,2,FALSE)</f>
        <v>11</v>
      </c>
      <c r="E1738" t="s">
        <v>55</v>
      </c>
      <c r="F1738">
        <v>13</v>
      </c>
      <c r="G1738" t="str">
        <f>VLOOKUP(F1738,'Look-up tables'!$A$1:$B$7,2,TRUE)</f>
        <v>S</v>
      </c>
      <c r="H1738">
        <v>90.15</v>
      </c>
      <c r="I1738" s="2">
        <f t="shared" si="81"/>
        <v>6.9346153846153848</v>
      </c>
      <c r="J1738" t="s">
        <v>25</v>
      </c>
      <c r="K1738">
        <v>0.49</v>
      </c>
      <c r="L1738" s="8">
        <f t="shared" si="83"/>
        <v>90.64</v>
      </c>
      <c r="M1738" t="s">
        <v>35</v>
      </c>
      <c r="N1738" t="str">
        <f>VLOOKUP(M1738,'Look-up tables'!$H$1:$I$14,2,FALSE)</f>
        <v>QC</v>
      </c>
      <c r="O1738" t="s">
        <v>29</v>
      </c>
      <c r="P1738" s="7">
        <f>VLOOKUP(O1738,'Look-up tables'!$D$1:$E$5,2,FALSE)</f>
        <v>3</v>
      </c>
      <c r="Q1738" s="8" t="s">
        <v>27</v>
      </c>
      <c r="R1738" t="s">
        <v>71</v>
      </c>
      <c r="S1738" t="s">
        <v>19</v>
      </c>
      <c r="T1738" t="s">
        <v>155</v>
      </c>
    </row>
    <row r="1739" spans="1:20" x14ac:dyDescent="0.35">
      <c r="A1739">
        <v>15264</v>
      </c>
      <c r="B1739" s="1">
        <v>40864</v>
      </c>
      <c r="C1739" s="27" t="str">
        <f t="shared" si="82"/>
        <v>Nov</v>
      </c>
      <c r="D1739" s="27">
        <f>VLOOKUP(C1739,'Look-up tables'!$N$2:$O$13,2,FALSE)</f>
        <v>11</v>
      </c>
      <c r="E1739" t="s">
        <v>55</v>
      </c>
      <c r="F1739">
        <v>3</v>
      </c>
      <c r="G1739" t="str">
        <f>VLOOKUP(F1739,'Look-up tables'!$A$1:$B$7,2,TRUE)</f>
        <v>XS</v>
      </c>
      <c r="H1739">
        <v>3581.52</v>
      </c>
      <c r="I1739" s="2">
        <f t="shared" si="81"/>
        <v>1193.8399999999999</v>
      </c>
      <c r="J1739" t="s">
        <v>25</v>
      </c>
      <c r="K1739">
        <v>19.989999999999998</v>
      </c>
      <c r="L1739" s="8">
        <f t="shared" si="83"/>
        <v>3601.5099999999998</v>
      </c>
      <c r="M1739" t="s">
        <v>35</v>
      </c>
      <c r="N1739" t="str">
        <f>VLOOKUP(M1739,'Look-up tables'!$H$1:$I$14,2,FALSE)</f>
        <v>QC</v>
      </c>
      <c r="O1739" t="s">
        <v>29</v>
      </c>
      <c r="P1739" s="7">
        <f>VLOOKUP(O1739,'Look-up tables'!$D$1:$E$5,2,FALSE)</f>
        <v>3</v>
      </c>
      <c r="Q1739" s="8" t="s">
        <v>27</v>
      </c>
      <c r="R1739" t="s">
        <v>68</v>
      </c>
      <c r="S1739" t="s">
        <v>19</v>
      </c>
      <c r="T1739" t="s">
        <v>194</v>
      </c>
    </row>
    <row r="1740" spans="1:20" x14ac:dyDescent="0.35">
      <c r="A1740">
        <v>35687</v>
      </c>
      <c r="B1740" s="1">
        <v>40865</v>
      </c>
      <c r="C1740" s="27" t="str">
        <f t="shared" si="82"/>
        <v>Nov</v>
      </c>
      <c r="D1740" s="27">
        <f>VLOOKUP(C1740,'Look-up tables'!$N$2:$O$13,2,FALSE)</f>
        <v>11</v>
      </c>
      <c r="E1740" t="s">
        <v>49</v>
      </c>
      <c r="F1740">
        <v>48</v>
      </c>
      <c r="G1740" t="str">
        <f>VLOOKUP(F1740,'Look-up tables'!$A$1:$B$7,2,TRUE)</f>
        <v>XL</v>
      </c>
      <c r="H1740">
        <v>620.23</v>
      </c>
      <c r="I1740" s="2">
        <f t="shared" si="81"/>
        <v>12.921458333333334</v>
      </c>
      <c r="J1740" t="s">
        <v>14</v>
      </c>
      <c r="K1740">
        <v>4.9800000000000004</v>
      </c>
      <c r="L1740" s="8">
        <f t="shared" si="83"/>
        <v>625.21</v>
      </c>
      <c r="M1740" t="s">
        <v>39</v>
      </c>
      <c r="N1740" t="str">
        <f>VLOOKUP(M1740,'Look-up tables'!$H$1:$I$14,2,FALSE)</f>
        <v>MB</v>
      </c>
      <c r="O1740" t="s">
        <v>29</v>
      </c>
      <c r="P1740" s="7">
        <f>VLOOKUP(O1740,'Look-up tables'!$D$1:$E$5,2,FALSE)</f>
        <v>3</v>
      </c>
      <c r="Q1740" s="8" t="s">
        <v>17</v>
      </c>
      <c r="R1740" t="s">
        <v>18</v>
      </c>
      <c r="S1740" t="s">
        <v>32</v>
      </c>
      <c r="T1740" t="s">
        <v>194</v>
      </c>
    </row>
    <row r="1741" spans="1:20" x14ac:dyDescent="0.35">
      <c r="A1741">
        <v>21859</v>
      </c>
      <c r="B1741" s="1">
        <v>40865</v>
      </c>
      <c r="C1741" s="27" t="str">
        <f t="shared" si="82"/>
        <v>Nov</v>
      </c>
      <c r="D1741" s="27">
        <f>VLOOKUP(C1741,'Look-up tables'!$N$2:$O$13,2,FALSE)</f>
        <v>11</v>
      </c>
      <c r="E1741" t="s">
        <v>34</v>
      </c>
      <c r="F1741">
        <v>42</v>
      </c>
      <c r="G1741" t="str">
        <f>VLOOKUP(F1741,'Look-up tables'!$A$1:$B$7,2,TRUE)</f>
        <v>XL</v>
      </c>
      <c r="H1741">
        <v>401.37</v>
      </c>
      <c r="I1741" s="2">
        <f t="shared" si="81"/>
        <v>9.5564285714285724</v>
      </c>
      <c r="J1741" t="s">
        <v>25</v>
      </c>
      <c r="K1741">
        <v>5.71</v>
      </c>
      <c r="L1741" s="8">
        <f t="shared" si="83"/>
        <v>407.08</v>
      </c>
      <c r="M1741" t="s">
        <v>51</v>
      </c>
      <c r="N1741" t="str">
        <f>VLOOKUP(M1741,'Look-up tables'!$H$1:$I$14,2,FALSE)</f>
        <v>ON</v>
      </c>
      <c r="O1741" t="s">
        <v>22</v>
      </c>
      <c r="P1741" s="7">
        <f>VLOOKUP(O1741,'Look-up tables'!$D$1:$E$5,2,FALSE)</f>
        <v>1</v>
      </c>
      <c r="Q1741" s="8" t="s">
        <v>17</v>
      </c>
      <c r="R1741" t="s">
        <v>18</v>
      </c>
      <c r="S1741" t="s">
        <v>19</v>
      </c>
      <c r="T1741" t="s">
        <v>194</v>
      </c>
    </row>
    <row r="1742" spans="1:20" x14ac:dyDescent="0.35">
      <c r="A1742">
        <v>32647</v>
      </c>
      <c r="B1742" s="1">
        <v>40865</v>
      </c>
      <c r="C1742" s="27" t="str">
        <f t="shared" si="82"/>
        <v>Nov</v>
      </c>
      <c r="D1742" s="27">
        <f>VLOOKUP(C1742,'Look-up tables'!$N$2:$O$13,2,FALSE)</f>
        <v>11</v>
      </c>
      <c r="E1742" t="s">
        <v>34</v>
      </c>
      <c r="F1742">
        <v>32</v>
      </c>
      <c r="G1742" t="str">
        <f>VLOOKUP(F1742,'Look-up tables'!$A$1:$B$7,2,TRUE)</f>
        <v>L</v>
      </c>
      <c r="H1742">
        <v>671.75</v>
      </c>
      <c r="I1742" s="2">
        <f t="shared" si="81"/>
        <v>20.9921875</v>
      </c>
      <c r="J1742" t="s">
        <v>25</v>
      </c>
      <c r="K1742">
        <v>4</v>
      </c>
      <c r="L1742" s="8">
        <f t="shared" si="83"/>
        <v>675.75</v>
      </c>
      <c r="M1742" t="s">
        <v>39</v>
      </c>
      <c r="N1742" t="str">
        <f>VLOOKUP(M1742,'Look-up tables'!$H$1:$I$14,2,FALSE)</f>
        <v>MB</v>
      </c>
      <c r="O1742" t="s">
        <v>16</v>
      </c>
      <c r="P1742" s="7">
        <f>VLOOKUP(O1742,'Look-up tables'!$D$1:$E$5,2,FALSE)</f>
        <v>4</v>
      </c>
      <c r="Q1742" s="8" t="s">
        <v>30</v>
      </c>
      <c r="R1742" t="s">
        <v>31</v>
      </c>
      <c r="S1742" t="s">
        <v>19</v>
      </c>
      <c r="T1742" t="s">
        <v>237</v>
      </c>
    </row>
    <row r="1743" spans="1:20" x14ac:dyDescent="0.35">
      <c r="A1743">
        <v>29383</v>
      </c>
      <c r="B1743" s="1">
        <v>40865</v>
      </c>
      <c r="C1743" s="27" t="str">
        <f t="shared" si="82"/>
        <v>Nov</v>
      </c>
      <c r="D1743" s="27">
        <f>VLOOKUP(C1743,'Look-up tables'!$N$2:$O$13,2,FALSE)</f>
        <v>11</v>
      </c>
      <c r="E1743" t="s">
        <v>55</v>
      </c>
      <c r="F1743">
        <v>30</v>
      </c>
      <c r="G1743" t="str">
        <f>VLOOKUP(F1743,'Look-up tables'!$A$1:$B$7,2,TRUE)</f>
        <v>L</v>
      </c>
      <c r="H1743">
        <v>217.42</v>
      </c>
      <c r="I1743" s="2">
        <f t="shared" si="81"/>
        <v>7.2473333333333327</v>
      </c>
      <c r="J1743" t="s">
        <v>25</v>
      </c>
      <c r="K1743">
        <v>4</v>
      </c>
      <c r="L1743" s="8">
        <f t="shared" si="83"/>
        <v>221.42</v>
      </c>
      <c r="M1743" t="s">
        <v>51</v>
      </c>
      <c r="N1743" t="str">
        <f>VLOOKUP(M1743,'Look-up tables'!$H$1:$I$14,2,FALSE)</f>
        <v>ON</v>
      </c>
      <c r="O1743" t="s">
        <v>22</v>
      </c>
      <c r="P1743" s="7">
        <f>VLOOKUP(O1743,'Look-up tables'!$D$1:$E$5,2,FALSE)</f>
        <v>1</v>
      </c>
      <c r="Q1743" s="8" t="s">
        <v>17</v>
      </c>
      <c r="R1743" t="s">
        <v>18</v>
      </c>
      <c r="S1743" t="s">
        <v>37</v>
      </c>
      <c r="T1743" t="s">
        <v>194</v>
      </c>
    </row>
    <row r="1744" spans="1:20" x14ac:dyDescent="0.35">
      <c r="A1744">
        <v>51200</v>
      </c>
      <c r="B1744" s="1">
        <v>40865</v>
      </c>
      <c r="C1744" s="27" t="str">
        <f t="shared" si="82"/>
        <v>Nov</v>
      </c>
      <c r="D1744" s="27">
        <f>VLOOKUP(C1744,'Look-up tables'!$N$2:$O$13,2,FALSE)</f>
        <v>11</v>
      </c>
      <c r="E1744" t="s">
        <v>55</v>
      </c>
      <c r="F1744">
        <v>29</v>
      </c>
      <c r="G1744" t="str">
        <f>VLOOKUP(F1744,'Look-up tables'!$A$1:$B$7,2,TRUE)</f>
        <v>M</v>
      </c>
      <c r="H1744">
        <v>1617.88</v>
      </c>
      <c r="I1744" s="2">
        <f t="shared" si="81"/>
        <v>55.78896551724138</v>
      </c>
      <c r="J1744" t="s">
        <v>25</v>
      </c>
      <c r="K1744">
        <v>5.5</v>
      </c>
      <c r="L1744" s="8">
        <f t="shared" si="83"/>
        <v>1623.38</v>
      </c>
      <c r="M1744" t="s">
        <v>54</v>
      </c>
      <c r="N1744" t="str">
        <f>VLOOKUP(M1744,'Look-up tables'!$H$1:$I$14,2,FALSE)</f>
        <v>AB</v>
      </c>
      <c r="O1744" t="s">
        <v>42</v>
      </c>
      <c r="P1744" s="7">
        <f>VLOOKUP(O1744,'Look-up tables'!$D$1:$E$5,2,FALSE)</f>
        <v>2</v>
      </c>
      <c r="Q1744" s="8" t="s">
        <v>30</v>
      </c>
      <c r="R1744" t="s">
        <v>31</v>
      </c>
      <c r="S1744" t="s">
        <v>19</v>
      </c>
      <c r="T1744" t="s">
        <v>124</v>
      </c>
    </row>
    <row r="1745" spans="1:20" x14ac:dyDescent="0.35">
      <c r="A1745">
        <v>29383</v>
      </c>
      <c r="B1745" s="1">
        <v>40865</v>
      </c>
      <c r="C1745" s="27" t="str">
        <f t="shared" si="82"/>
        <v>Nov</v>
      </c>
      <c r="D1745" s="27">
        <f>VLOOKUP(C1745,'Look-up tables'!$N$2:$O$13,2,FALSE)</f>
        <v>11</v>
      </c>
      <c r="E1745" t="s">
        <v>55</v>
      </c>
      <c r="F1745">
        <v>29</v>
      </c>
      <c r="G1745" t="str">
        <f>VLOOKUP(F1745,'Look-up tables'!$A$1:$B$7,2,TRUE)</f>
        <v>M</v>
      </c>
      <c r="H1745">
        <v>2738.7849999999999</v>
      </c>
      <c r="I1745" s="2">
        <f t="shared" si="81"/>
        <v>94.440862068965515</v>
      </c>
      <c r="J1745" t="s">
        <v>25</v>
      </c>
      <c r="K1745">
        <v>2.5</v>
      </c>
      <c r="L1745" s="8">
        <f t="shared" si="83"/>
        <v>2741.2849999999999</v>
      </c>
      <c r="M1745" t="s">
        <v>51</v>
      </c>
      <c r="N1745" t="str">
        <f>VLOOKUP(M1745,'Look-up tables'!$H$1:$I$14,2,FALSE)</f>
        <v>ON</v>
      </c>
      <c r="O1745" t="s">
        <v>22</v>
      </c>
      <c r="P1745" s="7">
        <f>VLOOKUP(O1745,'Look-up tables'!$D$1:$E$5,2,FALSE)</f>
        <v>1</v>
      </c>
      <c r="Q1745" s="8" t="s">
        <v>30</v>
      </c>
      <c r="R1745" t="s">
        <v>47</v>
      </c>
      <c r="S1745" t="s">
        <v>19</v>
      </c>
      <c r="T1745" t="s">
        <v>237</v>
      </c>
    </row>
    <row r="1746" spans="1:20" x14ac:dyDescent="0.35">
      <c r="A1746">
        <v>29383</v>
      </c>
      <c r="B1746" s="1">
        <v>40865</v>
      </c>
      <c r="C1746" s="27" t="str">
        <f t="shared" si="82"/>
        <v>Nov</v>
      </c>
      <c r="D1746" s="27">
        <f>VLOOKUP(C1746,'Look-up tables'!$N$2:$O$13,2,FALSE)</f>
        <v>11</v>
      </c>
      <c r="E1746" t="s">
        <v>55</v>
      </c>
      <c r="F1746">
        <v>28</v>
      </c>
      <c r="G1746" t="str">
        <f>VLOOKUP(F1746,'Look-up tables'!$A$1:$B$7,2,TRUE)</f>
        <v>M</v>
      </c>
      <c r="H1746">
        <v>195.11</v>
      </c>
      <c r="I1746" s="2">
        <f t="shared" ref="I1746:I1809" si="84">H1746/F1746</f>
        <v>6.9682142857142866</v>
      </c>
      <c r="J1746" t="s">
        <v>25</v>
      </c>
      <c r="K1746">
        <v>8.73</v>
      </c>
      <c r="L1746" s="8">
        <f t="shared" si="83"/>
        <v>203.84</v>
      </c>
      <c r="M1746" t="s">
        <v>51</v>
      </c>
      <c r="N1746" t="str">
        <f>VLOOKUP(M1746,'Look-up tables'!$H$1:$I$14,2,FALSE)</f>
        <v>ON</v>
      </c>
      <c r="O1746" t="s">
        <v>22</v>
      </c>
      <c r="P1746" s="7">
        <f>VLOOKUP(O1746,'Look-up tables'!$D$1:$E$5,2,FALSE)</f>
        <v>1</v>
      </c>
      <c r="Q1746" s="8" t="s">
        <v>27</v>
      </c>
      <c r="R1746" t="s">
        <v>28</v>
      </c>
      <c r="S1746" t="s">
        <v>19</v>
      </c>
      <c r="T1746" t="s">
        <v>194</v>
      </c>
    </row>
    <row r="1747" spans="1:20" x14ac:dyDescent="0.35">
      <c r="A1747">
        <v>32647</v>
      </c>
      <c r="B1747" s="1">
        <v>40865</v>
      </c>
      <c r="C1747" s="27" t="str">
        <f t="shared" si="82"/>
        <v>Nov</v>
      </c>
      <c r="D1747" s="27">
        <f>VLOOKUP(C1747,'Look-up tables'!$N$2:$O$13,2,FALSE)</f>
        <v>11</v>
      </c>
      <c r="E1747" t="s">
        <v>34</v>
      </c>
      <c r="F1747">
        <v>27</v>
      </c>
      <c r="G1747" t="str">
        <f>VLOOKUP(F1747,'Look-up tables'!$A$1:$B$7,2,TRUE)</f>
        <v>M</v>
      </c>
      <c r="H1747">
        <v>9541.0400000000009</v>
      </c>
      <c r="I1747" s="2">
        <f t="shared" si="84"/>
        <v>353.37185185185189</v>
      </c>
      <c r="J1747" t="s">
        <v>21</v>
      </c>
      <c r="K1747">
        <v>84.84</v>
      </c>
      <c r="L1747" s="8">
        <f t="shared" si="83"/>
        <v>9625.880000000001</v>
      </c>
      <c r="M1747" t="s">
        <v>39</v>
      </c>
      <c r="N1747" t="str">
        <f>VLOOKUP(M1747,'Look-up tables'!$H$1:$I$14,2,FALSE)</f>
        <v>MB</v>
      </c>
      <c r="O1747" t="s">
        <v>16</v>
      </c>
      <c r="P1747" s="7">
        <f>VLOOKUP(O1747,'Look-up tables'!$D$1:$E$5,2,FALSE)</f>
        <v>4</v>
      </c>
      <c r="Q1747" s="8" t="s">
        <v>17</v>
      </c>
      <c r="R1747" t="s">
        <v>52</v>
      </c>
      <c r="S1747" t="s">
        <v>56</v>
      </c>
      <c r="T1747" t="s">
        <v>237</v>
      </c>
    </row>
    <row r="1748" spans="1:20" x14ac:dyDescent="0.35">
      <c r="A1748">
        <v>29383</v>
      </c>
      <c r="B1748" s="1">
        <v>40865</v>
      </c>
      <c r="C1748" s="27" t="str">
        <f t="shared" si="82"/>
        <v>Nov</v>
      </c>
      <c r="D1748" s="27">
        <f>VLOOKUP(C1748,'Look-up tables'!$N$2:$O$13,2,FALSE)</f>
        <v>11</v>
      </c>
      <c r="E1748" t="s">
        <v>55</v>
      </c>
      <c r="F1748">
        <v>20</v>
      </c>
      <c r="G1748" t="str">
        <f>VLOOKUP(F1748,'Look-up tables'!$A$1:$B$7,2,TRUE)</f>
        <v>M</v>
      </c>
      <c r="H1748">
        <v>157.13</v>
      </c>
      <c r="I1748" s="2">
        <f t="shared" si="84"/>
        <v>7.8564999999999996</v>
      </c>
      <c r="J1748" t="s">
        <v>25</v>
      </c>
      <c r="K1748">
        <v>2.38</v>
      </c>
      <c r="L1748" s="8">
        <f t="shared" si="83"/>
        <v>159.51</v>
      </c>
      <c r="M1748" t="s">
        <v>51</v>
      </c>
      <c r="N1748" t="str">
        <f>VLOOKUP(M1748,'Look-up tables'!$H$1:$I$14,2,FALSE)</f>
        <v>ON</v>
      </c>
      <c r="O1748" t="s">
        <v>22</v>
      </c>
      <c r="P1748" s="7">
        <f>VLOOKUP(O1748,'Look-up tables'!$D$1:$E$5,2,FALSE)</f>
        <v>1</v>
      </c>
      <c r="Q1748" s="8" t="s">
        <v>30</v>
      </c>
      <c r="R1748" t="s">
        <v>31</v>
      </c>
      <c r="S1748" t="s">
        <v>32</v>
      </c>
      <c r="T1748" t="s">
        <v>237</v>
      </c>
    </row>
    <row r="1749" spans="1:20" x14ac:dyDescent="0.35">
      <c r="A1749">
        <v>20960</v>
      </c>
      <c r="B1749" s="1">
        <v>40865</v>
      </c>
      <c r="C1749" s="27" t="str">
        <f t="shared" si="82"/>
        <v>Nov</v>
      </c>
      <c r="D1749" s="27">
        <f>VLOOKUP(C1749,'Look-up tables'!$N$2:$O$13,2,FALSE)</f>
        <v>11</v>
      </c>
      <c r="E1749" t="s">
        <v>13</v>
      </c>
      <c r="F1749">
        <v>19</v>
      </c>
      <c r="G1749" t="str">
        <f>VLOOKUP(F1749,'Look-up tables'!$A$1:$B$7,2,TRUE)</f>
        <v>S</v>
      </c>
      <c r="H1749">
        <v>195.96</v>
      </c>
      <c r="I1749" s="2">
        <f t="shared" si="84"/>
        <v>10.313684210526317</v>
      </c>
      <c r="J1749" t="s">
        <v>25</v>
      </c>
      <c r="K1749">
        <v>6.5</v>
      </c>
      <c r="L1749" s="8">
        <f t="shared" si="83"/>
        <v>202.46</v>
      </c>
      <c r="M1749" t="s">
        <v>15</v>
      </c>
      <c r="N1749" t="str">
        <f>VLOOKUP(M1749,'Look-up tables'!$H$1:$I$14,2,FALSE)</f>
        <v>BC</v>
      </c>
      <c r="O1749" t="s">
        <v>22</v>
      </c>
      <c r="P1749" s="7">
        <f>VLOOKUP(O1749,'Look-up tables'!$D$1:$E$5,2,FALSE)</f>
        <v>1</v>
      </c>
      <c r="Q1749" s="8" t="s">
        <v>30</v>
      </c>
      <c r="R1749" t="s">
        <v>31</v>
      </c>
      <c r="S1749" t="s">
        <v>19</v>
      </c>
      <c r="T1749" t="s">
        <v>126</v>
      </c>
    </row>
    <row r="1750" spans="1:20" x14ac:dyDescent="0.35">
      <c r="A1750">
        <v>59009</v>
      </c>
      <c r="B1750" s="1">
        <v>40865</v>
      </c>
      <c r="C1750" s="27" t="str">
        <f t="shared" si="82"/>
        <v>Nov</v>
      </c>
      <c r="D1750" s="27">
        <f>VLOOKUP(C1750,'Look-up tables'!$N$2:$O$13,2,FALSE)</f>
        <v>11</v>
      </c>
      <c r="E1750" t="s">
        <v>20</v>
      </c>
      <c r="F1750">
        <v>19</v>
      </c>
      <c r="G1750" t="str">
        <f>VLOOKUP(F1750,'Look-up tables'!$A$1:$B$7,2,TRUE)</f>
        <v>S</v>
      </c>
      <c r="H1750">
        <v>614.91</v>
      </c>
      <c r="I1750" s="2">
        <f t="shared" si="84"/>
        <v>32.363684210526316</v>
      </c>
      <c r="J1750" t="s">
        <v>14</v>
      </c>
      <c r="K1750">
        <v>17.079999999999998</v>
      </c>
      <c r="L1750" s="8">
        <f t="shared" si="83"/>
        <v>631.99</v>
      </c>
      <c r="M1750" t="s">
        <v>51</v>
      </c>
      <c r="N1750" t="str">
        <f>VLOOKUP(M1750,'Look-up tables'!$H$1:$I$14,2,FALSE)</f>
        <v>ON</v>
      </c>
      <c r="O1750" t="s">
        <v>16</v>
      </c>
      <c r="P1750" s="7">
        <f>VLOOKUP(O1750,'Look-up tables'!$D$1:$E$5,2,FALSE)</f>
        <v>4</v>
      </c>
      <c r="Q1750" s="8" t="s">
        <v>27</v>
      </c>
      <c r="R1750" t="s">
        <v>28</v>
      </c>
      <c r="S1750" t="s">
        <v>19</v>
      </c>
      <c r="T1750" t="s">
        <v>237</v>
      </c>
    </row>
    <row r="1751" spans="1:20" x14ac:dyDescent="0.35">
      <c r="A1751">
        <v>36640</v>
      </c>
      <c r="B1751" s="1">
        <v>40865</v>
      </c>
      <c r="C1751" s="27" t="str">
        <f t="shared" si="82"/>
        <v>Nov</v>
      </c>
      <c r="D1751" s="27">
        <f>VLOOKUP(C1751,'Look-up tables'!$N$2:$O$13,2,FALSE)</f>
        <v>11</v>
      </c>
      <c r="E1751" t="s">
        <v>49</v>
      </c>
      <c r="F1751">
        <v>18</v>
      </c>
      <c r="G1751" t="str">
        <f>VLOOKUP(F1751,'Look-up tables'!$A$1:$B$7,2,TRUE)</f>
        <v>S</v>
      </c>
      <c r="H1751">
        <v>416.39</v>
      </c>
      <c r="I1751" s="2">
        <f t="shared" si="84"/>
        <v>23.132777777777775</v>
      </c>
      <c r="J1751" t="s">
        <v>14</v>
      </c>
      <c r="K1751">
        <v>1.99</v>
      </c>
      <c r="L1751" s="8">
        <f t="shared" si="83"/>
        <v>418.38</v>
      </c>
      <c r="M1751" t="s">
        <v>46</v>
      </c>
      <c r="N1751" t="str">
        <f>VLOOKUP(M1751,'Look-up tables'!$H$1:$I$14,2,FALSE)</f>
        <v>YT</v>
      </c>
      <c r="O1751" t="s">
        <v>22</v>
      </c>
      <c r="P1751" s="7">
        <f>VLOOKUP(O1751,'Look-up tables'!$D$1:$E$5,2,FALSE)</f>
        <v>1</v>
      </c>
      <c r="Q1751" s="8" t="s">
        <v>30</v>
      </c>
      <c r="R1751" t="s">
        <v>31</v>
      </c>
      <c r="S1751" t="s">
        <v>32</v>
      </c>
      <c r="T1751" t="s">
        <v>237</v>
      </c>
    </row>
    <row r="1752" spans="1:20" x14ac:dyDescent="0.35">
      <c r="A1752">
        <v>37252</v>
      </c>
      <c r="B1752" s="1">
        <v>40866</v>
      </c>
      <c r="C1752" s="27" t="str">
        <f t="shared" si="82"/>
        <v>Nov</v>
      </c>
      <c r="D1752" s="27">
        <f>VLOOKUP(C1752,'Look-up tables'!$N$2:$O$13,2,FALSE)</f>
        <v>11</v>
      </c>
      <c r="E1752" t="s">
        <v>13</v>
      </c>
      <c r="F1752">
        <v>50</v>
      </c>
      <c r="G1752" t="str">
        <f>VLOOKUP(F1752,'Look-up tables'!$A$1:$B$7,2,TRUE)</f>
        <v>XXL</v>
      </c>
      <c r="H1752">
        <v>2337.0300000000002</v>
      </c>
      <c r="I1752" s="2">
        <f t="shared" si="84"/>
        <v>46.740600000000001</v>
      </c>
      <c r="J1752" t="s">
        <v>25</v>
      </c>
      <c r="K1752">
        <v>19.989999999999998</v>
      </c>
      <c r="L1752" s="8">
        <f t="shared" si="83"/>
        <v>2357.02</v>
      </c>
      <c r="M1752" t="s">
        <v>39</v>
      </c>
      <c r="N1752" t="str">
        <f>VLOOKUP(M1752,'Look-up tables'!$H$1:$I$14,2,FALSE)</f>
        <v>MB</v>
      </c>
      <c r="O1752" t="s">
        <v>22</v>
      </c>
      <c r="P1752" s="7">
        <f>VLOOKUP(O1752,'Look-up tables'!$D$1:$E$5,2,FALSE)</f>
        <v>1</v>
      </c>
      <c r="Q1752" s="8" t="s">
        <v>30</v>
      </c>
      <c r="R1752" t="s">
        <v>31</v>
      </c>
      <c r="S1752" t="s">
        <v>19</v>
      </c>
      <c r="T1752" t="s">
        <v>124</v>
      </c>
    </row>
    <row r="1753" spans="1:20" x14ac:dyDescent="0.35">
      <c r="A1753">
        <v>44256</v>
      </c>
      <c r="B1753" s="1">
        <v>40866</v>
      </c>
      <c r="C1753" s="27" t="str">
        <f t="shared" si="82"/>
        <v>Nov</v>
      </c>
      <c r="D1753" s="27">
        <f>VLOOKUP(C1753,'Look-up tables'!$N$2:$O$13,2,FALSE)</f>
        <v>11</v>
      </c>
      <c r="E1753" t="s">
        <v>13</v>
      </c>
      <c r="F1753">
        <v>49</v>
      </c>
      <c r="G1753" t="str">
        <f>VLOOKUP(F1753,'Look-up tables'!$A$1:$B$7,2,TRUE)</f>
        <v>XL</v>
      </c>
      <c r="H1753">
        <v>1889.04</v>
      </c>
      <c r="I1753" s="2">
        <f t="shared" si="84"/>
        <v>38.551836734693879</v>
      </c>
      <c r="J1753" t="s">
        <v>14</v>
      </c>
      <c r="K1753">
        <v>8.99</v>
      </c>
      <c r="L1753" s="8">
        <f t="shared" si="83"/>
        <v>1898.03</v>
      </c>
      <c r="M1753" t="s">
        <v>15</v>
      </c>
      <c r="N1753" t="str">
        <f>VLOOKUP(M1753,'Look-up tables'!$H$1:$I$14,2,FALSE)</f>
        <v>BC</v>
      </c>
      <c r="O1753" t="s">
        <v>22</v>
      </c>
      <c r="P1753" s="7">
        <f>VLOOKUP(O1753,'Look-up tables'!$D$1:$E$5,2,FALSE)</f>
        <v>1</v>
      </c>
      <c r="Q1753" s="8" t="s">
        <v>27</v>
      </c>
      <c r="R1753" t="s">
        <v>40</v>
      </c>
      <c r="S1753" t="s">
        <v>32</v>
      </c>
      <c r="T1753" t="s">
        <v>157</v>
      </c>
    </row>
    <row r="1754" spans="1:20" x14ac:dyDescent="0.35">
      <c r="A1754">
        <v>55873</v>
      </c>
      <c r="B1754" s="1">
        <v>40866</v>
      </c>
      <c r="C1754" s="27" t="str">
        <f t="shared" si="82"/>
        <v>Nov</v>
      </c>
      <c r="D1754" s="27">
        <f>VLOOKUP(C1754,'Look-up tables'!$N$2:$O$13,2,FALSE)</f>
        <v>11</v>
      </c>
      <c r="E1754" t="s">
        <v>13</v>
      </c>
      <c r="F1754">
        <v>48</v>
      </c>
      <c r="G1754" t="str">
        <f>VLOOKUP(F1754,'Look-up tables'!$A$1:$B$7,2,TRUE)</f>
        <v>XL</v>
      </c>
      <c r="H1754">
        <v>15602.93</v>
      </c>
      <c r="I1754" s="2">
        <f t="shared" si="84"/>
        <v>325.06104166666665</v>
      </c>
      <c r="J1754" t="s">
        <v>21</v>
      </c>
      <c r="K1754">
        <v>26.53</v>
      </c>
      <c r="L1754" s="8">
        <f t="shared" si="83"/>
        <v>15629.460000000001</v>
      </c>
      <c r="M1754" t="s">
        <v>39</v>
      </c>
      <c r="N1754" t="str">
        <f>VLOOKUP(M1754,'Look-up tables'!$H$1:$I$14,2,FALSE)</f>
        <v>MB</v>
      </c>
      <c r="O1754" t="s">
        <v>22</v>
      </c>
      <c r="P1754" s="7">
        <f>VLOOKUP(O1754,'Look-up tables'!$D$1:$E$5,2,FALSE)</f>
        <v>1</v>
      </c>
      <c r="Q1754" s="8" t="s">
        <v>30</v>
      </c>
      <c r="R1754" t="s">
        <v>44</v>
      </c>
      <c r="S1754" t="s">
        <v>24</v>
      </c>
      <c r="T1754" t="s">
        <v>157</v>
      </c>
    </row>
    <row r="1755" spans="1:20" x14ac:dyDescent="0.35">
      <c r="A1755">
        <v>27298</v>
      </c>
      <c r="B1755" s="1">
        <v>40866</v>
      </c>
      <c r="C1755" s="27" t="str">
        <f t="shared" si="82"/>
        <v>Nov</v>
      </c>
      <c r="D1755" s="27">
        <f>VLOOKUP(C1755,'Look-up tables'!$N$2:$O$13,2,FALSE)</f>
        <v>11</v>
      </c>
      <c r="E1755" t="s">
        <v>13</v>
      </c>
      <c r="F1755">
        <v>40</v>
      </c>
      <c r="G1755" t="str">
        <f>VLOOKUP(F1755,'Look-up tables'!$A$1:$B$7,2,TRUE)</f>
        <v>XL</v>
      </c>
      <c r="H1755">
        <v>7813.7</v>
      </c>
      <c r="I1755" s="2">
        <f t="shared" si="84"/>
        <v>195.3425</v>
      </c>
      <c r="J1755" t="s">
        <v>25</v>
      </c>
      <c r="K1755">
        <v>24.49</v>
      </c>
      <c r="L1755" s="8">
        <f t="shared" si="83"/>
        <v>7838.19</v>
      </c>
      <c r="M1755" t="s">
        <v>15</v>
      </c>
      <c r="N1755" t="str">
        <f>VLOOKUP(M1755,'Look-up tables'!$H$1:$I$14,2,FALSE)</f>
        <v>BC</v>
      </c>
      <c r="O1755" t="s">
        <v>42</v>
      </c>
      <c r="P1755" s="7">
        <f>VLOOKUP(O1755,'Look-up tables'!$D$1:$E$5,2,FALSE)</f>
        <v>2</v>
      </c>
      <c r="Q1755" s="8" t="s">
        <v>30</v>
      </c>
      <c r="R1755" t="s">
        <v>165</v>
      </c>
      <c r="S1755" t="s">
        <v>76</v>
      </c>
      <c r="T1755" t="s">
        <v>126</v>
      </c>
    </row>
    <row r="1756" spans="1:20" x14ac:dyDescent="0.35">
      <c r="A1756">
        <v>44256</v>
      </c>
      <c r="B1756" s="1">
        <v>40866</v>
      </c>
      <c r="C1756" s="27" t="str">
        <f t="shared" si="82"/>
        <v>Nov</v>
      </c>
      <c r="D1756" s="27">
        <f>VLOOKUP(C1756,'Look-up tables'!$N$2:$O$13,2,FALSE)</f>
        <v>11</v>
      </c>
      <c r="E1756" t="s">
        <v>13</v>
      </c>
      <c r="F1756">
        <v>39</v>
      </c>
      <c r="G1756" t="str">
        <f>VLOOKUP(F1756,'Look-up tables'!$A$1:$B$7,2,TRUE)</f>
        <v>L</v>
      </c>
      <c r="H1756">
        <v>301.36</v>
      </c>
      <c r="I1756" s="2">
        <f t="shared" si="84"/>
        <v>7.7271794871794874</v>
      </c>
      <c r="J1756" t="s">
        <v>25</v>
      </c>
      <c r="K1756">
        <v>2.87</v>
      </c>
      <c r="L1756" s="8">
        <f t="shared" si="83"/>
        <v>304.23</v>
      </c>
      <c r="M1756" t="s">
        <v>15</v>
      </c>
      <c r="N1756" t="str">
        <f>VLOOKUP(M1756,'Look-up tables'!$H$1:$I$14,2,FALSE)</f>
        <v>BC</v>
      </c>
      <c r="O1756" t="s">
        <v>22</v>
      </c>
      <c r="P1756" s="7">
        <f>VLOOKUP(O1756,'Look-up tables'!$D$1:$E$5,2,FALSE)</f>
        <v>1</v>
      </c>
      <c r="Q1756" s="8" t="s">
        <v>27</v>
      </c>
      <c r="R1756" t="s">
        <v>28</v>
      </c>
      <c r="S1756" t="s">
        <v>37</v>
      </c>
      <c r="T1756" t="s">
        <v>201</v>
      </c>
    </row>
    <row r="1757" spans="1:20" x14ac:dyDescent="0.35">
      <c r="A1757">
        <v>37252</v>
      </c>
      <c r="B1757" s="1">
        <v>40866</v>
      </c>
      <c r="C1757" s="27" t="str">
        <f t="shared" si="82"/>
        <v>Nov</v>
      </c>
      <c r="D1757" s="27">
        <f>VLOOKUP(C1757,'Look-up tables'!$N$2:$O$13,2,FALSE)</f>
        <v>11</v>
      </c>
      <c r="E1757" t="s">
        <v>13</v>
      </c>
      <c r="F1757">
        <v>34</v>
      </c>
      <c r="G1757" t="str">
        <f>VLOOKUP(F1757,'Look-up tables'!$A$1:$B$7,2,TRUE)</f>
        <v>L</v>
      </c>
      <c r="H1757">
        <v>29345.27</v>
      </c>
      <c r="I1757" s="2">
        <f t="shared" si="84"/>
        <v>863.09617647058826</v>
      </c>
      <c r="J1757" t="s">
        <v>21</v>
      </c>
      <c r="K1757">
        <v>44.55</v>
      </c>
      <c r="L1757" s="8">
        <f t="shared" si="83"/>
        <v>29389.82</v>
      </c>
      <c r="M1757" t="s">
        <v>39</v>
      </c>
      <c r="N1757" t="str">
        <f>VLOOKUP(M1757,'Look-up tables'!$H$1:$I$14,2,FALSE)</f>
        <v>MB</v>
      </c>
      <c r="O1757" t="s">
        <v>22</v>
      </c>
      <c r="P1757" s="7">
        <f>VLOOKUP(O1757,'Look-up tables'!$D$1:$E$5,2,FALSE)</f>
        <v>1</v>
      </c>
      <c r="Q1757" s="8" t="s">
        <v>17</v>
      </c>
      <c r="R1757" t="s">
        <v>115</v>
      </c>
      <c r="S1757" t="s">
        <v>56</v>
      </c>
      <c r="T1757" t="s">
        <v>80</v>
      </c>
    </row>
    <row r="1758" spans="1:20" x14ac:dyDescent="0.35">
      <c r="A1758">
        <v>27298</v>
      </c>
      <c r="B1758" s="1">
        <v>40866</v>
      </c>
      <c r="C1758" s="27" t="str">
        <f t="shared" si="82"/>
        <v>Nov</v>
      </c>
      <c r="D1758" s="27">
        <f>VLOOKUP(C1758,'Look-up tables'!$N$2:$O$13,2,FALSE)</f>
        <v>11</v>
      </c>
      <c r="E1758" t="s">
        <v>13</v>
      </c>
      <c r="F1758">
        <v>31</v>
      </c>
      <c r="G1758" t="str">
        <f>VLOOKUP(F1758,'Look-up tables'!$A$1:$B$7,2,TRUE)</f>
        <v>L</v>
      </c>
      <c r="H1758">
        <v>164.92</v>
      </c>
      <c r="I1758" s="2">
        <f t="shared" si="84"/>
        <v>5.3199999999999994</v>
      </c>
      <c r="J1758" t="s">
        <v>25</v>
      </c>
      <c r="K1758">
        <v>4.8600000000000003</v>
      </c>
      <c r="L1758" s="8">
        <f t="shared" si="83"/>
        <v>169.78</v>
      </c>
      <c r="M1758" t="s">
        <v>15</v>
      </c>
      <c r="N1758" t="str">
        <f>VLOOKUP(M1758,'Look-up tables'!$H$1:$I$14,2,FALSE)</f>
        <v>BC</v>
      </c>
      <c r="O1758" t="s">
        <v>42</v>
      </c>
      <c r="P1758" s="7">
        <f>VLOOKUP(O1758,'Look-up tables'!$D$1:$E$5,2,FALSE)</f>
        <v>2</v>
      </c>
      <c r="Q1758" s="8" t="s">
        <v>27</v>
      </c>
      <c r="R1758" t="s">
        <v>28</v>
      </c>
      <c r="S1758" t="s">
        <v>19</v>
      </c>
      <c r="T1758" t="s">
        <v>80</v>
      </c>
    </row>
    <row r="1759" spans="1:20" x14ac:dyDescent="0.35">
      <c r="A1759">
        <v>26176</v>
      </c>
      <c r="B1759" s="1">
        <v>40866</v>
      </c>
      <c r="C1759" s="27" t="str">
        <f t="shared" si="82"/>
        <v>Nov</v>
      </c>
      <c r="D1759" s="27">
        <f>VLOOKUP(C1759,'Look-up tables'!$N$2:$O$13,2,FALSE)</f>
        <v>11</v>
      </c>
      <c r="E1759" t="s">
        <v>34</v>
      </c>
      <c r="F1759">
        <v>30</v>
      </c>
      <c r="G1759" t="str">
        <f>VLOOKUP(F1759,'Look-up tables'!$A$1:$B$7,2,TRUE)</f>
        <v>L</v>
      </c>
      <c r="H1759">
        <v>554.42949999999996</v>
      </c>
      <c r="I1759" s="2">
        <f t="shared" si="84"/>
        <v>18.480983333333331</v>
      </c>
      <c r="J1759" t="s">
        <v>25</v>
      </c>
      <c r="K1759">
        <v>4.8099999999999996</v>
      </c>
      <c r="L1759" s="8">
        <f t="shared" si="83"/>
        <v>559.23949999999991</v>
      </c>
      <c r="M1759" t="s">
        <v>39</v>
      </c>
      <c r="N1759" t="str">
        <f>VLOOKUP(M1759,'Look-up tables'!$H$1:$I$14,2,FALSE)</f>
        <v>MB</v>
      </c>
      <c r="O1759" t="s">
        <v>29</v>
      </c>
      <c r="P1759" s="7">
        <f>VLOOKUP(O1759,'Look-up tables'!$D$1:$E$5,2,FALSE)</f>
        <v>3</v>
      </c>
      <c r="Q1759" s="8" t="s">
        <v>30</v>
      </c>
      <c r="R1759" t="s">
        <v>47</v>
      </c>
      <c r="S1759" t="s">
        <v>45</v>
      </c>
      <c r="T1759" t="s">
        <v>237</v>
      </c>
    </row>
    <row r="1760" spans="1:20" x14ac:dyDescent="0.35">
      <c r="A1760">
        <v>25318</v>
      </c>
      <c r="B1760" s="1">
        <v>40866</v>
      </c>
      <c r="C1760" s="27" t="str">
        <f t="shared" si="82"/>
        <v>Nov</v>
      </c>
      <c r="D1760" s="27">
        <f>VLOOKUP(C1760,'Look-up tables'!$N$2:$O$13,2,FALSE)</f>
        <v>11</v>
      </c>
      <c r="E1760" t="s">
        <v>20</v>
      </c>
      <c r="F1760">
        <v>22</v>
      </c>
      <c r="G1760" t="str">
        <f>VLOOKUP(F1760,'Look-up tables'!$A$1:$B$7,2,TRUE)</f>
        <v>M</v>
      </c>
      <c r="H1760">
        <v>440.92</v>
      </c>
      <c r="I1760" s="2">
        <f t="shared" si="84"/>
        <v>20.041818181818183</v>
      </c>
      <c r="J1760" t="s">
        <v>14</v>
      </c>
      <c r="K1760">
        <v>10.49</v>
      </c>
      <c r="L1760" s="8">
        <f t="shared" si="83"/>
        <v>451.41</v>
      </c>
      <c r="M1760" t="s">
        <v>26</v>
      </c>
      <c r="N1760" t="str">
        <f>VLOOKUP(M1760,'Look-up tables'!$H$1:$I$14,2,FALSE)</f>
        <v>NT</v>
      </c>
      <c r="O1760" t="s">
        <v>42</v>
      </c>
      <c r="P1760" s="7">
        <f>VLOOKUP(O1760,'Look-up tables'!$D$1:$E$5,2,FALSE)</f>
        <v>2</v>
      </c>
      <c r="Q1760" s="8" t="s">
        <v>17</v>
      </c>
      <c r="R1760" t="s">
        <v>18</v>
      </c>
      <c r="S1760" t="s">
        <v>19</v>
      </c>
      <c r="T1760" t="s">
        <v>124</v>
      </c>
    </row>
    <row r="1761" spans="1:20" x14ac:dyDescent="0.35">
      <c r="A1761">
        <v>37252</v>
      </c>
      <c r="B1761" s="1">
        <v>40866</v>
      </c>
      <c r="C1761" s="27" t="str">
        <f t="shared" si="82"/>
        <v>Nov</v>
      </c>
      <c r="D1761" s="27">
        <f>VLOOKUP(C1761,'Look-up tables'!$N$2:$O$13,2,FALSE)</f>
        <v>11</v>
      </c>
      <c r="E1761" t="s">
        <v>13</v>
      </c>
      <c r="F1761">
        <v>21</v>
      </c>
      <c r="G1761" t="str">
        <f>VLOOKUP(F1761,'Look-up tables'!$A$1:$B$7,2,TRUE)</f>
        <v>M</v>
      </c>
      <c r="H1761">
        <v>1503.49</v>
      </c>
      <c r="I1761" s="2">
        <f t="shared" si="84"/>
        <v>71.59476190476191</v>
      </c>
      <c r="J1761" t="s">
        <v>25</v>
      </c>
      <c r="K1761">
        <v>3.5</v>
      </c>
      <c r="L1761" s="8">
        <f t="shared" si="83"/>
        <v>1506.99</v>
      </c>
      <c r="M1761" t="s">
        <v>39</v>
      </c>
      <c r="N1761" t="str">
        <f>VLOOKUP(M1761,'Look-up tables'!$H$1:$I$14,2,FALSE)</f>
        <v>MB</v>
      </c>
      <c r="O1761" t="s">
        <v>22</v>
      </c>
      <c r="P1761" s="7">
        <f>VLOOKUP(O1761,'Look-up tables'!$D$1:$E$5,2,FALSE)</f>
        <v>1</v>
      </c>
      <c r="Q1761" s="8" t="s">
        <v>27</v>
      </c>
      <c r="R1761" t="s">
        <v>66</v>
      </c>
      <c r="S1761" t="s">
        <v>19</v>
      </c>
      <c r="T1761" t="s">
        <v>124</v>
      </c>
    </row>
    <row r="1762" spans="1:20" x14ac:dyDescent="0.35">
      <c r="A1762">
        <v>32069</v>
      </c>
      <c r="B1762" s="1">
        <v>40866</v>
      </c>
      <c r="C1762" s="27" t="str">
        <f t="shared" si="82"/>
        <v>Nov</v>
      </c>
      <c r="D1762" s="27">
        <f>VLOOKUP(C1762,'Look-up tables'!$N$2:$O$13,2,FALSE)</f>
        <v>11</v>
      </c>
      <c r="E1762" t="s">
        <v>49</v>
      </c>
      <c r="F1762">
        <v>17</v>
      </c>
      <c r="G1762" t="str">
        <f>VLOOKUP(F1762,'Look-up tables'!$A$1:$B$7,2,TRUE)</f>
        <v>S</v>
      </c>
      <c r="H1762">
        <v>114.94</v>
      </c>
      <c r="I1762" s="2">
        <f t="shared" si="84"/>
        <v>6.7611764705882349</v>
      </c>
      <c r="J1762" t="s">
        <v>25</v>
      </c>
      <c r="K1762">
        <v>9.68</v>
      </c>
      <c r="L1762" s="8">
        <f t="shared" si="83"/>
        <v>124.62</v>
      </c>
      <c r="M1762" t="s">
        <v>39</v>
      </c>
      <c r="N1762" t="str">
        <f>VLOOKUP(M1762,'Look-up tables'!$H$1:$I$14,2,FALSE)</f>
        <v>MB</v>
      </c>
      <c r="O1762" t="s">
        <v>16</v>
      </c>
      <c r="P1762" s="7">
        <f>VLOOKUP(O1762,'Look-up tables'!$D$1:$E$5,2,FALSE)</f>
        <v>4</v>
      </c>
      <c r="Q1762" s="8" t="s">
        <v>27</v>
      </c>
      <c r="R1762" t="s">
        <v>28</v>
      </c>
      <c r="S1762" t="s">
        <v>19</v>
      </c>
      <c r="T1762" t="s">
        <v>124</v>
      </c>
    </row>
    <row r="1763" spans="1:20" x14ac:dyDescent="0.35">
      <c r="A1763">
        <v>44256</v>
      </c>
      <c r="B1763" s="1">
        <v>40866</v>
      </c>
      <c r="C1763" s="27" t="str">
        <f t="shared" si="82"/>
        <v>Nov</v>
      </c>
      <c r="D1763" s="27">
        <f>VLOOKUP(C1763,'Look-up tables'!$N$2:$O$13,2,FALSE)</f>
        <v>11</v>
      </c>
      <c r="E1763" t="s">
        <v>13</v>
      </c>
      <c r="F1763">
        <v>17</v>
      </c>
      <c r="G1763" t="str">
        <f>VLOOKUP(F1763,'Look-up tables'!$A$1:$B$7,2,TRUE)</f>
        <v>S</v>
      </c>
      <c r="H1763">
        <v>114.28</v>
      </c>
      <c r="I1763" s="2">
        <f t="shared" si="84"/>
        <v>6.7223529411764709</v>
      </c>
      <c r="J1763" t="s">
        <v>25</v>
      </c>
      <c r="K1763">
        <v>5.84</v>
      </c>
      <c r="L1763" s="8">
        <f t="shared" si="83"/>
        <v>120.12</v>
      </c>
      <c r="M1763" t="s">
        <v>15</v>
      </c>
      <c r="N1763" t="str">
        <f>VLOOKUP(M1763,'Look-up tables'!$H$1:$I$14,2,FALSE)</f>
        <v>BC</v>
      </c>
      <c r="O1763" t="s">
        <v>22</v>
      </c>
      <c r="P1763" s="7">
        <f>VLOOKUP(O1763,'Look-up tables'!$D$1:$E$5,2,FALSE)</f>
        <v>1</v>
      </c>
      <c r="Q1763" s="8" t="s">
        <v>27</v>
      </c>
      <c r="R1763" t="s">
        <v>28</v>
      </c>
      <c r="S1763" t="s">
        <v>19</v>
      </c>
      <c r="T1763" t="s">
        <v>80</v>
      </c>
    </row>
    <row r="1764" spans="1:20" x14ac:dyDescent="0.35">
      <c r="A1764">
        <v>26176</v>
      </c>
      <c r="B1764" s="1">
        <v>40866</v>
      </c>
      <c r="C1764" s="27" t="str">
        <f t="shared" si="82"/>
        <v>Nov</v>
      </c>
      <c r="D1764" s="27">
        <f>VLOOKUP(C1764,'Look-up tables'!$N$2:$O$13,2,FALSE)</f>
        <v>11</v>
      </c>
      <c r="E1764" t="s">
        <v>34</v>
      </c>
      <c r="F1764">
        <v>14</v>
      </c>
      <c r="G1764" t="str">
        <f>VLOOKUP(F1764,'Look-up tables'!$A$1:$B$7,2,TRUE)</f>
        <v>S</v>
      </c>
      <c r="H1764">
        <v>94.32</v>
      </c>
      <c r="I1764" s="2">
        <f t="shared" si="84"/>
        <v>6.7371428571428567</v>
      </c>
      <c r="J1764" t="s">
        <v>25</v>
      </c>
      <c r="K1764">
        <v>8.19</v>
      </c>
      <c r="L1764" s="8">
        <f t="shared" si="83"/>
        <v>102.50999999999999</v>
      </c>
      <c r="M1764" t="s">
        <v>39</v>
      </c>
      <c r="N1764" t="str">
        <f>VLOOKUP(M1764,'Look-up tables'!$H$1:$I$14,2,FALSE)</f>
        <v>MB</v>
      </c>
      <c r="O1764" t="s">
        <v>29</v>
      </c>
      <c r="P1764" s="7">
        <f>VLOOKUP(O1764,'Look-up tables'!$D$1:$E$5,2,FALSE)</f>
        <v>3</v>
      </c>
      <c r="Q1764" s="8" t="s">
        <v>27</v>
      </c>
      <c r="R1764" t="s">
        <v>28</v>
      </c>
      <c r="S1764" t="s">
        <v>19</v>
      </c>
      <c r="T1764" t="s">
        <v>124</v>
      </c>
    </row>
    <row r="1765" spans="1:20" x14ac:dyDescent="0.35">
      <c r="A1765">
        <v>49952</v>
      </c>
      <c r="B1765" s="1">
        <v>40866</v>
      </c>
      <c r="C1765" s="27" t="str">
        <f t="shared" si="82"/>
        <v>Nov</v>
      </c>
      <c r="D1765" s="27">
        <f>VLOOKUP(C1765,'Look-up tables'!$N$2:$O$13,2,FALSE)</f>
        <v>11</v>
      </c>
      <c r="E1765" t="s">
        <v>34</v>
      </c>
      <c r="F1765">
        <v>12</v>
      </c>
      <c r="G1765" t="str">
        <f>VLOOKUP(F1765,'Look-up tables'!$A$1:$B$7,2,TRUE)</f>
        <v>S</v>
      </c>
      <c r="H1765">
        <v>1323.67</v>
      </c>
      <c r="I1765" s="2">
        <f t="shared" si="84"/>
        <v>110.30583333333334</v>
      </c>
      <c r="J1765" t="s">
        <v>14</v>
      </c>
      <c r="K1765">
        <v>5.81</v>
      </c>
      <c r="L1765" s="8">
        <f t="shared" si="83"/>
        <v>1329.48</v>
      </c>
      <c r="M1765" t="s">
        <v>26</v>
      </c>
      <c r="N1765" t="str">
        <f>VLOOKUP(M1765,'Look-up tables'!$H$1:$I$14,2,FALSE)</f>
        <v>NT</v>
      </c>
      <c r="O1765" t="s">
        <v>22</v>
      </c>
      <c r="P1765" s="7">
        <f>VLOOKUP(O1765,'Look-up tables'!$D$1:$E$5,2,FALSE)</f>
        <v>1</v>
      </c>
      <c r="Q1765" s="8" t="s">
        <v>17</v>
      </c>
      <c r="R1765" t="s">
        <v>18</v>
      </c>
      <c r="S1765" t="s">
        <v>45</v>
      </c>
      <c r="T1765" t="s">
        <v>237</v>
      </c>
    </row>
    <row r="1766" spans="1:20" x14ac:dyDescent="0.35">
      <c r="A1766">
        <v>32069</v>
      </c>
      <c r="B1766" s="1">
        <v>40866</v>
      </c>
      <c r="C1766" s="27" t="str">
        <f t="shared" si="82"/>
        <v>Nov</v>
      </c>
      <c r="D1766" s="27">
        <f>VLOOKUP(C1766,'Look-up tables'!$N$2:$O$13,2,FALSE)</f>
        <v>11</v>
      </c>
      <c r="E1766" t="s">
        <v>49</v>
      </c>
      <c r="F1766">
        <v>8</v>
      </c>
      <c r="G1766" t="str">
        <f>VLOOKUP(F1766,'Look-up tables'!$A$1:$B$7,2,TRUE)</f>
        <v>XS</v>
      </c>
      <c r="H1766">
        <v>1100</v>
      </c>
      <c r="I1766" s="2">
        <f t="shared" si="84"/>
        <v>137.5</v>
      </c>
      <c r="J1766" t="s">
        <v>21</v>
      </c>
      <c r="K1766">
        <v>17.850000000000001</v>
      </c>
      <c r="L1766" s="8">
        <f t="shared" si="83"/>
        <v>1117.8499999999999</v>
      </c>
      <c r="M1766" t="s">
        <v>35</v>
      </c>
      <c r="N1766" t="str">
        <f>VLOOKUP(M1766,'Look-up tables'!$H$1:$I$14,2,FALSE)</f>
        <v>QC</v>
      </c>
      <c r="O1766" t="s">
        <v>16</v>
      </c>
      <c r="P1766" s="7">
        <f>VLOOKUP(O1766,'Look-up tables'!$D$1:$E$5,2,FALSE)</f>
        <v>4</v>
      </c>
      <c r="Q1766" s="8" t="s">
        <v>30</v>
      </c>
      <c r="R1766" t="s">
        <v>44</v>
      </c>
      <c r="S1766" t="s">
        <v>24</v>
      </c>
      <c r="T1766" t="s">
        <v>194</v>
      </c>
    </row>
    <row r="1767" spans="1:20" x14ac:dyDescent="0.35">
      <c r="A1767">
        <v>37252</v>
      </c>
      <c r="B1767" s="1">
        <v>40866</v>
      </c>
      <c r="C1767" s="27" t="str">
        <f t="shared" si="82"/>
        <v>Nov</v>
      </c>
      <c r="D1767" s="27">
        <f>VLOOKUP(C1767,'Look-up tables'!$N$2:$O$13,2,FALSE)</f>
        <v>11</v>
      </c>
      <c r="E1767" t="s">
        <v>13</v>
      </c>
      <c r="F1767">
        <v>1</v>
      </c>
      <c r="G1767" t="str">
        <f>VLOOKUP(F1767,'Look-up tables'!$A$1:$B$7,2,TRUE)</f>
        <v>XS</v>
      </c>
      <c r="H1767">
        <v>10.62</v>
      </c>
      <c r="I1767" s="2">
        <f t="shared" si="84"/>
        <v>10.62</v>
      </c>
      <c r="J1767" t="s">
        <v>25</v>
      </c>
      <c r="K1767">
        <v>2.38</v>
      </c>
      <c r="L1767" s="8">
        <f t="shared" si="83"/>
        <v>13</v>
      </c>
      <c r="M1767" t="s">
        <v>39</v>
      </c>
      <c r="N1767" t="str">
        <f>VLOOKUP(M1767,'Look-up tables'!$H$1:$I$14,2,FALSE)</f>
        <v>MB</v>
      </c>
      <c r="O1767" t="s">
        <v>22</v>
      </c>
      <c r="P1767" s="7">
        <f>VLOOKUP(O1767,'Look-up tables'!$D$1:$E$5,2,FALSE)</f>
        <v>1</v>
      </c>
      <c r="Q1767" s="8" t="s">
        <v>30</v>
      </c>
      <c r="R1767" t="s">
        <v>31</v>
      </c>
      <c r="S1767" t="s">
        <v>32</v>
      </c>
      <c r="T1767" t="s">
        <v>126</v>
      </c>
    </row>
    <row r="1768" spans="1:20" x14ac:dyDescent="0.35">
      <c r="A1768">
        <v>25318</v>
      </c>
      <c r="B1768" s="1">
        <v>40866</v>
      </c>
      <c r="C1768" s="27" t="str">
        <f t="shared" si="82"/>
        <v>Nov</v>
      </c>
      <c r="D1768" s="27">
        <f>VLOOKUP(C1768,'Look-up tables'!$N$2:$O$13,2,FALSE)</f>
        <v>11</v>
      </c>
      <c r="E1768" t="s">
        <v>20</v>
      </c>
      <c r="F1768">
        <v>1</v>
      </c>
      <c r="G1768" t="str">
        <f>VLOOKUP(F1768,'Look-up tables'!$A$1:$B$7,2,TRUE)</f>
        <v>XS</v>
      </c>
      <c r="H1768">
        <v>3.2</v>
      </c>
      <c r="I1768" s="2">
        <f t="shared" si="84"/>
        <v>3.2</v>
      </c>
      <c r="J1768" t="s">
        <v>25</v>
      </c>
      <c r="K1768">
        <v>1.49</v>
      </c>
      <c r="L1768" s="8">
        <f t="shared" si="83"/>
        <v>4.6900000000000004</v>
      </c>
      <c r="M1768" t="s">
        <v>54</v>
      </c>
      <c r="N1768" t="str">
        <f>VLOOKUP(M1768,'Look-up tables'!$H$1:$I$14,2,FALSE)</f>
        <v>AB</v>
      </c>
      <c r="O1768" t="s">
        <v>42</v>
      </c>
      <c r="P1768" s="7">
        <f>VLOOKUP(O1768,'Look-up tables'!$D$1:$E$5,2,FALSE)</f>
        <v>2</v>
      </c>
      <c r="Q1768" s="8" t="s">
        <v>27</v>
      </c>
      <c r="R1768" t="s">
        <v>68</v>
      </c>
      <c r="S1768" t="s">
        <v>19</v>
      </c>
      <c r="T1768" t="s">
        <v>124</v>
      </c>
    </row>
    <row r="1769" spans="1:20" x14ac:dyDescent="0.35">
      <c r="A1769">
        <v>26214</v>
      </c>
      <c r="B1769" s="1">
        <v>40867</v>
      </c>
      <c r="C1769" s="27" t="str">
        <f t="shared" si="82"/>
        <v>Nov</v>
      </c>
      <c r="D1769" s="27">
        <f>VLOOKUP(C1769,'Look-up tables'!$N$2:$O$13,2,FALSE)</f>
        <v>11</v>
      </c>
      <c r="E1769" t="s">
        <v>55</v>
      </c>
      <c r="F1769">
        <v>41</v>
      </c>
      <c r="G1769" t="str">
        <f>VLOOKUP(F1769,'Look-up tables'!$A$1:$B$7,2,TRUE)</f>
        <v>XL</v>
      </c>
      <c r="H1769">
        <v>1901.29</v>
      </c>
      <c r="I1769" s="2">
        <f t="shared" si="84"/>
        <v>46.372926829268295</v>
      </c>
      <c r="J1769" t="s">
        <v>25</v>
      </c>
      <c r="K1769">
        <v>6.77</v>
      </c>
      <c r="L1769" s="8">
        <f t="shared" si="83"/>
        <v>1908.06</v>
      </c>
      <c r="M1769" t="s">
        <v>85</v>
      </c>
      <c r="N1769" t="str">
        <f>VLOOKUP(M1769,'Look-up tables'!$H$1:$I$14,2,FALSE)</f>
        <v>SK</v>
      </c>
      <c r="O1769" t="s">
        <v>42</v>
      </c>
      <c r="P1769" s="7">
        <f>VLOOKUP(O1769,'Look-up tables'!$D$1:$E$5,2,FALSE)</f>
        <v>2</v>
      </c>
      <c r="Q1769" s="8" t="s">
        <v>17</v>
      </c>
      <c r="R1769" t="s">
        <v>18</v>
      </c>
      <c r="S1769" t="s">
        <v>19</v>
      </c>
      <c r="T1769" t="s">
        <v>124</v>
      </c>
    </row>
    <row r="1770" spans="1:20" x14ac:dyDescent="0.35">
      <c r="A1770">
        <v>26214</v>
      </c>
      <c r="B1770" s="1">
        <v>40867</v>
      </c>
      <c r="C1770" s="27" t="str">
        <f t="shared" si="82"/>
        <v>Nov</v>
      </c>
      <c r="D1770" s="27">
        <f>VLOOKUP(C1770,'Look-up tables'!$N$2:$O$13,2,FALSE)</f>
        <v>11</v>
      </c>
      <c r="E1770" t="s">
        <v>55</v>
      </c>
      <c r="F1770">
        <v>19</v>
      </c>
      <c r="G1770" t="str">
        <f>VLOOKUP(F1770,'Look-up tables'!$A$1:$B$7,2,TRUE)</f>
        <v>S</v>
      </c>
      <c r="H1770">
        <v>305.68</v>
      </c>
      <c r="I1770" s="2">
        <f t="shared" si="84"/>
        <v>16.088421052631578</v>
      </c>
      <c r="J1770" t="s">
        <v>14</v>
      </c>
      <c r="K1770">
        <v>1.39</v>
      </c>
      <c r="L1770" s="8">
        <f t="shared" si="83"/>
        <v>307.07</v>
      </c>
      <c r="M1770" t="s">
        <v>85</v>
      </c>
      <c r="N1770" t="str">
        <f>VLOOKUP(M1770,'Look-up tables'!$H$1:$I$14,2,FALSE)</f>
        <v>SK</v>
      </c>
      <c r="O1770" t="s">
        <v>42</v>
      </c>
      <c r="P1770" s="7">
        <f>VLOOKUP(O1770,'Look-up tables'!$D$1:$E$5,2,FALSE)</f>
        <v>2</v>
      </c>
      <c r="Q1770" s="8" t="s">
        <v>27</v>
      </c>
      <c r="R1770" t="s">
        <v>127</v>
      </c>
      <c r="S1770" t="s">
        <v>19</v>
      </c>
      <c r="T1770" t="s">
        <v>124</v>
      </c>
    </row>
    <row r="1771" spans="1:20" x14ac:dyDescent="0.35">
      <c r="A1771">
        <v>47747</v>
      </c>
      <c r="B1771" s="1">
        <v>40868</v>
      </c>
      <c r="C1771" s="27" t="str">
        <f t="shared" si="82"/>
        <v>Nov</v>
      </c>
      <c r="D1771" s="27">
        <f>VLOOKUP(C1771,'Look-up tables'!$N$2:$O$13,2,FALSE)</f>
        <v>11</v>
      </c>
      <c r="E1771" t="s">
        <v>34</v>
      </c>
      <c r="F1771">
        <v>40</v>
      </c>
      <c r="G1771" t="str">
        <f>VLOOKUP(F1771,'Look-up tables'!$A$1:$B$7,2,TRUE)</f>
        <v>XL</v>
      </c>
      <c r="H1771">
        <v>102.15</v>
      </c>
      <c r="I1771" s="2">
        <f t="shared" si="84"/>
        <v>2.55375</v>
      </c>
      <c r="J1771" t="s">
        <v>14</v>
      </c>
      <c r="K1771">
        <v>5.33</v>
      </c>
      <c r="L1771" s="8">
        <f t="shared" si="83"/>
        <v>107.48</v>
      </c>
      <c r="M1771" t="s">
        <v>63</v>
      </c>
      <c r="N1771" t="str">
        <f>VLOOKUP(M1771,'Look-up tables'!$H$1:$I$14,2,FALSE)</f>
        <v>NB</v>
      </c>
      <c r="O1771" t="s">
        <v>16</v>
      </c>
      <c r="P1771" s="7">
        <f>VLOOKUP(O1771,'Look-up tables'!$D$1:$E$5,2,FALSE)</f>
        <v>4</v>
      </c>
      <c r="Q1771" s="8" t="s">
        <v>17</v>
      </c>
      <c r="R1771" t="s">
        <v>18</v>
      </c>
      <c r="S1771" t="s">
        <v>19</v>
      </c>
      <c r="T1771" t="s">
        <v>126</v>
      </c>
    </row>
    <row r="1772" spans="1:20" x14ac:dyDescent="0.35">
      <c r="A1772">
        <v>42370</v>
      </c>
      <c r="B1772" s="1">
        <v>40868</v>
      </c>
      <c r="C1772" s="27" t="str">
        <f t="shared" si="82"/>
        <v>Nov</v>
      </c>
      <c r="D1772" s="27">
        <f>VLOOKUP(C1772,'Look-up tables'!$N$2:$O$13,2,FALSE)</f>
        <v>11</v>
      </c>
      <c r="E1772" t="s">
        <v>34</v>
      </c>
      <c r="F1772">
        <v>33</v>
      </c>
      <c r="G1772" t="str">
        <f>VLOOKUP(F1772,'Look-up tables'!$A$1:$B$7,2,TRUE)</f>
        <v>L</v>
      </c>
      <c r="H1772">
        <v>125.27</v>
      </c>
      <c r="I1772" s="2">
        <f t="shared" si="84"/>
        <v>3.7960606060606059</v>
      </c>
      <c r="J1772" t="s">
        <v>25</v>
      </c>
      <c r="K1772">
        <v>4.83</v>
      </c>
      <c r="L1772" s="8">
        <f t="shared" si="83"/>
        <v>130.1</v>
      </c>
      <c r="M1772" t="s">
        <v>54</v>
      </c>
      <c r="N1772" t="str">
        <f>VLOOKUP(M1772,'Look-up tables'!$H$1:$I$14,2,FALSE)</f>
        <v>AB</v>
      </c>
      <c r="O1772" t="s">
        <v>29</v>
      </c>
      <c r="P1772" s="7">
        <f>VLOOKUP(O1772,'Look-up tables'!$D$1:$E$5,2,FALSE)</f>
        <v>3</v>
      </c>
      <c r="Q1772" s="8" t="s">
        <v>27</v>
      </c>
      <c r="R1772" t="s">
        <v>68</v>
      </c>
      <c r="S1772" t="s">
        <v>19</v>
      </c>
      <c r="T1772" t="s">
        <v>126</v>
      </c>
    </row>
    <row r="1773" spans="1:20" x14ac:dyDescent="0.35">
      <c r="A1773">
        <v>56484</v>
      </c>
      <c r="B1773" s="1">
        <v>40868</v>
      </c>
      <c r="C1773" s="27" t="str">
        <f t="shared" si="82"/>
        <v>Nov</v>
      </c>
      <c r="D1773" s="27">
        <f>VLOOKUP(C1773,'Look-up tables'!$N$2:$O$13,2,FALSE)</f>
        <v>11</v>
      </c>
      <c r="E1773" t="s">
        <v>49</v>
      </c>
      <c r="F1773">
        <v>15</v>
      </c>
      <c r="G1773" t="str">
        <f>VLOOKUP(F1773,'Look-up tables'!$A$1:$B$7,2,TRUE)</f>
        <v>S</v>
      </c>
      <c r="H1773">
        <v>1121.8399999999999</v>
      </c>
      <c r="I1773" s="2">
        <f t="shared" si="84"/>
        <v>74.789333333333332</v>
      </c>
      <c r="J1773" t="s">
        <v>25</v>
      </c>
      <c r="K1773">
        <v>12.14</v>
      </c>
      <c r="L1773" s="8">
        <f t="shared" si="83"/>
        <v>1133.98</v>
      </c>
      <c r="M1773" t="s">
        <v>15</v>
      </c>
      <c r="N1773" t="str">
        <f>VLOOKUP(M1773,'Look-up tables'!$H$1:$I$14,2,FALSE)</f>
        <v>BC</v>
      </c>
      <c r="O1773" t="s">
        <v>42</v>
      </c>
      <c r="P1773" s="7">
        <f>VLOOKUP(O1773,'Look-up tables'!$D$1:$E$5,2,FALSE)</f>
        <v>2</v>
      </c>
      <c r="Q1773" s="8" t="s">
        <v>30</v>
      </c>
      <c r="R1773" t="s">
        <v>31</v>
      </c>
      <c r="S1773" t="s">
        <v>19</v>
      </c>
      <c r="T1773" t="s">
        <v>235</v>
      </c>
    </row>
    <row r="1774" spans="1:20" x14ac:dyDescent="0.35">
      <c r="A1774">
        <v>56484</v>
      </c>
      <c r="B1774" s="1">
        <v>40868</v>
      </c>
      <c r="C1774" s="27" t="str">
        <f t="shared" si="82"/>
        <v>Nov</v>
      </c>
      <c r="D1774" s="27">
        <f>VLOOKUP(C1774,'Look-up tables'!$N$2:$O$13,2,FALSE)</f>
        <v>11</v>
      </c>
      <c r="E1774" t="s">
        <v>49</v>
      </c>
      <c r="F1774">
        <v>6</v>
      </c>
      <c r="G1774" t="str">
        <f>VLOOKUP(F1774,'Look-up tables'!$A$1:$B$7,2,TRUE)</f>
        <v>XS</v>
      </c>
      <c r="H1774">
        <v>176.58</v>
      </c>
      <c r="I1774" s="2">
        <f t="shared" si="84"/>
        <v>29.430000000000003</v>
      </c>
      <c r="J1774" t="s">
        <v>25</v>
      </c>
      <c r="K1774">
        <v>2.99</v>
      </c>
      <c r="L1774" s="8">
        <f t="shared" si="83"/>
        <v>179.57000000000002</v>
      </c>
      <c r="M1774" t="s">
        <v>15</v>
      </c>
      <c r="N1774" t="str">
        <f>VLOOKUP(M1774,'Look-up tables'!$H$1:$I$14,2,FALSE)</f>
        <v>BC</v>
      </c>
      <c r="O1774" t="s">
        <v>42</v>
      </c>
      <c r="P1774" s="7">
        <f>VLOOKUP(O1774,'Look-up tables'!$D$1:$E$5,2,FALSE)</f>
        <v>2</v>
      </c>
      <c r="Q1774" s="8" t="s">
        <v>27</v>
      </c>
      <c r="R1774" t="s">
        <v>68</v>
      </c>
      <c r="S1774" t="s">
        <v>19</v>
      </c>
      <c r="T1774" t="s">
        <v>235</v>
      </c>
    </row>
    <row r="1775" spans="1:20" x14ac:dyDescent="0.35">
      <c r="A1775">
        <v>10342</v>
      </c>
      <c r="B1775" s="1">
        <v>40869</v>
      </c>
      <c r="C1775" s="27" t="str">
        <f t="shared" si="82"/>
        <v>Nov</v>
      </c>
      <c r="D1775" s="27">
        <f>VLOOKUP(C1775,'Look-up tables'!$N$2:$O$13,2,FALSE)</f>
        <v>11</v>
      </c>
      <c r="E1775" t="s">
        <v>55</v>
      </c>
      <c r="F1775">
        <v>45</v>
      </c>
      <c r="G1775" t="str">
        <f>VLOOKUP(F1775,'Look-up tables'!$A$1:$B$7,2,TRUE)</f>
        <v>XL</v>
      </c>
      <c r="H1775">
        <v>5181.08</v>
      </c>
      <c r="I1775" s="2">
        <f t="shared" si="84"/>
        <v>115.13511111111112</v>
      </c>
      <c r="J1775" t="s">
        <v>21</v>
      </c>
      <c r="K1775">
        <v>58.72</v>
      </c>
      <c r="L1775" s="8">
        <f t="shared" si="83"/>
        <v>5239.8</v>
      </c>
      <c r="M1775" t="s">
        <v>51</v>
      </c>
      <c r="N1775" t="str">
        <f>VLOOKUP(M1775,'Look-up tables'!$H$1:$I$14,2,FALSE)</f>
        <v>ON</v>
      </c>
      <c r="O1775" t="s">
        <v>16</v>
      </c>
      <c r="P1775" s="7">
        <f>VLOOKUP(O1775,'Look-up tables'!$D$1:$E$5,2,FALSE)</f>
        <v>4</v>
      </c>
      <c r="Q1775" s="8" t="s">
        <v>17</v>
      </c>
      <c r="R1775" t="s">
        <v>115</v>
      </c>
      <c r="S1775" t="s">
        <v>56</v>
      </c>
      <c r="T1775" t="s">
        <v>80</v>
      </c>
    </row>
    <row r="1776" spans="1:20" x14ac:dyDescent="0.35">
      <c r="A1776">
        <v>6433</v>
      </c>
      <c r="B1776" s="1">
        <v>40869</v>
      </c>
      <c r="C1776" s="27" t="str">
        <f t="shared" si="82"/>
        <v>Nov</v>
      </c>
      <c r="D1776" s="27">
        <f>VLOOKUP(C1776,'Look-up tables'!$N$2:$O$13,2,FALSE)</f>
        <v>11</v>
      </c>
      <c r="E1776" t="s">
        <v>55</v>
      </c>
      <c r="F1776">
        <v>41</v>
      </c>
      <c r="G1776" t="str">
        <f>VLOOKUP(F1776,'Look-up tables'!$A$1:$B$7,2,TRUE)</f>
        <v>XL</v>
      </c>
      <c r="H1776">
        <v>159.26</v>
      </c>
      <c r="I1776" s="2">
        <f t="shared" si="84"/>
        <v>3.8843902439024389</v>
      </c>
      <c r="J1776" t="s">
        <v>25</v>
      </c>
      <c r="K1776">
        <v>0.5</v>
      </c>
      <c r="L1776" s="8">
        <f t="shared" si="83"/>
        <v>159.76</v>
      </c>
      <c r="M1776" t="s">
        <v>35</v>
      </c>
      <c r="N1776" t="str">
        <f>VLOOKUP(M1776,'Look-up tables'!$H$1:$I$14,2,FALSE)</f>
        <v>QC</v>
      </c>
      <c r="O1776" t="s">
        <v>29</v>
      </c>
      <c r="P1776" s="7">
        <f>VLOOKUP(O1776,'Look-up tables'!$D$1:$E$5,2,FALSE)</f>
        <v>3</v>
      </c>
      <c r="Q1776" s="8" t="s">
        <v>27</v>
      </c>
      <c r="R1776" t="s">
        <v>71</v>
      </c>
      <c r="S1776" t="s">
        <v>19</v>
      </c>
      <c r="T1776" t="s">
        <v>126</v>
      </c>
    </row>
    <row r="1777" spans="1:20" x14ac:dyDescent="0.35">
      <c r="A1777">
        <v>10342</v>
      </c>
      <c r="B1777" s="1">
        <v>40869</v>
      </c>
      <c r="C1777" s="27" t="str">
        <f t="shared" si="82"/>
        <v>Nov</v>
      </c>
      <c r="D1777" s="27">
        <f>VLOOKUP(C1777,'Look-up tables'!$N$2:$O$13,2,FALSE)</f>
        <v>11</v>
      </c>
      <c r="E1777" t="s">
        <v>55</v>
      </c>
      <c r="F1777">
        <v>38</v>
      </c>
      <c r="G1777" t="str">
        <f>VLOOKUP(F1777,'Look-up tables'!$A$1:$B$7,2,TRUE)</f>
        <v>L</v>
      </c>
      <c r="H1777">
        <v>1679.04</v>
      </c>
      <c r="I1777" s="2">
        <f t="shared" si="84"/>
        <v>44.185263157894738</v>
      </c>
      <c r="J1777" t="s">
        <v>25</v>
      </c>
      <c r="K1777">
        <v>14.45</v>
      </c>
      <c r="L1777" s="8">
        <f t="shared" si="83"/>
        <v>1693.49</v>
      </c>
      <c r="M1777" t="s">
        <v>51</v>
      </c>
      <c r="N1777" t="str">
        <f>VLOOKUP(M1777,'Look-up tables'!$H$1:$I$14,2,FALSE)</f>
        <v>ON</v>
      </c>
      <c r="O1777" t="s">
        <v>16</v>
      </c>
      <c r="P1777" s="7">
        <f>VLOOKUP(O1777,'Look-up tables'!$D$1:$E$5,2,FALSE)</f>
        <v>4</v>
      </c>
      <c r="Q1777" s="8" t="s">
        <v>17</v>
      </c>
      <c r="R1777" t="s">
        <v>18</v>
      </c>
      <c r="S1777" t="s">
        <v>76</v>
      </c>
      <c r="T1777" t="s">
        <v>80</v>
      </c>
    </row>
    <row r="1778" spans="1:20" x14ac:dyDescent="0.35">
      <c r="A1778">
        <v>26948</v>
      </c>
      <c r="B1778" s="1">
        <v>40869</v>
      </c>
      <c r="C1778" s="27" t="str">
        <f t="shared" si="82"/>
        <v>Nov</v>
      </c>
      <c r="D1778" s="27">
        <f>VLOOKUP(C1778,'Look-up tables'!$N$2:$O$13,2,FALSE)</f>
        <v>11</v>
      </c>
      <c r="E1778" t="s">
        <v>34</v>
      </c>
      <c r="F1778">
        <v>38</v>
      </c>
      <c r="G1778" t="str">
        <f>VLOOKUP(F1778,'Look-up tables'!$A$1:$B$7,2,TRUE)</f>
        <v>L</v>
      </c>
      <c r="H1778">
        <v>273.89</v>
      </c>
      <c r="I1778" s="2">
        <f t="shared" si="84"/>
        <v>7.2076315789473684</v>
      </c>
      <c r="J1778" t="s">
        <v>25</v>
      </c>
      <c r="K1778">
        <v>7.72</v>
      </c>
      <c r="L1778" s="8">
        <f t="shared" si="83"/>
        <v>281.61</v>
      </c>
      <c r="M1778" t="s">
        <v>85</v>
      </c>
      <c r="N1778" t="str">
        <f>VLOOKUP(M1778,'Look-up tables'!$H$1:$I$14,2,FALSE)</f>
        <v>SK</v>
      </c>
      <c r="O1778" t="s">
        <v>29</v>
      </c>
      <c r="P1778" s="7">
        <f>VLOOKUP(O1778,'Look-up tables'!$D$1:$E$5,2,FALSE)</f>
        <v>3</v>
      </c>
      <c r="Q1778" s="8" t="s">
        <v>27</v>
      </c>
      <c r="R1778" t="s">
        <v>68</v>
      </c>
      <c r="S1778" t="s">
        <v>19</v>
      </c>
      <c r="T1778" t="s">
        <v>126</v>
      </c>
    </row>
    <row r="1779" spans="1:20" x14ac:dyDescent="0.35">
      <c r="A1779">
        <v>10342</v>
      </c>
      <c r="B1779" s="1">
        <v>40869</v>
      </c>
      <c r="C1779" s="27" t="str">
        <f t="shared" si="82"/>
        <v>Nov</v>
      </c>
      <c r="D1779" s="27">
        <f>VLOOKUP(C1779,'Look-up tables'!$N$2:$O$13,2,FALSE)</f>
        <v>11</v>
      </c>
      <c r="E1779" t="s">
        <v>55</v>
      </c>
      <c r="F1779">
        <v>38</v>
      </c>
      <c r="G1779" t="str">
        <f>VLOOKUP(F1779,'Look-up tables'!$A$1:$B$7,2,TRUE)</f>
        <v>L</v>
      </c>
      <c r="H1779">
        <v>10567.45</v>
      </c>
      <c r="I1779" s="2">
        <f t="shared" si="84"/>
        <v>278.09078947368425</v>
      </c>
      <c r="J1779" t="s">
        <v>25</v>
      </c>
      <c r="K1779">
        <v>11.64</v>
      </c>
      <c r="L1779" s="8">
        <f t="shared" si="83"/>
        <v>10579.09</v>
      </c>
      <c r="M1779" t="s">
        <v>51</v>
      </c>
      <c r="N1779" t="str">
        <f>VLOOKUP(M1779,'Look-up tables'!$H$1:$I$14,2,FALSE)</f>
        <v>ON</v>
      </c>
      <c r="O1779" t="s">
        <v>16</v>
      </c>
      <c r="P1779" s="7">
        <f>VLOOKUP(O1779,'Look-up tables'!$D$1:$E$5,2,FALSE)</f>
        <v>4</v>
      </c>
      <c r="Q1779" s="8" t="s">
        <v>30</v>
      </c>
      <c r="R1779" t="s">
        <v>165</v>
      </c>
      <c r="S1779" t="s">
        <v>76</v>
      </c>
      <c r="T1779" t="s">
        <v>126</v>
      </c>
    </row>
    <row r="1780" spans="1:20" x14ac:dyDescent="0.35">
      <c r="A1780">
        <v>26948</v>
      </c>
      <c r="B1780" s="1">
        <v>40869</v>
      </c>
      <c r="C1780" s="27" t="str">
        <f t="shared" si="82"/>
        <v>Nov</v>
      </c>
      <c r="D1780" s="27">
        <f>VLOOKUP(C1780,'Look-up tables'!$N$2:$O$13,2,FALSE)</f>
        <v>11</v>
      </c>
      <c r="E1780" t="s">
        <v>34</v>
      </c>
      <c r="F1780">
        <v>21</v>
      </c>
      <c r="G1780" t="str">
        <f>VLOOKUP(F1780,'Look-up tables'!$A$1:$B$7,2,TRUE)</f>
        <v>M</v>
      </c>
      <c r="H1780">
        <v>203.55</v>
      </c>
      <c r="I1780" s="2">
        <f t="shared" si="84"/>
        <v>9.6928571428571431</v>
      </c>
      <c r="J1780" t="s">
        <v>14</v>
      </c>
      <c r="K1780">
        <v>2.25</v>
      </c>
      <c r="L1780" s="8">
        <f t="shared" si="83"/>
        <v>205.8</v>
      </c>
      <c r="M1780" t="s">
        <v>35</v>
      </c>
      <c r="N1780" t="str">
        <f>VLOOKUP(M1780,'Look-up tables'!$H$1:$I$14,2,FALSE)</f>
        <v>QC</v>
      </c>
      <c r="O1780" t="s">
        <v>29</v>
      </c>
      <c r="P1780" s="7">
        <f>VLOOKUP(O1780,'Look-up tables'!$D$1:$E$5,2,FALSE)</f>
        <v>3</v>
      </c>
      <c r="Q1780" s="8" t="s">
        <v>27</v>
      </c>
      <c r="R1780" t="s">
        <v>40</v>
      </c>
      <c r="S1780" t="s">
        <v>37</v>
      </c>
      <c r="T1780" t="s">
        <v>126</v>
      </c>
    </row>
    <row r="1781" spans="1:20" x14ac:dyDescent="0.35">
      <c r="A1781">
        <v>34913</v>
      </c>
      <c r="B1781" s="1">
        <v>40869</v>
      </c>
      <c r="C1781" s="27" t="str">
        <f t="shared" si="82"/>
        <v>Nov</v>
      </c>
      <c r="D1781" s="27">
        <f>VLOOKUP(C1781,'Look-up tables'!$N$2:$O$13,2,FALSE)</f>
        <v>11</v>
      </c>
      <c r="E1781" t="s">
        <v>55</v>
      </c>
      <c r="F1781">
        <v>15</v>
      </c>
      <c r="G1781" t="str">
        <f>VLOOKUP(F1781,'Look-up tables'!$A$1:$B$7,2,TRUE)</f>
        <v>S</v>
      </c>
      <c r="H1781">
        <v>107.63</v>
      </c>
      <c r="I1781" s="2">
        <f t="shared" si="84"/>
        <v>7.1753333333333327</v>
      </c>
      <c r="J1781" t="s">
        <v>25</v>
      </c>
      <c r="K1781">
        <v>5.48</v>
      </c>
      <c r="L1781" s="8">
        <f t="shared" si="83"/>
        <v>113.11</v>
      </c>
      <c r="M1781" t="s">
        <v>85</v>
      </c>
      <c r="N1781" t="str">
        <f>VLOOKUP(M1781,'Look-up tables'!$H$1:$I$14,2,FALSE)</f>
        <v>SK</v>
      </c>
      <c r="O1781" t="s">
        <v>29</v>
      </c>
      <c r="P1781" s="7">
        <f>VLOOKUP(O1781,'Look-up tables'!$D$1:$E$5,2,FALSE)</f>
        <v>3</v>
      </c>
      <c r="Q1781" s="8" t="s">
        <v>27</v>
      </c>
      <c r="R1781" t="s">
        <v>68</v>
      </c>
      <c r="S1781" t="s">
        <v>19</v>
      </c>
      <c r="T1781" t="s">
        <v>80</v>
      </c>
    </row>
    <row r="1782" spans="1:20" x14ac:dyDescent="0.35">
      <c r="A1782">
        <v>10342</v>
      </c>
      <c r="B1782" s="1">
        <v>40869</v>
      </c>
      <c r="C1782" s="27" t="str">
        <f t="shared" si="82"/>
        <v>Nov</v>
      </c>
      <c r="D1782" s="27">
        <f>VLOOKUP(C1782,'Look-up tables'!$N$2:$O$13,2,FALSE)</f>
        <v>11</v>
      </c>
      <c r="E1782" t="s">
        <v>55</v>
      </c>
      <c r="F1782">
        <v>2</v>
      </c>
      <c r="G1782" t="str">
        <f>VLOOKUP(F1782,'Look-up tables'!$A$1:$B$7,2,TRUE)</f>
        <v>XS</v>
      </c>
      <c r="H1782">
        <v>2055.9699999999998</v>
      </c>
      <c r="I1782" s="2">
        <f t="shared" si="84"/>
        <v>1027.9849999999999</v>
      </c>
      <c r="J1782" t="s">
        <v>14</v>
      </c>
      <c r="K1782">
        <v>13.99</v>
      </c>
      <c r="L1782" s="8">
        <f t="shared" si="83"/>
        <v>2069.9599999999996</v>
      </c>
      <c r="M1782" t="s">
        <v>51</v>
      </c>
      <c r="N1782" t="str">
        <f>VLOOKUP(M1782,'Look-up tables'!$H$1:$I$14,2,FALSE)</f>
        <v>ON</v>
      </c>
      <c r="O1782" t="s">
        <v>16</v>
      </c>
      <c r="P1782" s="7">
        <f>VLOOKUP(O1782,'Look-up tables'!$D$1:$E$5,2,FALSE)</f>
        <v>4</v>
      </c>
      <c r="Q1782" s="8" t="s">
        <v>30</v>
      </c>
      <c r="R1782" t="s">
        <v>44</v>
      </c>
      <c r="S1782" t="s">
        <v>45</v>
      </c>
      <c r="T1782" t="s">
        <v>80</v>
      </c>
    </row>
    <row r="1783" spans="1:20" x14ac:dyDescent="0.35">
      <c r="A1783">
        <v>36359</v>
      </c>
      <c r="B1783" s="1">
        <v>40870</v>
      </c>
      <c r="C1783" s="27" t="str">
        <f t="shared" si="82"/>
        <v>Nov</v>
      </c>
      <c r="D1783" s="27">
        <f>VLOOKUP(C1783,'Look-up tables'!$N$2:$O$13,2,FALSE)</f>
        <v>11</v>
      </c>
      <c r="E1783" t="s">
        <v>34</v>
      </c>
      <c r="F1783">
        <v>2</v>
      </c>
      <c r="G1783" t="str">
        <f>VLOOKUP(F1783,'Look-up tables'!$A$1:$B$7,2,TRUE)</f>
        <v>XS</v>
      </c>
      <c r="H1783">
        <v>68.66</v>
      </c>
      <c r="I1783" s="2">
        <f t="shared" si="84"/>
        <v>34.33</v>
      </c>
      <c r="J1783" t="s">
        <v>25</v>
      </c>
      <c r="K1783">
        <v>5.76</v>
      </c>
      <c r="L1783" s="8">
        <f t="shared" si="83"/>
        <v>74.42</v>
      </c>
      <c r="M1783" t="s">
        <v>15</v>
      </c>
      <c r="N1783" t="str">
        <f>VLOOKUP(M1783,'Look-up tables'!$H$1:$I$14,2,FALSE)</f>
        <v>BC</v>
      </c>
      <c r="O1783" t="s">
        <v>22</v>
      </c>
      <c r="P1783" s="7">
        <f>VLOOKUP(O1783,'Look-up tables'!$D$1:$E$5,2,FALSE)</f>
        <v>1</v>
      </c>
      <c r="Q1783" s="8" t="s">
        <v>27</v>
      </c>
      <c r="R1783" t="s">
        <v>28</v>
      </c>
      <c r="S1783" t="s">
        <v>19</v>
      </c>
      <c r="T1783" t="s">
        <v>80</v>
      </c>
    </row>
    <row r="1784" spans="1:20" x14ac:dyDescent="0.35">
      <c r="A1784">
        <v>12930</v>
      </c>
      <c r="B1784" s="1">
        <v>40871</v>
      </c>
      <c r="C1784" s="27" t="str">
        <f t="shared" si="82"/>
        <v>Nov</v>
      </c>
      <c r="D1784" s="27">
        <f>VLOOKUP(C1784,'Look-up tables'!$N$2:$O$13,2,FALSE)</f>
        <v>11</v>
      </c>
      <c r="E1784" t="s">
        <v>34</v>
      </c>
      <c r="F1784">
        <v>49</v>
      </c>
      <c r="G1784" t="str">
        <f>VLOOKUP(F1784,'Look-up tables'!$A$1:$B$7,2,TRUE)</f>
        <v>XL</v>
      </c>
      <c r="H1784">
        <v>1147.6400000000001</v>
      </c>
      <c r="I1784" s="2">
        <f t="shared" si="84"/>
        <v>23.421224489795922</v>
      </c>
      <c r="J1784" t="s">
        <v>25</v>
      </c>
      <c r="K1784">
        <v>4.5</v>
      </c>
      <c r="L1784" s="8">
        <f t="shared" si="83"/>
        <v>1152.1400000000001</v>
      </c>
      <c r="M1784" t="s">
        <v>46</v>
      </c>
      <c r="N1784" t="str">
        <f>VLOOKUP(M1784,'Look-up tables'!$H$1:$I$14,2,FALSE)</f>
        <v>YT</v>
      </c>
      <c r="O1784" t="s">
        <v>22</v>
      </c>
      <c r="P1784" s="7">
        <f>VLOOKUP(O1784,'Look-up tables'!$D$1:$E$5,2,FALSE)</f>
        <v>1</v>
      </c>
      <c r="Q1784" s="8" t="s">
        <v>27</v>
      </c>
      <c r="R1784" t="s">
        <v>66</v>
      </c>
      <c r="S1784" t="s">
        <v>19</v>
      </c>
      <c r="T1784" t="s">
        <v>242</v>
      </c>
    </row>
    <row r="1785" spans="1:20" x14ac:dyDescent="0.35">
      <c r="A1785">
        <v>37893</v>
      </c>
      <c r="B1785" s="1">
        <v>40871</v>
      </c>
      <c r="C1785" s="27" t="str">
        <f t="shared" si="82"/>
        <v>Nov</v>
      </c>
      <c r="D1785" s="27">
        <f>VLOOKUP(C1785,'Look-up tables'!$N$2:$O$13,2,FALSE)</f>
        <v>11</v>
      </c>
      <c r="E1785" t="s">
        <v>49</v>
      </c>
      <c r="F1785">
        <v>14</v>
      </c>
      <c r="G1785" t="str">
        <f>VLOOKUP(F1785,'Look-up tables'!$A$1:$B$7,2,TRUE)</f>
        <v>S</v>
      </c>
      <c r="H1785">
        <v>436.78</v>
      </c>
      <c r="I1785" s="2">
        <f t="shared" si="84"/>
        <v>31.198571428571427</v>
      </c>
      <c r="J1785" t="s">
        <v>25</v>
      </c>
      <c r="K1785">
        <v>5.5</v>
      </c>
      <c r="L1785" s="8">
        <f t="shared" si="83"/>
        <v>442.28</v>
      </c>
      <c r="M1785" t="s">
        <v>35</v>
      </c>
      <c r="N1785" t="str">
        <f>VLOOKUP(M1785,'Look-up tables'!$H$1:$I$14,2,FALSE)</f>
        <v>QC</v>
      </c>
      <c r="O1785" t="s">
        <v>22</v>
      </c>
      <c r="P1785" s="7">
        <f>VLOOKUP(O1785,'Look-up tables'!$D$1:$E$5,2,FALSE)</f>
        <v>1</v>
      </c>
      <c r="Q1785" s="8" t="s">
        <v>30</v>
      </c>
      <c r="R1785" t="s">
        <v>31</v>
      </c>
      <c r="S1785" t="s">
        <v>19</v>
      </c>
      <c r="T1785" t="s">
        <v>242</v>
      </c>
    </row>
    <row r="1786" spans="1:20" x14ac:dyDescent="0.35">
      <c r="A1786">
        <v>29795</v>
      </c>
      <c r="B1786" s="1">
        <v>40872</v>
      </c>
      <c r="C1786" s="27" t="str">
        <f t="shared" si="82"/>
        <v>Nov</v>
      </c>
      <c r="D1786" s="27">
        <f>VLOOKUP(C1786,'Look-up tables'!$N$2:$O$13,2,FALSE)</f>
        <v>11</v>
      </c>
      <c r="E1786" t="s">
        <v>34</v>
      </c>
      <c r="F1786">
        <v>49</v>
      </c>
      <c r="G1786" t="str">
        <f>VLOOKUP(F1786,'Look-up tables'!$A$1:$B$7,2,TRUE)</f>
        <v>XL</v>
      </c>
      <c r="H1786">
        <v>19325.2</v>
      </c>
      <c r="I1786" s="2">
        <f t="shared" si="84"/>
        <v>394.39183673469387</v>
      </c>
      <c r="J1786" t="s">
        <v>25</v>
      </c>
      <c r="K1786">
        <v>19.989999999999998</v>
      </c>
      <c r="L1786" s="8">
        <f t="shared" si="83"/>
        <v>19345.190000000002</v>
      </c>
      <c r="M1786" t="s">
        <v>26</v>
      </c>
      <c r="N1786" t="str">
        <f>VLOOKUP(M1786,'Look-up tables'!$H$1:$I$14,2,FALSE)</f>
        <v>NT</v>
      </c>
      <c r="O1786" t="s">
        <v>42</v>
      </c>
      <c r="P1786" s="7">
        <f>VLOOKUP(O1786,'Look-up tables'!$D$1:$E$5,2,FALSE)</f>
        <v>2</v>
      </c>
      <c r="Q1786" s="8" t="s">
        <v>27</v>
      </c>
      <c r="R1786" t="s">
        <v>68</v>
      </c>
      <c r="S1786" t="s">
        <v>19</v>
      </c>
      <c r="T1786" t="s">
        <v>157</v>
      </c>
    </row>
    <row r="1787" spans="1:20" x14ac:dyDescent="0.35">
      <c r="A1787">
        <v>29795</v>
      </c>
      <c r="B1787" s="1">
        <v>40872</v>
      </c>
      <c r="C1787" s="27" t="str">
        <f t="shared" si="82"/>
        <v>Nov</v>
      </c>
      <c r="D1787" s="27">
        <f>VLOOKUP(C1787,'Look-up tables'!$N$2:$O$13,2,FALSE)</f>
        <v>11</v>
      </c>
      <c r="E1787" t="s">
        <v>34</v>
      </c>
      <c r="F1787">
        <v>48</v>
      </c>
      <c r="G1787" t="str">
        <f>VLOOKUP(F1787,'Look-up tables'!$A$1:$B$7,2,TRUE)</f>
        <v>XL</v>
      </c>
      <c r="H1787">
        <v>8380.2199999999993</v>
      </c>
      <c r="I1787" s="2">
        <f t="shared" si="84"/>
        <v>174.58791666666664</v>
      </c>
      <c r="J1787" t="s">
        <v>21</v>
      </c>
      <c r="K1787">
        <v>35.020000000000003</v>
      </c>
      <c r="L1787" s="8">
        <f t="shared" si="83"/>
        <v>8415.24</v>
      </c>
      <c r="M1787" t="s">
        <v>26</v>
      </c>
      <c r="N1787" t="str">
        <f>VLOOKUP(M1787,'Look-up tables'!$H$1:$I$14,2,FALSE)</f>
        <v>NT</v>
      </c>
      <c r="O1787" t="s">
        <v>42</v>
      </c>
      <c r="P1787" s="7">
        <f>VLOOKUP(O1787,'Look-up tables'!$D$1:$E$5,2,FALSE)</f>
        <v>2</v>
      </c>
      <c r="Q1787" s="8" t="s">
        <v>17</v>
      </c>
      <c r="R1787" t="s">
        <v>115</v>
      </c>
      <c r="S1787" t="s">
        <v>56</v>
      </c>
      <c r="T1787" t="s">
        <v>157</v>
      </c>
    </row>
    <row r="1788" spans="1:20" x14ac:dyDescent="0.35">
      <c r="A1788">
        <v>22304</v>
      </c>
      <c r="B1788" s="1">
        <v>40872</v>
      </c>
      <c r="C1788" s="27" t="str">
        <f t="shared" si="82"/>
        <v>Nov</v>
      </c>
      <c r="D1788" s="27">
        <f>VLOOKUP(C1788,'Look-up tables'!$N$2:$O$13,2,FALSE)</f>
        <v>11</v>
      </c>
      <c r="E1788" t="s">
        <v>13</v>
      </c>
      <c r="F1788">
        <v>24</v>
      </c>
      <c r="G1788" t="str">
        <f>VLOOKUP(F1788,'Look-up tables'!$A$1:$B$7,2,TRUE)</f>
        <v>M</v>
      </c>
      <c r="H1788">
        <v>40.24</v>
      </c>
      <c r="I1788" s="2">
        <f t="shared" si="84"/>
        <v>1.6766666666666667</v>
      </c>
      <c r="J1788" t="s">
        <v>25</v>
      </c>
      <c r="K1788">
        <v>0.7</v>
      </c>
      <c r="L1788" s="8">
        <f t="shared" si="83"/>
        <v>40.940000000000005</v>
      </c>
      <c r="M1788" t="s">
        <v>39</v>
      </c>
      <c r="N1788" t="str">
        <f>VLOOKUP(M1788,'Look-up tables'!$H$1:$I$14,2,FALSE)</f>
        <v>MB</v>
      </c>
      <c r="O1788" t="s">
        <v>16</v>
      </c>
      <c r="P1788" s="7">
        <f>VLOOKUP(O1788,'Look-up tables'!$D$1:$E$5,2,FALSE)</f>
        <v>4</v>
      </c>
      <c r="Q1788" s="8" t="s">
        <v>27</v>
      </c>
      <c r="R1788" t="s">
        <v>40</v>
      </c>
      <c r="S1788" t="s">
        <v>37</v>
      </c>
      <c r="T1788" t="s">
        <v>262</v>
      </c>
    </row>
    <row r="1789" spans="1:20" x14ac:dyDescent="0.35">
      <c r="A1789">
        <v>56039</v>
      </c>
      <c r="B1789" s="1">
        <v>40872</v>
      </c>
      <c r="C1789" s="27" t="str">
        <f t="shared" si="82"/>
        <v>Nov</v>
      </c>
      <c r="D1789" s="27">
        <f>VLOOKUP(C1789,'Look-up tables'!$N$2:$O$13,2,FALSE)</f>
        <v>11</v>
      </c>
      <c r="E1789" t="s">
        <v>13</v>
      </c>
      <c r="F1789">
        <v>23</v>
      </c>
      <c r="G1789" t="str">
        <f>VLOOKUP(F1789,'Look-up tables'!$A$1:$B$7,2,TRUE)</f>
        <v>M</v>
      </c>
      <c r="H1789">
        <v>156.66</v>
      </c>
      <c r="I1789" s="2">
        <f t="shared" si="84"/>
        <v>6.8113043478260868</v>
      </c>
      <c r="J1789" t="s">
        <v>25</v>
      </c>
      <c r="K1789">
        <v>5.2</v>
      </c>
      <c r="L1789" s="8">
        <f t="shared" si="83"/>
        <v>161.85999999999999</v>
      </c>
      <c r="M1789" t="s">
        <v>51</v>
      </c>
      <c r="N1789" t="str">
        <f>VLOOKUP(M1789,'Look-up tables'!$H$1:$I$14,2,FALSE)</f>
        <v>ON</v>
      </c>
      <c r="O1789" t="s">
        <v>42</v>
      </c>
      <c r="P1789" s="7">
        <f>VLOOKUP(O1789,'Look-up tables'!$D$1:$E$5,2,FALSE)</f>
        <v>2</v>
      </c>
      <c r="Q1789" s="8" t="s">
        <v>27</v>
      </c>
      <c r="R1789" t="s">
        <v>28</v>
      </c>
      <c r="S1789" t="s">
        <v>19</v>
      </c>
      <c r="T1789" t="s">
        <v>250</v>
      </c>
    </row>
    <row r="1790" spans="1:20" x14ac:dyDescent="0.35">
      <c r="A1790">
        <v>30532</v>
      </c>
      <c r="B1790" s="1">
        <v>40873</v>
      </c>
      <c r="C1790" s="27" t="str">
        <f t="shared" si="82"/>
        <v>Nov</v>
      </c>
      <c r="D1790" s="27">
        <f>VLOOKUP(C1790,'Look-up tables'!$N$2:$O$13,2,FALSE)</f>
        <v>11</v>
      </c>
      <c r="E1790" t="s">
        <v>34</v>
      </c>
      <c r="F1790">
        <v>45</v>
      </c>
      <c r="G1790" t="str">
        <f>VLOOKUP(F1790,'Look-up tables'!$A$1:$B$7,2,TRUE)</f>
        <v>XL</v>
      </c>
      <c r="H1790">
        <v>514.03</v>
      </c>
      <c r="I1790" s="2">
        <f t="shared" si="84"/>
        <v>11.422888888888888</v>
      </c>
      <c r="J1790" t="s">
        <v>25</v>
      </c>
      <c r="K1790">
        <v>5.01</v>
      </c>
      <c r="L1790" s="8">
        <f t="shared" si="83"/>
        <v>519.04</v>
      </c>
      <c r="M1790" t="s">
        <v>51</v>
      </c>
      <c r="N1790" t="str">
        <f>VLOOKUP(M1790,'Look-up tables'!$H$1:$I$14,2,FALSE)</f>
        <v>ON</v>
      </c>
      <c r="O1790" t="s">
        <v>29</v>
      </c>
      <c r="P1790" s="7">
        <f>VLOOKUP(O1790,'Look-up tables'!$D$1:$E$5,2,FALSE)</f>
        <v>3</v>
      </c>
      <c r="Q1790" s="8" t="s">
        <v>27</v>
      </c>
      <c r="R1790" t="s">
        <v>28</v>
      </c>
      <c r="S1790" t="s">
        <v>19</v>
      </c>
      <c r="T1790" t="s">
        <v>201</v>
      </c>
    </row>
    <row r="1791" spans="1:20" x14ac:dyDescent="0.35">
      <c r="A1791">
        <v>30532</v>
      </c>
      <c r="B1791" s="1">
        <v>40873</v>
      </c>
      <c r="C1791" s="27" t="str">
        <f t="shared" si="82"/>
        <v>Nov</v>
      </c>
      <c r="D1791" s="27">
        <f>VLOOKUP(C1791,'Look-up tables'!$N$2:$O$13,2,FALSE)</f>
        <v>11</v>
      </c>
      <c r="E1791" t="s">
        <v>34</v>
      </c>
      <c r="F1791">
        <v>28</v>
      </c>
      <c r="G1791" t="str">
        <f>VLOOKUP(F1791,'Look-up tables'!$A$1:$B$7,2,TRUE)</f>
        <v>M</v>
      </c>
      <c r="H1791">
        <v>431.37</v>
      </c>
      <c r="I1791" s="2">
        <f t="shared" si="84"/>
        <v>15.406071428571428</v>
      </c>
      <c r="J1791" t="s">
        <v>25</v>
      </c>
      <c r="K1791">
        <v>9.73</v>
      </c>
      <c r="L1791" s="8">
        <f t="shared" si="83"/>
        <v>441.1</v>
      </c>
      <c r="M1791" t="s">
        <v>51</v>
      </c>
      <c r="N1791" t="str">
        <f>VLOOKUP(M1791,'Look-up tables'!$H$1:$I$14,2,FALSE)</f>
        <v>ON</v>
      </c>
      <c r="O1791" t="s">
        <v>29</v>
      </c>
      <c r="P1791" s="7">
        <f>VLOOKUP(O1791,'Look-up tables'!$D$1:$E$5,2,FALSE)</f>
        <v>3</v>
      </c>
      <c r="Q1791" s="8" t="s">
        <v>27</v>
      </c>
      <c r="R1791" t="s">
        <v>68</v>
      </c>
      <c r="S1791" t="s">
        <v>19</v>
      </c>
      <c r="T1791" t="s">
        <v>207</v>
      </c>
    </row>
    <row r="1792" spans="1:20" x14ac:dyDescent="0.35">
      <c r="A1792">
        <v>21731</v>
      </c>
      <c r="B1792" s="1">
        <v>40873</v>
      </c>
      <c r="C1792" s="27" t="str">
        <f t="shared" si="82"/>
        <v>Nov</v>
      </c>
      <c r="D1792" s="27">
        <f>VLOOKUP(C1792,'Look-up tables'!$N$2:$O$13,2,FALSE)</f>
        <v>11</v>
      </c>
      <c r="E1792" t="s">
        <v>13</v>
      </c>
      <c r="F1792">
        <v>26</v>
      </c>
      <c r="G1792" t="str">
        <f>VLOOKUP(F1792,'Look-up tables'!$A$1:$B$7,2,TRUE)</f>
        <v>M</v>
      </c>
      <c r="H1792">
        <v>1580.57</v>
      </c>
      <c r="I1792" s="2">
        <f t="shared" si="84"/>
        <v>60.791153846153847</v>
      </c>
      <c r="J1792" t="s">
        <v>25</v>
      </c>
      <c r="K1792">
        <v>49</v>
      </c>
      <c r="L1792" s="8">
        <f t="shared" si="83"/>
        <v>1629.57</v>
      </c>
      <c r="M1792" t="s">
        <v>63</v>
      </c>
      <c r="N1792" t="str">
        <f>VLOOKUP(M1792,'Look-up tables'!$H$1:$I$14,2,FALSE)</f>
        <v>NB</v>
      </c>
      <c r="O1792" t="s">
        <v>22</v>
      </c>
      <c r="P1792" s="7">
        <f>VLOOKUP(O1792,'Look-up tables'!$D$1:$E$5,2,FALSE)</f>
        <v>1</v>
      </c>
      <c r="Q1792" s="8" t="s">
        <v>27</v>
      </c>
      <c r="R1792" t="s">
        <v>66</v>
      </c>
      <c r="S1792" t="s">
        <v>76</v>
      </c>
      <c r="T1792" t="s">
        <v>157</v>
      </c>
    </row>
    <row r="1793" spans="1:20" x14ac:dyDescent="0.35">
      <c r="A1793">
        <v>30532</v>
      </c>
      <c r="B1793" s="1">
        <v>40873</v>
      </c>
      <c r="C1793" s="27" t="str">
        <f t="shared" si="82"/>
        <v>Nov</v>
      </c>
      <c r="D1793" s="27">
        <f>VLOOKUP(C1793,'Look-up tables'!$N$2:$O$13,2,FALSE)</f>
        <v>11</v>
      </c>
      <c r="E1793" t="s">
        <v>34</v>
      </c>
      <c r="F1793">
        <v>23</v>
      </c>
      <c r="G1793" t="str">
        <f>VLOOKUP(F1793,'Look-up tables'!$A$1:$B$7,2,TRUE)</f>
        <v>M</v>
      </c>
      <c r="H1793">
        <v>262.31</v>
      </c>
      <c r="I1793" s="2">
        <f t="shared" si="84"/>
        <v>11.404782608695653</v>
      </c>
      <c r="J1793" t="s">
        <v>14</v>
      </c>
      <c r="K1793">
        <v>5.25</v>
      </c>
      <c r="L1793" s="8">
        <f t="shared" si="83"/>
        <v>267.56</v>
      </c>
      <c r="M1793" t="s">
        <v>51</v>
      </c>
      <c r="N1793" t="str">
        <f>VLOOKUP(M1793,'Look-up tables'!$H$1:$I$14,2,FALSE)</f>
        <v>ON</v>
      </c>
      <c r="O1793" t="s">
        <v>29</v>
      </c>
      <c r="P1793" s="7">
        <f>VLOOKUP(O1793,'Look-up tables'!$D$1:$E$5,2,FALSE)</f>
        <v>3</v>
      </c>
      <c r="Q1793" s="8" t="s">
        <v>27</v>
      </c>
      <c r="R1793" t="s">
        <v>127</v>
      </c>
      <c r="S1793" t="s">
        <v>19</v>
      </c>
      <c r="T1793" t="s">
        <v>207</v>
      </c>
    </row>
    <row r="1794" spans="1:20" x14ac:dyDescent="0.35">
      <c r="A1794">
        <v>56900</v>
      </c>
      <c r="B1794" s="1">
        <v>40873</v>
      </c>
      <c r="C1794" s="27" t="str">
        <f t="shared" si="82"/>
        <v>Nov</v>
      </c>
      <c r="D1794" s="27">
        <f>VLOOKUP(C1794,'Look-up tables'!$N$2:$O$13,2,FALSE)</f>
        <v>11</v>
      </c>
      <c r="E1794" t="s">
        <v>49</v>
      </c>
      <c r="F1794">
        <v>16</v>
      </c>
      <c r="G1794" t="str">
        <f>VLOOKUP(F1794,'Look-up tables'!$A$1:$B$7,2,TRUE)</f>
        <v>S</v>
      </c>
      <c r="H1794">
        <v>54.32</v>
      </c>
      <c r="I1794" s="2">
        <f t="shared" si="84"/>
        <v>3.395</v>
      </c>
      <c r="J1794" t="s">
        <v>25</v>
      </c>
      <c r="K1794">
        <v>0.7</v>
      </c>
      <c r="L1794" s="8">
        <f t="shared" si="83"/>
        <v>55.02</v>
      </c>
      <c r="M1794" t="s">
        <v>41</v>
      </c>
      <c r="N1794" t="str">
        <f>VLOOKUP(M1794,'Look-up tables'!$H$1:$I$14,2,FALSE)</f>
        <v>NS</v>
      </c>
      <c r="O1794" t="s">
        <v>42</v>
      </c>
      <c r="P1794" s="7">
        <f>VLOOKUP(O1794,'Look-up tables'!$D$1:$E$5,2,FALSE)</f>
        <v>2</v>
      </c>
      <c r="Q1794" s="8" t="s">
        <v>27</v>
      </c>
      <c r="R1794" t="s">
        <v>82</v>
      </c>
      <c r="S1794" t="s">
        <v>37</v>
      </c>
      <c r="T1794" t="s">
        <v>201</v>
      </c>
    </row>
    <row r="1795" spans="1:20" x14ac:dyDescent="0.35">
      <c r="A1795">
        <v>3622</v>
      </c>
      <c r="B1795" s="1">
        <v>40873</v>
      </c>
      <c r="C1795" s="27" t="str">
        <f t="shared" ref="C1795:C1858" si="85">TEXT(B1795, "mmm")</f>
        <v>Nov</v>
      </c>
      <c r="D1795" s="27">
        <f>VLOOKUP(C1795,'Look-up tables'!$N$2:$O$13,2,FALSE)</f>
        <v>11</v>
      </c>
      <c r="E1795" t="s">
        <v>13</v>
      </c>
      <c r="F1795">
        <v>16</v>
      </c>
      <c r="G1795" t="str">
        <f>VLOOKUP(F1795,'Look-up tables'!$A$1:$B$7,2,TRUE)</f>
        <v>S</v>
      </c>
      <c r="H1795">
        <v>76.599999999999994</v>
      </c>
      <c r="I1795" s="2">
        <f t="shared" si="84"/>
        <v>4.7874999999999996</v>
      </c>
      <c r="J1795" t="s">
        <v>25</v>
      </c>
      <c r="K1795">
        <v>5.41</v>
      </c>
      <c r="L1795" s="8">
        <f t="shared" ref="L1795:L1858" si="86">H1795+K1795</f>
        <v>82.009999999999991</v>
      </c>
      <c r="M1795" t="s">
        <v>39</v>
      </c>
      <c r="N1795" t="str">
        <f>VLOOKUP(M1795,'Look-up tables'!$H$1:$I$14,2,FALSE)</f>
        <v>MB</v>
      </c>
      <c r="O1795" t="s">
        <v>16</v>
      </c>
      <c r="P1795" s="7">
        <f>VLOOKUP(O1795,'Look-up tables'!$D$1:$E$5,2,FALSE)</f>
        <v>4</v>
      </c>
      <c r="Q1795" s="8" t="s">
        <v>27</v>
      </c>
      <c r="R1795" t="s">
        <v>68</v>
      </c>
      <c r="S1795" t="s">
        <v>19</v>
      </c>
      <c r="T1795" s="1">
        <v>40555</v>
      </c>
    </row>
    <row r="1796" spans="1:20" x14ac:dyDescent="0.35">
      <c r="A1796">
        <v>20804</v>
      </c>
      <c r="B1796" s="1">
        <v>40873</v>
      </c>
      <c r="C1796" s="27" t="str">
        <f t="shared" si="85"/>
        <v>Nov</v>
      </c>
      <c r="D1796" s="27">
        <f>VLOOKUP(C1796,'Look-up tables'!$N$2:$O$13,2,FALSE)</f>
        <v>11</v>
      </c>
      <c r="E1796" t="s">
        <v>13</v>
      </c>
      <c r="F1796">
        <v>13</v>
      </c>
      <c r="G1796" t="str">
        <f>VLOOKUP(F1796,'Look-up tables'!$A$1:$B$7,2,TRUE)</f>
        <v>S</v>
      </c>
      <c r="H1796">
        <v>4393.75</v>
      </c>
      <c r="I1796" s="2">
        <f t="shared" si="84"/>
        <v>337.98076923076923</v>
      </c>
      <c r="J1796" t="s">
        <v>21</v>
      </c>
      <c r="K1796">
        <v>14.7</v>
      </c>
      <c r="L1796" s="8">
        <f t="shared" si="86"/>
        <v>4408.45</v>
      </c>
      <c r="M1796" t="s">
        <v>51</v>
      </c>
      <c r="N1796" t="str">
        <f>VLOOKUP(M1796,'Look-up tables'!$H$1:$I$14,2,FALSE)</f>
        <v>ON</v>
      </c>
      <c r="O1796" t="s">
        <v>42</v>
      </c>
      <c r="P1796" s="7">
        <f>VLOOKUP(O1796,'Look-up tables'!$D$1:$E$5,2,FALSE)</f>
        <v>2</v>
      </c>
      <c r="Q1796" s="8" t="s">
        <v>30</v>
      </c>
      <c r="R1796" t="s">
        <v>44</v>
      </c>
      <c r="S1796" t="s">
        <v>24</v>
      </c>
      <c r="T1796" s="1">
        <v>40614</v>
      </c>
    </row>
    <row r="1797" spans="1:20" x14ac:dyDescent="0.35">
      <c r="A1797">
        <v>30532</v>
      </c>
      <c r="B1797" s="1">
        <v>40873</v>
      </c>
      <c r="C1797" s="27" t="str">
        <f t="shared" si="85"/>
        <v>Nov</v>
      </c>
      <c r="D1797" s="27">
        <f>VLOOKUP(C1797,'Look-up tables'!$N$2:$O$13,2,FALSE)</f>
        <v>11</v>
      </c>
      <c r="E1797" t="s">
        <v>34</v>
      </c>
      <c r="F1797">
        <v>9</v>
      </c>
      <c r="G1797" t="str">
        <f>VLOOKUP(F1797,'Look-up tables'!$A$1:$B$7,2,TRUE)</f>
        <v>XS</v>
      </c>
      <c r="H1797">
        <v>1696.7</v>
      </c>
      <c r="I1797" s="2">
        <f t="shared" si="84"/>
        <v>188.52222222222224</v>
      </c>
      <c r="J1797" t="s">
        <v>21</v>
      </c>
      <c r="K1797">
        <v>23.58</v>
      </c>
      <c r="L1797" s="8">
        <f t="shared" si="86"/>
        <v>1720.28</v>
      </c>
      <c r="M1797" t="s">
        <v>51</v>
      </c>
      <c r="N1797" t="str">
        <f>VLOOKUP(M1797,'Look-up tables'!$H$1:$I$14,2,FALSE)</f>
        <v>ON</v>
      </c>
      <c r="O1797" t="s">
        <v>29</v>
      </c>
      <c r="P1797" s="7">
        <f>VLOOKUP(O1797,'Look-up tables'!$D$1:$E$5,2,FALSE)</f>
        <v>3</v>
      </c>
      <c r="Q1797" s="8" t="s">
        <v>17</v>
      </c>
      <c r="R1797" t="s">
        <v>115</v>
      </c>
      <c r="S1797" t="s">
        <v>56</v>
      </c>
      <c r="T1797" t="s">
        <v>201</v>
      </c>
    </row>
    <row r="1798" spans="1:20" x14ac:dyDescent="0.35">
      <c r="A1798">
        <v>51553</v>
      </c>
      <c r="B1798" s="1">
        <v>40874</v>
      </c>
      <c r="C1798" s="27" t="str">
        <f t="shared" si="85"/>
        <v>Nov</v>
      </c>
      <c r="D1798" s="27">
        <f>VLOOKUP(C1798,'Look-up tables'!$N$2:$O$13,2,FALSE)</f>
        <v>11</v>
      </c>
      <c r="E1798" t="s">
        <v>49</v>
      </c>
      <c r="F1798">
        <v>34</v>
      </c>
      <c r="G1798" t="str">
        <f>VLOOKUP(F1798,'Look-up tables'!$A$1:$B$7,2,TRUE)</f>
        <v>L</v>
      </c>
      <c r="H1798">
        <v>320.04000000000002</v>
      </c>
      <c r="I1798" s="2">
        <f t="shared" si="84"/>
        <v>9.4129411764705893</v>
      </c>
      <c r="J1798" t="s">
        <v>14</v>
      </c>
      <c r="K1798">
        <v>4.3899999999999997</v>
      </c>
      <c r="L1798" s="8">
        <f t="shared" si="86"/>
        <v>324.43</v>
      </c>
      <c r="M1798" t="s">
        <v>54</v>
      </c>
      <c r="N1798" t="str">
        <f>VLOOKUP(M1798,'Look-up tables'!$H$1:$I$14,2,FALSE)</f>
        <v>AB</v>
      </c>
      <c r="O1798" t="s">
        <v>42</v>
      </c>
      <c r="P1798" s="7">
        <f>VLOOKUP(O1798,'Look-up tables'!$D$1:$E$5,2,FALSE)</f>
        <v>2</v>
      </c>
      <c r="Q1798" s="8" t="s">
        <v>27</v>
      </c>
      <c r="R1798" t="s">
        <v>28</v>
      </c>
      <c r="S1798" t="s">
        <v>37</v>
      </c>
      <c r="T1798" t="s">
        <v>262</v>
      </c>
    </row>
    <row r="1799" spans="1:20" x14ac:dyDescent="0.35">
      <c r="A1799">
        <v>52071</v>
      </c>
      <c r="B1799" s="1">
        <v>40874</v>
      </c>
      <c r="C1799" s="27" t="str">
        <f t="shared" si="85"/>
        <v>Nov</v>
      </c>
      <c r="D1799" s="27">
        <f>VLOOKUP(C1799,'Look-up tables'!$N$2:$O$13,2,FALSE)</f>
        <v>11</v>
      </c>
      <c r="E1799" t="s">
        <v>49</v>
      </c>
      <c r="F1799">
        <v>14</v>
      </c>
      <c r="G1799" t="str">
        <f>VLOOKUP(F1799,'Look-up tables'!$A$1:$B$7,2,TRUE)</f>
        <v>S</v>
      </c>
      <c r="H1799">
        <v>136.85</v>
      </c>
      <c r="I1799" s="2">
        <f t="shared" si="84"/>
        <v>9.7750000000000004</v>
      </c>
      <c r="J1799" t="s">
        <v>25</v>
      </c>
      <c r="K1799">
        <v>5.6</v>
      </c>
      <c r="L1799" s="8">
        <f t="shared" si="86"/>
        <v>142.44999999999999</v>
      </c>
      <c r="M1799" t="s">
        <v>51</v>
      </c>
      <c r="N1799" t="str">
        <f>VLOOKUP(M1799,'Look-up tables'!$H$1:$I$14,2,FALSE)</f>
        <v>ON</v>
      </c>
      <c r="O1799" t="s">
        <v>16</v>
      </c>
      <c r="P1799" s="7">
        <f>VLOOKUP(O1799,'Look-up tables'!$D$1:$E$5,2,FALSE)</f>
        <v>4</v>
      </c>
      <c r="Q1799" s="8" t="s">
        <v>27</v>
      </c>
      <c r="R1799" t="s">
        <v>68</v>
      </c>
      <c r="S1799" t="s">
        <v>19</v>
      </c>
      <c r="T1799" t="s">
        <v>262</v>
      </c>
    </row>
    <row r="1800" spans="1:20" x14ac:dyDescent="0.35">
      <c r="A1800">
        <v>51553</v>
      </c>
      <c r="B1800" s="1">
        <v>40874</v>
      </c>
      <c r="C1800" s="27" t="str">
        <f t="shared" si="85"/>
        <v>Nov</v>
      </c>
      <c r="D1800" s="27">
        <f>VLOOKUP(C1800,'Look-up tables'!$N$2:$O$13,2,FALSE)</f>
        <v>11</v>
      </c>
      <c r="E1800" t="s">
        <v>49</v>
      </c>
      <c r="F1800">
        <v>13</v>
      </c>
      <c r="G1800" t="str">
        <f>VLOOKUP(F1800,'Look-up tables'!$A$1:$B$7,2,TRUE)</f>
        <v>S</v>
      </c>
      <c r="H1800">
        <v>73.97</v>
      </c>
      <c r="I1800" s="2">
        <f t="shared" si="84"/>
        <v>5.6899999999999995</v>
      </c>
      <c r="J1800" t="s">
        <v>25</v>
      </c>
      <c r="K1800">
        <v>5.67</v>
      </c>
      <c r="L1800" s="8">
        <f t="shared" si="86"/>
        <v>79.64</v>
      </c>
      <c r="M1800" t="s">
        <v>54</v>
      </c>
      <c r="N1800" t="str">
        <f>VLOOKUP(M1800,'Look-up tables'!$H$1:$I$14,2,FALSE)</f>
        <v>AB</v>
      </c>
      <c r="O1800" t="s">
        <v>42</v>
      </c>
      <c r="P1800" s="7">
        <f>VLOOKUP(O1800,'Look-up tables'!$D$1:$E$5,2,FALSE)</f>
        <v>2</v>
      </c>
      <c r="Q1800" s="8" t="s">
        <v>27</v>
      </c>
      <c r="R1800" t="s">
        <v>28</v>
      </c>
      <c r="S1800" t="s">
        <v>19</v>
      </c>
      <c r="T1800" t="s">
        <v>250</v>
      </c>
    </row>
    <row r="1801" spans="1:20" x14ac:dyDescent="0.35">
      <c r="A1801">
        <v>51553</v>
      </c>
      <c r="B1801" s="1">
        <v>40874</v>
      </c>
      <c r="C1801" s="27" t="str">
        <f t="shared" si="85"/>
        <v>Nov</v>
      </c>
      <c r="D1801" s="27">
        <f>VLOOKUP(C1801,'Look-up tables'!$N$2:$O$13,2,FALSE)</f>
        <v>11</v>
      </c>
      <c r="E1801" t="s">
        <v>49</v>
      </c>
      <c r="F1801">
        <v>12</v>
      </c>
      <c r="G1801" t="str">
        <f>VLOOKUP(F1801,'Look-up tables'!$A$1:$B$7,2,TRUE)</f>
        <v>S</v>
      </c>
      <c r="H1801">
        <v>88.57</v>
      </c>
      <c r="I1801" s="2">
        <f t="shared" si="84"/>
        <v>7.3808333333333325</v>
      </c>
      <c r="J1801" t="s">
        <v>25</v>
      </c>
      <c r="K1801">
        <v>6.15</v>
      </c>
      <c r="L1801" s="8">
        <f t="shared" si="86"/>
        <v>94.72</v>
      </c>
      <c r="M1801" t="s">
        <v>54</v>
      </c>
      <c r="N1801" t="str">
        <f>VLOOKUP(M1801,'Look-up tables'!$H$1:$I$14,2,FALSE)</f>
        <v>AB</v>
      </c>
      <c r="O1801" t="s">
        <v>42</v>
      </c>
      <c r="P1801" s="7">
        <f>VLOOKUP(O1801,'Look-up tables'!$D$1:$E$5,2,FALSE)</f>
        <v>2</v>
      </c>
      <c r="Q1801" s="8" t="s">
        <v>27</v>
      </c>
      <c r="R1801" t="s">
        <v>28</v>
      </c>
      <c r="S1801" t="s">
        <v>19</v>
      </c>
      <c r="T1801" t="s">
        <v>262</v>
      </c>
    </row>
    <row r="1802" spans="1:20" x14ac:dyDescent="0.35">
      <c r="A1802">
        <v>51553</v>
      </c>
      <c r="B1802" s="1">
        <v>40874</v>
      </c>
      <c r="C1802" s="27" t="str">
        <f t="shared" si="85"/>
        <v>Nov</v>
      </c>
      <c r="D1802" s="27">
        <f>VLOOKUP(C1802,'Look-up tables'!$N$2:$O$13,2,FALSE)</f>
        <v>11</v>
      </c>
      <c r="E1802" t="s">
        <v>49</v>
      </c>
      <c r="F1802">
        <v>3</v>
      </c>
      <c r="G1802" t="str">
        <f>VLOOKUP(F1802,'Look-up tables'!$A$1:$B$7,2,TRUE)</f>
        <v>XS</v>
      </c>
      <c r="H1802">
        <v>21366.51</v>
      </c>
      <c r="I1802" s="2">
        <f t="shared" si="84"/>
        <v>7122.1699999999992</v>
      </c>
      <c r="J1802" t="s">
        <v>25</v>
      </c>
      <c r="K1802">
        <v>24.49</v>
      </c>
      <c r="L1802" s="8">
        <f t="shared" si="86"/>
        <v>21391</v>
      </c>
      <c r="M1802" t="s">
        <v>54</v>
      </c>
      <c r="N1802" t="str">
        <f>VLOOKUP(M1802,'Look-up tables'!$H$1:$I$14,2,FALSE)</f>
        <v>AB</v>
      </c>
      <c r="O1802" t="s">
        <v>42</v>
      </c>
      <c r="P1802" s="7">
        <f>VLOOKUP(O1802,'Look-up tables'!$D$1:$E$5,2,FALSE)</f>
        <v>2</v>
      </c>
      <c r="Q1802" s="8" t="s">
        <v>30</v>
      </c>
      <c r="R1802" t="s">
        <v>44</v>
      </c>
      <c r="S1802" t="s">
        <v>76</v>
      </c>
      <c r="T1802" t="s">
        <v>201</v>
      </c>
    </row>
    <row r="1803" spans="1:20" x14ac:dyDescent="0.35">
      <c r="A1803">
        <v>52071</v>
      </c>
      <c r="B1803" s="1">
        <v>40874</v>
      </c>
      <c r="C1803" s="27" t="str">
        <f t="shared" si="85"/>
        <v>Nov</v>
      </c>
      <c r="D1803" s="27">
        <f>VLOOKUP(C1803,'Look-up tables'!$N$2:$O$13,2,FALSE)</f>
        <v>11</v>
      </c>
      <c r="E1803" t="s">
        <v>49</v>
      </c>
      <c r="F1803">
        <v>1</v>
      </c>
      <c r="G1803" t="str">
        <f>VLOOKUP(F1803,'Look-up tables'!$A$1:$B$7,2,TRUE)</f>
        <v>XS</v>
      </c>
      <c r="H1803">
        <v>12.74</v>
      </c>
      <c r="I1803" s="2">
        <f t="shared" si="84"/>
        <v>12.74</v>
      </c>
      <c r="J1803" t="s">
        <v>25</v>
      </c>
      <c r="K1803">
        <v>4.95</v>
      </c>
      <c r="L1803" s="8">
        <f t="shared" si="86"/>
        <v>17.690000000000001</v>
      </c>
      <c r="M1803" t="s">
        <v>51</v>
      </c>
      <c r="N1803" t="str">
        <f>VLOOKUP(M1803,'Look-up tables'!$H$1:$I$14,2,FALSE)</f>
        <v>ON</v>
      </c>
      <c r="O1803" t="s">
        <v>16</v>
      </c>
      <c r="P1803" s="7">
        <f>VLOOKUP(O1803,'Look-up tables'!$D$1:$E$5,2,FALSE)</f>
        <v>4</v>
      </c>
      <c r="Q1803" s="8" t="s">
        <v>17</v>
      </c>
      <c r="R1803" t="s">
        <v>18</v>
      </c>
      <c r="S1803" t="s">
        <v>19</v>
      </c>
      <c r="T1803" t="s">
        <v>262</v>
      </c>
    </row>
    <row r="1804" spans="1:20" x14ac:dyDescent="0.35">
      <c r="A1804">
        <v>26437</v>
      </c>
      <c r="B1804" s="1">
        <v>40875</v>
      </c>
      <c r="C1804" s="27" t="str">
        <f t="shared" si="85"/>
        <v>Nov</v>
      </c>
      <c r="D1804" s="27">
        <f>VLOOKUP(C1804,'Look-up tables'!$N$2:$O$13,2,FALSE)</f>
        <v>11</v>
      </c>
      <c r="E1804" t="s">
        <v>20</v>
      </c>
      <c r="F1804">
        <v>48</v>
      </c>
      <c r="G1804" t="str">
        <f>VLOOKUP(F1804,'Look-up tables'!$A$1:$B$7,2,TRUE)</f>
        <v>XL</v>
      </c>
      <c r="H1804">
        <v>254.51</v>
      </c>
      <c r="I1804" s="2">
        <f t="shared" si="84"/>
        <v>5.3022916666666662</v>
      </c>
      <c r="J1804" t="s">
        <v>25</v>
      </c>
      <c r="K1804">
        <v>0.7</v>
      </c>
      <c r="L1804" s="8">
        <f t="shared" si="86"/>
        <v>255.20999999999998</v>
      </c>
      <c r="M1804" t="s">
        <v>46</v>
      </c>
      <c r="N1804" t="str">
        <f>VLOOKUP(M1804,'Look-up tables'!$H$1:$I$14,2,FALSE)</f>
        <v>YT</v>
      </c>
      <c r="O1804" t="s">
        <v>22</v>
      </c>
      <c r="P1804" s="7">
        <f>VLOOKUP(O1804,'Look-up tables'!$D$1:$E$5,2,FALSE)</f>
        <v>1</v>
      </c>
      <c r="Q1804" s="8" t="s">
        <v>27</v>
      </c>
      <c r="R1804" t="s">
        <v>40</v>
      </c>
      <c r="S1804" t="s">
        <v>37</v>
      </c>
      <c r="T1804" t="s">
        <v>250</v>
      </c>
    </row>
    <row r="1805" spans="1:20" x14ac:dyDescent="0.35">
      <c r="A1805">
        <v>31520</v>
      </c>
      <c r="B1805" s="1">
        <v>40875</v>
      </c>
      <c r="C1805" s="27" t="str">
        <f t="shared" si="85"/>
        <v>Nov</v>
      </c>
      <c r="D1805" s="27">
        <f>VLOOKUP(C1805,'Look-up tables'!$N$2:$O$13,2,FALSE)</f>
        <v>11</v>
      </c>
      <c r="E1805" t="s">
        <v>34</v>
      </c>
      <c r="F1805">
        <v>23</v>
      </c>
      <c r="G1805" t="str">
        <f>VLOOKUP(F1805,'Look-up tables'!$A$1:$B$7,2,TRUE)</f>
        <v>M</v>
      </c>
      <c r="H1805">
        <v>138.71</v>
      </c>
      <c r="I1805" s="2">
        <f t="shared" si="84"/>
        <v>6.030869565217392</v>
      </c>
      <c r="J1805" t="s">
        <v>25</v>
      </c>
      <c r="K1805">
        <v>5.57</v>
      </c>
      <c r="L1805" s="8">
        <f t="shared" si="86"/>
        <v>144.28</v>
      </c>
      <c r="M1805" t="s">
        <v>85</v>
      </c>
      <c r="N1805" t="str">
        <f>VLOOKUP(M1805,'Look-up tables'!$H$1:$I$14,2,FALSE)</f>
        <v>SK</v>
      </c>
      <c r="O1805" t="s">
        <v>16</v>
      </c>
      <c r="P1805" s="7">
        <f>VLOOKUP(O1805,'Look-up tables'!$D$1:$E$5,2,FALSE)</f>
        <v>4</v>
      </c>
      <c r="Q1805" s="8" t="s">
        <v>17</v>
      </c>
      <c r="R1805" t="s">
        <v>18</v>
      </c>
      <c r="S1805" t="s">
        <v>19</v>
      </c>
      <c r="T1805" t="s">
        <v>262</v>
      </c>
    </row>
    <row r="1806" spans="1:20" x14ac:dyDescent="0.35">
      <c r="A1806">
        <v>51842</v>
      </c>
      <c r="B1806" s="1">
        <v>40875</v>
      </c>
      <c r="C1806" s="27" t="str">
        <f t="shared" si="85"/>
        <v>Nov</v>
      </c>
      <c r="D1806" s="27">
        <f>VLOOKUP(C1806,'Look-up tables'!$N$2:$O$13,2,FALSE)</f>
        <v>11</v>
      </c>
      <c r="E1806" t="s">
        <v>13</v>
      </c>
      <c r="F1806">
        <v>4</v>
      </c>
      <c r="G1806" t="str">
        <f>VLOOKUP(F1806,'Look-up tables'!$A$1:$B$7,2,TRUE)</f>
        <v>XS</v>
      </c>
      <c r="H1806">
        <v>431.11</v>
      </c>
      <c r="I1806" s="2">
        <f t="shared" si="84"/>
        <v>107.7775</v>
      </c>
      <c r="J1806" t="s">
        <v>25</v>
      </c>
      <c r="K1806">
        <v>35</v>
      </c>
      <c r="L1806" s="8">
        <f t="shared" si="86"/>
        <v>466.11</v>
      </c>
      <c r="M1806" t="s">
        <v>54</v>
      </c>
      <c r="N1806" t="str">
        <f>VLOOKUP(M1806,'Look-up tables'!$H$1:$I$14,2,FALSE)</f>
        <v>AB</v>
      </c>
      <c r="O1806" t="s">
        <v>22</v>
      </c>
      <c r="P1806" s="7">
        <f>VLOOKUP(O1806,'Look-up tables'!$D$1:$E$5,2,FALSE)</f>
        <v>1</v>
      </c>
      <c r="Q1806" s="8" t="s">
        <v>27</v>
      </c>
      <c r="R1806" t="s">
        <v>58</v>
      </c>
      <c r="S1806" t="s">
        <v>76</v>
      </c>
      <c r="T1806" s="1">
        <v>40586</v>
      </c>
    </row>
    <row r="1807" spans="1:20" x14ac:dyDescent="0.35">
      <c r="A1807">
        <v>26437</v>
      </c>
      <c r="B1807" s="1">
        <v>40875</v>
      </c>
      <c r="C1807" s="27" t="str">
        <f t="shared" si="85"/>
        <v>Nov</v>
      </c>
      <c r="D1807" s="27">
        <f>VLOOKUP(C1807,'Look-up tables'!$N$2:$O$13,2,FALSE)</f>
        <v>11</v>
      </c>
      <c r="E1807" t="s">
        <v>20</v>
      </c>
      <c r="F1807">
        <v>4</v>
      </c>
      <c r="G1807" t="str">
        <f>VLOOKUP(F1807,'Look-up tables'!$A$1:$B$7,2,TRUE)</f>
        <v>XS</v>
      </c>
      <c r="H1807">
        <v>52.43</v>
      </c>
      <c r="I1807" s="2">
        <f t="shared" si="84"/>
        <v>13.1075</v>
      </c>
      <c r="J1807" t="s">
        <v>14</v>
      </c>
      <c r="K1807">
        <v>6.22</v>
      </c>
      <c r="L1807" s="8">
        <f t="shared" si="86"/>
        <v>58.65</v>
      </c>
      <c r="M1807" t="s">
        <v>46</v>
      </c>
      <c r="N1807" t="str">
        <f>VLOOKUP(M1807,'Look-up tables'!$H$1:$I$14,2,FALSE)</f>
        <v>YT</v>
      </c>
      <c r="O1807" t="s">
        <v>22</v>
      </c>
      <c r="P1807" s="7">
        <f>VLOOKUP(O1807,'Look-up tables'!$D$1:$E$5,2,FALSE)</f>
        <v>1</v>
      </c>
      <c r="Q1807" s="8" t="s">
        <v>17</v>
      </c>
      <c r="R1807" t="s">
        <v>18</v>
      </c>
      <c r="S1807" t="s">
        <v>19</v>
      </c>
      <c r="T1807" t="s">
        <v>262</v>
      </c>
    </row>
    <row r="1808" spans="1:20" x14ac:dyDescent="0.35">
      <c r="A1808">
        <v>51842</v>
      </c>
      <c r="B1808" s="1">
        <v>40875</v>
      </c>
      <c r="C1808" s="27" t="str">
        <f t="shared" si="85"/>
        <v>Nov</v>
      </c>
      <c r="D1808" s="27">
        <f>VLOOKUP(C1808,'Look-up tables'!$N$2:$O$13,2,FALSE)</f>
        <v>11</v>
      </c>
      <c r="E1808" t="s">
        <v>13</v>
      </c>
      <c r="F1808">
        <v>1</v>
      </c>
      <c r="G1808" t="str">
        <f>VLOOKUP(F1808,'Look-up tables'!$A$1:$B$7,2,TRUE)</f>
        <v>XS</v>
      </c>
      <c r="H1808">
        <v>54.22</v>
      </c>
      <c r="I1808" s="2">
        <f t="shared" si="84"/>
        <v>54.22</v>
      </c>
      <c r="J1808" t="s">
        <v>25</v>
      </c>
      <c r="K1808">
        <v>5.81</v>
      </c>
      <c r="L1808" s="8">
        <f t="shared" si="86"/>
        <v>60.03</v>
      </c>
      <c r="M1808" t="s">
        <v>54</v>
      </c>
      <c r="N1808" t="str">
        <f>VLOOKUP(M1808,'Look-up tables'!$H$1:$I$14,2,FALSE)</f>
        <v>AB</v>
      </c>
      <c r="O1808" t="s">
        <v>22</v>
      </c>
      <c r="P1808" s="7">
        <f>VLOOKUP(O1808,'Look-up tables'!$D$1:$E$5,2,FALSE)</f>
        <v>1</v>
      </c>
      <c r="Q1808" s="8" t="s">
        <v>27</v>
      </c>
      <c r="R1808" t="s">
        <v>28</v>
      </c>
      <c r="S1808" t="s">
        <v>19</v>
      </c>
      <c r="T1808" s="1">
        <v>40614</v>
      </c>
    </row>
    <row r="1809" spans="1:20" x14ac:dyDescent="0.35">
      <c r="A1809">
        <v>53411</v>
      </c>
      <c r="B1809" s="1">
        <v>40876</v>
      </c>
      <c r="C1809" s="27" t="str">
        <f t="shared" si="85"/>
        <v>Nov</v>
      </c>
      <c r="D1809" s="27">
        <f>VLOOKUP(C1809,'Look-up tables'!$N$2:$O$13,2,FALSE)</f>
        <v>11</v>
      </c>
      <c r="E1809" t="s">
        <v>20</v>
      </c>
      <c r="F1809">
        <v>25</v>
      </c>
      <c r="G1809" t="str">
        <f>VLOOKUP(F1809,'Look-up tables'!$A$1:$B$7,2,TRUE)</f>
        <v>M</v>
      </c>
      <c r="H1809">
        <v>667.64</v>
      </c>
      <c r="I1809" s="2">
        <f t="shared" si="84"/>
        <v>26.7056</v>
      </c>
      <c r="J1809" t="s">
        <v>25</v>
      </c>
      <c r="K1809">
        <v>4</v>
      </c>
      <c r="L1809" s="8">
        <f t="shared" si="86"/>
        <v>671.64</v>
      </c>
      <c r="M1809" t="s">
        <v>35</v>
      </c>
      <c r="N1809" t="str">
        <f>VLOOKUP(M1809,'Look-up tables'!$H$1:$I$14,2,FALSE)</f>
        <v>QC</v>
      </c>
      <c r="O1809" t="s">
        <v>42</v>
      </c>
      <c r="P1809" s="7">
        <f>VLOOKUP(O1809,'Look-up tables'!$D$1:$E$5,2,FALSE)</f>
        <v>2</v>
      </c>
      <c r="Q1809" s="8" t="s">
        <v>30</v>
      </c>
      <c r="R1809" t="s">
        <v>31</v>
      </c>
      <c r="S1809" t="s">
        <v>19</v>
      </c>
      <c r="T1809" t="s">
        <v>250</v>
      </c>
    </row>
    <row r="1810" spans="1:20" x14ac:dyDescent="0.35">
      <c r="A1810">
        <v>56130</v>
      </c>
      <c r="B1810" s="1">
        <v>40876</v>
      </c>
      <c r="C1810" s="27" t="str">
        <f t="shared" si="85"/>
        <v>Nov</v>
      </c>
      <c r="D1810" s="27">
        <f>VLOOKUP(C1810,'Look-up tables'!$N$2:$O$13,2,FALSE)</f>
        <v>11</v>
      </c>
      <c r="E1810" t="s">
        <v>55</v>
      </c>
      <c r="F1810">
        <v>25</v>
      </c>
      <c r="G1810" t="str">
        <f>VLOOKUP(F1810,'Look-up tables'!$A$1:$B$7,2,TRUE)</f>
        <v>M</v>
      </c>
      <c r="H1810">
        <v>41.87</v>
      </c>
      <c r="I1810" s="2">
        <f t="shared" ref="I1810:I1873" si="87">H1810/F1810</f>
        <v>1.6747999999999998</v>
      </c>
      <c r="J1810" t="s">
        <v>25</v>
      </c>
      <c r="K1810">
        <v>1.57</v>
      </c>
      <c r="L1810" s="8">
        <f t="shared" si="86"/>
        <v>43.44</v>
      </c>
      <c r="M1810" t="s">
        <v>15</v>
      </c>
      <c r="N1810" t="str">
        <f>VLOOKUP(M1810,'Look-up tables'!$H$1:$I$14,2,FALSE)</f>
        <v>BC</v>
      </c>
      <c r="O1810" t="s">
        <v>22</v>
      </c>
      <c r="P1810" s="7">
        <f>VLOOKUP(O1810,'Look-up tables'!$D$1:$E$5,2,FALSE)</f>
        <v>1</v>
      </c>
      <c r="Q1810" s="8" t="s">
        <v>27</v>
      </c>
      <c r="R1810" t="s">
        <v>40</v>
      </c>
      <c r="S1810" t="s">
        <v>37</v>
      </c>
      <c r="T1810" s="1">
        <v>40555</v>
      </c>
    </row>
    <row r="1811" spans="1:20" x14ac:dyDescent="0.35">
      <c r="A1811">
        <v>3046</v>
      </c>
      <c r="B1811" s="1">
        <v>40876</v>
      </c>
      <c r="C1811" s="27" t="str">
        <f t="shared" si="85"/>
        <v>Nov</v>
      </c>
      <c r="D1811" s="27">
        <f>VLOOKUP(C1811,'Look-up tables'!$N$2:$O$13,2,FALSE)</f>
        <v>11</v>
      </c>
      <c r="E1811" t="s">
        <v>34</v>
      </c>
      <c r="F1811">
        <v>24</v>
      </c>
      <c r="G1811" t="str">
        <f>VLOOKUP(F1811,'Look-up tables'!$A$1:$B$7,2,TRUE)</f>
        <v>M</v>
      </c>
      <c r="H1811">
        <v>10094.43</v>
      </c>
      <c r="I1811" s="2">
        <f t="shared" si="87"/>
        <v>420.60124999999999</v>
      </c>
      <c r="J1811" t="s">
        <v>25</v>
      </c>
      <c r="K1811">
        <v>19.989999999999998</v>
      </c>
      <c r="L1811" s="8">
        <f t="shared" si="86"/>
        <v>10114.42</v>
      </c>
      <c r="M1811" t="s">
        <v>54</v>
      </c>
      <c r="N1811" t="str">
        <f>VLOOKUP(M1811,'Look-up tables'!$H$1:$I$14,2,FALSE)</f>
        <v>AB</v>
      </c>
      <c r="O1811" t="s">
        <v>42</v>
      </c>
      <c r="P1811" s="7">
        <f>VLOOKUP(O1811,'Look-up tables'!$D$1:$E$5,2,FALSE)</f>
        <v>2</v>
      </c>
      <c r="Q1811" s="8" t="s">
        <v>27</v>
      </c>
      <c r="R1811" t="s">
        <v>68</v>
      </c>
      <c r="S1811" t="s">
        <v>19</v>
      </c>
      <c r="T1811" s="1">
        <v>40555</v>
      </c>
    </row>
    <row r="1812" spans="1:20" x14ac:dyDescent="0.35">
      <c r="A1812">
        <v>56130</v>
      </c>
      <c r="B1812" s="1">
        <v>40876</v>
      </c>
      <c r="C1812" s="27" t="str">
        <f t="shared" si="85"/>
        <v>Nov</v>
      </c>
      <c r="D1812" s="27">
        <f>VLOOKUP(C1812,'Look-up tables'!$N$2:$O$13,2,FALSE)</f>
        <v>11</v>
      </c>
      <c r="E1812" t="s">
        <v>55</v>
      </c>
      <c r="F1812">
        <v>13</v>
      </c>
      <c r="G1812" t="str">
        <f>VLOOKUP(F1812,'Look-up tables'!$A$1:$B$7,2,TRUE)</f>
        <v>S</v>
      </c>
      <c r="H1812">
        <v>246.06</v>
      </c>
      <c r="I1812" s="2">
        <f t="shared" si="87"/>
        <v>18.927692307692308</v>
      </c>
      <c r="J1812" t="s">
        <v>25</v>
      </c>
      <c r="K1812">
        <v>8.99</v>
      </c>
      <c r="L1812" s="8">
        <f t="shared" si="86"/>
        <v>255.05</v>
      </c>
      <c r="M1812" t="s">
        <v>15</v>
      </c>
      <c r="N1812" t="str">
        <f>VLOOKUP(M1812,'Look-up tables'!$H$1:$I$14,2,FALSE)</f>
        <v>BC</v>
      </c>
      <c r="O1812" t="s">
        <v>22</v>
      </c>
      <c r="P1812" s="7">
        <f>VLOOKUP(O1812,'Look-up tables'!$D$1:$E$5,2,FALSE)</f>
        <v>1</v>
      </c>
      <c r="Q1812" s="8" t="s">
        <v>17</v>
      </c>
      <c r="R1812" t="s">
        <v>18</v>
      </c>
      <c r="S1812" t="s">
        <v>32</v>
      </c>
      <c r="T1812" s="1">
        <v>40555</v>
      </c>
    </row>
    <row r="1813" spans="1:20" x14ac:dyDescent="0.35">
      <c r="A1813">
        <v>49477</v>
      </c>
      <c r="B1813" s="1">
        <v>40876</v>
      </c>
      <c r="C1813" s="27" t="str">
        <f t="shared" si="85"/>
        <v>Nov</v>
      </c>
      <c r="D1813" s="27">
        <f>VLOOKUP(C1813,'Look-up tables'!$N$2:$O$13,2,FALSE)</f>
        <v>11</v>
      </c>
      <c r="E1813" t="s">
        <v>55</v>
      </c>
      <c r="F1813">
        <v>9</v>
      </c>
      <c r="G1813" t="str">
        <f>VLOOKUP(F1813,'Look-up tables'!$A$1:$B$7,2,TRUE)</f>
        <v>XS</v>
      </c>
      <c r="H1813">
        <v>75.94</v>
      </c>
      <c r="I1813" s="2">
        <f t="shared" si="87"/>
        <v>8.4377777777777769</v>
      </c>
      <c r="J1813" t="s">
        <v>25</v>
      </c>
      <c r="K1813">
        <v>5.83</v>
      </c>
      <c r="L1813" s="8">
        <f t="shared" si="86"/>
        <v>81.77</v>
      </c>
      <c r="M1813" t="s">
        <v>51</v>
      </c>
      <c r="N1813" t="str">
        <f>VLOOKUP(M1813,'Look-up tables'!$H$1:$I$14,2,FALSE)</f>
        <v>ON</v>
      </c>
      <c r="O1813" t="s">
        <v>22</v>
      </c>
      <c r="P1813" s="7">
        <f>VLOOKUP(O1813,'Look-up tables'!$D$1:$E$5,2,FALSE)</f>
        <v>1</v>
      </c>
      <c r="Q1813" s="8" t="s">
        <v>27</v>
      </c>
      <c r="R1813" t="s">
        <v>28</v>
      </c>
      <c r="S1813" t="s">
        <v>37</v>
      </c>
      <c r="T1813" t="s">
        <v>262</v>
      </c>
    </row>
    <row r="1814" spans="1:20" x14ac:dyDescent="0.35">
      <c r="A1814">
        <v>19523</v>
      </c>
      <c r="B1814" s="1">
        <v>40877</v>
      </c>
      <c r="C1814" s="27" t="str">
        <f t="shared" si="85"/>
        <v>Nov</v>
      </c>
      <c r="D1814" s="27">
        <f>VLOOKUP(C1814,'Look-up tables'!$N$2:$O$13,2,FALSE)</f>
        <v>11</v>
      </c>
      <c r="E1814" t="s">
        <v>34</v>
      </c>
      <c r="F1814">
        <v>44</v>
      </c>
      <c r="G1814" t="str">
        <f>VLOOKUP(F1814,'Look-up tables'!$A$1:$B$7,2,TRUE)</f>
        <v>XL</v>
      </c>
      <c r="H1814">
        <v>155.78</v>
      </c>
      <c r="I1814" s="2">
        <f t="shared" si="87"/>
        <v>3.5404545454545455</v>
      </c>
      <c r="J1814" t="s">
        <v>25</v>
      </c>
      <c r="K1814">
        <v>2.2000000000000002</v>
      </c>
      <c r="L1814" s="8">
        <f t="shared" si="86"/>
        <v>157.97999999999999</v>
      </c>
      <c r="M1814" t="s">
        <v>51</v>
      </c>
      <c r="N1814" t="str">
        <f>VLOOKUP(M1814,'Look-up tables'!$H$1:$I$14,2,FALSE)</f>
        <v>ON</v>
      </c>
      <c r="O1814" t="s">
        <v>22</v>
      </c>
      <c r="P1814" s="7">
        <f>VLOOKUP(O1814,'Look-up tables'!$D$1:$E$5,2,FALSE)</f>
        <v>1</v>
      </c>
      <c r="Q1814" s="8" t="s">
        <v>27</v>
      </c>
      <c r="R1814" t="s">
        <v>28</v>
      </c>
      <c r="S1814" t="s">
        <v>37</v>
      </c>
      <c r="T1814" s="1">
        <v>40555</v>
      </c>
    </row>
    <row r="1815" spans="1:20" x14ac:dyDescent="0.35">
      <c r="A1815">
        <v>4579</v>
      </c>
      <c r="B1815" s="1">
        <v>40877</v>
      </c>
      <c r="C1815" s="27" t="str">
        <f t="shared" si="85"/>
        <v>Nov</v>
      </c>
      <c r="D1815" s="27">
        <f>VLOOKUP(C1815,'Look-up tables'!$N$2:$O$13,2,FALSE)</f>
        <v>11</v>
      </c>
      <c r="E1815" t="s">
        <v>34</v>
      </c>
      <c r="F1815">
        <v>40</v>
      </c>
      <c r="G1815" t="str">
        <f>VLOOKUP(F1815,'Look-up tables'!$A$1:$B$7,2,TRUE)</f>
        <v>XL</v>
      </c>
      <c r="H1815">
        <v>1765.05</v>
      </c>
      <c r="I1815" s="2">
        <f t="shared" si="87"/>
        <v>44.126249999999999</v>
      </c>
      <c r="J1815" t="s">
        <v>25</v>
      </c>
      <c r="K1815">
        <v>2.99</v>
      </c>
      <c r="L1815" s="8">
        <f t="shared" si="86"/>
        <v>1768.04</v>
      </c>
      <c r="M1815" t="s">
        <v>41</v>
      </c>
      <c r="N1815" t="str">
        <f>VLOOKUP(M1815,'Look-up tables'!$H$1:$I$14,2,FALSE)</f>
        <v>NS</v>
      </c>
      <c r="O1815" t="s">
        <v>42</v>
      </c>
      <c r="P1815" s="7">
        <f>VLOOKUP(O1815,'Look-up tables'!$D$1:$E$5,2,FALSE)</f>
        <v>2</v>
      </c>
      <c r="Q1815" s="8" t="s">
        <v>27</v>
      </c>
      <c r="R1815" t="s">
        <v>68</v>
      </c>
      <c r="S1815" t="s">
        <v>19</v>
      </c>
      <c r="T1815" s="1">
        <v>40555</v>
      </c>
    </row>
    <row r="1816" spans="1:20" x14ac:dyDescent="0.35">
      <c r="A1816">
        <v>33253</v>
      </c>
      <c r="B1816" s="1">
        <v>40877</v>
      </c>
      <c r="C1816" s="27" t="str">
        <f t="shared" si="85"/>
        <v>Nov</v>
      </c>
      <c r="D1816" s="27">
        <f>VLOOKUP(C1816,'Look-up tables'!$N$2:$O$13,2,FALSE)</f>
        <v>11</v>
      </c>
      <c r="E1816" t="s">
        <v>49</v>
      </c>
      <c r="F1816">
        <v>17</v>
      </c>
      <c r="G1816" t="str">
        <f>VLOOKUP(F1816,'Look-up tables'!$A$1:$B$7,2,TRUE)</f>
        <v>S</v>
      </c>
      <c r="H1816">
        <v>524.21199999999999</v>
      </c>
      <c r="I1816" s="2">
        <f t="shared" si="87"/>
        <v>30.835999999999999</v>
      </c>
      <c r="J1816" t="s">
        <v>25</v>
      </c>
      <c r="K1816">
        <v>3.3</v>
      </c>
      <c r="L1816" s="8">
        <f t="shared" si="86"/>
        <v>527.51199999999994</v>
      </c>
      <c r="M1816" t="s">
        <v>41</v>
      </c>
      <c r="N1816" t="str">
        <f>VLOOKUP(M1816,'Look-up tables'!$H$1:$I$14,2,FALSE)</f>
        <v>NS</v>
      </c>
      <c r="O1816" t="s">
        <v>29</v>
      </c>
      <c r="P1816" s="7">
        <f>VLOOKUP(O1816,'Look-up tables'!$D$1:$E$5,2,FALSE)</f>
        <v>3</v>
      </c>
      <c r="Q1816" s="8" t="s">
        <v>30</v>
      </c>
      <c r="R1816" t="s">
        <v>47</v>
      </c>
      <c r="S1816" t="s">
        <v>32</v>
      </c>
      <c r="T1816" s="1">
        <v>40586</v>
      </c>
    </row>
    <row r="1817" spans="1:20" x14ac:dyDescent="0.35">
      <c r="A1817">
        <v>33253</v>
      </c>
      <c r="B1817" s="1">
        <v>40877</v>
      </c>
      <c r="C1817" s="27" t="str">
        <f t="shared" si="85"/>
        <v>Nov</v>
      </c>
      <c r="D1817" s="27">
        <f>VLOOKUP(C1817,'Look-up tables'!$N$2:$O$13,2,FALSE)</f>
        <v>11</v>
      </c>
      <c r="E1817" t="s">
        <v>49</v>
      </c>
      <c r="F1817">
        <v>6</v>
      </c>
      <c r="G1817" t="str">
        <f>VLOOKUP(F1817,'Look-up tables'!$A$1:$B$7,2,TRUE)</f>
        <v>XS</v>
      </c>
      <c r="H1817">
        <v>24.2</v>
      </c>
      <c r="I1817" s="2">
        <f t="shared" si="87"/>
        <v>4.0333333333333332</v>
      </c>
      <c r="J1817" t="s">
        <v>25</v>
      </c>
      <c r="K1817">
        <v>1.17</v>
      </c>
      <c r="L1817" s="8">
        <f t="shared" si="86"/>
        <v>25.369999999999997</v>
      </c>
      <c r="M1817" t="s">
        <v>35</v>
      </c>
      <c r="N1817" t="str">
        <f>VLOOKUP(M1817,'Look-up tables'!$H$1:$I$14,2,FALSE)</f>
        <v>QC</v>
      </c>
      <c r="O1817" t="s">
        <v>29</v>
      </c>
      <c r="P1817" s="7">
        <f>VLOOKUP(O1817,'Look-up tables'!$D$1:$E$5,2,FALSE)</f>
        <v>3</v>
      </c>
      <c r="Q1817" s="8" t="s">
        <v>27</v>
      </c>
      <c r="R1817" t="s">
        <v>40</v>
      </c>
      <c r="S1817" t="s">
        <v>37</v>
      </c>
      <c r="T1817" s="1">
        <v>40586</v>
      </c>
    </row>
    <row r="1818" spans="1:20" x14ac:dyDescent="0.35">
      <c r="A1818">
        <v>27106</v>
      </c>
      <c r="B1818" s="1">
        <v>40878</v>
      </c>
      <c r="C1818" s="27" t="str">
        <f t="shared" si="85"/>
        <v>Dec</v>
      </c>
      <c r="D1818" s="27">
        <f>VLOOKUP(C1818,'Look-up tables'!$N$2:$O$13,2,FALSE)</f>
        <v>12</v>
      </c>
      <c r="E1818" t="s">
        <v>34</v>
      </c>
      <c r="F1818">
        <v>50</v>
      </c>
      <c r="G1818" t="str">
        <f>VLOOKUP(F1818,'Look-up tables'!$A$1:$B$7,2,TRUE)</f>
        <v>XXL</v>
      </c>
      <c r="H1818">
        <v>531.48</v>
      </c>
      <c r="I1818" s="2">
        <f t="shared" si="87"/>
        <v>10.6296</v>
      </c>
      <c r="J1818" t="s">
        <v>25</v>
      </c>
      <c r="K1818">
        <v>1.39</v>
      </c>
      <c r="L1818" s="8">
        <f t="shared" si="86"/>
        <v>532.87</v>
      </c>
      <c r="M1818" t="s">
        <v>51</v>
      </c>
      <c r="N1818" t="str">
        <f>VLOOKUP(M1818,'Look-up tables'!$H$1:$I$14,2,FALSE)</f>
        <v>ON</v>
      </c>
      <c r="O1818" t="s">
        <v>29</v>
      </c>
      <c r="P1818" s="7">
        <f>VLOOKUP(O1818,'Look-up tables'!$D$1:$E$5,2,FALSE)</f>
        <v>3</v>
      </c>
      <c r="Q1818" s="8" t="s">
        <v>27</v>
      </c>
      <c r="R1818" t="s">
        <v>127</v>
      </c>
      <c r="S1818" t="s">
        <v>19</v>
      </c>
      <c r="T1818" s="1">
        <v>40555</v>
      </c>
    </row>
    <row r="1819" spans="1:20" x14ac:dyDescent="0.35">
      <c r="A1819">
        <v>27106</v>
      </c>
      <c r="B1819" s="1">
        <v>40878</v>
      </c>
      <c r="C1819" s="27" t="str">
        <f t="shared" si="85"/>
        <v>Dec</v>
      </c>
      <c r="D1819" s="27">
        <f>VLOOKUP(C1819,'Look-up tables'!$N$2:$O$13,2,FALSE)</f>
        <v>12</v>
      </c>
      <c r="E1819" t="s">
        <v>34</v>
      </c>
      <c r="F1819">
        <v>42</v>
      </c>
      <c r="G1819" t="str">
        <f>VLOOKUP(F1819,'Look-up tables'!$A$1:$B$7,2,TRUE)</f>
        <v>XL</v>
      </c>
      <c r="H1819">
        <v>890.61</v>
      </c>
      <c r="I1819" s="2">
        <f t="shared" si="87"/>
        <v>21.205000000000002</v>
      </c>
      <c r="J1819" t="s">
        <v>25</v>
      </c>
      <c r="K1819">
        <v>3.63</v>
      </c>
      <c r="L1819" s="8">
        <f t="shared" si="86"/>
        <v>894.24</v>
      </c>
      <c r="M1819" t="s">
        <v>51</v>
      </c>
      <c r="N1819" t="str">
        <f>VLOOKUP(M1819,'Look-up tables'!$H$1:$I$14,2,FALSE)</f>
        <v>ON</v>
      </c>
      <c r="O1819" t="s">
        <v>29</v>
      </c>
      <c r="P1819" s="7">
        <f>VLOOKUP(O1819,'Look-up tables'!$D$1:$E$5,2,FALSE)</f>
        <v>3</v>
      </c>
      <c r="Q1819" s="8" t="s">
        <v>17</v>
      </c>
      <c r="R1819" t="s">
        <v>18</v>
      </c>
      <c r="S1819" t="s">
        <v>32</v>
      </c>
      <c r="T1819" s="1">
        <v>40614</v>
      </c>
    </row>
    <row r="1820" spans="1:20" x14ac:dyDescent="0.35">
      <c r="A1820">
        <v>25248</v>
      </c>
      <c r="B1820" s="1">
        <v>40878</v>
      </c>
      <c r="C1820" s="27" t="str">
        <f t="shared" si="85"/>
        <v>Dec</v>
      </c>
      <c r="D1820" s="27">
        <f>VLOOKUP(C1820,'Look-up tables'!$N$2:$O$13,2,FALSE)</f>
        <v>12</v>
      </c>
      <c r="E1820" t="s">
        <v>55</v>
      </c>
      <c r="F1820">
        <v>33</v>
      </c>
      <c r="G1820" t="str">
        <f>VLOOKUP(F1820,'Look-up tables'!$A$1:$B$7,2,TRUE)</f>
        <v>L</v>
      </c>
      <c r="H1820">
        <v>271.14</v>
      </c>
      <c r="I1820" s="2">
        <f t="shared" si="87"/>
        <v>8.2163636363636368</v>
      </c>
      <c r="J1820" t="s">
        <v>14</v>
      </c>
      <c r="K1820">
        <v>1.99</v>
      </c>
      <c r="L1820" s="8">
        <f t="shared" si="86"/>
        <v>273.13</v>
      </c>
      <c r="M1820" t="s">
        <v>15</v>
      </c>
      <c r="N1820" t="str">
        <f>VLOOKUP(M1820,'Look-up tables'!$H$1:$I$14,2,FALSE)</f>
        <v>BC</v>
      </c>
      <c r="O1820" t="s">
        <v>42</v>
      </c>
      <c r="P1820" s="7">
        <f>VLOOKUP(O1820,'Look-up tables'!$D$1:$E$5,2,FALSE)</f>
        <v>2</v>
      </c>
      <c r="Q1820" s="8" t="s">
        <v>30</v>
      </c>
      <c r="R1820" t="s">
        <v>31</v>
      </c>
      <c r="S1820" t="s">
        <v>32</v>
      </c>
      <c r="T1820" s="1">
        <v>40614</v>
      </c>
    </row>
    <row r="1821" spans="1:20" x14ac:dyDescent="0.35">
      <c r="A1821">
        <v>27106</v>
      </c>
      <c r="B1821" s="1">
        <v>40878</v>
      </c>
      <c r="C1821" s="27" t="str">
        <f t="shared" si="85"/>
        <v>Dec</v>
      </c>
      <c r="D1821" s="27">
        <f>VLOOKUP(C1821,'Look-up tables'!$N$2:$O$13,2,FALSE)</f>
        <v>12</v>
      </c>
      <c r="E1821" t="s">
        <v>34</v>
      </c>
      <c r="F1821">
        <v>29</v>
      </c>
      <c r="G1821" t="str">
        <f>VLOOKUP(F1821,'Look-up tables'!$A$1:$B$7,2,TRUE)</f>
        <v>M</v>
      </c>
      <c r="H1821">
        <v>3524.55</v>
      </c>
      <c r="I1821" s="2">
        <f t="shared" si="87"/>
        <v>121.53620689655173</v>
      </c>
      <c r="J1821" t="s">
        <v>21</v>
      </c>
      <c r="K1821">
        <v>30</v>
      </c>
      <c r="L1821" s="8">
        <f t="shared" si="86"/>
        <v>3554.55</v>
      </c>
      <c r="M1821" t="s">
        <v>51</v>
      </c>
      <c r="N1821" t="str">
        <f>VLOOKUP(M1821,'Look-up tables'!$H$1:$I$14,2,FALSE)</f>
        <v>ON</v>
      </c>
      <c r="O1821" t="s">
        <v>29</v>
      </c>
      <c r="P1821" s="7">
        <f>VLOOKUP(O1821,'Look-up tables'!$D$1:$E$5,2,FALSE)</f>
        <v>3</v>
      </c>
      <c r="Q1821" s="8" t="s">
        <v>17</v>
      </c>
      <c r="R1821" t="s">
        <v>23</v>
      </c>
      <c r="S1821" t="s">
        <v>24</v>
      </c>
      <c r="T1821" s="1">
        <v>40614</v>
      </c>
    </row>
    <row r="1822" spans="1:20" x14ac:dyDescent="0.35">
      <c r="A1822">
        <v>25248</v>
      </c>
      <c r="B1822" s="1">
        <v>40878</v>
      </c>
      <c r="C1822" s="27" t="str">
        <f t="shared" si="85"/>
        <v>Dec</v>
      </c>
      <c r="D1822" s="27">
        <f>VLOOKUP(C1822,'Look-up tables'!$N$2:$O$13,2,FALSE)</f>
        <v>12</v>
      </c>
      <c r="E1822" t="s">
        <v>55</v>
      </c>
      <c r="F1822">
        <v>26</v>
      </c>
      <c r="G1822" t="str">
        <f>VLOOKUP(F1822,'Look-up tables'!$A$1:$B$7,2,TRUE)</f>
        <v>M</v>
      </c>
      <c r="H1822">
        <v>1150.3</v>
      </c>
      <c r="I1822" s="2">
        <f t="shared" si="87"/>
        <v>44.242307692307691</v>
      </c>
      <c r="J1822" t="s">
        <v>25</v>
      </c>
      <c r="K1822">
        <v>5.81</v>
      </c>
      <c r="L1822" s="8">
        <f t="shared" si="86"/>
        <v>1156.1099999999999</v>
      </c>
      <c r="M1822" t="s">
        <v>15</v>
      </c>
      <c r="N1822" t="str">
        <f>VLOOKUP(M1822,'Look-up tables'!$H$1:$I$14,2,FALSE)</f>
        <v>BC</v>
      </c>
      <c r="O1822" t="s">
        <v>42</v>
      </c>
      <c r="P1822" s="7">
        <f>VLOOKUP(O1822,'Look-up tables'!$D$1:$E$5,2,FALSE)</f>
        <v>2</v>
      </c>
      <c r="Q1822" s="8" t="s">
        <v>27</v>
      </c>
      <c r="R1822" t="s">
        <v>28</v>
      </c>
      <c r="S1822" t="s">
        <v>19</v>
      </c>
      <c r="T1822" s="1">
        <v>40586</v>
      </c>
    </row>
    <row r="1823" spans="1:20" x14ac:dyDescent="0.35">
      <c r="A1823">
        <v>27106</v>
      </c>
      <c r="B1823" s="1">
        <v>40878</v>
      </c>
      <c r="C1823" s="27" t="str">
        <f t="shared" si="85"/>
        <v>Dec</v>
      </c>
      <c r="D1823" s="27">
        <f>VLOOKUP(C1823,'Look-up tables'!$N$2:$O$13,2,FALSE)</f>
        <v>12</v>
      </c>
      <c r="E1823" t="s">
        <v>34</v>
      </c>
      <c r="F1823">
        <v>10</v>
      </c>
      <c r="G1823" t="str">
        <f>VLOOKUP(F1823,'Look-up tables'!$A$1:$B$7,2,TRUE)</f>
        <v>S</v>
      </c>
      <c r="H1823">
        <v>64.19</v>
      </c>
      <c r="I1823" s="2">
        <f t="shared" si="87"/>
        <v>6.4189999999999996</v>
      </c>
      <c r="J1823" t="s">
        <v>25</v>
      </c>
      <c r="K1823">
        <v>1.5</v>
      </c>
      <c r="L1823" s="8">
        <f t="shared" si="86"/>
        <v>65.69</v>
      </c>
      <c r="M1823" t="s">
        <v>51</v>
      </c>
      <c r="N1823" t="str">
        <f>VLOOKUP(M1823,'Look-up tables'!$H$1:$I$14,2,FALSE)</f>
        <v>ON</v>
      </c>
      <c r="O1823" t="s">
        <v>29</v>
      </c>
      <c r="P1823" s="7">
        <f>VLOOKUP(O1823,'Look-up tables'!$D$1:$E$5,2,FALSE)</f>
        <v>3</v>
      </c>
      <c r="Q1823" s="8" t="s">
        <v>27</v>
      </c>
      <c r="R1823" t="s">
        <v>40</v>
      </c>
      <c r="S1823" t="s">
        <v>37</v>
      </c>
      <c r="T1823" s="1">
        <v>40614</v>
      </c>
    </row>
    <row r="1824" spans="1:20" x14ac:dyDescent="0.35">
      <c r="A1824">
        <v>27106</v>
      </c>
      <c r="B1824" s="1">
        <v>40878</v>
      </c>
      <c r="C1824" s="27" t="str">
        <f t="shared" si="85"/>
        <v>Dec</v>
      </c>
      <c r="D1824" s="27">
        <f>VLOOKUP(C1824,'Look-up tables'!$N$2:$O$13,2,FALSE)</f>
        <v>12</v>
      </c>
      <c r="E1824" t="s">
        <v>34</v>
      </c>
      <c r="F1824">
        <v>1</v>
      </c>
      <c r="G1824" t="str">
        <f>VLOOKUP(F1824,'Look-up tables'!$A$1:$B$7,2,TRUE)</f>
        <v>XS</v>
      </c>
      <c r="H1824">
        <v>13.96</v>
      </c>
      <c r="I1824" s="2">
        <f t="shared" si="87"/>
        <v>13.96</v>
      </c>
      <c r="J1824" t="s">
        <v>25</v>
      </c>
      <c r="K1824">
        <v>2.99</v>
      </c>
      <c r="L1824" s="8">
        <f t="shared" si="86"/>
        <v>16.950000000000003</v>
      </c>
      <c r="M1824" t="s">
        <v>51</v>
      </c>
      <c r="N1824" t="str">
        <f>VLOOKUP(M1824,'Look-up tables'!$H$1:$I$14,2,FALSE)</f>
        <v>ON</v>
      </c>
      <c r="O1824" t="s">
        <v>29</v>
      </c>
      <c r="P1824" s="7">
        <f>VLOOKUP(O1824,'Look-up tables'!$D$1:$E$5,2,FALSE)</f>
        <v>3</v>
      </c>
      <c r="Q1824" s="8" t="s">
        <v>27</v>
      </c>
      <c r="R1824" t="s">
        <v>68</v>
      </c>
      <c r="S1824" t="s">
        <v>19</v>
      </c>
      <c r="T1824" s="1">
        <v>40614</v>
      </c>
    </row>
    <row r="1825" spans="1:20" x14ac:dyDescent="0.35">
      <c r="A1825">
        <v>33510</v>
      </c>
      <c r="B1825" s="1">
        <v>40879</v>
      </c>
      <c r="C1825" s="27" t="str">
        <f t="shared" si="85"/>
        <v>Dec</v>
      </c>
      <c r="D1825" s="27">
        <f>VLOOKUP(C1825,'Look-up tables'!$N$2:$O$13,2,FALSE)</f>
        <v>12</v>
      </c>
      <c r="E1825" t="s">
        <v>34</v>
      </c>
      <c r="F1825">
        <v>42</v>
      </c>
      <c r="G1825" t="str">
        <f>VLOOKUP(F1825,'Look-up tables'!$A$1:$B$7,2,TRUE)</f>
        <v>XL</v>
      </c>
      <c r="H1825">
        <v>267.06</v>
      </c>
      <c r="I1825" s="2">
        <f t="shared" si="87"/>
        <v>6.3585714285714285</v>
      </c>
      <c r="J1825" t="s">
        <v>25</v>
      </c>
      <c r="K1825">
        <v>5.22</v>
      </c>
      <c r="L1825" s="8">
        <f t="shared" si="86"/>
        <v>272.28000000000003</v>
      </c>
      <c r="M1825" t="s">
        <v>51</v>
      </c>
      <c r="N1825" t="str">
        <f>VLOOKUP(M1825,'Look-up tables'!$H$1:$I$14,2,FALSE)</f>
        <v>ON</v>
      </c>
      <c r="O1825" t="s">
        <v>22</v>
      </c>
      <c r="P1825" s="7">
        <f>VLOOKUP(O1825,'Look-up tables'!$D$1:$E$5,2,FALSE)</f>
        <v>1</v>
      </c>
      <c r="Q1825" s="8" t="s">
        <v>17</v>
      </c>
      <c r="R1825" t="s">
        <v>18</v>
      </c>
      <c r="S1825" t="s">
        <v>19</v>
      </c>
      <c r="T1825" s="1">
        <v>40614</v>
      </c>
    </row>
    <row r="1826" spans="1:20" x14ac:dyDescent="0.35">
      <c r="A1826">
        <v>37667</v>
      </c>
      <c r="B1826" s="1">
        <v>40879</v>
      </c>
      <c r="C1826" s="27" t="str">
        <f t="shared" si="85"/>
        <v>Dec</v>
      </c>
      <c r="D1826" s="27">
        <f>VLOOKUP(C1826,'Look-up tables'!$N$2:$O$13,2,FALSE)</f>
        <v>12</v>
      </c>
      <c r="E1826" t="s">
        <v>34</v>
      </c>
      <c r="F1826">
        <v>31</v>
      </c>
      <c r="G1826" t="str">
        <f>VLOOKUP(F1826,'Look-up tables'!$A$1:$B$7,2,TRUE)</f>
        <v>L</v>
      </c>
      <c r="H1826">
        <v>472.35</v>
      </c>
      <c r="I1826" s="2">
        <f t="shared" si="87"/>
        <v>15.237096774193549</v>
      </c>
      <c r="J1826" t="s">
        <v>25</v>
      </c>
      <c r="K1826">
        <v>6.46</v>
      </c>
      <c r="L1826" s="8">
        <f t="shared" si="86"/>
        <v>478.81</v>
      </c>
      <c r="M1826" t="s">
        <v>85</v>
      </c>
      <c r="N1826" t="str">
        <f>VLOOKUP(M1826,'Look-up tables'!$H$1:$I$14,2,FALSE)</f>
        <v>SK</v>
      </c>
      <c r="O1826" t="s">
        <v>16</v>
      </c>
      <c r="P1826" s="7">
        <f>VLOOKUP(O1826,'Look-up tables'!$D$1:$E$5,2,FALSE)</f>
        <v>4</v>
      </c>
      <c r="Q1826" s="8" t="s">
        <v>27</v>
      </c>
      <c r="R1826" t="s">
        <v>68</v>
      </c>
      <c r="S1826" t="s">
        <v>19</v>
      </c>
      <c r="T1826" s="1">
        <v>40614</v>
      </c>
    </row>
    <row r="1827" spans="1:20" x14ac:dyDescent="0.35">
      <c r="A1827">
        <v>14563</v>
      </c>
      <c r="B1827" s="1">
        <v>40879</v>
      </c>
      <c r="C1827" s="27" t="str">
        <f t="shared" si="85"/>
        <v>Dec</v>
      </c>
      <c r="D1827" s="27">
        <f>VLOOKUP(C1827,'Look-up tables'!$N$2:$O$13,2,FALSE)</f>
        <v>12</v>
      </c>
      <c r="E1827" t="s">
        <v>20</v>
      </c>
      <c r="F1827">
        <v>31</v>
      </c>
      <c r="G1827" t="str">
        <f>VLOOKUP(F1827,'Look-up tables'!$A$1:$B$7,2,TRUE)</f>
        <v>L</v>
      </c>
      <c r="H1827">
        <v>953.04549999999995</v>
      </c>
      <c r="I1827" s="2">
        <f t="shared" si="87"/>
        <v>30.74340322580645</v>
      </c>
      <c r="J1827" t="s">
        <v>25</v>
      </c>
      <c r="K1827">
        <v>5.99</v>
      </c>
      <c r="L1827" s="8">
        <f t="shared" si="86"/>
        <v>959.03549999999996</v>
      </c>
      <c r="M1827" t="s">
        <v>54</v>
      </c>
      <c r="N1827" t="str">
        <f>VLOOKUP(M1827,'Look-up tables'!$H$1:$I$14,2,FALSE)</f>
        <v>AB</v>
      </c>
      <c r="O1827" t="s">
        <v>22</v>
      </c>
      <c r="P1827" s="7">
        <f>VLOOKUP(O1827,'Look-up tables'!$D$1:$E$5,2,FALSE)</f>
        <v>1</v>
      </c>
      <c r="Q1827" s="8" t="s">
        <v>30</v>
      </c>
      <c r="R1827" t="s">
        <v>47</v>
      </c>
      <c r="S1827" t="s">
        <v>37</v>
      </c>
      <c r="T1827" s="1">
        <v>40614</v>
      </c>
    </row>
    <row r="1828" spans="1:20" x14ac:dyDescent="0.35">
      <c r="A1828">
        <v>32065</v>
      </c>
      <c r="B1828" s="1">
        <v>40879</v>
      </c>
      <c r="C1828" s="27" t="str">
        <f t="shared" si="85"/>
        <v>Dec</v>
      </c>
      <c r="D1828" s="27">
        <f>VLOOKUP(C1828,'Look-up tables'!$N$2:$O$13,2,FALSE)</f>
        <v>12</v>
      </c>
      <c r="E1828" t="s">
        <v>55</v>
      </c>
      <c r="F1828">
        <v>25</v>
      </c>
      <c r="G1828" t="str">
        <f>VLOOKUP(F1828,'Look-up tables'!$A$1:$B$7,2,TRUE)</f>
        <v>M</v>
      </c>
      <c r="H1828">
        <v>450.28</v>
      </c>
      <c r="I1828" s="2">
        <f t="shared" si="87"/>
        <v>18.011199999999999</v>
      </c>
      <c r="J1828" t="s">
        <v>25</v>
      </c>
      <c r="K1828">
        <v>8.51</v>
      </c>
      <c r="L1828" s="8">
        <f t="shared" si="86"/>
        <v>458.78999999999996</v>
      </c>
      <c r="M1828" t="s">
        <v>35</v>
      </c>
      <c r="N1828" t="str">
        <f>VLOOKUP(M1828,'Look-up tables'!$H$1:$I$14,2,FALSE)</f>
        <v>QC</v>
      </c>
      <c r="O1828" t="s">
        <v>22</v>
      </c>
      <c r="P1828" s="7">
        <f>VLOOKUP(O1828,'Look-up tables'!$D$1:$E$5,2,FALSE)</f>
        <v>1</v>
      </c>
      <c r="Q1828" s="8" t="s">
        <v>30</v>
      </c>
      <c r="R1828" t="s">
        <v>44</v>
      </c>
      <c r="S1828" t="s">
        <v>45</v>
      </c>
      <c r="T1828" s="1">
        <v>40614</v>
      </c>
    </row>
    <row r="1829" spans="1:20" x14ac:dyDescent="0.35">
      <c r="A1829">
        <v>45376</v>
      </c>
      <c r="B1829" s="1">
        <v>40879</v>
      </c>
      <c r="C1829" s="27" t="str">
        <f t="shared" si="85"/>
        <v>Dec</v>
      </c>
      <c r="D1829" s="27">
        <f>VLOOKUP(C1829,'Look-up tables'!$N$2:$O$13,2,FALSE)</f>
        <v>12</v>
      </c>
      <c r="E1829" t="s">
        <v>20</v>
      </c>
      <c r="F1829">
        <v>19</v>
      </c>
      <c r="G1829" t="str">
        <f>VLOOKUP(F1829,'Look-up tables'!$A$1:$B$7,2,TRUE)</f>
        <v>S</v>
      </c>
      <c r="H1829">
        <v>6648.58</v>
      </c>
      <c r="I1829" s="2">
        <f t="shared" si="87"/>
        <v>349.92526315789473</v>
      </c>
      <c r="J1829" t="s">
        <v>21</v>
      </c>
      <c r="K1829">
        <v>99</v>
      </c>
      <c r="L1829" s="8">
        <f t="shared" si="86"/>
        <v>6747.58</v>
      </c>
      <c r="M1829" t="s">
        <v>35</v>
      </c>
      <c r="N1829" t="str">
        <f>VLOOKUP(M1829,'Look-up tables'!$H$1:$I$14,2,FALSE)</f>
        <v>QC</v>
      </c>
      <c r="O1829" t="s">
        <v>16</v>
      </c>
      <c r="P1829" s="7">
        <f>VLOOKUP(O1829,'Look-up tables'!$D$1:$E$5,2,FALSE)</f>
        <v>4</v>
      </c>
      <c r="Q1829" s="8" t="s">
        <v>27</v>
      </c>
      <c r="R1829" t="s">
        <v>58</v>
      </c>
      <c r="S1829" t="s">
        <v>24</v>
      </c>
      <c r="T1829" s="1">
        <v>40614</v>
      </c>
    </row>
    <row r="1830" spans="1:20" x14ac:dyDescent="0.35">
      <c r="A1830">
        <v>33510</v>
      </c>
      <c r="B1830" s="1">
        <v>40879</v>
      </c>
      <c r="C1830" s="27" t="str">
        <f t="shared" si="85"/>
        <v>Dec</v>
      </c>
      <c r="D1830" s="27">
        <f>VLOOKUP(C1830,'Look-up tables'!$N$2:$O$13,2,FALSE)</f>
        <v>12</v>
      </c>
      <c r="E1830" t="s">
        <v>34</v>
      </c>
      <c r="F1830">
        <v>11</v>
      </c>
      <c r="G1830" t="str">
        <f>VLOOKUP(F1830,'Look-up tables'!$A$1:$B$7,2,TRUE)</f>
        <v>S</v>
      </c>
      <c r="H1830">
        <v>449.79</v>
      </c>
      <c r="I1830" s="2">
        <f t="shared" si="87"/>
        <v>40.89</v>
      </c>
      <c r="J1830" t="s">
        <v>25</v>
      </c>
      <c r="K1830">
        <v>17.48</v>
      </c>
      <c r="L1830" s="8">
        <f t="shared" si="86"/>
        <v>467.27000000000004</v>
      </c>
      <c r="M1830" t="s">
        <v>51</v>
      </c>
      <c r="N1830" t="str">
        <f>VLOOKUP(M1830,'Look-up tables'!$H$1:$I$14,2,FALSE)</f>
        <v>ON</v>
      </c>
      <c r="O1830" t="s">
        <v>22</v>
      </c>
      <c r="P1830" s="7">
        <f>VLOOKUP(O1830,'Look-up tables'!$D$1:$E$5,2,FALSE)</f>
        <v>1</v>
      </c>
      <c r="Q1830" s="8" t="s">
        <v>27</v>
      </c>
      <c r="R1830" t="s">
        <v>28</v>
      </c>
      <c r="S1830" t="s">
        <v>19</v>
      </c>
      <c r="T1830" s="1">
        <v>40586</v>
      </c>
    </row>
    <row r="1831" spans="1:20" x14ac:dyDescent="0.35">
      <c r="A1831">
        <v>56868</v>
      </c>
      <c r="B1831" s="1">
        <v>40880</v>
      </c>
      <c r="C1831" s="27" t="str">
        <f t="shared" si="85"/>
        <v>Dec</v>
      </c>
      <c r="D1831" s="27">
        <f>VLOOKUP(C1831,'Look-up tables'!$N$2:$O$13,2,FALSE)</f>
        <v>12</v>
      </c>
      <c r="E1831" t="s">
        <v>13</v>
      </c>
      <c r="F1831">
        <v>34</v>
      </c>
      <c r="G1831" t="str">
        <f>VLOOKUP(F1831,'Look-up tables'!$A$1:$B$7,2,TRUE)</f>
        <v>L</v>
      </c>
      <c r="H1831">
        <v>1947.4265</v>
      </c>
      <c r="I1831" s="2">
        <f t="shared" si="87"/>
        <v>57.277250000000002</v>
      </c>
      <c r="J1831" t="s">
        <v>25</v>
      </c>
      <c r="K1831">
        <v>5.92</v>
      </c>
      <c r="L1831" s="8">
        <f t="shared" si="86"/>
        <v>1953.3465000000001</v>
      </c>
      <c r="M1831" t="s">
        <v>15</v>
      </c>
      <c r="N1831" t="str">
        <f>VLOOKUP(M1831,'Look-up tables'!$H$1:$I$14,2,FALSE)</f>
        <v>BC</v>
      </c>
      <c r="O1831" t="s">
        <v>22</v>
      </c>
      <c r="P1831" s="7">
        <f>VLOOKUP(O1831,'Look-up tables'!$D$1:$E$5,2,FALSE)</f>
        <v>1</v>
      </c>
      <c r="Q1831" s="8" t="s">
        <v>30</v>
      </c>
      <c r="R1831" t="s">
        <v>47</v>
      </c>
      <c r="S1831" t="s">
        <v>19</v>
      </c>
      <c r="T1831" s="1">
        <v>40828</v>
      </c>
    </row>
    <row r="1832" spans="1:20" x14ac:dyDescent="0.35">
      <c r="A1832">
        <v>58755</v>
      </c>
      <c r="B1832" s="1">
        <v>40880</v>
      </c>
      <c r="C1832" s="27" t="str">
        <f t="shared" si="85"/>
        <v>Dec</v>
      </c>
      <c r="D1832" s="27">
        <f>VLOOKUP(C1832,'Look-up tables'!$N$2:$O$13,2,FALSE)</f>
        <v>12</v>
      </c>
      <c r="E1832" t="s">
        <v>13</v>
      </c>
      <c r="F1832">
        <v>18</v>
      </c>
      <c r="G1832" t="str">
        <f>VLOOKUP(F1832,'Look-up tables'!$A$1:$B$7,2,TRUE)</f>
        <v>S</v>
      </c>
      <c r="H1832">
        <v>47.11</v>
      </c>
      <c r="I1832" s="2">
        <f t="shared" si="87"/>
        <v>2.6172222222222223</v>
      </c>
      <c r="J1832" t="s">
        <v>25</v>
      </c>
      <c r="K1832">
        <v>7.09</v>
      </c>
      <c r="L1832" s="8">
        <f t="shared" si="86"/>
        <v>54.2</v>
      </c>
      <c r="M1832" t="s">
        <v>85</v>
      </c>
      <c r="N1832" t="str">
        <f>VLOOKUP(M1832,'Look-up tables'!$H$1:$I$14,2,FALSE)</f>
        <v>SK</v>
      </c>
      <c r="O1832" t="s">
        <v>29</v>
      </c>
      <c r="P1832" s="7">
        <f>VLOOKUP(O1832,'Look-up tables'!$D$1:$E$5,2,FALSE)</f>
        <v>3</v>
      </c>
      <c r="Q1832" s="8" t="s">
        <v>27</v>
      </c>
      <c r="R1832" t="s">
        <v>28</v>
      </c>
      <c r="S1832" t="s">
        <v>37</v>
      </c>
      <c r="T1832" s="1">
        <v>40889</v>
      </c>
    </row>
    <row r="1833" spans="1:20" x14ac:dyDescent="0.35">
      <c r="A1833">
        <v>774</v>
      </c>
      <c r="B1833" s="1">
        <v>40880</v>
      </c>
      <c r="C1833" s="27" t="str">
        <f t="shared" si="85"/>
        <v>Dec</v>
      </c>
      <c r="D1833" s="27">
        <f>VLOOKUP(C1833,'Look-up tables'!$N$2:$O$13,2,FALSE)</f>
        <v>12</v>
      </c>
      <c r="E1833" t="s">
        <v>20</v>
      </c>
      <c r="F1833">
        <v>17</v>
      </c>
      <c r="G1833" t="str">
        <f>VLOOKUP(F1833,'Look-up tables'!$A$1:$B$7,2,TRUE)</f>
        <v>S</v>
      </c>
      <c r="H1833">
        <v>126.57</v>
      </c>
      <c r="I1833" s="2">
        <f t="shared" si="87"/>
        <v>7.4452941176470588</v>
      </c>
      <c r="J1833" t="s">
        <v>25</v>
      </c>
      <c r="K1833">
        <v>49</v>
      </c>
      <c r="L1833" s="8">
        <f t="shared" si="86"/>
        <v>175.57</v>
      </c>
      <c r="M1833" t="s">
        <v>54</v>
      </c>
      <c r="N1833" t="str">
        <f>VLOOKUP(M1833,'Look-up tables'!$H$1:$I$14,2,FALSE)</f>
        <v>AB</v>
      </c>
      <c r="O1833" t="s">
        <v>42</v>
      </c>
      <c r="P1833" s="7">
        <f>VLOOKUP(O1833,'Look-up tables'!$D$1:$E$5,2,FALSE)</f>
        <v>2</v>
      </c>
      <c r="Q1833" s="8" t="s">
        <v>27</v>
      </c>
      <c r="R1833" t="s">
        <v>66</v>
      </c>
      <c r="S1833" t="s">
        <v>76</v>
      </c>
      <c r="T1833" s="1">
        <v>40675</v>
      </c>
    </row>
    <row r="1834" spans="1:20" x14ac:dyDescent="0.35">
      <c r="A1834">
        <v>29255</v>
      </c>
      <c r="B1834" s="1">
        <v>40880</v>
      </c>
      <c r="C1834" s="27" t="str">
        <f t="shared" si="85"/>
        <v>Dec</v>
      </c>
      <c r="D1834" s="27">
        <f>VLOOKUP(C1834,'Look-up tables'!$N$2:$O$13,2,FALSE)</f>
        <v>12</v>
      </c>
      <c r="E1834" t="s">
        <v>13</v>
      </c>
      <c r="F1834">
        <v>11</v>
      </c>
      <c r="G1834" t="str">
        <f>VLOOKUP(F1834,'Look-up tables'!$A$1:$B$7,2,TRUE)</f>
        <v>S</v>
      </c>
      <c r="H1834">
        <v>617.21900000000005</v>
      </c>
      <c r="I1834" s="2">
        <f t="shared" si="87"/>
        <v>56.110818181818189</v>
      </c>
      <c r="J1834" t="s">
        <v>14</v>
      </c>
      <c r="K1834">
        <v>8.99</v>
      </c>
      <c r="L1834" s="8">
        <f t="shared" si="86"/>
        <v>626.20900000000006</v>
      </c>
      <c r="M1834" t="s">
        <v>51</v>
      </c>
      <c r="N1834" t="str">
        <f>VLOOKUP(M1834,'Look-up tables'!$H$1:$I$14,2,FALSE)</f>
        <v>ON</v>
      </c>
      <c r="O1834" t="s">
        <v>16</v>
      </c>
      <c r="P1834" s="7">
        <f>VLOOKUP(O1834,'Look-up tables'!$D$1:$E$5,2,FALSE)</f>
        <v>4</v>
      </c>
      <c r="Q1834" s="8" t="s">
        <v>30</v>
      </c>
      <c r="R1834" t="s">
        <v>47</v>
      </c>
      <c r="S1834" t="s">
        <v>19</v>
      </c>
      <c r="T1834" s="1">
        <v>40736</v>
      </c>
    </row>
    <row r="1835" spans="1:20" x14ac:dyDescent="0.35">
      <c r="A1835">
        <v>58755</v>
      </c>
      <c r="B1835" s="1">
        <v>40880</v>
      </c>
      <c r="C1835" s="27" t="str">
        <f t="shared" si="85"/>
        <v>Dec</v>
      </c>
      <c r="D1835" s="27">
        <f>VLOOKUP(C1835,'Look-up tables'!$N$2:$O$13,2,FALSE)</f>
        <v>12</v>
      </c>
      <c r="E1835" t="s">
        <v>13</v>
      </c>
      <c r="F1835">
        <v>7</v>
      </c>
      <c r="G1835" t="str">
        <f>VLOOKUP(F1835,'Look-up tables'!$A$1:$B$7,2,TRUE)</f>
        <v>XS</v>
      </c>
      <c r="H1835">
        <v>15.61</v>
      </c>
      <c r="I1835" s="2">
        <f t="shared" si="87"/>
        <v>2.23</v>
      </c>
      <c r="J1835" t="s">
        <v>25</v>
      </c>
      <c r="K1835">
        <v>1.49</v>
      </c>
      <c r="L1835" s="8">
        <f t="shared" si="86"/>
        <v>17.099999999999998</v>
      </c>
      <c r="M1835" t="s">
        <v>85</v>
      </c>
      <c r="N1835" t="str">
        <f>VLOOKUP(M1835,'Look-up tables'!$H$1:$I$14,2,FALSE)</f>
        <v>SK</v>
      </c>
      <c r="O1835" t="s">
        <v>29</v>
      </c>
      <c r="P1835" s="7">
        <f>VLOOKUP(O1835,'Look-up tables'!$D$1:$E$5,2,FALSE)</f>
        <v>3</v>
      </c>
      <c r="Q1835" s="8" t="s">
        <v>27</v>
      </c>
      <c r="R1835" t="s">
        <v>68</v>
      </c>
      <c r="S1835" t="s">
        <v>19</v>
      </c>
      <c r="T1835" s="1">
        <v>40675</v>
      </c>
    </row>
    <row r="1836" spans="1:20" x14ac:dyDescent="0.35">
      <c r="A1836">
        <v>17376</v>
      </c>
      <c r="B1836" s="1">
        <v>40881</v>
      </c>
      <c r="C1836" s="27" t="str">
        <f t="shared" si="85"/>
        <v>Dec</v>
      </c>
      <c r="D1836" s="27">
        <f>VLOOKUP(C1836,'Look-up tables'!$N$2:$O$13,2,FALSE)</f>
        <v>12</v>
      </c>
      <c r="E1836" t="s">
        <v>34</v>
      </c>
      <c r="F1836">
        <v>44</v>
      </c>
      <c r="G1836" t="str">
        <f>VLOOKUP(F1836,'Look-up tables'!$A$1:$B$7,2,TRUE)</f>
        <v>XL</v>
      </c>
      <c r="H1836">
        <v>1127.81</v>
      </c>
      <c r="I1836" s="2">
        <f t="shared" si="87"/>
        <v>25.632045454545452</v>
      </c>
      <c r="J1836" t="s">
        <v>25</v>
      </c>
      <c r="K1836">
        <v>1.99</v>
      </c>
      <c r="L1836" s="8">
        <f t="shared" si="86"/>
        <v>1129.8</v>
      </c>
      <c r="M1836" t="s">
        <v>96</v>
      </c>
      <c r="N1836" t="str">
        <f>VLOOKUP(M1836,'Look-up tables'!$H$1:$I$14,2,FALSE)</f>
        <v>PE</v>
      </c>
      <c r="O1836" t="s">
        <v>22</v>
      </c>
      <c r="P1836" s="7">
        <f>VLOOKUP(O1836,'Look-up tables'!$D$1:$E$5,2,FALSE)</f>
        <v>1</v>
      </c>
      <c r="Q1836" s="8" t="s">
        <v>30</v>
      </c>
      <c r="R1836" t="s">
        <v>31</v>
      </c>
      <c r="S1836" t="s">
        <v>32</v>
      </c>
      <c r="T1836" s="1">
        <v>40706</v>
      </c>
    </row>
    <row r="1837" spans="1:20" x14ac:dyDescent="0.35">
      <c r="A1837">
        <v>41664</v>
      </c>
      <c r="B1837" s="1">
        <v>40881</v>
      </c>
      <c r="C1837" s="27" t="str">
        <f t="shared" si="85"/>
        <v>Dec</v>
      </c>
      <c r="D1837" s="27">
        <f>VLOOKUP(C1837,'Look-up tables'!$N$2:$O$13,2,FALSE)</f>
        <v>12</v>
      </c>
      <c r="E1837" t="s">
        <v>20</v>
      </c>
      <c r="F1837">
        <v>40</v>
      </c>
      <c r="G1837" t="str">
        <f>VLOOKUP(F1837,'Look-up tables'!$A$1:$B$7,2,TRUE)</f>
        <v>XL</v>
      </c>
      <c r="H1837">
        <v>1038.19</v>
      </c>
      <c r="I1837" s="2">
        <f t="shared" si="87"/>
        <v>25.954750000000001</v>
      </c>
      <c r="J1837" t="s">
        <v>25</v>
      </c>
      <c r="K1837">
        <v>4.08</v>
      </c>
      <c r="L1837" s="8">
        <f t="shared" si="86"/>
        <v>1042.27</v>
      </c>
      <c r="M1837" t="s">
        <v>51</v>
      </c>
      <c r="N1837" t="str">
        <f>VLOOKUP(M1837,'Look-up tables'!$H$1:$I$14,2,FALSE)</f>
        <v>ON</v>
      </c>
      <c r="O1837" t="s">
        <v>22</v>
      </c>
      <c r="P1837" s="7">
        <f>VLOOKUP(O1837,'Look-up tables'!$D$1:$E$5,2,FALSE)</f>
        <v>1</v>
      </c>
      <c r="Q1837" s="8" t="s">
        <v>27</v>
      </c>
      <c r="R1837" t="s">
        <v>40</v>
      </c>
      <c r="S1837" t="s">
        <v>32</v>
      </c>
      <c r="T1837" s="1">
        <v>40706</v>
      </c>
    </row>
    <row r="1838" spans="1:20" x14ac:dyDescent="0.35">
      <c r="A1838">
        <v>28963</v>
      </c>
      <c r="B1838" s="1">
        <v>40881</v>
      </c>
      <c r="C1838" s="27" t="str">
        <f t="shared" si="85"/>
        <v>Dec</v>
      </c>
      <c r="D1838" s="27">
        <f>VLOOKUP(C1838,'Look-up tables'!$N$2:$O$13,2,FALSE)</f>
        <v>12</v>
      </c>
      <c r="E1838" t="s">
        <v>49</v>
      </c>
      <c r="F1838">
        <v>37</v>
      </c>
      <c r="G1838" t="str">
        <f>VLOOKUP(F1838,'Look-up tables'!$A$1:$B$7,2,TRUE)</f>
        <v>L</v>
      </c>
      <c r="H1838">
        <v>6072.1875</v>
      </c>
      <c r="I1838" s="2">
        <f t="shared" si="87"/>
        <v>164.11317567567568</v>
      </c>
      <c r="J1838" t="s">
        <v>25</v>
      </c>
      <c r="K1838">
        <v>2.5</v>
      </c>
      <c r="L1838" s="8">
        <f t="shared" si="86"/>
        <v>6074.6875</v>
      </c>
      <c r="M1838" t="s">
        <v>85</v>
      </c>
      <c r="N1838" t="str">
        <f>VLOOKUP(M1838,'Look-up tables'!$H$1:$I$14,2,FALSE)</f>
        <v>SK</v>
      </c>
      <c r="O1838" t="s">
        <v>29</v>
      </c>
      <c r="P1838" s="7">
        <f>VLOOKUP(O1838,'Look-up tables'!$D$1:$E$5,2,FALSE)</f>
        <v>3</v>
      </c>
      <c r="Q1838" s="8" t="s">
        <v>30</v>
      </c>
      <c r="R1838" t="s">
        <v>47</v>
      </c>
      <c r="S1838" t="s">
        <v>19</v>
      </c>
      <c r="T1838" s="1">
        <v>40706</v>
      </c>
    </row>
    <row r="1839" spans="1:20" x14ac:dyDescent="0.35">
      <c r="A1839">
        <v>54401</v>
      </c>
      <c r="B1839" s="1">
        <v>40881</v>
      </c>
      <c r="C1839" s="27" t="str">
        <f t="shared" si="85"/>
        <v>Dec</v>
      </c>
      <c r="D1839" s="27">
        <f>VLOOKUP(C1839,'Look-up tables'!$N$2:$O$13,2,FALSE)</f>
        <v>12</v>
      </c>
      <c r="E1839" t="s">
        <v>34</v>
      </c>
      <c r="F1839">
        <v>34</v>
      </c>
      <c r="G1839" t="str">
        <f>VLOOKUP(F1839,'Look-up tables'!$A$1:$B$7,2,TRUE)</f>
        <v>L</v>
      </c>
      <c r="H1839">
        <v>670.02</v>
      </c>
      <c r="I1839" s="2">
        <f t="shared" si="87"/>
        <v>19.706470588235295</v>
      </c>
      <c r="J1839" t="s">
        <v>25</v>
      </c>
      <c r="K1839">
        <v>1.49</v>
      </c>
      <c r="L1839" s="8">
        <f t="shared" si="86"/>
        <v>671.51</v>
      </c>
      <c r="M1839" t="s">
        <v>51</v>
      </c>
      <c r="N1839" t="str">
        <f>VLOOKUP(M1839,'Look-up tables'!$H$1:$I$14,2,FALSE)</f>
        <v>ON</v>
      </c>
      <c r="O1839" t="s">
        <v>29</v>
      </c>
      <c r="P1839" s="7">
        <f>VLOOKUP(O1839,'Look-up tables'!$D$1:$E$5,2,FALSE)</f>
        <v>3</v>
      </c>
      <c r="Q1839" s="8" t="s">
        <v>27</v>
      </c>
      <c r="R1839" t="s">
        <v>68</v>
      </c>
      <c r="S1839" t="s">
        <v>19</v>
      </c>
      <c r="T1839" s="1">
        <v>40706</v>
      </c>
    </row>
    <row r="1840" spans="1:20" x14ac:dyDescent="0.35">
      <c r="A1840">
        <v>41664</v>
      </c>
      <c r="B1840" s="1">
        <v>40881</v>
      </c>
      <c r="C1840" s="27" t="str">
        <f t="shared" si="85"/>
        <v>Dec</v>
      </c>
      <c r="D1840" s="27">
        <f>VLOOKUP(C1840,'Look-up tables'!$N$2:$O$13,2,FALSE)</f>
        <v>12</v>
      </c>
      <c r="E1840" t="s">
        <v>20</v>
      </c>
      <c r="F1840">
        <v>5</v>
      </c>
      <c r="G1840" t="str">
        <f>VLOOKUP(F1840,'Look-up tables'!$A$1:$B$7,2,TRUE)</f>
        <v>XS</v>
      </c>
      <c r="H1840">
        <v>54.8</v>
      </c>
      <c r="I1840" s="2">
        <f t="shared" si="87"/>
        <v>10.959999999999999</v>
      </c>
      <c r="J1840" t="s">
        <v>25</v>
      </c>
      <c r="K1840">
        <v>1.99</v>
      </c>
      <c r="L1840" s="8">
        <f t="shared" si="86"/>
        <v>56.79</v>
      </c>
      <c r="M1840" t="s">
        <v>51</v>
      </c>
      <c r="N1840" t="str">
        <f>VLOOKUP(M1840,'Look-up tables'!$H$1:$I$14,2,FALSE)</f>
        <v>ON</v>
      </c>
      <c r="O1840" t="s">
        <v>22</v>
      </c>
      <c r="P1840" s="7">
        <f>VLOOKUP(O1840,'Look-up tables'!$D$1:$E$5,2,FALSE)</f>
        <v>1</v>
      </c>
      <c r="Q1840" s="8" t="s">
        <v>30</v>
      </c>
      <c r="R1840" t="s">
        <v>31</v>
      </c>
      <c r="S1840" t="s">
        <v>32</v>
      </c>
      <c r="T1840" s="1">
        <v>40645</v>
      </c>
    </row>
    <row r="1841" spans="1:20" x14ac:dyDescent="0.35">
      <c r="A1841">
        <v>47303</v>
      </c>
      <c r="B1841" s="1">
        <v>40882</v>
      </c>
      <c r="C1841" s="27" t="str">
        <f t="shared" si="85"/>
        <v>Dec</v>
      </c>
      <c r="D1841" s="27">
        <f>VLOOKUP(C1841,'Look-up tables'!$N$2:$O$13,2,FALSE)</f>
        <v>12</v>
      </c>
      <c r="E1841" t="s">
        <v>55</v>
      </c>
      <c r="F1841">
        <v>47</v>
      </c>
      <c r="G1841" t="str">
        <f>VLOOKUP(F1841,'Look-up tables'!$A$1:$B$7,2,TRUE)</f>
        <v>XL</v>
      </c>
      <c r="H1841">
        <v>1413.82</v>
      </c>
      <c r="I1841" s="2">
        <f t="shared" si="87"/>
        <v>30.081276595744679</v>
      </c>
      <c r="J1841" t="s">
        <v>25</v>
      </c>
      <c r="K1841">
        <v>11.63</v>
      </c>
      <c r="L1841" s="8">
        <f t="shared" si="86"/>
        <v>1425.45</v>
      </c>
      <c r="M1841" t="s">
        <v>51</v>
      </c>
      <c r="N1841" t="str">
        <f>VLOOKUP(M1841,'Look-up tables'!$H$1:$I$14,2,FALSE)</f>
        <v>ON</v>
      </c>
      <c r="O1841" t="s">
        <v>22</v>
      </c>
      <c r="P1841" s="7">
        <f>VLOOKUP(O1841,'Look-up tables'!$D$1:$E$5,2,FALSE)</f>
        <v>1</v>
      </c>
      <c r="Q1841" s="8" t="s">
        <v>27</v>
      </c>
      <c r="R1841" t="s">
        <v>68</v>
      </c>
      <c r="S1841" t="s">
        <v>19</v>
      </c>
      <c r="T1841" s="1">
        <v>40706</v>
      </c>
    </row>
    <row r="1842" spans="1:20" x14ac:dyDescent="0.35">
      <c r="A1842">
        <v>47303</v>
      </c>
      <c r="B1842" s="1">
        <v>40882</v>
      </c>
      <c r="C1842" s="27" t="str">
        <f t="shared" si="85"/>
        <v>Dec</v>
      </c>
      <c r="D1842" s="27">
        <f>VLOOKUP(C1842,'Look-up tables'!$N$2:$O$13,2,FALSE)</f>
        <v>12</v>
      </c>
      <c r="E1842" t="s">
        <v>55</v>
      </c>
      <c r="F1842">
        <v>45</v>
      </c>
      <c r="G1842" t="str">
        <f>VLOOKUP(F1842,'Look-up tables'!$A$1:$B$7,2,TRUE)</f>
        <v>XL</v>
      </c>
      <c r="H1842">
        <v>308.92</v>
      </c>
      <c r="I1842" s="2">
        <f t="shared" si="87"/>
        <v>6.8648888888888893</v>
      </c>
      <c r="J1842" t="s">
        <v>14</v>
      </c>
      <c r="K1842">
        <v>7.37</v>
      </c>
      <c r="L1842" s="8">
        <f t="shared" si="86"/>
        <v>316.29000000000002</v>
      </c>
      <c r="M1842" t="s">
        <v>51</v>
      </c>
      <c r="N1842" t="str">
        <f>VLOOKUP(M1842,'Look-up tables'!$H$1:$I$14,2,FALSE)</f>
        <v>ON</v>
      </c>
      <c r="O1842" t="s">
        <v>22</v>
      </c>
      <c r="P1842" s="7">
        <f>VLOOKUP(O1842,'Look-up tables'!$D$1:$E$5,2,FALSE)</f>
        <v>1</v>
      </c>
      <c r="Q1842" s="8" t="s">
        <v>27</v>
      </c>
      <c r="R1842" t="s">
        <v>28</v>
      </c>
      <c r="S1842" t="s">
        <v>19</v>
      </c>
      <c r="T1842" s="1">
        <v>40736</v>
      </c>
    </row>
    <row r="1843" spans="1:20" x14ac:dyDescent="0.35">
      <c r="A1843">
        <v>38531</v>
      </c>
      <c r="B1843" s="1">
        <v>40882</v>
      </c>
      <c r="C1843" s="27" t="str">
        <f t="shared" si="85"/>
        <v>Dec</v>
      </c>
      <c r="D1843" s="27">
        <f>VLOOKUP(C1843,'Look-up tables'!$N$2:$O$13,2,FALSE)</f>
        <v>12</v>
      </c>
      <c r="E1843" t="s">
        <v>13</v>
      </c>
      <c r="F1843">
        <v>26</v>
      </c>
      <c r="G1843" t="str">
        <f>VLOOKUP(F1843,'Look-up tables'!$A$1:$B$7,2,TRUE)</f>
        <v>M</v>
      </c>
      <c r="H1843">
        <v>118.43</v>
      </c>
      <c r="I1843" s="2">
        <f t="shared" si="87"/>
        <v>4.5550000000000006</v>
      </c>
      <c r="J1843" t="s">
        <v>14</v>
      </c>
      <c r="K1843">
        <v>2.2599999999999998</v>
      </c>
      <c r="L1843" s="8">
        <f t="shared" si="86"/>
        <v>120.69000000000001</v>
      </c>
      <c r="M1843" t="s">
        <v>63</v>
      </c>
      <c r="N1843" t="str">
        <f>VLOOKUP(M1843,'Look-up tables'!$H$1:$I$14,2,FALSE)</f>
        <v>NB</v>
      </c>
      <c r="O1843" t="s">
        <v>29</v>
      </c>
      <c r="P1843" s="7">
        <f>VLOOKUP(O1843,'Look-up tables'!$D$1:$E$5,2,FALSE)</f>
        <v>3</v>
      </c>
      <c r="Q1843" s="8" t="s">
        <v>27</v>
      </c>
      <c r="R1843" t="s">
        <v>28</v>
      </c>
      <c r="S1843" t="s">
        <v>37</v>
      </c>
      <c r="T1843" s="1">
        <v>40889</v>
      </c>
    </row>
    <row r="1844" spans="1:20" x14ac:dyDescent="0.35">
      <c r="A1844">
        <v>48641</v>
      </c>
      <c r="B1844" s="1">
        <v>40882</v>
      </c>
      <c r="C1844" s="27" t="str">
        <f t="shared" si="85"/>
        <v>Dec</v>
      </c>
      <c r="D1844" s="27">
        <f>VLOOKUP(C1844,'Look-up tables'!$N$2:$O$13,2,FALSE)</f>
        <v>12</v>
      </c>
      <c r="E1844" t="s">
        <v>34</v>
      </c>
      <c r="F1844">
        <v>13</v>
      </c>
      <c r="G1844" t="str">
        <f>VLOOKUP(F1844,'Look-up tables'!$A$1:$B$7,2,TRUE)</f>
        <v>S</v>
      </c>
      <c r="H1844">
        <v>66.83</v>
      </c>
      <c r="I1844" s="2">
        <f t="shared" si="87"/>
        <v>5.140769230769231</v>
      </c>
      <c r="J1844" t="s">
        <v>25</v>
      </c>
      <c r="K1844">
        <v>0.8</v>
      </c>
      <c r="L1844" s="8">
        <f t="shared" si="86"/>
        <v>67.63</v>
      </c>
      <c r="M1844" t="s">
        <v>15</v>
      </c>
      <c r="N1844" t="str">
        <f>VLOOKUP(M1844,'Look-up tables'!$H$1:$I$14,2,FALSE)</f>
        <v>BC</v>
      </c>
      <c r="O1844" t="s">
        <v>42</v>
      </c>
      <c r="P1844" s="7">
        <f>VLOOKUP(O1844,'Look-up tables'!$D$1:$E$5,2,FALSE)</f>
        <v>2</v>
      </c>
      <c r="Q1844" s="8" t="s">
        <v>27</v>
      </c>
      <c r="R1844" t="s">
        <v>28</v>
      </c>
      <c r="S1844" t="s">
        <v>37</v>
      </c>
      <c r="T1844" s="1">
        <v>40706</v>
      </c>
    </row>
    <row r="1845" spans="1:20" x14ac:dyDescent="0.35">
      <c r="A1845">
        <v>47303</v>
      </c>
      <c r="B1845" s="1">
        <v>40882</v>
      </c>
      <c r="C1845" s="27" t="str">
        <f t="shared" si="85"/>
        <v>Dec</v>
      </c>
      <c r="D1845" s="27">
        <f>VLOOKUP(C1845,'Look-up tables'!$N$2:$O$13,2,FALSE)</f>
        <v>12</v>
      </c>
      <c r="E1845" t="s">
        <v>55</v>
      </c>
      <c r="F1845">
        <v>7</v>
      </c>
      <c r="G1845" t="str">
        <f>VLOOKUP(F1845,'Look-up tables'!$A$1:$B$7,2,TRUE)</f>
        <v>XS</v>
      </c>
      <c r="H1845">
        <v>56.9</v>
      </c>
      <c r="I1845" s="2">
        <f t="shared" si="87"/>
        <v>8.1285714285714281</v>
      </c>
      <c r="J1845" t="s">
        <v>25</v>
      </c>
      <c r="K1845">
        <v>1.39</v>
      </c>
      <c r="L1845" s="8">
        <f t="shared" si="86"/>
        <v>58.29</v>
      </c>
      <c r="M1845" t="s">
        <v>51</v>
      </c>
      <c r="N1845" t="str">
        <f>VLOOKUP(M1845,'Look-up tables'!$H$1:$I$14,2,FALSE)</f>
        <v>ON</v>
      </c>
      <c r="O1845" t="s">
        <v>22</v>
      </c>
      <c r="P1845" s="7">
        <f>VLOOKUP(O1845,'Look-up tables'!$D$1:$E$5,2,FALSE)</f>
        <v>1</v>
      </c>
      <c r="Q1845" s="8" t="s">
        <v>27</v>
      </c>
      <c r="R1845" t="s">
        <v>127</v>
      </c>
      <c r="S1845" t="s">
        <v>19</v>
      </c>
      <c r="T1845" s="1">
        <v>40706</v>
      </c>
    </row>
    <row r="1846" spans="1:20" x14ac:dyDescent="0.35">
      <c r="A1846">
        <v>9344</v>
      </c>
      <c r="B1846" s="1">
        <v>40883</v>
      </c>
      <c r="C1846" s="27" t="str">
        <f t="shared" si="85"/>
        <v>Dec</v>
      </c>
      <c r="D1846" s="27">
        <f>VLOOKUP(C1846,'Look-up tables'!$N$2:$O$13,2,FALSE)</f>
        <v>12</v>
      </c>
      <c r="E1846" t="s">
        <v>13</v>
      </c>
      <c r="F1846">
        <v>31</v>
      </c>
      <c r="G1846" t="str">
        <f>VLOOKUP(F1846,'Look-up tables'!$A$1:$B$7,2,TRUE)</f>
        <v>L</v>
      </c>
      <c r="H1846">
        <v>3448.6455000000001</v>
      </c>
      <c r="I1846" s="2">
        <f t="shared" si="87"/>
        <v>111.24662903225807</v>
      </c>
      <c r="J1846" t="s">
        <v>25</v>
      </c>
      <c r="K1846">
        <v>8.99</v>
      </c>
      <c r="L1846" s="8">
        <f t="shared" si="86"/>
        <v>3457.6354999999999</v>
      </c>
      <c r="M1846" t="s">
        <v>46</v>
      </c>
      <c r="N1846" t="str">
        <f>VLOOKUP(M1846,'Look-up tables'!$H$1:$I$14,2,FALSE)</f>
        <v>YT</v>
      </c>
      <c r="O1846" t="s">
        <v>16</v>
      </c>
      <c r="P1846" s="7">
        <f>VLOOKUP(O1846,'Look-up tables'!$D$1:$E$5,2,FALSE)</f>
        <v>4</v>
      </c>
      <c r="Q1846" s="8" t="s">
        <v>30</v>
      </c>
      <c r="R1846" t="s">
        <v>47</v>
      </c>
      <c r="S1846" t="s">
        <v>19</v>
      </c>
      <c r="T1846" s="1">
        <v>40706</v>
      </c>
    </row>
    <row r="1847" spans="1:20" x14ac:dyDescent="0.35">
      <c r="A1847">
        <v>18400</v>
      </c>
      <c r="B1847" s="1">
        <v>40883</v>
      </c>
      <c r="C1847" s="27" t="str">
        <f t="shared" si="85"/>
        <v>Dec</v>
      </c>
      <c r="D1847" s="27">
        <f>VLOOKUP(C1847,'Look-up tables'!$N$2:$O$13,2,FALSE)</f>
        <v>12</v>
      </c>
      <c r="E1847" t="s">
        <v>49</v>
      </c>
      <c r="F1847">
        <v>29</v>
      </c>
      <c r="G1847" t="str">
        <f>VLOOKUP(F1847,'Look-up tables'!$A$1:$B$7,2,TRUE)</f>
        <v>M</v>
      </c>
      <c r="H1847">
        <v>598.49</v>
      </c>
      <c r="I1847" s="2">
        <f t="shared" si="87"/>
        <v>20.63758620689655</v>
      </c>
      <c r="J1847" t="s">
        <v>25</v>
      </c>
      <c r="K1847">
        <v>4</v>
      </c>
      <c r="L1847" s="8">
        <f t="shared" si="86"/>
        <v>602.49</v>
      </c>
      <c r="M1847" t="s">
        <v>35</v>
      </c>
      <c r="N1847" t="str">
        <f>VLOOKUP(M1847,'Look-up tables'!$H$1:$I$14,2,FALSE)</f>
        <v>QC</v>
      </c>
      <c r="O1847" t="s">
        <v>16</v>
      </c>
      <c r="P1847" s="7">
        <f>VLOOKUP(O1847,'Look-up tables'!$D$1:$E$5,2,FALSE)</f>
        <v>4</v>
      </c>
      <c r="Q1847" s="8" t="s">
        <v>30</v>
      </c>
      <c r="R1847" t="s">
        <v>31</v>
      </c>
      <c r="S1847" t="s">
        <v>19</v>
      </c>
      <c r="T1847" s="1">
        <v>40736</v>
      </c>
    </row>
    <row r="1848" spans="1:20" x14ac:dyDescent="0.35">
      <c r="A1848">
        <v>20864</v>
      </c>
      <c r="B1848" s="1">
        <v>40883</v>
      </c>
      <c r="C1848" s="27" t="str">
        <f t="shared" si="85"/>
        <v>Dec</v>
      </c>
      <c r="D1848" s="27">
        <f>VLOOKUP(C1848,'Look-up tables'!$N$2:$O$13,2,FALSE)</f>
        <v>12</v>
      </c>
      <c r="E1848" t="s">
        <v>34</v>
      </c>
      <c r="F1848">
        <v>19</v>
      </c>
      <c r="G1848" t="str">
        <f>VLOOKUP(F1848,'Look-up tables'!$A$1:$B$7,2,TRUE)</f>
        <v>S</v>
      </c>
      <c r="H1848">
        <v>251.45</v>
      </c>
      <c r="I1848" s="2">
        <f t="shared" si="87"/>
        <v>13.234210526315788</v>
      </c>
      <c r="J1848" t="s">
        <v>25</v>
      </c>
      <c r="K1848">
        <v>4.95</v>
      </c>
      <c r="L1848" s="8">
        <f t="shared" si="86"/>
        <v>256.39999999999998</v>
      </c>
      <c r="M1848" t="s">
        <v>46</v>
      </c>
      <c r="N1848" t="str">
        <f>VLOOKUP(M1848,'Look-up tables'!$H$1:$I$14,2,FALSE)</f>
        <v>YT</v>
      </c>
      <c r="O1848" t="s">
        <v>22</v>
      </c>
      <c r="P1848" s="7">
        <f>VLOOKUP(O1848,'Look-up tables'!$D$1:$E$5,2,FALSE)</f>
        <v>1</v>
      </c>
      <c r="Q1848" s="8" t="s">
        <v>17</v>
      </c>
      <c r="R1848" t="s">
        <v>18</v>
      </c>
      <c r="S1848" t="s">
        <v>32</v>
      </c>
      <c r="T1848" s="1">
        <v>40767</v>
      </c>
    </row>
    <row r="1849" spans="1:20" x14ac:dyDescent="0.35">
      <c r="A1849">
        <v>9344</v>
      </c>
      <c r="B1849" s="1">
        <v>40883</v>
      </c>
      <c r="C1849" s="27" t="str">
        <f t="shared" si="85"/>
        <v>Dec</v>
      </c>
      <c r="D1849" s="27">
        <f>VLOOKUP(C1849,'Look-up tables'!$N$2:$O$13,2,FALSE)</f>
        <v>12</v>
      </c>
      <c r="E1849" t="s">
        <v>13</v>
      </c>
      <c r="F1849">
        <v>18</v>
      </c>
      <c r="G1849" t="str">
        <f>VLOOKUP(F1849,'Look-up tables'!$A$1:$B$7,2,TRUE)</f>
        <v>S</v>
      </c>
      <c r="H1849">
        <v>1733.1</v>
      </c>
      <c r="I1849" s="2">
        <f t="shared" si="87"/>
        <v>96.283333333333331</v>
      </c>
      <c r="J1849" t="s">
        <v>25</v>
      </c>
      <c r="K1849">
        <v>35</v>
      </c>
      <c r="L1849" s="8">
        <f t="shared" si="86"/>
        <v>1768.1</v>
      </c>
      <c r="M1849" t="s">
        <v>46</v>
      </c>
      <c r="N1849" t="str">
        <f>VLOOKUP(M1849,'Look-up tables'!$H$1:$I$14,2,FALSE)</f>
        <v>YT</v>
      </c>
      <c r="O1849" t="s">
        <v>16</v>
      </c>
      <c r="P1849" s="7">
        <f>VLOOKUP(O1849,'Look-up tables'!$D$1:$E$5,2,FALSE)</f>
        <v>4</v>
      </c>
      <c r="Q1849" s="8" t="s">
        <v>27</v>
      </c>
      <c r="R1849" t="s">
        <v>58</v>
      </c>
      <c r="S1849" t="s">
        <v>76</v>
      </c>
      <c r="T1849" s="1">
        <v>40767</v>
      </c>
    </row>
    <row r="1850" spans="1:20" x14ac:dyDescent="0.35">
      <c r="A1850">
        <v>40480</v>
      </c>
      <c r="B1850" s="1">
        <v>40884</v>
      </c>
      <c r="C1850" s="27" t="str">
        <f t="shared" si="85"/>
        <v>Dec</v>
      </c>
      <c r="D1850" s="27">
        <f>VLOOKUP(C1850,'Look-up tables'!$N$2:$O$13,2,FALSE)</f>
        <v>12</v>
      </c>
      <c r="E1850" t="s">
        <v>20</v>
      </c>
      <c r="F1850">
        <v>50</v>
      </c>
      <c r="G1850" t="str">
        <f>VLOOKUP(F1850,'Look-up tables'!$A$1:$B$7,2,TRUE)</f>
        <v>XXL</v>
      </c>
      <c r="H1850">
        <v>1270.03</v>
      </c>
      <c r="I1850" s="2">
        <f t="shared" si="87"/>
        <v>25.400600000000001</v>
      </c>
      <c r="J1850" t="s">
        <v>25</v>
      </c>
      <c r="K1850">
        <v>6.93</v>
      </c>
      <c r="L1850" s="8">
        <f t="shared" si="86"/>
        <v>1276.96</v>
      </c>
      <c r="M1850" t="s">
        <v>96</v>
      </c>
      <c r="N1850" t="str">
        <f>VLOOKUP(M1850,'Look-up tables'!$H$1:$I$14,2,FALSE)</f>
        <v>PE</v>
      </c>
      <c r="O1850" t="s">
        <v>29</v>
      </c>
      <c r="P1850" s="7">
        <f>VLOOKUP(O1850,'Look-up tables'!$D$1:$E$5,2,FALSE)</f>
        <v>3</v>
      </c>
      <c r="Q1850" s="8" t="s">
        <v>17</v>
      </c>
      <c r="R1850" t="s">
        <v>18</v>
      </c>
      <c r="S1850" t="s">
        <v>19</v>
      </c>
      <c r="T1850" s="1">
        <v>40798</v>
      </c>
    </row>
    <row r="1851" spans="1:20" x14ac:dyDescent="0.35">
      <c r="A1851">
        <v>38146</v>
      </c>
      <c r="B1851" s="1">
        <v>40884</v>
      </c>
      <c r="C1851" s="27" t="str">
        <f t="shared" si="85"/>
        <v>Dec</v>
      </c>
      <c r="D1851" s="27">
        <f>VLOOKUP(C1851,'Look-up tables'!$N$2:$O$13,2,FALSE)</f>
        <v>12</v>
      </c>
      <c r="E1851" t="s">
        <v>13</v>
      </c>
      <c r="F1851">
        <v>45</v>
      </c>
      <c r="G1851" t="str">
        <f>VLOOKUP(F1851,'Look-up tables'!$A$1:$B$7,2,TRUE)</f>
        <v>XL</v>
      </c>
      <c r="H1851">
        <v>341.39</v>
      </c>
      <c r="I1851" s="2">
        <f t="shared" si="87"/>
        <v>7.5864444444444441</v>
      </c>
      <c r="J1851" t="s">
        <v>25</v>
      </c>
      <c r="K1851">
        <v>6.16</v>
      </c>
      <c r="L1851" s="8">
        <f t="shared" si="86"/>
        <v>347.55</v>
      </c>
      <c r="M1851" t="s">
        <v>54</v>
      </c>
      <c r="N1851" t="str">
        <f>VLOOKUP(M1851,'Look-up tables'!$H$1:$I$14,2,FALSE)</f>
        <v>AB</v>
      </c>
      <c r="O1851" t="s">
        <v>42</v>
      </c>
      <c r="P1851" s="7">
        <f>VLOOKUP(O1851,'Look-up tables'!$D$1:$E$5,2,FALSE)</f>
        <v>2</v>
      </c>
      <c r="Q1851" s="8" t="s">
        <v>27</v>
      </c>
      <c r="R1851" t="s">
        <v>68</v>
      </c>
      <c r="S1851" t="s">
        <v>19</v>
      </c>
      <c r="T1851" s="1">
        <v>40859</v>
      </c>
    </row>
    <row r="1852" spans="1:20" x14ac:dyDescent="0.35">
      <c r="A1852">
        <v>38146</v>
      </c>
      <c r="B1852" s="1">
        <v>40884</v>
      </c>
      <c r="C1852" s="27" t="str">
        <f t="shared" si="85"/>
        <v>Dec</v>
      </c>
      <c r="D1852" s="27">
        <f>VLOOKUP(C1852,'Look-up tables'!$N$2:$O$13,2,FALSE)</f>
        <v>12</v>
      </c>
      <c r="E1852" t="s">
        <v>13</v>
      </c>
      <c r="F1852">
        <v>41</v>
      </c>
      <c r="G1852" t="str">
        <f>VLOOKUP(F1852,'Look-up tables'!$A$1:$B$7,2,TRUE)</f>
        <v>XL</v>
      </c>
      <c r="H1852">
        <v>782.05</v>
      </c>
      <c r="I1852" s="2">
        <f t="shared" si="87"/>
        <v>19.074390243902439</v>
      </c>
      <c r="J1852" t="s">
        <v>25</v>
      </c>
      <c r="K1852">
        <v>14.87</v>
      </c>
      <c r="L1852" s="8">
        <f t="shared" si="86"/>
        <v>796.92</v>
      </c>
      <c r="M1852" t="s">
        <v>51</v>
      </c>
      <c r="N1852" t="str">
        <f>VLOOKUP(M1852,'Look-up tables'!$H$1:$I$14,2,FALSE)</f>
        <v>ON</v>
      </c>
      <c r="O1852" t="s">
        <v>42</v>
      </c>
      <c r="P1852" s="7">
        <f>VLOOKUP(O1852,'Look-up tables'!$D$1:$E$5,2,FALSE)</f>
        <v>2</v>
      </c>
      <c r="Q1852" s="8" t="s">
        <v>17</v>
      </c>
      <c r="R1852" t="s">
        <v>18</v>
      </c>
      <c r="S1852" t="s">
        <v>76</v>
      </c>
      <c r="T1852" s="1">
        <v>40736</v>
      </c>
    </row>
    <row r="1853" spans="1:20" x14ac:dyDescent="0.35">
      <c r="A1853">
        <v>43875</v>
      </c>
      <c r="B1853" s="1">
        <v>40884</v>
      </c>
      <c r="C1853" s="27" t="str">
        <f t="shared" si="85"/>
        <v>Dec</v>
      </c>
      <c r="D1853" s="27">
        <f>VLOOKUP(C1853,'Look-up tables'!$N$2:$O$13,2,FALSE)</f>
        <v>12</v>
      </c>
      <c r="E1853" t="s">
        <v>20</v>
      </c>
      <c r="F1853">
        <v>40</v>
      </c>
      <c r="G1853" t="str">
        <f>VLOOKUP(F1853,'Look-up tables'!$A$1:$B$7,2,TRUE)</f>
        <v>XL</v>
      </c>
      <c r="H1853">
        <v>727.64</v>
      </c>
      <c r="I1853" s="2">
        <f t="shared" si="87"/>
        <v>18.190999999999999</v>
      </c>
      <c r="J1853" t="s">
        <v>25</v>
      </c>
      <c r="K1853">
        <v>8.51</v>
      </c>
      <c r="L1853" s="8">
        <f t="shared" si="86"/>
        <v>736.15</v>
      </c>
      <c r="M1853" t="s">
        <v>51</v>
      </c>
      <c r="N1853" t="str">
        <f>VLOOKUP(M1853,'Look-up tables'!$H$1:$I$14,2,FALSE)</f>
        <v>ON</v>
      </c>
      <c r="O1853" t="s">
        <v>22</v>
      </c>
      <c r="P1853" s="7">
        <f>VLOOKUP(O1853,'Look-up tables'!$D$1:$E$5,2,FALSE)</f>
        <v>1</v>
      </c>
      <c r="Q1853" s="8" t="s">
        <v>30</v>
      </c>
      <c r="R1853" t="s">
        <v>44</v>
      </c>
      <c r="S1853" t="s">
        <v>45</v>
      </c>
      <c r="T1853" s="1">
        <v>40798</v>
      </c>
    </row>
    <row r="1854" spans="1:20" x14ac:dyDescent="0.35">
      <c r="A1854">
        <v>30279</v>
      </c>
      <c r="B1854" s="1">
        <v>40884</v>
      </c>
      <c r="C1854" s="27" t="str">
        <f t="shared" si="85"/>
        <v>Dec</v>
      </c>
      <c r="D1854" s="27">
        <f>VLOOKUP(C1854,'Look-up tables'!$N$2:$O$13,2,FALSE)</f>
        <v>12</v>
      </c>
      <c r="E1854" t="s">
        <v>20</v>
      </c>
      <c r="F1854">
        <v>39</v>
      </c>
      <c r="G1854" t="str">
        <f>VLOOKUP(F1854,'Look-up tables'!$A$1:$B$7,2,TRUE)</f>
        <v>L</v>
      </c>
      <c r="H1854">
        <v>19539.939999999999</v>
      </c>
      <c r="I1854" s="2">
        <f t="shared" si="87"/>
        <v>501.02410256410252</v>
      </c>
      <c r="J1854" t="s">
        <v>21</v>
      </c>
      <c r="K1854">
        <v>16.63</v>
      </c>
      <c r="L1854" s="8">
        <f t="shared" si="86"/>
        <v>19556.57</v>
      </c>
      <c r="M1854" t="s">
        <v>35</v>
      </c>
      <c r="N1854" t="str">
        <f>VLOOKUP(M1854,'Look-up tables'!$H$1:$I$14,2,FALSE)</f>
        <v>QC</v>
      </c>
      <c r="O1854" t="s">
        <v>22</v>
      </c>
      <c r="P1854" s="7">
        <f>VLOOKUP(O1854,'Look-up tables'!$D$1:$E$5,2,FALSE)</f>
        <v>1</v>
      </c>
      <c r="Q1854" s="8" t="s">
        <v>30</v>
      </c>
      <c r="R1854" t="s">
        <v>44</v>
      </c>
      <c r="S1854" t="s">
        <v>56</v>
      </c>
      <c r="T1854" s="1">
        <v>40767</v>
      </c>
    </row>
    <row r="1855" spans="1:20" x14ac:dyDescent="0.35">
      <c r="A1855">
        <v>28581</v>
      </c>
      <c r="B1855" s="1">
        <v>40884</v>
      </c>
      <c r="C1855" s="27" t="str">
        <f t="shared" si="85"/>
        <v>Dec</v>
      </c>
      <c r="D1855" s="27">
        <f>VLOOKUP(C1855,'Look-up tables'!$N$2:$O$13,2,FALSE)</f>
        <v>12</v>
      </c>
      <c r="E1855" t="s">
        <v>55</v>
      </c>
      <c r="F1855">
        <v>36</v>
      </c>
      <c r="G1855" t="str">
        <f>VLOOKUP(F1855,'Look-up tables'!$A$1:$B$7,2,TRUE)</f>
        <v>L</v>
      </c>
      <c r="H1855">
        <v>176.35</v>
      </c>
      <c r="I1855" s="2">
        <f t="shared" si="87"/>
        <v>4.8986111111111112</v>
      </c>
      <c r="J1855" t="s">
        <v>25</v>
      </c>
      <c r="K1855">
        <v>0.8</v>
      </c>
      <c r="L1855" s="8">
        <f t="shared" si="86"/>
        <v>177.15</v>
      </c>
      <c r="M1855" t="s">
        <v>35</v>
      </c>
      <c r="N1855" t="str">
        <f>VLOOKUP(M1855,'Look-up tables'!$H$1:$I$14,2,FALSE)</f>
        <v>QC</v>
      </c>
      <c r="O1855" t="s">
        <v>29</v>
      </c>
      <c r="P1855" s="7">
        <f>VLOOKUP(O1855,'Look-up tables'!$D$1:$E$5,2,FALSE)</f>
        <v>3</v>
      </c>
      <c r="Q1855" s="8" t="s">
        <v>27</v>
      </c>
      <c r="R1855" t="s">
        <v>28</v>
      </c>
      <c r="S1855" t="s">
        <v>37</v>
      </c>
      <c r="T1855" s="1">
        <v>40798</v>
      </c>
    </row>
    <row r="1856" spans="1:20" x14ac:dyDescent="0.35">
      <c r="A1856">
        <v>43875</v>
      </c>
      <c r="B1856" s="1">
        <v>40884</v>
      </c>
      <c r="C1856" s="27" t="str">
        <f t="shared" si="85"/>
        <v>Dec</v>
      </c>
      <c r="D1856" s="27">
        <f>VLOOKUP(C1856,'Look-up tables'!$N$2:$O$13,2,FALSE)</f>
        <v>12</v>
      </c>
      <c r="E1856" t="s">
        <v>20</v>
      </c>
      <c r="F1856">
        <v>25</v>
      </c>
      <c r="G1856" t="str">
        <f>VLOOKUP(F1856,'Look-up tables'!$A$1:$B$7,2,TRUE)</f>
        <v>M</v>
      </c>
      <c r="H1856">
        <v>2564.5774999999999</v>
      </c>
      <c r="I1856" s="2">
        <f t="shared" si="87"/>
        <v>102.5831</v>
      </c>
      <c r="J1856" t="s">
        <v>25</v>
      </c>
      <c r="K1856">
        <v>7.69</v>
      </c>
      <c r="L1856" s="8">
        <f t="shared" si="86"/>
        <v>2572.2674999999999</v>
      </c>
      <c r="M1856" t="s">
        <v>51</v>
      </c>
      <c r="N1856" t="str">
        <f>VLOOKUP(M1856,'Look-up tables'!$H$1:$I$14,2,FALSE)</f>
        <v>ON</v>
      </c>
      <c r="O1856" t="s">
        <v>22</v>
      </c>
      <c r="P1856" s="7">
        <f>VLOOKUP(O1856,'Look-up tables'!$D$1:$E$5,2,FALSE)</f>
        <v>1</v>
      </c>
      <c r="Q1856" s="8" t="s">
        <v>30</v>
      </c>
      <c r="R1856" t="s">
        <v>47</v>
      </c>
      <c r="S1856" t="s">
        <v>19</v>
      </c>
      <c r="T1856" s="1">
        <v>40798</v>
      </c>
    </row>
    <row r="1857" spans="1:20" x14ac:dyDescent="0.35">
      <c r="A1857">
        <v>30279</v>
      </c>
      <c r="B1857" s="1">
        <v>40884</v>
      </c>
      <c r="C1857" s="27" t="str">
        <f t="shared" si="85"/>
        <v>Dec</v>
      </c>
      <c r="D1857" s="27">
        <f>VLOOKUP(C1857,'Look-up tables'!$N$2:$O$13,2,FALSE)</f>
        <v>12</v>
      </c>
      <c r="E1857" t="s">
        <v>20</v>
      </c>
      <c r="F1857">
        <v>25</v>
      </c>
      <c r="G1857" t="str">
        <f>VLOOKUP(F1857,'Look-up tables'!$A$1:$B$7,2,TRUE)</f>
        <v>M</v>
      </c>
      <c r="H1857">
        <v>1412.98</v>
      </c>
      <c r="I1857" s="2">
        <f t="shared" si="87"/>
        <v>56.519199999999998</v>
      </c>
      <c r="J1857" t="s">
        <v>25</v>
      </c>
      <c r="K1857">
        <v>4.5</v>
      </c>
      <c r="L1857" s="8">
        <f t="shared" si="86"/>
        <v>1417.48</v>
      </c>
      <c r="M1857" t="s">
        <v>35</v>
      </c>
      <c r="N1857" t="str">
        <f>VLOOKUP(M1857,'Look-up tables'!$H$1:$I$14,2,FALSE)</f>
        <v>QC</v>
      </c>
      <c r="O1857" t="s">
        <v>22</v>
      </c>
      <c r="P1857" s="7">
        <f>VLOOKUP(O1857,'Look-up tables'!$D$1:$E$5,2,FALSE)</f>
        <v>1</v>
      </c>
      <c r="Q1857" s="8" t="s">
        <v>27</v>
      </c>
      <c r="R1857" t="s">
        <v>66</v>
      </c>
      <c r="S1857" t="s">
        <v>19</v>
      </c>
      <c r="T1857" s="1">
        <v>40736</v>
      </c>
    </row>
    <row r="1858" spans="1:20" x14ac:dyDescent="0.35">
      <c r="A1858">
        <v>43875</v>
      </c>
      <c r="B1858" s="1">
        <v>40884</v>
      </c>
      <c r="C1858" s="27" t="str">
        <f t="shared" si="85"/>
        <v>Dec</v>
      </c>
      <c r="D1858" s="27">
        <f>VLOOKUP(C1858,'Look-up tables'!$N$2:$O$13,2,FALSE)</f>
        <v>12</v>
      </c>
      <c r="E1858" t="s">
        <v>20</v>
      </c>
      <c r="F1858">
        <v>24</v>
      </c>
      <c r="G1858" t="str">
        <f>VLOOKUP(F1858,'Look-up tables'!$A$1:$B$7,2,TRUE)</f>
        <v>M</v>
      </c>
      <c r="H1858">
        <v>382.19</v>
      </c>
      <c r="I1858" s="2">
        <f t="shared" si="87"/>
        <v>15.924583333333333</v>
      </c>
      <c r="J1858" t="s">
        <v>14</v>
      </c>
      <c r="K1858">
        <v>6.75</v>
      </c>
      <c r="L1858" s="8">
        <f t="shared" si="86"/>
        <v>388.94</v>
      </c>
      <c r="M1858" t="s">
        <v>51</v>
      </c>
      <c r="N1858" t="str">
        <f>VLOOKUP(M1858,'Look-up tables'!$H$1:$I$14,2,FALSE)</f>
        <v>ON</v>
      </c>
      <c r="O1858" t="s">
        <v>22</v>
      </c>
      <c r="P1858" s="7">
        <f>VLOOKUP(O1858,'Look-up tables'!$D$1:$E$5,2,FALSE)</f>
        <v>1</v>
      </c>
      <c r="Q1858" s="8" t="s">
        <v>27</v>
      </c>
      <c r="R1858" t="s">
        <v>66</v>
      </c>
      <c r="S1858" t="s">
        <v>45</v>
      </c>
      <c r="T1858" s="1">
        <v>40828</v>
      </c>
    </row>
    <row r="1859" spans="1:20" x14ac:dyDescent="0.35">
      <c r="A1859">
        <v>40480</v>
      </c>
      <c r="B1859" s="1">
        <v>40884</v>
      </c>
      <c r="C1859" s="27" t="str">
        <f t="shared" ref="C1859:C1922" si="88">TEXT(B1859, "mmm")</f>
        <v>Dec</v>
      </c>
      <c r="D1859" s="27">
        <f>VLOOKUP(C1859,'Look-up tables'!$N$2:$O$13,2,FALSE)</f>
        <v>12</v>
      </c>
      <c r="E1859" t="s">
        <v>20</v>
      </c>
      <c r="F1859">
        <v>19</v>
      </c>
      <c r="G1859" t="str">
        <f>VLOOKUP(F1859,'Look-up tables'!$A$1:$B$7,2,TRUE)</f>
        <v>S</v>
      </c>
      <c r="H1859">
        <v>7608.88</v>
      </c>
      <c r="I1859" s="2">
        <f t="shared" si="87"/>
        <v>400.46736842105264</v>
      </c>
      <c r="J1859" t="s">
        <v>14</v>
      </c>
      <c r="K1859">
        <v>19.989999999999998</v>
      </c>
      <c r="L1859" s="8">
        <f t="shared" ref="L1859:L1922" si="89">H1859+K1859</f>
        <v>7628.87</v>
      </c>
      <c r="M1859" t="s">
        <v>96</v>
      </c>
      <c r="N1859" t="str">
        <f>VLOOKUP(M1859,'Look-up tables'!$H$1:$I$14,2,FALSE)</f>
        <v>PE</v>
      </c>
      <c r="O1859" t="s">
        <v>29</v>
      </c>
      <c r="P1859" s="7">
        <f>VLOOKUP(O1859,'Look-up tables'!$D$1:$E$5,2,FALSE)</f>
        <v>3</v>
      </c>
      <c r="Q1859" s="8" t="s">
        <v>27</v>
      </c>
      <c r="R1859" t="s">
        <v>68</v>
      </c>
      <c r="S1859" t="s">
        <v>19</v>
      </c>
      <c r="T1859" s="1">
        <v>40736</v>
      </c>
    </row>
    <row r="1860" spans="1:20" x14ac:dyDescent="0.35">
      <c r="A1860">
        <v>43875</v>
      </c>
      <c r="B1860" s="1">
        <v>40884</v>
      </c>
      <c r="C1860" s="27" t="str">
        <f t="shared" si="88"/>
        <v>Dec</v>
      </c>
      <c r="D1860" s="27">
        <f>VLOOKUP(C1860,'Look-up tables'!$N$2:$O$13,2,FALSE)</f>
        <v>12</v>
      </c>
      <c r="E1860" t="s">
        <v>20</v>
      </c>
      <c r="F1860">
        <v>17</v>
      </c>
      <c r="G1860" t="str">
        <f>VLOOKUP(F1860,'Look-up tables'!$A$1:$B$7,2,TRUE)</f>
        <v>S</v>
      </c>
      <c r="H1860">
        <v>2573.92</v>
      </c>
      <c r="I1860" s="2">
        <f t="shared" si="87"/>
        <v>151.40705882352941</v>
      </c>
      <c r="J1860" t="s">
        <v>21</v>
      </c>
      <c r="K1860">
        <v>143.71</v>
      </c>
      <c r="L1860" s="8">
        <f t="shared" si="89"/>
        <v>2717.63</v>
      </c>
      <c r="M1860" t="s">
        <v>51</v>
      </c>
      <c r="N1860" t="str">
        <f>VLOOKUP(M1860,'Look-up tables'!$H$1:$I$14,2,FALSE)</f>
        <v>ON</v>
      </c>
      <c r="O1860" t="s">
        <v>22</v>
      </c>
      <c r="P1860" s="7">
        <f>VLOOKUP(O1860,'Look-up tables'!$D$1:$E$5,2,FALSE)</f>
        <v>1</v>
      </c>
      <c r="Q1860" s="8" t="s">
        <v>17</v>
      </c>
      <c r="R1860" t="s">
        <v>23</v>
      </c>
      <c r="S1860" t="s">
        <v>24</v>
      </c>
      <c r="T1860" s="1">
        <v>40798</v>
      </c>
    </row>
    <row r="1861" spans="1:20" x14ac:dyDescent="0.35">
      <c r="A1861">
        <v>43875</v>
      </c>
      <c r="B1861" s="1">
        <v>40884</v>
      </c>
      <c r="C1861" s="27" t="str">
        <f t="shared" si="88"/>
        <v>Dec</v>
      </c>
      <c r="D1861" s="27">
        <f>VLOOKUP(C1861,'Look-up tables'!$N$2:$O$13,2,FALSE)</f>
        <v>12</v>
      </c>
      <c r="E1861" t="s">
        <v>20</v>
      </c>
      <c r="F1861">
        <v>16</v>
      </c>
      <c r="G1861" t="str">
        <f>VLOOKUP(F1861,'Look-up tables'!$A$1:$B$7,2,TRUE)</f>
        <v>S</v>
      </c>
      <c r="H1861">
        <v>2795.0039999999999</v>
      </c>
      <c r="I1861" s="2">
        <f t="shared" si="87"/>
        <v>174.68774999999999</v>
      </c>
      <c r="J1861" t="s">
        <v>25</v>
      </c>
      <c r="K1861">
        <v>8.99</v>
      </c>
      <c r="L1861" s="8">
        <f t="shared" si="89"/>
        <v>2803.9939999999997</v>
      </c>
      <c r="M1861" t="s">
        <v>51</v>
      </c>
      <c r="N1861" t="str">
        <f>VLOOKUP(M1861,'Look-up tables'!$H$1:$I$14,2,FALSE)</f>
        <v>ON</v>
      </c>
      <c r="O1861" t="s">
        <v>22</v>
      </c>
      <c r="P1861" s="7">
        <f>VLOOKUP(O1861,'Look-up tables'!$D$1:$E$5,2,FALSE)</f>
        <v>1</v>
      </c>
      <c r="Q1861" s="8" t="s">
        <v>30</v>
      </c>
      <c r="R1861" t="s">
        <v>47</v>
      </c>
      <c r="S1861" t="s">
        <v>19</v>
      </c>
      <c r="T1861" s="1">
        <v>40767</v>
      </c>
    </row>
    <row r="1862" spans="1:20" x14ac:dyDescent="0.35">
      <c r="A1862">
        <v>28581</v>
      </c>
      <c r="B1862" s="1">
        <v>40884</v>
      </c>
      <c r="C1862" s="27" t="str">
        <f t="shared" si="88"/>
        <v>Dec</v>
      </c>
      <c r="D1862" s="27">
        <f>VLOOKUP(C1862,'Look-up tables'!$N$2:$O$13,2,FALSE)</f>
        <v>12</v>
      </c>
      <c r="E1862" t="s">
        <v>55</v>
      </c>
      <c r="F1862">
        <v>1</v>
      </c>
      <c r="G1862" t="str">
        <f>VLOOKUP(F1862,'Look-up tables'!$A$1:$B$7,2,TRUE)</f>
        <v>XS</v>
      </c>
      <c r="H1862">
        <v>36.4</v>
      </c>
      <c r="I1862" s="2">
        <f t="shared" si="87"/>
        <v>36.4</v>
      </c>
      <c r="J1862" t="s">
        <v>25</v>
      </c>
      <c r="K1862">
        <v>12.98</v>
      </c>
      <c r="L1862" s="8">
        <f t="shared" si="89"/>
        <v>49.379999999999995</v>
      </c>
      <c r="M1862" t="s">
        <v>35</v>
      </c>
      <c r="N1862" t="str">
        <f>VLOOKUP(M1862,'Look-up tables'!$H$1:$I$14,2,FALSE)</f>
        <v>QC</v>
      </c>
      <c r="O1862" t="s">
        <v>29</v>
      </c>
      <c r="P1862" s="7">
        <f>VLOOKUP(O1862,'Look-up tables'!$D$1:$E$5,2,FALSE)</f>
        <v>3</v>
      </c>
      <c r="Q1862" s="8" t="s">
        <v>27</v>
      </c>
      <c r="R1862" t="s">
        <v>68</v>
      </c>
      <c r="S1862" t="s">
        <v>19</v>
      </c>
      <c r="T1862" s="1">
        <v>40798</v>
      </c>
    </row>
    <row r="1863" spans="1:20" x14ac:dyDescent="0.35">
      <c r="A1863">
        <v>55042</v>
      </c>
      <c r="B1863" s="1">
        <v>40885</v>
      </c>
      <c r="C1863" s="27" t="str">
        <f t="shared" si="88"/>
        <v>Dec</v>
      </c>
      <c r="D1863" s="27">
        <f>VLOOKUP(C1863,'Look-up tables'!$N$2:$O$13,2,FALSE)</f>
        <v>12</v>
      </c>
      <c r="E1863" t="s">
        <v>34</v>
      </c>
      <c r="F1863">
        <v>38</v>
      </c>
      <c r="G1863" t="str">
        <f>VLOOKUP(F1863,'Look-up tables'!$A$1:$B$7,2,TRUE)</f>
        <v>L</v>
      </c>
      <c r="H1863">
        <v>1978.4345000000001</v>
      </c>
      <c r="I1863" s="2">
        <f t="shared" si="87"/>
        <v>52.064065789473688</v>
      </c>
      <c r="J1863" t="s">
        <v>25</v>
      </c>
      <c r="K1863">
        <v>2.5</v>
      </c>
      <c r="L1863" s="8">
        <f t="shared" si="89"/>
        <v>1980.9345000000001</v>
      </c>
      <c r="M1863" t="s">
        <v>39</v>
      </c>
      <c r="N1863" t="str">
        <f>VLOOKUP(M1863,'Look-up tables'!$H$1:$I$14,2,FALSE)</f>
        <v>MB</v>
      </c>
      <c r="O1863" t="s">
        <v>29</v>
      </c>
      <c r="P1863" s="7">
        <f>VLOOKUP(O1863,'Look-up tables'!$D$1:$E$5,2,FALSE)</f>
        <v>3</v>
      </c>
      <c r="Q1863" s="8" t="s">
        <v>30</v>
      </c>
      <c r="R1863" t="s">
        <v>47</v>
      </c>
      <c r="S1863" t="s">
        <v>19</v>
      </c>
      <c r="T1863" s="1">
        <v>40798</v>
      </c>
    </row>
    <row r="1864" spans="1:20" x14ac:dyDescent="0.35">
      <c r="A1864">
        <v>55042</v>
      </c>
      <c r="B1864" s="1">
        <v>40885</v>
      </c>
      <c r="C1864" s="27" t="str">
        <f t="shared" si="88"/>
        <v>Dec</v>
      </c>
      <c r="D1864" s="27">
        <f>VLOOKUP(C1864,'Look-up tables'!$N$2:$O$13,2,FALSE)</f>
        <v>12</v>
      </c>
      <c r="E1864" t="s">
        <v>34</v>
      </c>
      <c r="F1864">
        <v>28</v>
      </c>
      <c r="G1864" t="str">
        <f>VLOOKUP(F1864,'Look-up tables'!$A$1:$B$7,2,TRUE)</f>
        <v>M</v>
      </c>
      <c r="H1864">
        <v>1717.88</v>
      </c>
      <c r="I1864" s="2">
        <f t="shared" si="87"/>
        <v>61.352857142857147</v>
      </c>
      <c r="J1864" t="s">
        <v>14</v>
      </c>
      <c r="K1864">
        <v>4.5</v>
      </c>
      <c r="L1864" s="8">
        <f t="shared" si="89"/>
        <v>1722.38</v>
      </c>
      <c r="M1864" t="s">
        <v>39</v>
      </c>
      <c r="N1864" t="str">
        <f>VLOOKUP(M1864,'Look-up tables'!$H$1:$I$14,2,FALSE)</f>
        <v>MB</v>
      </c>
      <c r="O1864" t="s">
        <v>29</v>
      </c>
      <c r="P1864" s="7">
        <f>VLOOKUP(O1864,'Look-up tables'!$D$1:$E$5,2,FALSE)</f>
        <v>3</v>
      </c>
      <c r="Q1864" s="8" t="s">
        <v>27</v>
      </c>
      <c r="R1864" t="s">
        <v>66</v>
      </c>
      <c r="S1864" t="s">
        <v>19</v>
      </c>
      <c r="T1864" s="1">
        <v>40828</v>
      </c>
    </row>
    <row r="1865" spans="1:20" x14ac:dyDescent="0.35">
      <c r="A1865">
        <v>9829</v>
      </c>
      <c r="B1865" s="1">
        <v>40885</v>
      </c>
      <c r="C1865" s="27" t="str">
        <f t="shared" si="88"/>
        <v>Dec</v>
      </c>
      <c r="D1865" s="27">
        <f>VLOOKUP(C1865,'Look-up tables'!$N$2:$O$13,2,FALSE)</f>
        <v>12</v>
      </c>
      <c r="E1865" t="s">
        <v>20</v>
      </c>
      <c r="F1865">
        <v>23</v>
      </c>
      <c r="G1865" t="str">
        <f>VLOOKUP(F1865,'Look-up tables'!$A$1:$B$7,2,TRUE)</f>
        <v>M</v>
      </c>
      <c r="H1865">
        <v>750.39</v>
      </c>
      <c r="I1865" s="2">
        <f t="shared" si="87"/>
        <v>32.625652173913046</v>
      </c>
      <c r="J1865" t="s">
        <v>25</v>
      </c>
      <c r="K1865">
        <v>11.63</v>
      </c>
      <c r="L1865" s="8">
        <f t="shared" si="89"/>
        <v>762.02</v>
      </c>
      <c r="M1865" t="s">
        <v>85</v>
      </c>
      <c r="N1865" t="str">
        <f>VLOOKUP(M1865,'Look-up tables'!$H$1:$I$14,2,FALSE)</f>
        <v>SK</v>
      </c>
      <c r="O1865" t="s">
        <v>16</v>
      </c>
      <c r="P1865" s="7">
        <f>VLOOKUP(O1865,'Look-up tables'!$D$1:$E$5,2,FALSE)</f>
        <v>4</v>
      </c>
      <c r="Q1865" s="8" t="s">
        <v>27</v>
      </c>
      <c r="R1865" t="s">
        <v>68</v>
      </c>
      <c r="S1865" t="s">
        <v>19</v>
      </c>
      <c r="T1865" s="1">
        <v>40798</v>
      </c>
    </row>
    <row r="1866" spans="1:20" x14ac:dyDescent="0.35">
      <c r="A1866">
        <v>20098</v>
      </c>
      <c r="B1866" s="1">
        <v>40885</v>
      </c>
      <c r="C1866" s="27" t="str">
        <f t="shared" si="88"/>
        <v>Dec</v>
      </c>
      <c r="D1866" s="27">
        <f>VLOOKUP(C1866,'Look-up tables'!$N$2:$O$13,2,FALSE)</f>
        <v>12</v>
      </c>
      <c r="E1866" t="s">
        <v>55</v>
      </c>
      <c r="F1866">
        <v>11</v>
      </c>
      <c r="G1866" t="str">
        <f>VLOOKUP(F1866,'Look-up tables'!$A$1:$B$7,2,TRUE)</f>
        <v>S</v>
      </c>
      <c r="H1866">
        <v>183.32</v>
      </c>
      <c r="I1866" s="2">
        <f t="shared" si="87"/>
        <v>16.665454545454544</v>
      </c>
      <c r="J1866" t="s">
        <v>25</v>
      </c>
      <c r="K1866">
        <v>9.4</v>
      </c>
      <c r="L1866" s="8">
        <f t="shared" si="89"/>
        <v>192.72</v>
      </c>
      <c r="M1866" t="s">
        <v>41</v>
      </c>
      <c r="N1866" t="str">
        <f>VLOOKUP(M1866,'Look-up tables'!$H$1:$I$14,2,FALSE)</f>
        <v>NS</v>
      </c>
      <c r="O1866" t="s">
        <v>16</v>
      </c>
      <c r="P1866" s="7">
        <f>VLOOKUP(O1866,'Look-up tables'!$D$1:$E$5,2,FALSE)</f>
        <v>4</v>
      </c>
      <c r="Q1866" s="8" t="s">
        <v>30</v>
      </c>
      <c r="R1866" t="s">
        <v>44</v>
      </c>
      <c r="S1866" t="s">
        <v>19</v>
      </c>
      <c r="T1866" s="1">
        <v>40828</v>
      </c>
    </row>
    <row r="1867" spans="1:20" x14ac:dyDescent="0.35">
      <c r="A1867">
        <v>20098</v>
      </c>
      <c r="B1867" s="1">
        <v>40885</v>
      </c>
      <c r="C1867" s="27" t="str">
        <f t="shared" si="88"/>
        <v>Dec</v>
      </c>
      <c r="D1867" s="27">
        <f>VLOOKUP(C1867,'Look-up tables'!$N$2:$O$13,2,FALSE)</f>
        <v>12</v>
      </c>
      <c r="E1867" t="s">
        <v>55</v>
      </c>
      <c r="F1867">
        <v>8</v>
      </c>
      <c r="G1867" t="str">
        <f>VLOOKUP(F1867,'Look-up tables'!$A$1:$B$7,2,TRUE)</f>
        <v>XS</v>
      </c>
      <c r="H1867">
        <v>194.11</v>
      </c>
      <c r="I1867" s="2">
        <f t="shared" si="87"/>
        <v>24.263750000000002</v>
      </c>
      <c r="J1867" t="s">
        <v>25</v>
      </c>
      <c r="K1867">
        <v>8.99</v>
      </c>
      <c r="L1867" s="8">
        <f t="shared" si="89"/>
        <v>203.10000000000002</v>
      </c>
      <c r="M1867" t="s">
        <v>41</v>
      </c>
      <c r="N1867" t="str">
        <f>VLOOKUP(M1867,'Look-up tables'!$H$1:$I$14,2,FALSE)</f>
        <v>NS</v>
      </c>
      <c r="O1867" t="s">
        <v>16</v>
      </c>
      <c r="P1867" s="7">
        <f>VLOOKUP(O1867,'Look-up tables'!$D$1:$E$5,2,FALSE)</f>
        <v>4</v>
      </c>
      <c r="Q1867" s="8" t="s">
        <v>17</v>
      </c>
      <c r="R1867" t="s">
        <v>18</v>
      </c>
      <c r="S1867" t="s">
        <v>32</v>
      </c>
      <c r="T1867" s="1">
        <v>40767</v>
      </c>
    </row>
    <row r="1868" spans="1:20" x14ac:dyDescent="0.35">
      <c r="A1868">
        <v>9829</v>
      </c>
      <c r="B1868" s="1">
        <v>40885</v>
      </c>
      <c r="C1868" s="27" t="str">
        <f t="shared" si="88"/>
        <v>Dec</v>
      </c>
      <c r="D1868" s="27">
        <f>VLOOKUP(C1868,'Look-up tables'!$N$2:$O$13,2,FALSE)</f>
        <v>12</v>
      </c>
      <c r="E1868" t="s">
        <v>20</v>
      </c>
      <c r="F1868">
        <v>4</v>
      </c>
      <c r="G1868" t="str">
        <f>VLOOKUP(F1868,'Look-up tables'!$A$1:$B$7,2,TRUE)</f>
        <v>XS</v>
      </c>
      <c r="H1868">
        <v>18.46</v>
      </c>
      <c r="I1868" s="2">
        <f t="shared" si="87"/>
        <v>4.6150000000000002</v>
      </c>
      <c r="J1868" t="s">
        <v>25</v>
      </c>
      <c r="K1868">
        <v>0.5</v>
      </c>
      <c r="L1868" s="8">
        <f t="shared" si="89"/>
        <v>18.96</v>
      </c>
      <c r="M1868" t="s">
        <v>85</v>
      </c>
      <c r="N1868" t="str">
        <f>VLOOKUP(M1868,'Look-up tables'!$H$1:$I$14,2,FALSE)</f>
        <v>SK</v>
      </c>
      <c r="O1868" t="s">
        <v>16</v>
      </c>
      <c r="P1868" s="7">
        <f>VLOOKUP(O1868,'Look-up tables'!$D$1:$E$5,2,FALSE)</f>
        <v>4</v>
      </c>
      <c r="Q1868" s="8" t="s">
        <v>27</v>
      </c>
      <c r="R1868" t="s">
        <v>71</v>
      </c>
      <c r="S1868" t="s">
        <v>19</v>
      </c>
      <c r="T1868" s="1">
        <v>40828</v>
      </c>
    </row>
    <row r="1869" spans="1:20" x14ac:dyDescent="0.35">
      <c r="A1869">
        <v>44452</v>
      </c>
      <c r="B1869" s="1">
        <v>40886</v>
      </c>
      <c r="C1869" s="27" t="str">
        <f t="shared" si="88"/>
        <v>Dec</v>
      </c>
      <c r="D1869" s="27">
        <f>VLOOKUP(C1869,'Look-up tables'!$N$2:$O$13,2,FALSE)</f>
        <v>12</v>
      </c>
      <c r="E1869" t="s">
        <v>49</v>
      </c>
      <c r="F1869">
        <v>50</v>
      </c>
      <c r="G1869" t="str">
        <f>VLOOKUP(F1869,'Look-up tables'!$A$1:$B$7,2,TRUE)</f>
        <v>XXL</v>
      </c>
      <c r="H1869">
        <v>330.27</v>
      </c>
      <c r="I1869" s="2">
        <f t="shared" si="87"/>
        <v>6.6053999999999995</v>
      </c>
      <c r="J1869" t="s">
        <v>25</v>
      </c>
      <c r="K1869">
        <v>7.86</v>
      </c>
      <c r="L1869" s="8">
        <f t="shared" si="89"/>
        <v>338.13</v>
      </c>
      <c r="M1869" t="s">
        <v>85</v>
      </c>
      <c r="N1869" t="str">
        <f>VLOOKUP(M1869,'Look-up tables'!$H$1:$I$14,2,FALSE)</f>
        <v>SK</v>
      </c>
      <c r="O1869" t="s">
        <v>29</v>
      </c>
      <c r="P1869" s="7">
        <f>VLOOKUP(O1869,'Look-up tables'!$D$1:$E$5,2,FALSE)</f>
        <v>3</v>
      </c>
      <c r="Q1869" s="8" t="s">
        <v>27</v>
      </c>
      <c r="R1869" t="s">
        <v>28</v>
      </c>
      <c r="S1869" t="s">
        <v>19</v>
      </c>
      <c r="T1869" s="1">
        <v>40859</v>
      </c>
    </row>
    <row r="1870" spans="1:20" x14ac:dyDescent="0.35">
      <c r="A1870">
        <v>12130</v>
      </c>
      <c r="B1870" s="1">
        <v>40886</v>
      </c>
      <c r="C1870" s="27" t="str">
        <f t="shared" si="88"/>
        <v>Dec</v>
      </c>
      <c r="D1870" s="27">
        <f>VLOOKUP(C1870,'Look-up tables'!$N$2:$O$13,2,FALSE)</f>
        <v>12</v>
      </c>
      <c r="E1870" t="s">
        <v>49</v>
      </c>
      <c r="F1870">
        <v>42</v>
      </c>
      <c r="G1870" t="str">
        <f>VLOOKUP(F1870,'Look-up tables'!$A$1:$B$7,2,TRUE)</f>
        <v>XL</v>
      </c>
      <c r="H1870">
        <v>1274.5155</v>
      </c>
      <c r="I1870" s="2">
        <f t="shared" si="87"/>
        <v>30.345607142857141</v>
      </c>
      <c r="J1870" t="s">
        <v>25</v>
      </c>
      <c r="K1870">
        <v>5.99</v>
      </c>
      <c r="L1870" s="8">
        <f t="shared" si="89"/>
        <v>1280.5055</v>
      </c>
      <c r="M1870" t="s">
        <v>51</v>
      </c>
      <c r="N1870" t="str">
        <f>VLOOKUP(M1870,'Look-up tables'!$H$1:$I$14,2,FALSE)</f>
        <v>ON</v>
      </c>
      <c r="O1870" t="s">
        <v>16</v>
      </c>
      <c r="P1870" s="7">
        <f>VLOOKUP(O1870,'Look-up tables'!$D$1:$E$5,2,FALSE)</f>
        <v>4</v>
      </c>
      <c r="Q1870" s="8" t="s">
        <v>30</v>
      </c>
      <c r="R1870" t="s">
        <v>47</v>
      </c>
      <c r="S1870" t="s">
        <v>37</v>
      </c>
      <c r="T1870" s="1">
        <v>40889</v>
      </c>
    </row>
    <row r="1871" spans="1:20" x14ac:dyDescent="0.35">
      <c r="A1871">
        <v>12130</v>
      </c>
      <c r="B1871" s="1">
        <v>40886</v>
      </c>
      <c r="C1871" s="27" t="str">
        <f t="shared" si="88"/>
        <v>Dec</v>
      </c>
      <c r="D1871" s="27">
        <f>VLOOKUP(C1871,'Look-up tables'!$N$2:$O$13,2,FALSE)</f>
        <v>12</v>
      </c>
      <c r="E1871" t="s">
        <v>49</v>
      </c>
      <c r="F1871">
        <v>37</v>
      </c>
      <c r="G1871" t="str">
        <f>VLOOKUP(F1871,'Look-up tables'!$A$1:$B$7,2,TRUE)</f>
        <v>L</v>
      </c>
      <c r="H1871">
        <v>686.2</v>
      </c>
      <c r="I1871" s="2">
        <f t="shared" si="87"/>
        <v>18.545945945945949</v>
      </c>
      <c r="J1871" t="s">
        <v>25</v>
      </c>
      <c r="K1871">
        <v>3.62</v>
      </c>
      <c r="L1871" s="8">
        <f t="shared" si="89"/>
        <v>689.82</v>
      </c>
      <c r="M1871" t="s">
        <v>51</v>
      </c>
      <c r="N1871" t="str">
        <f>VLOOKUP(M1871,'Look-up tables'!$H$1:$I$14,2,FALSE)</f>
        <v>ON</v>
      </c>
      <c r="O1871" t="s">
        <v>16</v>
      </c>
      <c r="P1871" s="7">
        <f>VLOOKUP(O1871,'Look-up tables'!$D$1:$E$5,2,FALSE)</f>
        <v>4</v>
      </c>
      <c r="Q1871" s="8" t="s">
        <v>17</v>
      </c>
      <c r="R1871" t="s">
        <v>18</v>
      </c>
      <c r="S1871" t="s">
        <v>37</v>
      </c>
      <c r="T1871" s="1">
        <v>40889</v>
      </c>
    </row>
    <row r="1872" spans="1:20" x14ac:dyDescent="0.35">
      <c r="A1872">
        <v>9093</v>
      </c>
      <c r="B1872" s="1">
        <v>40886</v>
      </c>
      <c r="C1872" s="27" t="str">
        <f t="shared" si="88"/>
        <v>Dec</v>
      </c>
      <c r="D1872" s="27">
        <f>VLOOKUP(C1872,'Look-up tables'!$N$2:$O$13,2,FALSE)</f>
        <v>12</v>
      </c>
      <c r="E1872" t="s">
        <v>55</v>
      </c>
      <c r="F1872">
        <v>36</v>
      </c>
      <c r="G1872" t="str">
        <f>VLOOKUP(F1872,'Look-up tables'!$A$1:$B$7,2,TRUE)</f>
        <v>L</v>
      </c>
      <c r="H1872">
        <v>268.55</v>
      </c>
      <c r="I1872" s="2">
        <f t="shared" si="87"/>
        <v>7.4597222222222221</v>
      </c>
      <c r="J1872" t="s">
        <v>25</v>
      </c>
      <c r="K1872">
        <v>2.83</v>
      </c>
      <c r="L1872" s="8">
        <f t="shared" si="89"/>
        <v>271.38</v>
      </c>
      <c r="M1872" t="s">
        <v>46</v>
      </c>
      <c r="N1872" t="str">
        <f>VLOOKUP(M1872,'Look-up tables'!$H$1:$I$14,2,FALSE)</f>
        <v>YT</v>
      </c>
      <c r="O1872" t="s">
        <v>16</v>
      </c>
      <c r="P1872" s="7">
        <f>VLOOKUP(O1872,'Look-up tables'!$D$1:$E$5,2,FALSE)</f>
        <v>4</v>
      </c>
      <c r="Q1872" s="8" t="s">
        <v>30</v>
      </c>
      <c r="R1872" t="s">
        <v>31</v>
      </c>
      <c r="S1872" t="s">
        <v>32</v>
      </c>
      <c r="T1872" s="1">
        <v>40798</v>
      </c>
    </row>
    <row r="1873" spans="1:20" x14ac:dyDescent="0.35">
      <c r="A1873">
        <v>59200</v>
      </c>
      <c r="B1873" s="1">
        <v>40886</v>
      </c>
      <c r="C1873" s="27" t="str">
        <f t="shared" si="88"/>
        <v>Dec</v>
      </c>
      <c r="D1873" s="27">
        <f>VLOOKUP(C1873,'Look-up tables'!$N$2:$O$13,2,FALSE)</f>
        <v>12</v>
      </c>
      <c r="E1873" t="s">
        <v>55</v>
      </c>
      <c r="F1873">
        <v>28</v>
      </c>
      <c r="G1873" t="str">
        <f>VLOOKUP(F1873,'Look-up tables'!$A$1:$B$7,2,TRUE)</f>
        <v>M</v>
      </c>
      <c r="H1873">
        <v>350.42</v>
      </c>
      <c r="I1873" s="2">
        <f t="shared" si="87"/>
        <v>12.515000000000001</v>
      </c>
      <c r="J1873" t="s">
        <v>25</v>
      </c>
      <c r="K1873">
        <v>5.81</v>
      </c>
      <c r="L1873" s="8">
        <f t="shared" si="89"/>
        <v>356.23</v>
      </c>
      <c r="M1873" t="s">
        <v>51</v>
      </c>
      <c r="N1873" t="str">
        <f>VLOOKUP(M1873,'Look-up tables'!$H$1:$I$14,2,FALSE)</f>
        <v>ON</v>
      </c>
      <c r="O1873" t="s">
        <v>29</v>
      </c>
      <c r="P1873" s="7">
        <f>VLOOKUP(O1873,'Look-up tables'!$D$1:$E$5,2,FALSE)</f>
        <v>3</v>
      </c>
      <c r="Q1873" s="8" t="s">
        <v>27</v>
      </c>
      <c r="R1873" t="s">
        <v>40</v>
      </c>
      <c r="S1873" t="s">
        <v>32</v>
      </c>
      <c r="T1873" s="1">
        <v>40859</v>
      </c>
    </row>
    <row r="1874" spans="1:20" x14ac:dyDescent="0.35">
      <c r="A1874">
        <v>59200</v>
      </c>
      <c r="B1874" s="1">
        <v>40886</v>
      </c>
      <c r="C1874" s="27" t="str">
        <f t="shared" si="88"/>
        <v>Dec</v>
      </c>
      <c r="D1874" s="27">
        <f>VLOOKUP(C1874,'Look-up tables'!$N$2:$O$13,2,FALSE)</f>
        <v>12</v>
      </c>
      <c r="E1874" t="s">
        <v>55</v>
      </c>
      <c r="F1874">
        <v>4</v>
      </c>
      <c r="G1874" t="str">
        <f>VLOOKUP(F1874,'Look-up tables'!$A$1:$B$7,2,TRUE)</f>
        <v>XS</v>
      </c>
      <c r="H1874">
        <v>170.45</v>
      </c>
      <c r="I1874" s="2">
        <f t="shared" ref="I1874:I1937" si="90">H1874/F1874</f>
        <v>42.612499999999997</v>
      </c>
      <c r="J1874" t="s">
        <v>25</v>
      </c>
      <c r="K1874">
        <v>4.62</v>
      </c>
      <c r="L1874" s="8">
        <f t="shared" si="89"/>
        <v>175.07</v>
      </c>
      <c r="M1874" t="s">
        <v>51</v>
      </c>
      <c r="N1874" t="str">
        <f>VLOOKUP(M1874,'Look-up tables'!$H$1:$I$14,2,FALSE)</f>
        <v>ON</v>
      </c>
      <c r="O1874" t="s">
        <v>29</v>
      </c>
      <c r="P1874" s="7">
        <f>VLOOKUP(O1874,'Look-up tables'!$D$1:$E$5,2,FALSE)</f>
        <v>3</v>
      </c>
      <c r="Q1874" s="8" t="s">
        <v>27</v>
      </c>
      <c r="R1874" t="s">
        <v>66</v>
      </c>
      <c r="S1874" t="s">
        <v>19</v>
      </c>
      <c r="T1874" s="1">
        <v>40798</v>
      </c>
    </row>
    <row r="1875" spans="1:20" x14ac:dyDescent="0.35">
      <c r="A1875">
        <v>22848</v>
      </c>
      <c r="B1875" s="1">
        <v>40887</v>
      </c>
      <c r="C1875" s="27" t="str">
        <f t="shared" si="88"/>
        <v>Dec</v>
      </c>
      <c r="D1875" s="27">
        <f>VLOOKUP(C1875,'Look-up tables'!$N$2:$O$13,2,FALSE)</f>
        <v>12</v>
      </c>
      <c r="E1875" t="s">
        <v>49</v>
      </c>
      <c r="F1875">
        <v>45</v>
      </c>
      <c r="G1875" t="str">
        <f>VLOOKUP(F1875,'Look-up tables'!$A$1:$B$7,2,TRUE)</f>
        <v>XL</v>
      </c>
      <c r="H1875">
        <v>5921.74</v>
      </c>
      <c r="I1875" s="2">
        <f t="shared" si="90"/>
        <v>131.59422222222221</v>
      </c>
      <c r="J1875" t="s">
        <v>21</v>
      </c>
      <c r="K1875">
        <v>30</v>
      </c>
      <c r="L1875" s="8">
        <f t="shared" si="89"/>
        <v>5951.74</v>
      </c>
      <c r="M1875" t="s">
        <v>46</v>
      </c>
      <c r="N1875" t="str">
        <f>VLOOKUP(M1875,'Look-up tables'!$H$1:$I$14,2,FALSE)</f>
        <v>YT</v>
      </c>
      <c r="O1875" t="s">
        <v>29</v>
      </c>
      <c r="P1875" s="7">
        <f>VLOOKUP(O1875,'Look-up tables'!$D$1:$E$5,2,FALSE)</f>
        <v>3</v>
      </c>
      <c r="Q1875" s="8" t="s">
        <v>17</v>
      </c>
      <c r="R1875" t="s">
        <v>23</v>
      </c>
      <c r="S1875" t="s">
        <v>24</v>
      </c>
      <c r="T1875" s="1">
        <v>40889</v>
      </c>
    </row>
    <row r="1876" spans="1:20" x14ac:dyDescent="0.35">
      <c r="A1876">
        <v>12262</v>
      </c>
      <c r="B1876" s="1">
        <v>40887</v>
      </c>
      <c r="C1876" s="27" t="str">
        <f t="shared" si="88"/>
        <v>Dec</v>
      </c>
      <c r="D1876" s="27">
        <f>VLOOKUP(C1876,'Look-up tables'!$N$2:$O$13,2,FALSE)</f>
        <v>12</v>
      </c>
      <c r="E1876" t="s">
        <v>13</v>
      </c>
      <c r="F1876">
        <v>45</v>
      </c>
      <c r="G1876" t="str">
        <f>VLOOKUP(F1876,'Look-up tables'!$A$1:$B$7,2,TRUE)</f>
        <v>XL</v>
      </c>
      <c r="H1876">
        <v>1212.9280000000001</v>
      </c>
      <c r="I1876" s="2">
        <f t="shared" si="90"/>
        <v>26.953955555555559</v>
      </c>
      <c r="J1876" t="s">
        <v>21</v>
      </c>
      <c r="K1876">
        <v>45.51</v>
      </c>
      <c r="L1876" s="8">
        <f t="shared" si="89"/>
        <v>1258.4380000000001</v>
      </c>
      <c r="M1876" t="s">
        <v>46</v>
      </c>
      <c r="N1876" t="str">
        <f>VLOOKUP(M1876,'Look-up tables'!$H$1:$I$14,2,FALSE)</f>
        <v>YT</v>
      </c>
      <c r="O1876" t="s">
        <v>29</v>
      </c>
      <c r="P1876" s="7">
        <f>VLOOKUP(O1876,'Look-up tables'!$D$1:$E$5,2,FALSE)</f>
        <v>3</v>
      </c>
      <c r="Q1876" s="8" t="s">
        <v>17</v>
      </c>
      <c r="R1876" t="s">
        <v>52</v>
      </c>
      <c r="S1876" t="s">
        <v>56</v>
      </c>
      <c r="T1876" t="s">
        <v>217</v>
      </c>
    </row>
    <row r="1877" spans="1:20" x14ac:dyDescent="0.35">
      <c r="A1877">
        <v>33219</v>
      </c>
      <c r="B1877" s="1">
        <v>40887</v>
      </c>
      <c r="C1877" s="27" t="str">
        <f t="shared" si="88"/>
        <v>Dec</v>
      </c>
      <c r="D1877" s="27">
        <f>VLOOKUP(C1877,'Look-up tables'!$N$2:$O$13,2,FALSE)</f>
        <v>12</v>
      </c>
      <c r="E1877" t="s">
        <v>34</v>
      </c>
      <c r="F1877">
        <v>32</v>
      </c>
      <c r="G1877" t="str">
        <f>VLOOKUP(F1877,'Look-up tables'!$A$1:$B$7,2,TRUE)</f>
        <v>L</v>
      </c>
      <c r="H1877">
        <v>7341.96</v>
      </c>
      <c r="I1877" s="2">
        <f t="shared" si="90"/>
        <v>229.43625</v>
      </c>
      <c r="J1877" t="s">
        <v>21</v>
      </c>
      <c r="K1877">
        <v>64.2</v>
      </c>
      <c r="L1877" s="8">
        <f t="shared" si="89"/>
        <v>7406.16</v>
      </c>
      <c r="M1877" t="s">
        <v>51</v>
      </c>
      <c r="N1877" t="str">
        <f>VLOOKUP(M1877,'Look-up tables'!$H$1:$I$14,2,FALSE)</f>
        <v>ON</v>
      </c>
      <c r="O1877" t="s">
        <v>16</v>
      </c>
      <c r="P1877" s="7">
        <f>VLOOKUP(O1877,'Look-up tables'!$D$1:$E$5,2,FALSE)</f>
        <v>4</v>
      </c>
      <c r="Q1877" s="8" t="s">
        <v>17</v>
      </c>
      <c r="R1877" t="s">
        <v>23</v>
      </c>
      <c r="S1877" t="s">
        <v>24</v>
      </c>
      <c r="T1877" s="1">
        <v>40859</v>
      </c>
    </row>
    <row r="1878" spans="1:20" x14ac:dyDescent="0.35">
      <c r="A1878">
        <v>47265</v>
      </c>
      <c r="B1878" s="1">
        <v>40887</v>
      </c>
      <c r="C1878" s="27" t="str">
        <f t="shared" si="88"/>
        <v>Dec</v>
      </c>
      <c r="D1878" s="27">
        <f>VLOOKUP(C1878,'Look-up tables'!$N$2:$O$13,2,FALSE)</f>
        <v>12</v>
      </c>
      <c r="E1878" t="s">
        <v>20</v>
      </c>
      <c r="F1878">
        <v>31</v>
      </c>
      <c r="G1878" t="str">
        <f>VLOOKUP(F1878,'Look-up tables'!$A$1:$B$7,2,TRUE)</f>
        <v>L</v>
      </c>
      <c r="H1878">
        <v>187.13</v>
      </c>
      <c r="I1878" s="2">
        <f t="shared" si="90"/>
        <v>6.0364516129032255</v>
      </c>
      <c r="J1878" t="s">
        <v>25</v>
      </c>
      <c r="K1878">
        <v>5.46</v>
      </c>
      <c r="L1878" s="8">
        <f t="shared" si="89"/>
        <v>192.59</v>
      </c>
      <c r="M1878" t="s">
        <v>35</v>
      </c>
      <c r="N1878" t="str">
        <f>VLOOKUP(M1878,'Look-up tables'!$H$1:$I$14,2,FALSE)</f>
        <v>QC</v>
      </c>
      <c r="O1878" t="s">
        <v>29</v>
      </c>
      <c r="P1878" s="7">
        <f>VLOOKUP(O1878,'Look-up tables'!$D$1:$E$5,2,FALSE)</f>
        <v>3</v>
      </c>
      <c r="Q1878" s="8" t="s">
        <v>27</v>
      </c>
      <c r="R1878" t="s">
        <v>28</v>
      </c>
      <c r="S1878" t="s">
        <v>19</v>
      </c>
      <c r="T1878" s="1">
        <v>40859</v>
      </c>
    </row>
    <row r="1879" spans="1:20" x14ac:dyDescent="0.35">
      <c r="A1879">
        <v>21927</v>
      </c>
      <c r="B1879" s="1">
        <v>40887</v>
      </c>
      <c r="C1879" s="27" t="str">
        <f t="shared" si="88"/>
        <v>Dec</v>
      </c>
      <c r="D1879" s="27">
        <f>VLOOKUP(C1879,'Look-up tables'!$N$2:$O$13,2,FALSE)</f>
        <v>12</v>
      </c>
      <c r="E1879" t="s">
        <v>34</v>
      </c>
      <c r="F1879">
        <v>23</v>
      </c>
      <c r="G1879" t="str">
        <f>VLOOKUP(F1879,'Look-up tables'!$A$1:$B$7,2,TRUE)</f>
        <v>M</v>
      </c>
      <c r="H1879">
        <v>8225.24</v>
      </c>
      <c r="I1879" s="2">
        <f t="shared" si="90"/>
        <v>357.61913043478262</v>
      </c>
      <c r="J1879" t="s">
        <v>21</v>
      </c>
      <c r="K1879">
        <v>30</v>
      </c>
      <c r="L1879" s="8">
        <f t="shared" si="89"/>
        <v>8255.24</v>
      </c>
      <c r="M1879" t="s">
        <v>46</v>
      </c>
      <c r="N1879" t="str">
        <f>VLOOKUP(M1879,'Look-up tables'!$H$1:$I$14,2,FALSE)</f>
        <v>YT</v>
      </c>
      <c r="O1879" t="s">
        <v>29</v>
      </c>
      <c r="P1879" s="7">
        <f>VLOOKUP(O1879,'Look-up tables'!$D$1:$E$5,2,FALSE)</f>
        <v>3</v>
      </c>
      <c r="Q1879" s="8" t="s">
        <v>17</v>
      </c>
      <c r="R1879" t="s">
        <v>23</v>
      </c>
      <c r="S1879" t="s">
        <v>24</v>
      </c>
      <c r="T1879" s="1">
        <v>40859</v>
      </c>
    </row>
    <row r="1880" spans="1:20" x14ac:dyDescent="0.35">
      <c r="A1880">
        <v>22848</v>
      </c>
      <c r="B1880" s="1">
        <v>40887</v>
      </c>
      <c r="C1880" s="27" t="str">
        <f t="shared" si="88"/>
        <v>Dec</v>
      </c>
      <c r="D1880" s="27">
        <f>VLOOKUP(C1880,'Look-up tables'!$N$2:$O$13,2,FALSE)</f>
        <v>12</v>
      </c>
      <c r="E1880" t="s">
        <v>49</v>
      </c>
      <c r="F1880">
        <v>20</v>
      </c>
      <c r="G1880" t="str">
        <f>VLOOKUP(F1880,'Look-up tables'!$A$1:$B$7,2,TRUE)</f>
        <v>M</v>
      </c>
      <c r="H1880">
        <v>140.37</v>
      </c>
      <c r="I1880" s="2">
        <f t="shared" si="90"/>
        <v>7.0185000000000004</v>
      </c>
      <c r="J1880" t="s">
        <v>25</v>
      </c>
      <c r="K1880">
        <v>49</v>
      </c>
      <c r="L1880" s="8">
        <f t="shared" si="89"/>
        <v>189.37</v>
      </c>
      <c r="M1880" t="s">
        <v>46</v>
      </c>
      <c r="N1880" t="str">
        <f>VLOOKUP(M1880,'Look-up tables'!$H$1:$I$14,2,FALSE)</f>
        <v>YT</v>
      </c>
      <c r="O1880" t="s">
        <v>29</v>
      </c>
      <c r="P1880" s="7">
        <f>VLOOKUP(O1880,'Look-up tables'!$D$1:$E$5,2,FALSE)</f>
        <v>3</v>
      </c>
      <c r="Q1880" s="8" t="s">
        <v>27</v>
      </c>
      <c r="R1880" t="s">
        <v>66</v>
      </c>
      <c r="S1880" t="s">
        <v>76</v>
      </c>
      <c r="T1880" s="1">
        <v>40859</v>
      </c>
    </row>
    <row r="1881" spans="1:20" x14ac:dyDescent="0.35">
      <c r="A1881">
        <v>15941</v>
      </c>
      <c r="B1881" s="1">
        <v>40887</v>
      </c>
      <c r="C1881" s="27" t="str">
        <f t="shared" si="88"/>
        <v>Dec</v>
      </c>
      <c r="D1881" s="27">
        <f>VLOOKUP(C1881,'Look-up tables'!$N$2:$O$13,2,FALSE)</f>
        <v>12</v>
      </c>
      <c r="E1881" t="s">
        <v>49</v>
      </c>
      <c r="F1881">
        <v>15</v>
      </c>
      <c r="G1881" t="str">
        <f>VLOOKUP(F1881,'Look-up tables'!$A$1:$B$7,2,TRUE)</f>
        <v>S</v>
      </c>
      <c r="H1881">
        <v>951.09</v>
      </c>
      <c r="I1881" s="2">
        <f t="shared" si="90"/>
        <v>63.405999999999999</v>
      </c>
      <c r="J1881" t="s">
        <v>21</v>
      </c>
      <c r="K1881">
        <v>36.61</v>
      </c>
      <c r="L1881" s="8">
        <f t="shared" si="89"/>
        <v>987.7</v>
      </c>
      <c r="M1881" t="s">
        <v>35</v>
      </c>
      <c r="N1881" t="str">
        <f>VLOOKUP(M1881,'Look-up tables'!$H$1:$I$14,2,FALSE)</f>
        <v>QC</v>
      </c>
      <c r="O1881" t="s">
        <v>16</v>
      </c>
      <c r="P1881" s="7">
        <f>VLOOKUP(O1881,'Look-up tables'!$D$1:$E$5,2,FALSE)</f>
        <v>4</v>
      </c>
      <c r="Q1881" s="8" t="s">
        <v>17</v>
      </c>
      <c r="R1881" t="s">
        <v>115</v>
      </c>
      <c r="S1881" t="s">
        <v>56</v>
      </c>
      <c r="T1881" s="1">
        <v>40889</v>
      </c>
    </row>
    <row r="1882" spans="1:20" x14ac:dyDescent="0.35">
      <c r="A1882">
        <v>6912</v>
      </c>
      <c r="B1882" s="1">
        <v>40887</v>
      </c>
      <c r="C1882" s="27" t="str">
        <f t="shared" si="88"/>
        <v>Dec</v>
      </c>
      <c r="D1882" s="27">
        <f>VLOOKUP(C1882,'Look-up tables'!$N$2:$O$13,2,FALSE)</f>
        <v>12</v>
      </c>
      <c r="E1882" t="s">
        <v>49</v>
      </c>
      <c r="F1882">
        <v>14</v>
      </c>
      <c r="G1882" t="str">
        <f>VLOOKUP(F1882,'Look-up tables'!$A$1:$B$7,2,TRUE)</f>
        <v>S</v>
      </c>
      <c r="H1882">
        <v>294.52</v>
      </c>
      <c r="I1882" s="2">
        <f t="shared" si="90"/>
        <v>21.037142857142857</v>
      </c>
      <c r="J1882" t="s">
        <v>25</v>
      </c>
      <c r="K1882">
        <v>5.94</v>
      </c>
      <c r="L1882" s="8">
        <f t="shared" si="89"/>
        <v>300.45999999999998</v>
      </c>
      <c r="M1882" t="s">
        <v>35</v>
      </c>
      <c r="N1882" t="str">
        <f>VLOOKUP(M1882,'Look-up tables'!$H$1:$I$14,2,FALSE)</f>
        <v>QC</v>
      </c>
      <c r="O1882" t="s">
        <v>42</v>
      </c>
      <c r="P1882" s="7">
        <f>VLOOKUP(O1882,'Look-up tables'!$D$1:$E$5,2,FALSE)</f>
        <v>2</v>
      </c>
      <c r="Q1882" s="8" t="s">
        <v>27</v>
      </c>
      <c r="R1882" t="s">
        <v>66</v>
      </c>
      <c r="S1882" t="s">
        <v>45</v>
      </c>
      <c r="T1882" s="1">
        <v>40889</v>
      </c>
    </row>
    <row r="1883" spans="1:20" x14ac:dyDescent="0.35">
      <c r="A1883">
        <v>57510</v>
      </c>
      <c r="B1883" s="1">
        <v>40887</v>
      </c>
      <c r="C1883" s="27" t="str">
        <f t="shared" si="88"/>
        <v>Dec</v>
      </c>
      <c r="D1883" s="27">
        <f>VLOOKUP(C1883,'Look-up tables'!$N$2:$O$13,2,FALSE)</f>
        <v>12</v>
      </c>
      <c r="E1883" t="s">
        <v>49</v>
      </c>
      <c r="F1883">
        <v>6</v>
      </c>
      <c r="G1883" t="str">
        <f>VLOOKUP(F1883,'Look-up tables'!$A$1:$B$7,2,TRUE)</f>
        <v>XS</v>
      </c>
      <c r="H1883">
        <v>48.05</v>
      </c>
      <c r="I1883" s="2">
        <f t="shared" si="90"/>
        <v>8.0083333333333329</v>
      </c>
      <c r="J1883" t="s">
        <v>25</v>
      </c>
      <c r="K1883">
        <v>5.2</v>
      </c>
      <c r="L1883" s="8">
        <f t="shared" si="89"/>
        <v>53.25</v>
      </c>
      <c r="M1883" t="s">
        <v>85</v>
      </c>
      <c r="N1883" t="str">
        <f>VLOOKUP(M1883,'Look-up tables'!$H$1:$I$14,2,FALSE)</f>
        <v>SK</v>
      </c>
      <c r="O1883" t="s">
        <v>22</v>
      </c>
      <c r="P1883" s="7">
        <f>VLOOKUP(O1883,'Look-up tables'!$D$1:$E$5,2,FALSE)</f>
        <v>1</v>
      </c>
      <c r="Q1883" s="8" t="s">
        <v>27</v>
      </c>
      <c r="R1883" t="s">
        <v>28</v>
      </c>
      <c r="S1883" t="s">
        <v>19</v>
      </c>
      <c r="T1883" s="1">
        <v>40828</v>
      </c>
    </row>
    <row r="1884" spans="1:20" x14ac:dyDescent="0.35">
      <c r="A1884">
        <v>22848</v>
      </c>
      <c r="B1884" s="1">
        <v>40887</v>
      </c>
      <c r="C1884" s="27" t="str">
        <f t="shared" si="88"/>
        <v>Dec</v>
      </c>
      <c r="D1884" s="27">
        <f>VLOOKUP(C1884,'Look-up tables'!$N$2:$O$13,2,FALSE)</f>
        <v>12</v>
      </c>
      <c r="E1884" t="s">
        <v>49</v>
      </c>
      <c r="F1884">
        <v>4</v>
      </c>
      <c r="G1884" t="str">
        <f>VLOOKUP(F1884,'Look-up tables'!$A$1:$B$7,2,TRUE)</f>
        <v>XS</v>
      </c>
      <c r="H1884">
        <v>68.16</v>
      </c>
      <c r="I1884" s="2">
        <f t="shared" si="90"/>
        <v>17.04</v>
      </c>
      <c r="J1884" t="s">
        <v>25</v>
      </c>
      <c r="K1884">
        <v>6.5</v>
      </c>
      <c r="L1884" s="8">
        <f t="shared" si="89"/>
        <v>74.66</v>
      </c>
      <c r="M1884" t="s">
        <v>46</v>
      </c>
      <c r="N1884" t="str">
        <f>VLOOKUP(M1884,'Look-up tables'!$H$1:$I$14,2,FALSE)</f>
        <v>YT</v>
      </c>
      <c r="O1884" t="s">
        <v>29</v>
      </c>
      <c r="P1884" s="7">
        <f>VLOOKUP(O1884,'Look-up tables'!$D$1:$E$5,2,FALSE)</f>
        <v>3</v>
      </c>
      <c r="Q1884" s="8" t="s">
        <v>30</v>
      </c>
      <c r="R1884" t="s">
        <v>31</v>
      </c>
      <c r="S1884" t="s">
        <v>19</v>
      </c>
      <c r="T1884" s="1">
        <v>40889</v>
      </c>
    </row>
    <row r="1885" spans="1:20" x14ac:dyDescent="0.35">
      <c r="A1885">
        <v>40870</v>
      </c>
      <c r="B1885" s="1">
        <v>40888</v>
      </c>
      <c r="C1885" s="27" t="str">
        <f t="shared" si="88"/>
        <v>Dec</v>
      </c>
      <c r="D1885" s="27">
        <f>VLOOKUP(C1885,'Look-up tables'!$N$2:$O$13,2,FALSE)</f>
        <v>12</v>
      </c>
      <c r="E1885" t="s">
        <v>20</v>
      </c>
      <c r="F1885">
        <v>43</v>
      </c>
      <c r="G1885" t="str">
        <f>VLOOKUP(F1885,'Look-up tables'!$A$1:$B$7,2,TRUE)</f>
        <v>XL</v>
      </c>
      <c r="H1885">
        <v>12858.88</v>
      </c>
      <c r="I1885" s="2">
        <f t="shared" si="90"/>
        <v>299.04372093023255</v>
      </c>
      <c r="J1885" t="s">
        <v>25</v>
      </c>
      <c r="K1885">
        <v>7.18</v>
      </c>
      <c r="L1885" s="8">
        <f t="shared" si="89"/>
        <v>12866.06</v>
      </c>
      <c r="M1885" t="s">
        <v>35</v>
      </c>
      <c r="N1885" t="str">
        <f>VLOOKUP(M1885,'Look-up tables'!$H$1:$I$14,2,FALSE)</f>
        <v>QC</v>
      </c>
      <c r="O1885" t="s">
        <v>22</v>
      </c>
      <c r="P1885" s="7">
        <f>VLOOKUP(O1885,'Look-up tables'!$D$1:$E$5,2,FALSE)</f>
        <v>1</v>
      </c>
      <c r="Q1885" s="8" t="s">
        <v>30</v>
      </c>
      <c r="R1885" t="s">
        <v>31</v>
      </c>
      <c r="S1885" t="s">
        <v>19</v>
      </c>
      <c r="T1885" s="1">
        <v>40859</v>
      </c>
    </row>
    <row r="1886" spans="1:20" x14ac:dyDescent="0.35">
      <c r="A1886">
        <v>42083</v>
      </c>
      <c r="B1886" s="1">
        <v>40888</v>
      </c>
      <c r="C1886" s="27" t="str">
        <f t="shared" si="88"/>
        <v>Dec</v>
      </c>
      <c r="D1886" s="27">
        <f>VLOOKUP(C1886,'Look-up tables'!$N$2:$O$13,2,FALSE)</f>
        <v>12</v>
      </c>
      <c r="E1886" t="s">
        <v>20</v>
      </c>
      <c r="F1886">
        <v>38</v>
      </c>
      <c r="G1886" t="str">
        <f>VLOOKUP(F1886,'Look-up tables'!$A$1:$B$7,2,TRUE)</f>
        <v>L</v>
      </c>
      <c r="H1886">
        <v>5526.16</v>
      </c>
      <c r="I1886" s="2">
        <f t="shared" si="90"/>
        <v>145.42526315789473</v>
      </c>
      <c r="J1886" t="s">
        <v>25</v>
      </c>
      <c r="K1886">
        <v>24.49</v>
      </c>
      <c r="L1886" s="8">
        <f t="shared" si="89"/>
        <v>5550.65</v>
      </c>
      <c r="M1886" t="s">
        <v>54</v>
      </c>
      <c r="N1886" t="str">
        <f>VLOOKUP(M1886,'Look-up tables'!$H$1:$I$14,2,FALSE)</f>
        <v>AB</v>
      </c>
      <c r="O1886" t="s">
        <v>16</v>
      </c>
      <c r="P1886" s="7">
        <f>VLOOKUP(O1886,'Look-up tables'!$D$1:$E$5,2,FALSE)</f>
        <v>4</v>
      </c>
      <c r="Q1886" s="8" t="s">
        <v>17</v>
      </c>
      <c r="R1886" t="s">
        <v>23</v>
      </c>
      <c r="S1886" t="s">
        <v>76</v>
      </c>
      <c r="T1886" t="s">
        <v>278</v>
      </c>
    </row>
    <row r="1887" spans="1:20" x14ac:dyDescent="0.35">
      <c r="A1887">
        <v>42083</v>
      </c>
      <c r="B1887" s="1">
        <v>40888</v>
      </c>
      <c r="C1887" s="27" t="str">
        <f t="shared" si="88"/>
        <v>Dec</v>
      </c>
      <c r="D1887" s="27">
        <f>VLOOKUP(C1887,'Look-up tables'!$N$2:$O$13,2,FALSE)</f>
        <v>12</v>
      </c>
      <c r="E1887" t="s">
        <v>20</v>
      </c>
      <c r="F1887">
        <v>36</v>
      </c>
      <c r="G1887" t="str">
        <f>VLOOKUP(F1887,'Look-up tables'!$A$1:$B$7,2,TRUE)</f>
        <v>L</v>
      </c>
      <c r="H1887">
        <v>236.89</v>
      </c>
      <c r="I1887" s="2">
        <f t="shared" si="90"/>
        <v>6.580277777777777</v>
      </c>
      <c r="J1887" t="s">
        <v>25</v>
      </c>
      <c r="K1887">
        <v>6.22</v>
      </c>
      <c r="L1887" s="8">
        <f t="shared" si="89"/>
        <v>243.10999999999999</v>
      </c>
      <c r="M1887" t="s">
        <v>54</v>
      </c>
      <c r="N1887" t="str">
        <f>VLOOKUP(M1887,'Look-up tables'!$H$1:$I$14,2,FALSE)</f>
        <v>AB</v>
      </c>
      <c r="O1887" t="s">
        <v>16</v>
      </c>
      <c r="P1887" s="7">
        <f>VLOOKUP(O1887,'Look-up tables'!$D$1:$E$5,2,FALSE)</f>
        <v>4</v>
      </c>
      <c r="Q1887" s="8" t="s">
        <v>27</v>
      </c>
      <c r="R1887" t="s">
        <v>28</v>
      </c>
      <c r="S1887" t="s">
        <v>19</v>
      </c>
      <c r="T1887" t="s">
        <v>278</v>
      </c>
    </row>
    <row r="1888" spans="1:20" x14ac:dyDescent="0.35">
      <c r="A1888">
        <v>42083</v>
      </c>
      <c r="B1888" s="1">
        <v>40888</v>
      </c>
      <c r="C1888" s="27" t="str">
        <f t="shared" si="88"/>
        <v>Dec</v>
      </c>
      <c r="D1888" s="27">
        <f>VLOOKUP(C1888,'Look-up tables'!$N$2:$O$13,2,FALSE)</f>
        <v>12</v>
      </c>
      <c r="E1888" t="s">
        <v>20</v>
      </c>
      <c r="F1888">
        <v>33</v>
      </c>
      <c r="G1888" t="str">
        <f>VLOOKUP(F1888,'Look-up tables'!$A$1:$B$7,2,TRUE)</f>
        <v>L</v>
      </c>
      <c r="H1888">
        <v>68.42</v>
      </c>
      <c r="I1888" s="2">
        <f t="shared" si="90"/>
        <v>2.0733333333333333</v>
      </c>
      <c r="J1888" t="s">
        <v>25</v>
      </c>
      <c r="K1888">
        <v>2.56</v>
      </c>
      <c r="L1888" s="8">
        <f t="shared" si="89"/>
        <v>70.98</v>
      </c>
      <c r="M1888" t="s">
        <v>54</v>
      </c>
      <c r="N1888" t="str">
        <f>VLOOKUP(M1888,'Look-up tables'!$H$1:$I$14,2,FALSE)</f>
        <v>AB</v>
      </c>
      <c r="O1888" t="s">
        <v>16</v>
      </c>
      <c r="P1888" s="7">
        <f>VLOOKUP(O1888,'Look-up tables'!$D$1:$E$5,2,FALSE)</f>
        <v>4</v>
      </c>
      <c r="Q1888" s="8" t="s">
        <v>27</v>
      </c>
      <c r="R1888" t="s">
        <v>36</v>
      </c>
      <c r="S1888" t="s">
        <v>32</v>
      </c>
      <c r="T1888" s="1">
        <v>40859</v>
      </c>
    </row>
    <row r="1889" spans="1:20" x14ac:dyDescent="0.35">
      <c r="A1889">
        <v>40870</v>
      </c>
      <c r="B1889" s="1">
        <v>40888</v>
      </c>
      <c r="C1889" s="27" t="str">
        <f t="shared" si="88"/>
        <v>Dec</v>
      </c>
      <c r="D1889" s="27">
        <f>VLOOKUP(C1889,'Look-up tables'!$N$2:$O$13,2,FALSE)</f>
        <v>12</v>
      </c>
      <c r="E1889" t="s">
        <v>20</v>
      </c>
      <c r="F1889">
        <v>28</v>
      </c>
      <c r="G1889" t="str">
        <f>VLOOKUP(F1889,'Look-up tables'!$A$1:$B$7,2,TRUE)</f>
        <v>M</v>
      </c>
      <c r="H1889">
        <v>146.69</v>
      </c>
      <c r="I1889" s="2">
        <f t="shared" si="90"/>
        <v>5.2389285714285716</v>
      </c>
      <c r="J1889" t="s">
        <v>25</v>
      </c>
      <c r="K1889">
        <v>5.32</v>
      </c>
      <c r="L1889" s="8">
        <f t="shared" si="89"/>
        <v>152.01</v>
      </c>
      <c r="M1889" t="s">
        <v>35</v>
      </c>
      <c r="N1889" t="str">
        <f>VLOOKUP(M1889,'Look-up tables'!$H$1:$I$14,2,FALSE)</f>
        <v>QC</v>
      </c>
      <c r="O1889" t="s">
        <v>22</v>
      </c>
      <c r="P1889" s="7">
        <f>VLOOKUP(O1889,'Look-up tables'!$D$1:$E$5,2,FALSE)</f>
        <v>1</v>
      </c>
      <c r="Q1889" s="8" t="s">
        <v>17</v>
      </c>
      <c r="R1889" t="s">
        <v>18</v>
      </c>
      <c r="S1889" t="s">
        <v>19</v>
      </c>
      <c r="T1889" t="s">
        <v>278</v>
      </c>
    </row>
    <row r="1890" spans="1:20" x14ac:dyDescent="0.35">
      <c r="A1890">
        <v>26464</v>
      </c>
      <c r="B1890" s="1">
        <v>40888</v>
      </c>
      <c r="C1890" s="27" t="str">
        <f t="shared" si="88"/>
        <v>Dec</v>
      </c>
      <c r="D1890" s="27">
        <f>VLOOKUP(C1890,'Look-up tables'!$N$2:$O$13,2,FALSE)</f>
        <v>12</v>
      </c>
      <c r="E1890" t="s">
        <v>34</v>
      </c>
      <c r="F1890">
        <v>26</v>
      </c>
      <c r="G1890" t="str">
        <f>VLOOKUP(F1890,'Look-up tables'!$A$1:$B$7,2,TRUE)</f>
        <v>M</v>
      </c>
      <c r="H1890">
        <v>1280.6500000000001</v>
      </c>
      <c r="I1890" s="2">
        <f t="shared" si="90"/>
        <v>49.255769230769232</v>
      </c>
      <c r="J1890" t="s">
        <v>25</v>
      </c>
      <c r="K1890">
        <v>22.24</v>
      </c>
      <c r="L1890" s="8">
        <f t="shared" si="89"/>
        <v>1302.8900000000001</v>
      </c>
      <c r="M1890" t="s">
        <v>46</v>
      </c>
      <c r="N1890" t="str">
        <f>VLOOKUP(M1890,'Look-up tables'!$H$1:$I$14,2,FALSE)</f>
        <v>YT</v>
      </c>
      <c r="O1890" t="s">
        <v>22</v>
      </c>
      <c r="P1890" s="7">
        <f>VLOOKUP(O1890,'Look-up tables'!$D$1:$E$5,2,FALSE)</f>
        <v>1</v>
      </c>
      <c r="Q1890" s="8" t="s">
        <v>17</v>
      </c>
      <c r="R1890" t="s">
        <v>18</v>
      </c>
      <c r="S1890" t="s">
        <v>76</v>
      </c>
      <c r="T1890" s="1">
        <v>40889</v>
      </c>
    </row>
    <row r="1891" spans="1:20" x14ac:dyDescent="0.35">
      <c r="A1891">
        <v>26464</v>
      </c>
      <c r="B1891" s="1">
        <v>40888</v>
      </c>
      <c r="C1891" s="27" t="str">
        <f t="shared" si="88"/>
        <v>Dec</v>
      </c>
      <c r="D1891" s="27">
        <f>VLOOKUP(C1891,'Look-up tables'!$N$2:$O$13,2,FALSE)</f>
        <v>12</v>
      </c>
      <c r="E1891" t="s">
        <v>34</v>
      </c>
      <c r="F1891">
        <v>25</v>
      </c>
      <c r="G1891" t="str">
        <f>VLOOKUP(F1891,'Look-up tables'!$A$1:$B$7,2,TRUE)</f>
        <v>M</v>
      </c>
      <c r="H1891">
        <v>268.58</v>
      </c>
      <c r="I1891" s="2">
        <f t="shared" si="90"/>
        <v>10.7432</v>
      </c>
      <c r="J1891" t="s">
        <v>25</v>
      </c>
      <c r="K1891">
        <v>4.5</v>
      </c>
      <c r="L1891" s="8">
        <f t="shared" si="89"/>
        <v>273.08</v>
      </c>
      <c r="M1891" t="s">
        <v>46</v>
      </c>
      <c r="N1891" t="str">
        <f>VLOOKUP(M1891,'Look-up tables'!$H$1:$I$14,2,FALSE)</f>
        <v>YT</v>
      </c>
      <c r="O1891" t="s">
        <v>22</v>
      </c>
      <c r="P1891" s="7">
        <f>VLOOKUP(O1891,'Look-up tables'!$D$1:$E$5,2,FALSE)</f>
        <v>1</v>
      </c>
      <c r="Q1891" s="8" t="s">
        <v>27</v>
      </c>
      <c r="R1891" t="s">
        <v>66</v>
      </c>
      <c r="S1891" t="s">
        <v>19</v>
      </c>
      <c r="T1891" s="1">
        <v>40859</v>
      </c>
    </row>
    <row r="1892" spans="1:20" x14ac:dyDescent="0.35">
      <c r="A1892">
        <v>41956</v>
      </c>
      <c r="B1892" s="1">
        <v>40889</v>
      </c>
      <c r="C1892" s="27" t="str">
        <f t="shared" si="88"/>
        <v>Dec</v>
      </c>
      <c r="D1892" s="27">
        <f>VLOOKUP(C1892,'Look-up tables'!$N$2:$O$13,2,FALSE)</f>
        <v>12</v>
      </c>
      <c r="E1892" t="s">
        <v>55</v>
      </c>
      <c r="F1892">
        <v>22</v>
      </c>
      <c r="G1892" t="str">
        <f>VLOOKUP(F1892,'Look-up tables'!$A$1:$B$7,2,TRUE)</f>
        <v>M</v>
      </c>
      <c r="H1892">
        <v>364.69</v>
      </c>
      <c r="I1892" s="2">
        <f t="shared" si="90"/>
        <v>16.576818181818183</v>
      </c>
      <c r="J1892" t="s">
        <v>14</v>
      </c>
      <c r="K1892">
        <v>6.25</v>
      </c>
      <c r="L1892" s="8">
        <f t="shared" si="89"/>
        <v>370.94</v>
      </c>
      <c r="M1892" t="s">
        <v>85</v>
      </c>
      <c r="N1892" t="str">
        <f>VLOOKUP(M1892,'Look-up tables'!$H$1:$I$14,2,FALSE)</f>
        <v>SK</v>
      </c>
      <c r="O1892" t="s">
        <v>29</v>
      </c>
      <c r="P1892" s="7">
        <f>VLOOKUP(O1892,'Look-up tables'!$D$1:$E$5,2,FALSE)</f>
        <v>3</v>
      </c>
      <c r="Q1892" s="8" t="s">
        <v>27</v>
      </c>
      <c r="R1892" t="s">
        <v>58</v>
      </c>
      <c r="S1892" t="s">
        <v>19</v>
      </c>
      <c r="T1892" t="s">
        <v>278</v>
      </c>
    </row>
    <row r="1893" spans="1:20" x14ac:dyDescent="0.35">
      <c r="A1893">
        <v>41956</v>
      </c>
      <c r="B1893" s="1">
        <v>40889</v>
      </c>
      <c r="C1893" s="27" t="str">
        <f t="shared" si="88"/>
        <v>Dec</v>
      </c>
      <c r="D1893" s="27">
        <f>VLOOKUP(C1893,'Look-up tables'!$N$2:$O$13,2,FALSE)</f>
        <v>12</v>
      </c>
      <c r="E1893" t="s">
        <v>55</v>
      </c>
      <c r="F1893">
        <v>16</v>
      </c>
      <c r="G1893" t="str">
        <f>VLOOKUP(F1893,'Look-up tables'!$A$1:$B$7,2,TRUE)</f>
        <v>S</v>
      </c>
      <c r="H1893">
        <v>86.3</v>
      </c>
      <c r="I1893" s="2">
        <f t="shared" si="90"/>
        <v>5.3937499999999998</v>
      </c>
      <c r="J1893" t="s">
        <v>25</v>
      </c>
      <c r="K1893">
        <v>4.93</v>
      </c>
      <c r="L1893" s="8">
        <f t="shared" si="89"/>
        <v>91.22999999999999</v>
      </c>
      <c r="M1893" t="s">
        <v>85</v>
      </c>
      <c r="N1893" t="str">
        <f>VLOOKUP(M1893,'Look-up tables'!$H$1:$I$14,2,FALSE)</f>
        <v>SK</v>
      </c>
      <c r="O1893" t="s">
        <v>29</v>
      </c>
      <c r="P1893" s="7">
        <f>VLOOKUP(O1893,'Look-up tables'!$D$1:$E$5,2,FALSE)</f>
        <v>3</v>
      </c>
      <c r="Q1893" s="8" t="s">
        <v>30</v>
      </c>
      <c r="R1893" t="s">
        <v>31</v>
      </c>
      <c r="S1893" t="s">
        <v>32</v>
      </c>
      <c r="T1893" t="s">
        <v>172</v>
      </c>
    </row>
    <row r="1894" spans="1:20" x14ac:dyDescent="0.35">
      <c r="A1894">
        <v>2595</v>
      </c>
      <c r="B1894" s="1">
        <v>40890</v>
      </c>
      <c r="C1894" s="27" t="str">
        <f t="shared" si="88"/>
        <v>Dec</v>
      </c>
      <c r="D1894" s="27">
        <f>VLOOKUP(C1894,'Look-up tables'!$N$2:$O$13,2,FALSE)</f>
        <v>12</v>
      </c>
      <c r="E1894" t="s">
        <v>49</v>
      </c>
      <c r="F1894">
        <v>29</v>
      </c>
      <c r="G1894" t="str">
        <f>VLOOKUP(F1894,'Look-up tables'!$A$1:$B$7,2,TRUE)</f>
        <v>M</v>
      </c>
      <c r="H1894">
        <v>208.47</v>
      </c>
      <c r="I1894" s="2">
        <f t="shared" si="90"/>
        <v>7.1886206896551723</v>
      </c>
      <c r="J1894" t="s">
        <v>14</v>
      </c>
      <c r="K1894">
        <v>8.74</v>
      </c>
      <c r="L1894" s="8">
        <f t="shared" si="89"/>
        <v>217.21</v>
      </c>
      <c r="M1894" t="s">
        <v>15</v>
      </c>
      <c r="N1894" t="str">
        <f>VLOOKUP(M1894,'Look-up tables'!$H$1:$I$14,2,FALSE)</f>
        <v>BC</v>
      </c>
      <c r="O1894" t="s">
        <v>22</v>
      </c>
      <c r="P1894" s="7">
        <f>VLOOKUP(O1894,'Look-up tables'!$D$1:$E$5,2,FALSE)</f>
        <v>1</v>
      </c>
      <c r="Q1894" s="8" t="s">
        <v>27</v>
      </c>
      <c r="R1894" t="s">
        <v>28</v>
      </c>
      <c r="S1894" t="s">
        <v>19</v>
      </c>
      <c r="T1894" t="s">
        <v>217</v>
      </c>
    </row>
    <row r="1895" spans="1:20" x14ac:dyDescent="0.35">
      <c r="A1895">
        <v>2595</v>
      </c>
      <c r="B1895" s="1">
        <v>40890</v>
      </c>
      <c r="C1895" s="27" t="str">
        <f t="shared" si="88"/>
        <v>Dec</v>
      </c>
      <c r="D1895" s="27">
        <f>VLOOKUP(C1895,'Look-up tables'!$N$2:$O$13,2,FALSE)</f>
        <v>12</v>
      </c>
      <c r="E1895" t="s">
        <v>49</v>
      </c>
      <c r="F1895">
        <v>13</v>
      </c>
      <c r="G1895" t="str">
        <f>VLOOKUP(F1895,'Look-up tables'!$A$1:$B$7,2,TRUE)</f>
        <v>S</v>
      </c>
      <c r="H1895">
        <v>11764.25</v>
      </c>
      <c r="I1895" s="2">
        <f t="shared" si="90"/>
        <v>904.94230769230774</v>
      </c>
      <c r="J1895" t="s">
        <v>21</v>
      </c>
      <c r="K1895">
        <v>44.55</v>
      </c>
      <c r="L1895" s="8">
        <f t="shared" si="89"/>
        <v>11808.8</v>
      </c>
      <c r="M1895" t="s">
        <v>15</v>
      </c>
      <c r="N1895" t="str">
        <f>VLOOKUP(M1895,'Look-up tables'!$H$1:$I$14,2,FALSE)</f>
        <v>BC</v>
      </c>
      <c r="O1895" t="s">
        <v>22</v>
      </c>
      <c r="P1895" s="7">
        <f>VLOOKUP(O1895,'Look-up tables'!$D$1:$E$5,2,FALSE)</f>
        <v>1</v>
      </c>
      <c r="Q1895" s="8" t="s">
        <v>17</v>
      </c>
      <c r="R1895" t="s">
        <v>115</v>
      </c>
      <c r="S1895" t="s">
        <v>56</v>
      </c>
      <c r="T1895" t="s">
        <v>172</v>
      </c>
    </row>
    <row r="1896" spans="1:20" x14ac:dyDescent="0.35">
      <c r="A1896">
        <v>2595</v>
      </c>
      <c r="B1896" s="1">
        <v>40890</v>
      </c>
      <c r="C1896" s="27" t="str">
        <f t="shared" si="88"/>
        <v>Dec</v>
      </c>
      <c r="D1896" s="27">
        <f>VLOOKUP(C1896,'Look-up tables'!$N$2:$O$13,2,FALSE)</f>
        <v>12</v>
      </c>
      <c r="E1896" t="s">
        <v>49</v>
      </c>
      <c r="F1896">
        <v>4</v>
      </c>
      <c r="G1896" t="str">
        <f>VLOOKUP(F1896,'Look-up tables'!$A$1:$B$7,2,TRUE)</f>
        <v>XS</v>
      </c>
      <c r="H1896">
        <v>25.17</v>
      </c>
      <c r="I1896" s="2">
        <f t="shared" si="90"/>
        <v>6.2925000000000004</v>
      </c>
      <c r="J1896" t="s">
        <v>25</v>
      </c>
      <c r="K1896">
        <v>5.26</v>
      </c>
      <c r="L1896" s="8">
        <f t="shared" si="89"/>
        <v>30.43</v>
      </c>
      <c r="M1896" t="s">
        <v>15</v>
      </c>
      <c r="N1896" t="str">
        <f>VLOOKUP(M1896,'Look-up tables'!$H$1:$I$14,2,FALSE)</f>
        <v>BC</v>
      </c>
      <c r="O1896" t="s">
        <v>22</v>
      </c>
      <c r="P1896" s="7">
        <f>VLOOKUP(O1896,'Look-up tables'!$D$1:$E$5,2,FALSE)</f>
        <v>1</v>
      </c>
      <c r="Q1896" s="8" t="s">
        <v>17</v>
      </c>
      <c r="R1896" t="s">
        <v>18</v>
      </c>
      <c r="S1896" t="s">
        <v>32</v>
      </c>
      <c r="T1896" t="s">
        <v>217</v>
      </c>
    </row>
    <row r="1897" spans="1:20" x14ac:dyDescent="0.35">
      <c r="A1897">
        <v>12199</v>
      </c>
      <c r="B1897" s="1">
        <v>40891</v>
      </c>
      <c r="C1897" s="27" t="str">
        <f t="shared" si="88"/>
        <v>Dec</v>
      </c>
      <c r="D1897" s="27">
        <f>VLOOKUP(C1897,'Look-up tables'!$N$2:$O$13,2,FALSE)</f>
        <v>12</v>
      </c>
      <c r="E1897" t="s">
        <v>13</v>
      </c>
      <c r="F1897">
        <v>50</v>
      </c>
      <c r="G1897" t="str">
        <f>VLOOKUP(F1897,'Look-up tables'!$A$1:$B$7,2,TRUE)</f>
        <v>XXL</v>
      </c>
      <c r="H1897">
        <v>8289.51</v>
      </c>
      <c r="I1897" s="2">
        <f t="shared" si="90"/>
        <v>165.7902</v>
      </c>
      <c r="J1897" t="s">
        <v>25</v>
      </c>
      <c r="K1897">
        <v>7.07</v>
      </c>
      <c r="L1897" s="8">
        <f t="shared" si="89"/>
        <v>8296.58</v>
      </c>
      <c r="M1897" t="s">
        <v>15</v>
      </c>
      <c r="N1897" t="str">
        <f>VLOOKUP(M1897,'Look-up tables'!$H$1:$I$14,2,FALSE)</f>
        <v>BC</v>
      </c>
      <c r="O1897" t="s">
        <v>22</v>
      </c>
      <c r="P1897" s="7">
        <f>VLOOKUP(O1897,'Look-up tables'!$D$1:$E$5,2,FALSE)</f>
        <v>1</v>
      </c>
      <c r="Q1897" s="8" t="s">
        <v>27</v>
      </c>
      <c r="R1897" t="s">
        <v>58</v>
      </c>
      <c r="S1897" t="s">
        <v>19</v>
      </c>
      <c r="T1897" t="s">
        <v>79</v>
      </c>
    </row>
    <row r="1898" spans="1:20" x14ac:dyDescent="0.35">
      <c r="A1898">
        <v>13089</v>
      </c>
      <c r="B1898" s="1">
        <v>40891</v>
      </c>
      <c r="C1898" s="27" t="str">
        <f t="shared" si="88"/>
        <v>Dec</v>
      </c>
      <c r="D1898" s="27">
        <f>VLOOKUP(C1898,'Look-up tables'!$N$2:$O$13,2,FALSE)</f>
        <v>12</v>
      </c>
      <c r="E1898" t="s">
        <v>49</v>
      </c>
      <c r="F1898">
        <v>34</v>
      </c>
      <c r="G1898" t="str">
        <f>VLOOKUP(F1898,'Look-up tables'!$A$1:$B$7,2,TRUE)</f>
        <v>L</v>
      </c>
      <c r="H1898">
        <v>3577.11</v>
      </c>
      <c r="I1898" s="2">
        <f t="shared" si="90"/>
        <v>105.20911764705883</v>
      </c>
      <c r="J1898" t="s">
        <v>21</v>
      </c>
      <c r="K1898">
        <v>58.72</v>
      </c>
      <c r="L1898" s="8">
        <f t="shared" si="89"/>
        <v>3635.83</v>
      </c>
      <c r="M1898" t="s">
        <v>35</v>
      </c>
      <c r="N1898" t="str">
        <f>VLOOKUP(M1898,'Look-up tables'!$H$1:$I$14,2,FALSE)</f>
        <v>QC</v>
      </c>
      <c r="O1898" t="s">
        <v>22</v>
      </c>
      <c r="P1898" s="7">
        <f>VLOOKUP(O1898,'Look-up tables'!$D$1:$E$5,2,FALSE)</f>
        <v>1</v>
      </c>
      <c r="Q1898" s="8" t="s">
        <v>17</v>
      </c>
      <c r="R1898" t="s">
        <v>115</v>
      </c>
      <c r="S1898" t="s">
        <v>56</v>
      </c>
      <c r="T1898" t="s">
        <v>78</v>
      </c>
    </row>
    <row r="1899" spans="1:20" x14ac:dyDescent="0.35">
      <c r="A1899">
        <v>12199</v>
      </c>
      <c r="B1899" s="1">
        <v>40891</v>
      </c>
      <c r="C1899" s="27" t="str">
        <f t="shared" si="88"/>
        <v>Dec</v>
      </c>
      <c r="D1899" s="27">
        <f>VLOOKUP(C1899,'Look-up tables'!$N$2:$O$13,2,FALSE)</f>
        <v>12</v>
      </c>
      <c r="E1899" t="s">
        <v>13</v>
      </c>
      <c r="F1899">
        <v>2</v>
      </c>
      <c r="G1899" t="str">
        <f>VLOOKUP(F1899,'Look-up tables'!$A$1:$B$7,2,TRUE)</f>
        <v>XS</v>
      </c>
      <c r="H1899">
        <v>19</v>
      </c>
      <c r="I1899" s="2">
        <f t="shared" si="90"/>
        <v>9.5</v>
      </c>
      <c r="J1899" t="s">
        <v>25</v>
      </c>
      <c r="K1899">
        <v>5.27</v>
      </c>
      <c r="L1899" s="8">
        <f t="shared" si="89"/>
        <v>24.27</v>
      </c>
      <c r="M1899" t="s">
        <v>15</v>
      </c>
      <c r="N1899" t="str">
        <f>VLOOKUP(M1899,'Look-up tables'!$H$1:$I$14,2,FALSE)</f>
        <v>BC</v>
      </c>
      <c r="O1899" t="s">
        <v>22</v>
      </c>
      <c r="P1899" s="7">
        <f>VLOOKUP(O1899,'Look-up tables'!$D$1:$E$5,2,FALSE)</f>
        <v>1</v>
      </c>
      <c r="Q1899" s="8" t="s">
        <v>27</v>
      </c>
      <c r="R1899" t="s">
        <v>68</v>
      </c>
      <c r="S1899" t="s">
        <v>19</v>
      </c>
      <c r="T1899" t="s">
        <v>73</v>
      </c>
    </row>
    <row r="1900" spans="1:20" x14ac:dyDescent="0.35">
      <c r="A1900">
        <v>20743</v>
      </c>
      <c r="B1900" s="1">
        <v>40892</v>
      </c>
      <c r="C1900" s="27" t="str">
        <f t="shared" si="88"/>
        <v>Dec</v>
      </c>
      <c r="D1900" s="27">
        <f>VLOOKUP(C1900,'Look-up tables'!$N$2:$O$13,2,FALSE)</f>
        <v>12</v>
      </c>
      <c r="E1900" t="s">
        <v>34</v>
      </c>
      <c r="F1900">
        <v>39</v>
      </c>
      <c r="G1900" t="str">
        <f>VLOOKUP(F1900,'Look-up tables'!$A$1:$B$7,2,TRUE)</f>
        <v>L</v>
      </c>
      <c r="H1900">
        <v>231.21</v>
      </c>
      <c r="I1900" s="2">
        <f t="shared" si="90"/>
        <v>5.9284615384615389</v>
      </c>
      <c r="J1900" t="s">
        <v>14</v>
      </c>
      <c r="K1900">
        <v>8.16</v>
      </c>
      <c r="L1900" s="8">
        <f t="shared" si="89"/>
        <v>239.37</v>
      </c>
      <c r="M1900" t="s">
        <v>54</v>
      </c>
      <c r="N1900" t="str">
        <f>VLOOKUP(M1900,'Look-up tables'!$H$1:$I$14,2,FALSE)</f>
        <v>AB</v>
      </c>
      <c r="O1900" t="s">
        <v>16</v>
      </c>
      <c r="P1900" s="7">
        <f>VLOOKUP(O1900,'Look-up tables'!$D$1:$E$5,2,FALSE)</f>
        <v>4</v>
      </c>
      <c r="Q1900" s="8" t="s">
        <v>27</v>
      </c>
      <c r="R1900" t="s">
        <v>28</v>
      </c>
      <c r="S1900" t="s">
        <v>19</v>
      </c>
      <c r="T1900" t="s">
        <v>170</v>
      </c>
    </row>
    <row r="1901" spans="1:20" x14ac:dyDescent="0.35">
      <c r="A1901">
        <v>22086</v>
      </c>
      <c r="B1901" s="1">
        <v>40892</v>
      </c>
      <c r="C1901" s="27" t="str">
        <f t="shared" si="88"/>
        <v>Dec</v>
      </c>
      <c r="D1901" s="27">
        <f>VLOOKUP(C1901,'Look-up tables'!$N$2:$O$13,2,FALSE)</f>
        <v>12</v>
      </c>
      <c r="E1901" t="s">
        <v>55</v>
      </c>
      <c r="F1901">
        <v>21</v>
      </c>
      <c r="G1901" t="str">
        <f>VLOOKUP(F1901,'Look-up tables'!$A$1:$B$7,2,TRUE)</f>
        <v>M</v>
      </c>
      <c r="H1901">
        <v>2039.33</v>
      </c>
      <c r="I1901" s="2">
        <f t="shared" si="90"/>
        <v>97.110952380952384</v>
      </c>
      <c r="J1901" t="s">
        <v>21</v>
      </c>
      <c r="K1901">
        <v>74.349999999999994</v>
      </c>
      <c r="L1901" s="8">
        <f t="shared" si="89"/>
        <v>2113.6799999999998</v>
      </c>
      <c r="M1901" t="s">
        <v>39</v>
      </c>
      <c r="N1901" t="str">
        <f>VLOOKUP(M1901,'Look-up tables'!$H$1:$I$14,2,FALSE)</f>
        <v>MB</v>
      </c>
      <c r="O1901" t="s">
        <v>42</v>
      </c>
      <c r="P1901" s="7">
        <f>VLOOKUP(O1901,'Look-up tables'!$D$1:$E$5,2,FALSE)</f>
        <v>2</v>
      </c>
      <c r="Q1901" s="8" t="s">
        <v>17</v>
      </c>
      <c r="R1901" t="s">
        <v>23</v>
      </c>
      <c r="S1901" t="s">
        <v>24</v>
      </c>
      <c r="T1901" t="s">
        <v>170</v>
      </c>
    </row>
    <row r="1902" spans="1:20" x14ac:dyDescent="0.35">
      <c r="A1902">
        <v>50688</v>
      </c>
      <c r="B1902" s="1">
        <v>40893</v>
      </c>
      <c r="C1902" s="27" t="str">
        <f t="shared" si="88"/>
        <v>Dec</v>
      </c>
      <c r="D1902" s="27">
        <f>VLOOKUP(C1902,'Look-up tables'!$N$2:$O$13,2,FALSE)</f>
        <v>12</v>
      </c>
      <c r="E1902" t="s">
        <v>20</v>
      </c>
      <c r="F1902">
        <v>50</v>
      </c>
      <c r="G1902" t="str">
        <f>VLOOKUP(F1902,'Look-up tables'!$A$1:$B$7,2,TRUE)</f>
        <v>XXL</v>
      </c>
      <c r="H1902">
        <v>600.22</v>
      </c>
      <c r="I1902" s="2">
        <f t="shared" si="90"/>
        <v>12.0044</v>
      </c>
      <c r="J1902" t="s">
        <v>25</v>
      </c>
      <c r="K1902">
        <v>3.14</v>
      </c>
      <c r="L1902" s="8">
        <f t="shared" si="89"/>
        <v>603.36</v>
      </c>
      <c r="M1902" t="s">
        <v>26</v>
      </c>
      <c r="N1902" t="str">
        <f>VLOOKUP(M1902,'Look-up tables'!$H$1:$I$14,2,FALSE)</f>
        <v>NT</v>
      </c>
      <c r="O1902" t="s">
        <v>29</v>
      </c>
      <c r="P1902" s="7">
        <f>VLOOKUP(O1902,'Look-up tables'!$D$1:$E$5,2,FALSE)</f>
        <v>3</v>
      </c>
      <c r="Q1902" s="8" t="s">
        <v>27</v>
      </c>
      <c r="R1902" t="s">
        <v>36</v>
      </c>
      <c r="S1902" t="s">
        <v>32</v>
      </c>
      <c r="T1902" t="s">
        <v>78</v>
      </c>
    </row>
    <row r="1903" spans="1:20" x14ac:dyDescent="0.35">
      <c r="A1903">
        <v>32803</v>
      </c>
      <c r="B1903" s="1">
        <v>40893</v>
      </c>
      <c r="C1903" s="27" t="str">
        <f t="shared" si="88"/>
        <v>Dec</v>
      </c>
      <c r="D1903" s="27">
        <f>VLOOKUP(C1903,'Look-up tables'!$N$2:$O$13,2,FALSE)</f>
        <v>12</v>
      </c>
      <c r="E1903" t="s">
        <v>55</v>
      </c>
      <c r="F1903">
        <v>49</v>
      </c>
      <c r="G1903" t="str">
        <f>VLOOKUP(F1903,'Look-up tables'!$A$1:$B$7,2,TRUE)</f>
        <v>XL</v>
      </c>
      <c r="H1903">
        <v>371.95</v>
      </c>
      <c r="I1903" s="2">
        <f t="shared" si="90"/>
        <v>7.5908163265306117</v>
      </c>
      <c r="J1903" t="s">
        <v>14</v>
      </c>
      <c r="K1903">
        <v>4.71</v>
      </c>
      <c r="L1903" s="8">
        <f t="shared" si="89"/>
        <v>376.65999999999997</v>
      </c>
      <c r="M1903" t="s">
        <v>51</v>
      </c>
      <c r="N1903" t="str">
        <f>VLOOKUP(M1903,'Look-up tables'!$H$1:$I$14,2,FALSE)</f>
        <v>ON</v>
      </c>
      <c r="O1903" t="s">
        <v>22</v>
      </c>
      <c r="P1903" s="7">
        <f>VLOOKUP(O1903,'Look-up tables'!$D$1:$E$5,2,FALSE)</f>
        <v>1</v>
      </c>
      <c r="Q1903" s="8" t="s">
        <v>27</v>
      </c>
      <c r="R1903" t="s">
        <v>68</v>
      </c>
      <c r="S1903" t="s">
        <v>19</v>
      </c>
      <c r="T1903" t="s">
        <v>78</v>
      </c>
    </row>
    <row r="1904" spans="1:20" x14ac:dyDescent="0.35">
      <c r="A1904">
        <v>51201</v>
      </c>
      <c r="B1904" s="1">
        <v>40893</v>
      </c>
      <c r="C1904" s="27" t="str">
        <f t="shared" si="88"/>
        <v>Dec</v>
      </c>
      <c r="D1904" s="27">
        <f>VLOOKUP(C1904,'Look-up tables'!$N$2:$O$13,2,FALSE)</f>
        <v>12</v>
      </c>
      <c r="E1904" t="s">
        <v>34</v>
      </c>
      <c r="F1904">
        <v>42</v>
      </c>
      <c r="G1904" t="str">
        <f>VLOOKUP(F1904,'Look-up tables'!$A$1:$B$7,2,TRUE)</f>
        <v>XL</v>
      </c>
      <c r="H1904">
        <v>312.05</v>
      </c>
      <c r="I1904" s="2">
        <f t="shared" si="90"/>
        <v>7.4297619047619055</v>
      </c>
      <c r="J1904" t="s">
        <v>25</v>
      </c>
      <c r="K1904">
        <v>11.51</v>
      </c>
      <c r="L1904" s="8">
        <f t="shared" si="89"/>
        <v>323.56</v>
      </c>
      <c r="M1904" t="s">
        <v>85</v>
      </c>
      <c r="N1904" t="str">
        <f>VLOOKUP(M1904,'Look-up tables'!$H$1:$I$14,2,FALSE)</f>
        <v>SK</v>
      </c>
      <c r="O1904" t="s">
        <v>22</v>
      </c>
      <c r="P1904" s="7">
        <f>VLOOKUP(O1904,'Look-up tables'!$D$1:$E$5,2,FALSE)</f>
        <v>1</v>
      </c>
      <c r="Q1904" s="8" t="s">
        <v>27</v>
      </c>
      <c r="R1904" t="s">
        <v>68</v>
      </c>
      <c r="S1904" t="s">
        <v>19</v>
      </c>
      <c r="T1904" t="s">
        <v>170</v>
      </c>
    </row>
    <row r="1905" spans="1:20" x14ac:dyDescent="0.35">
      <c r="A1905">
        <v>32613</v>
      </c>
      <c r="B1905" s="1">
        <v>40893</v>
      </c>
      <c r="C1905" s="27" t="str">
        <f t="shared" si="88"/>
        <v>Dec</v>
      </c>
      <c r="D1905" s="27">
        <f>VLOOKUP(C1905,'Look-up tables'!$N$2:$O$13,2,FALSE)</f>
        <v>12</v>
      </c>
      <c r="E1905" t="s">
        <v>13</v>
      </c>
      <c r="F1905">
        <v>41</v>
      </c>
      <c r="G1905" t="str">
        <f>VLOOKUP(F1905,'Look-up tables'!$A$1:$B$7,2,TRUE)</f>
        <v>XL</v>
      </c>
      <c r="H1905">
        <v>7174.9435000000003</v>
      </c>
      <c r="I1905" s="2">
        <f t="shared" si="90"/>
        <v>174.99862195121952</v>
      </c>
      <c r="J1905" t="s">
        <v>14</v>
      </c>
      <c r="K1905">
        <v>3.99</v>
      </c>
      <c r="L1905" s="8">
        <f t="shared" si="89"/>
        <v>7178.9335000000001</v>
      </c>
      <c r="M1905" t="s">
        <v>35</v>
      </c>
      <c r="N1905" t="str">
        <f>VLOOKUP(M1905,'Look-up tables'!$H$1:$I$14,2,FALSE)</f>
        <v>QC</v>
      </c>
      <c r="O1905" t="s">
        <v>16</v>
      </c>
      <c r="P1905" s="7">
        <f>VLOOKUP(O1905,'Look-up tables'!$D$1:$E$5,2,FALSE)</f>
        <v>4</v>
      </c>
      <c r="Q1905" s="8" t="s">
        <v>30</v>
      </c>
      <c r="R1905" t="s">
        <v>47</v>
      </c>
      <c r="S1905" t="s">
        <v>19</v>
      </c>
      <c r="T1905" t="s">
        <v>79</v>
      </c>
    </row>
    <row r="1906" spans="1:20" x14ac:dyDescent="0.35">
      <c r="A1906">
        <v>32613</v>
      </c>
      <c r="B1906" s="1">
        <v>40893</v>
      </c>
      <c r="C1906" s="27" t="str">
        <f t="shared" si="88"/>
        <v>Dec</v>
      </c>
      <c r="D1906" s="27">
        <f>VLOOKUP(C1906,'Look-up tables'!$N$2:$O$13,2,FALSE)</f>
        <v>12</v>
      </c>
      <c r="E1906" t="s">
        <v>13</v>
      </c>
      <c r="F1906">
        <v>38</v>
      </c>
      <c r="G1906" t="str">
        <f>VLOOKUP(F1906,'Look-up tables'!$A$1:$B$7,2,TRUE)</f>
        <v>L</v>
      </c>
      <c r="H1906">
        <v>5228.2</v>
      </c>
      <c r="I1906" s="2">
        <f t="shared" si="90"/>
        <v>137.58421052631579</v>
      </c>
      <c r="J1906" t="s">
        <v>25</v>
      </c>
      <c r="K1906">
        <v>35</v>
      </c>
      <c r="L1906" s="8">
        <f t="shared" si="89"/>
        <v>5263.2</v>
      </c>
      <c r="M1906" t="s">
        <v>35</v>
      </c>
      <c r="N1906" t="str">
        <f>VLOOKUP(M1906,'Look-up tables'!$H$1:$I$14,2,FALSE)</f>
        <v>QC</v>
      </c>
      <c r="O1906" t="s">
        <v>16</v>
      </c>
      <c r="P1906" s="7">
        <f>VLOOKUP(O1906,'Look-up tables'!$D$1:$E$5,2,FALSE)</f>
        <v>4</v>
      </c>
      <c r="Q1906" s="8" t="s">
        <v>27</v>
      </c>
      <c r="R1906" t="s">
        <v>58</v>
      </c>
      <c r="S1906" t="s">
        <v>76</v>
      </c>
      <c r="T1906" t="s">
        <v>79</v>
      </c>
    </row>
    <row r="1907" spans="1:20" x14ac:dyDescent="0.35">
      <c r="A1907">
        <v>47079</v>
      </c>
      <c r="B1907" s="1">
        <v>40893</v>
      </c>
      <c r="C1907" s="27" t="str">
        <f t="shared" si="88"/>
        <v>Dec</v>
      </c>
      <c r="D1907" s="27">
        <f>VLOOKUP(C1907,'Look-up tables'!$N$2:$O$13,2,FALSE)</f>
        <v>12</v>
      </c>
      <c r="E1907" t="s">
        <v>20</v>
      </c>
      <c r="F1907">
        <v>34</v>
      </c>
      <c r="G1907" t="str">
        <f>VLOOKUP(F1907,'Look-up tables'!$A$1:$B$7,2,TRUE)</f>
        <v>L</v>
      </c>
      <c r="H1907">
        <v>1069.8499999999999</v>
      </c>
      <c r="I1907" s="2">
        <f t="shared" si="90"/>
        <v>31.466176470588234</v>
      </c>
      <c r="J1907" t="s">
        <v>21</v>
      </c>
      <c r="K1907">
        <v>45.51</v>
      </c>
      <c r="L1907" s="8">
        <f t="shared" si="89"/>
        <v>1115.3599999999999</v>
      </c>
      <c r="M1907" t="s">
        <v>39</v>
      </c>
      <c r="N1907" t="str">
        <f>VLOOKUP(M1907,'Look-up tables'!$H$1:$I$14,2,FALSE)</f>
        <v>MB</v>
      </c>
      <c r="O1907" t="s">
        <v>29</v>
      </c>
      <c r="P1907" s="7">
        <f>VLOOKUP(O1907,'Look-up tables'!$D$1:$E$5,2,FALSE)</f>
        <v>3</v>
      </c>
      <c r="Q1907" s="8" t="s">
        <v>17</v>
      </c>
      <c r="R1907" t="s">
        <v>52</v>
      </c>
      <c r="S1907" t="s">
        <v>56</v>
      </c>
      <c r="T1907" t="s">
        <v>79</v>
      </c>
    </row>
    <row r="1908" spans="1:20" x14ac:dyDescent="0.35">
      <c r="A1908">
        <v>32613</v>
      </c>
      <c r="B1908" s="1">
        <v>40893</v>
      </c>
      <c r="C1908" s="27" t="str">
        <f t="shared" si="88"/>
        <v>Dec</v>
      </c>
      <c r="D1908" s="27">
        <f>VLOOKUP(C1908,'Look-up tables'!$N$2:$O$13,2,FALSE)</f>
        <v>12</v>
      </c>
      <c r="E1908" t="s">
        <v>13</v>
      </c>
      <c r="F1908">
        <v>31</v>
      </c>
      <c r="G1908" t="str">
        <f>VLOOKUP(F1908,'Look-up tables'!$A$1:$B$7,2,TRUE)</f>
        <v>L</v>
      </c>
      <c r="H1908">
        <v>1359.74</v>
      </c>
      <c r="I1908" s="2">
        <f t="shared" si="90"/>
        <v>43.862580645161287</v>
      </c>
      <c r="J1908" t="s">
        <v>14</v>
      </c>
      <c r="K1908">
        <v>8.99</v>
      </c>
      <c r="L1908" s="8">
        <f t="shared" si="89"/>
        <v>1368.73</v>
      </c>
      <c r="M1908" t="s">
        <v>35</v>
      </c>
      <c r="N1908" t="str">
        <f>VLOOKUP(M1908,'Look-up tables'!$H$1:$I$14,2,FALSE)</f>
        <v>QC</v>
      </c>
      <c r="O1908" t="s">
        <v>16</v>
      </c>
      <c r="P1908" s="7">
        <f>VLOOKUP(O1908,'Look-up tables'!$D$1:$E$5,2,FALSE)</f>
        <v>4</v>
      </c>
      <c r="Q1908" s="8" t="s">
        <v>27</v>
      </c>
      <c r="R1908" t="s">
        <v>40</v>
      </c>
      <c r="S1908" t="s">
        <v>32</v>
      </c>
      <c r="T1908" t="s">
        <v>164</v>
      </c>
    </row>
    <row r="1909" spans="1:20" x14ac:dyDescent="0.35">
      <c r="A1909">
        <v>32803</v>
      </c>
      <c r="B1909" s="1">
        <v>40893</v>
      </c>
      <c r="C1909" s="27" t="str">
        <f t="shared" si="88"/>
        <v>Dec</v>
      </c>
      <c r="D1909" s="27">
        <f>VLOOKUP(C1909,'Look-up tables'!$N$2:$O$13,2,FALSE)</f>
        <v>12</v>
      </c>
      <c r="E1909" t="s">
        <v>55</v>
      </c>
      <c r="F1909">
        <v>22</v>
      </c>
      <c r="G1909" t="str">
        <f>VLOOKUP(F1909,'Look-up tables'!$A$1:$B$7,2,TRUE)</f>
        <v>M</v>
      </c>
      <c r="H1909">
        <v>96.07</v>
      </c>
      <c r="I1909" s="2">
        <f t="shared" si="90"/>
        <v>4.3668181818181813</v>
      </c>
      <c r="J1909" t="s">
        <v>25</v>
      </c>
      <c r="K1909">
        <v>2.5</v>
      </c>
      <c r="L1909" s="8">
        <f t="shared" si="89"/>
        <v>98.57</v>
      </c>
      <c r="M1909" t="s">
        <v>51</v>
      </c>
      <c r="N1909" t="str">
        <f>VLOOKUP(M1909,'Look-up tables'!$H$1:$I$14,2,FALSE)</f>
        <v>ON</v>
      </c>
      <c r="O1909" t="s">
        <v>22</v>
      </c>
      <c r="P1909" s="7">
        <f>VLOOKUP(O1909,'Look-up tables'!$D$1:$E$5,2,FALSE)</f>
        <v>1</v>
      </c>
      <c r="Q1909" s="8" t="s">
        <v>27</v>
      </c>
      <c r="R1909" t="s">
        <v>127</v>
      </c>
      <c r="S1909" t="s">
        <v>19</v>
      </c>
      <c r="T1909" t="s">
        <v>79</v>
      </c>
    </row>
    <row r="1910" spans="1:20" x14ac:dyDescent="0.35">
      <c r="A1910">
        <v>41349</v>
      </c>
      <c r="B1910" s="1">
        <v>40894</v>
      </c>
      <c r="C1910" s="27" t="str">
        <f t="shared" si="88"/>
        <v>Dec</v>
      </c>
      <c r="D1910" s="27">
        <f>VLOOKUP(C1910,'Look-up tables'!$N$2:$O$13,2,FALSE)</f>
        <v>12</v>
      </c>
      <c r="E1910" t="s">
        <v>20</v>
      </c>
      <c r="F1910">
        <v>44</v>
      </c>
      <c r="G1910" t="str">
        <f>VLOOKUP(F1910,'Look-up tables'!$A$1:$B$7,2,TRUE)</f>
        <v>XL</v>
      </c>
      <c r="H1910">
        <v>346.2</v>
      </c>
      <c r="I1910" s="2">
        <f t="shared" si="90"/>
        <v>7.8681818181818182</v>
      </c>
      <c r="J1910" t="s">
        <v>14</v>
      </c>
      <c r="K1910">
        <v>11.51</v>
      </c>
      <c r="L1910" s="8">
        <f t="shared" si="89"/>
        <v>357.71</v>
      </c>
      <c r="M1910" t="s">
        <v>15</v>
      </c>
      <c r="N1910" t="str">
        <f>VLOOKUP(M1910,'Look-up tables'!$H$1:$I$14,2,FALSE)</f>
        <v>BC</v>
      </c>
      <c r="O1910" t="s">
        <v>29</v>
      </c>
      <c r="P1910" s="7">
        <f>VLOOKUP(O1910,'Look-up tables'!$D$1:$E$5,2,FALSE)</f>
        <v>3</v>
      </c>
      <c r="Q1910" s="8" t="s">
        <v>27</v>
      </c>
      <c r="R1910" t="s">
        <v>68</v>
      </c>
      <c r="S1910" t="s">
        <v>19</v>
      </c>
      <c r="T1910" t="s">
        <v>79</v>
      </c>
    </row>
    <row r="1911" spans="1:20" x14ac:dyDescent="0.35">
      <c r="A1911">
        <v>50854</v>
      </c>
      <c r="B1911" s="1">
        <v>40894</v>
      </c>
      <c r="C1911" s="27" t="str">
        <f t="shared" si="88"/>
        <v>Dec</v>
      </c>
      <c r="D1911" s="27">
        <f>VLOOKUP(C1911,'Look-up tables'!$N$2:$O$13,2,FALSE)</f>
        <v>12</v>
      </c>
      <c r="E1911" t="s">
        <v>20</v>
      </c>
      <c r="F1911">
        <v>42</v>
      </c>
      <c r="G1911" t="str">
        <f>VLOOKUP(F1911,'Look-up tables'!$A$1:$B$7,2,TRUE)</f>
        <v>XL</v>
      </c>
      <c r="H1911">
        <v>452.15</v>
      </c>
      <c r="I1911" s="2">
        <f t="shared" si="90"/>
        <v>10.765476190476189</v>
      </c>
      <c r="J1911" t="s">
        <v>14</v>
      </c>
      <c r="K1911">
        <v>3.37</v>
      </c>
      <c r="L1911" s="8">
        <f t="shared" si="89"/>
        <v>455.52</v>
      </c>
      <c r="M1911" t="s">
        <v>51</v>
      </c>
      <c r="N1911" t="str">
        <f>VLOOKUP(M1911,'Look-up tables'!$H$1:$I$14,2,FALSE)</f>
        <v>ON</v>
      </c>
      <c r="O1911" t="s">
        <v>22</v>
      </c>
      <c r="P1911" s="7">
        <f>VLOOKUP(O1911,'Look-up tables'!$D$1:$E$5,2,FALSE)</f>
        <v>1</v>
      </c>
      <c r="Q1911" s="8" t="s">
        <v>27</v>
      </c>
      <c r="R1911" t="s">
        <v>36</v>
      </c>
      <c r="S1911" t="s">
        <v>32</v>
      </c>
      <c r="T1911" t="s">
        <v>78</v>
      </c>
    </row>
    <row r="1912" spans="1:20" x14ac:dyDescent="0.35">
      <c r="A1912">
        <v>41349</v>
      </c>
      <c r="B1912" s="1">
        <v>40894</v>
      </c>
      <c r="C1912" s="27" t="str">
        <f t="shared" si="88"/>
        <v>Dec</v>
      </c>
      <c r="D1912" s="27">
        <f>VLOOKUP(C1912,'Look-up tables'!$N$2:$O$13,2,FALSE)</f>
        <v>12</v>
      </c>
      <c r="E1912" t="s">
        <v>20</v>
      </c>
      <c r="F1912">
        <v>39</v>
      </c>
      <c r="G1912" t="str">
        <f>VLOOKUP(F1912,'Look-up tables'!$A$1:$B$7,2,TRUE)</f>
        <v>L</v>
      </c>
      <c r="H1912">
        <v>475.52</v>
      </c>
      <c r="I1912" s="2">
        <f t="shared" si="90"/>
        <v>12.192820512820512</v>
      </c>
      <c r="J1912" t="s">
        <v>25</v>
      </c>
      <c r="K1912">
        <v>6.27</v>
      </c>
      <c r="L1912" s="8">
        <f t="shared" si="89"/>
        <v>481.78999999999996</v>
      </c>
      <c r="M1912" t="s">
        <v>15</v>
      </c>
      <c r="N1912" t="str">
        <f>VLOOKUP(M1912,'Look-up tables'!$H$1:$I$14,2,FALSE)</f>
        <v>BC</v>
      </c>
      <c r="O1912" t="s">
        <v>29</v>
      </c>
      <c r="P1912" s="7">
        <f>VLOOKUP(O1912,'Look-up tables'!$D$1:$E$5,2,FALSE)</f>
        <v>3</v>
      </c>
      <c r="Q1912" s="8" t="s">
        <v>27</v>
      </c>
      <c r="R1912" t="s">
        <v>58</v>
      </c>
      <c r="S1912" t="s">
        <v>45</v>
      </c>
      <c r="T1912" t="s">
        <v>73</v>
      </c>
    </row>
    <row r="1913" spans="1:20" x14ac:dyDescent="0.35">
      <c r="A1913">
        <v>47717</v>
      </c>
      <c r="B1913" s="1">
        <v>40894</v>
      </c>
      <c r="C1913" s="27" t="str">
        <f t="shared" si="88"/>
        <v>Dec</v>
      </c>
      <c r="D1913" s="27">
        <f>VLOOKUP(C1913,'Look-up tables'!$N$2:$O$13,2,FALSE)</f>
        <v>12</v>
      </c>
      <c r="E1913" t="s">
        <v>49</v>
      </c>
      <c r="F1913">
        <v>35</v>
      </c>
      <c r="G1913" t="str">
        <f>VLOOKUP(F1913,'Look-up tables'!$A$1:$B$7,2,TRUE)</f>
        <v>L</v>
      </c>
      <c r="H1913">
        <v>173.22</v>
      </c>
      <c r="I1913" s="2">
        <f t="shared" si="90"/>
        <v>4.9491428571428573</v>
      </c>
      <c r="J1913" t="s">
        <v>25</v>
      </c>
      <c r="K1913">
        <v>0.5</v>
      </c>
      <c r="L1913" s="8">
        <f t="shared" si="89"/>
        <v>173.72</v>
      </c>
      <c r="M1913" t="s">
        <v>85</v>
      </c>
      <c r="N1913" t="str">
        <f>VLOOKUP(M1913,'Look-up tables'!$H$1:$I$14,2,FALSE)</f>
        <v>SK</v>
      </c>
      <c r="O1913" t="s">
        <v>16</v>
      </c>
      <c r="P1913" s="7">
        <f>VLOOKUP(O1913,'Look-up tables'!$D$1:$E$5,2,FALSE)</f>
        <v>4</v>
      </c>
      <c r="Q1913" s="8" t="s">
        <v>27</v>
      </c>
      <c r="R1913" t="s">
        <v>71</v>
      </c>
      <c r="S1913" t="s">
        <v>19</v>
      </c>
      <c r="T1913" t="s">
        <v>79</v>
      </c>
    </row>
    <row r="1914" spans="1:20" x14ac:dyDescent="0.35">
      <c r="A1914">
        <v>24966</v>
      </c>
      <c r="B1914" s="1">
        <v>40894</v>
      </c>
      <c r="C1914" s="27" t="str">
        <f t="shared" si="88"/>
        <v>Dec</v>
      </c>
      <c r="D1914" s="27">
        <f>VLOOKUP(C1914,'Look-up tables'!$N$2:$O$13,2,FALSE)</f>
        <v>12</v>
      </c>
      <c r="E1914" t="s">
        <v>55</v>
      </c>
      <c r="F1914">
        <v>34</v>
      </c>
      <c r="G1914" t="str">
        <f>VLOOKUP(F1914,'Look-up tables'!$A$1:$B$7,2,TRUE)</f>
        <v>L</v>
      </c>
      <c r="H1914">
        <v>4152.12</v>
      </c>
      <c r="I1914" s="2">
        <f t="shared" si="90"/>
        <v>122.12117647058824</v>
      </c>
      <c r="J1914" t="s">
        <v>25</v>
      </c>
      <c r="K1914">
        <v>19.989999999999998</v>
      </c>
      <c r="L1914" s="8">
        <f t="shared" si="89"/>
        <v>4172.1099999999997</v>
      </c>
      <c r="M1914" t="s">
        <v>39</v>
      </c>
      <c r="N1914" t="str">
        <f>VLOOKUP(M1914,'Look-up tables'!$H$1:$I$14,2,FALSE)</f>
        <v>MB</v>
      </c>
      <c r="O1914" t="s">
        <v>22</v>
      </c>
      <c r="P1914" s="7">
        <f>VLOOKUP(O1914,'Look-up tables'!$D$1:$E$5,2,FALSE)</f>
        <v>1</v>
      </c>
      <c r="Q1914" s="8" t="s">
        <v>27</v>
      </c>
      <c r="R1914" t="s">
        <v>58</v>
      </c>
      <c r="S1914" t="s">
        <v>19</v>
      </c>
      <c r="T1914" t="s">
        <v>79</v>
      </c>
    </row>
    <row r="1915" spans="1:20" x14ac:dyDescent="0.35">
      <c r="A1915">
        <v>39617</v>
      </c>
      <c r="B1915" s="1">
        <v>40894</v>
      </c>
      <c r="C1915" s="27" t="str">
        <f t="shared" si="88"/>
        <v>Dec</v>
      </c>
      <c r="D1915" s="27">
        <f>VLOOKUP(C1915,'Look-up tables'!$N$2:$O$13,2,FALSE)</f>
        <v>12</v>
      </c>
      <c r="E1915" t="s">
        <v>49</v>
      </c>
      <c r="F1915">
        <v>33</v>
      </c>
      <c r="G1915" t="str">
        <f>VLOOKUP(F1915,'Look-up tables'!$A$1:$B$7,2,TRUE)</f>
        <v>L</v>
      </c>
      <c r="H1915">
        <v>1283.68</v>
      </c>
      <c r="I1915" s="2">
        <f t="shared" si="90"/>
        <v>38.899393939393939</v>
      </c>
      <c r="J1915" t="s">
        <v>25</v>
      </c>
      <c r="K1915">
        <v>9.1999999999999993</v>
      </c>
      <c r="L1915" s="8">
        <f t="shared" si="89"/>
        <v>1292.8800000000001</v>
      </c>
      <c r="M1915" t="s">
        <v>15</v>
      </c>
      <c r="N1915" t="str">
        <f>VLOOKUP(M1915,'Look-up tables'!$H$1:$I$14,2,FALSE)</f>
        <v>BC</v>
      </c>
      <c r="O1915" t="s">
        <v>42</v>
      </c>
      <c r="P1915" s="7">
        <f>VLOOKUP(O1915,'Look-up tables'!$D$1:$E$5,2,FALSE)</f>
        <v>2</v>
      </c>
      <c r="Q1915" s="8" t="s">
        <v>17</v>
      </c>
      <c r="R1915" t="s">
        <v>18</v>
      </c>
      <c r="S1915" t="s">
        <v>37</v>
      </c>
      <c r="T1915" t="s">
        <v>73</v>
      </c>
    </row>
    <row r="1916" spans="1:20" x14ac:dyDescent="0.35">
      <c r="A1916">
        <v>39617</v>
      </c>
      <c r="B1916" s="1">
        <v>40894</v>
      </c>
      <c r="C1916" s="27" t="str">
        <f t="shared" si="88"/>
        <v>Dec</v>
      </c>
      <c r="D1916" s="27">
        <f>VLOOKUP(C1916,'Look-up tables'!$N$2:$O$13,2,FALSE)</f>
        <v>12</v>
      </c>
      <c r="E1916" t="s">
        <v>49</v>
      </c>
      <c r="F1916">
        <v>28</v>
      </c>
      <c r="G1916" t="str">
        <f>VLOOKUP(F1916,'Look-up tables'!$A$1:$B$7,2,TRUE)</f>
        <v>M</v>
      </c>
      <c r="H1916">
        <v>169.46</v>
      </c>
      <c r="I1916" s="2">
        <f t="shared" si="90"/>
        <v>6.052142857142857</v>
      </c>
      <c r="J1916" t="s">
        <v>25</v>
      </c>
      <c r="K1916">
        <v>1.2</v>
      </c>
      <c r="L1916" s="8">
        <f t="shared" si="89"/>
        <v>170.66</v>
      </c>
      <c r="M1916" t="s">
        <v>15</v>
      </c>
      <c r="N1916" t="str">
        <f>VLOOKUP(M1916,'Look-up tables'!$H$1:$I$14,2,FALSE)</f>
        <v>BC</v>
      </c>
      <c r="O1916" t="s">
        <v>42</v>
      </c>
      <c r="P1916" s="7">
        <f>VLOOKUP(O1916,'Look-up tables'!$D$1:$E$5,2,FALSE)</f>
        <v>2</v>
      </c>
      <c r="Q1916" s="8" t="s">
        <v>27</v>
      </c>
      <c r="R1916" t="s">
        <v>40</v>
      </c>
      <c r="S1916" t="s">
        <v>37</v>
      </c>
      <c r="T1916" t="s">
        <v>73</v>
      </c>
    </row>
    <row r="1917" spans="1:20" x14ac:dyDescent="0.35">
      <c r="A1917">
        <v>50854</v>
      </c>
      <c r="B1917" s="1">
        <v>40894</v>
      </c>
      <c r="C1917" s="27" t="str">
        <f t="shared" si="88"/>
        <v>Dec</v>
      </c>
      <c r="D1917" s="27">
        <f>VLOOKUP(C1917,'Look-up tables'!$N$2:$O$13,2,FALSE)</f>
        <v>12</v>
      </c>
      <c r="E1917" t="s">
        <v>20</v>
      </c>
      <c r="F1917">
        <v>27</v>
      </c>
      <c r="G1917" t="str">
        <f>VLOOKUP(F1917,'Look-up tables'!$A$1:$B$7,2,TRUE)</f>
        <v>M</v>
      </c>
      <c r="H1917">
        <v>137.5</v>
      </c>
      <c r="I1917" s="2">
        <f t="shared" si="90"/>
        <v>5.0925925925925926</v>
      </c>
      <c r="J1917" t="s">
        <v>25</v>
      </c>
      <c r="K1917">
        <v>4.95</v>
      </c>
      <c r="L1917" s="8">
        <f t="shared" si="89"/>
        <v>142.44999999999999</v>
      </c>
      <c r="M1917" t="s">
        <v>51</v>
      </c>
      <c r="N1917" t="str">
        <f>VLOOKUP(M1917,'Look-up tables'!$H$1:$I$14,2,FALSE)</f>
        <v>ON</v>
      </c>
      <c r="O1917" t="s">
        <v>22</v>
      </c>
      <c r="P1917" s="7">
        <f>VLOOKUP(O1917,'Look-up tables'!$D$1:$E$5,2,FALSE)</f>
        <v>1</v>
      </c>
      <c r="Q1917" s="8" t="s">
        <v>27</v>
      </c>
      <c r="R1917" t="s">
        <v>68</v>
      </c>
      <c r="S1917" t="s">
        <v>19</v>
      </c>
      <c r="T1917" t="s">
        <v>78</v>
      </c>
    </row>
    <row r="1918" spans="1:20" x14ac:dyDescent="0.35">
      <c r="A1918">
        <v>30081</v>
      </c>
      <c r="B1918" s="1">
        <v>40894</v>
      </c>
      <c r="C1918" s="27" t="str">
        <f t="shared" si="88"/>
        <v>Dec</v>
      </c>
      <c r="D1918" s="27">
        <f>VLOOKUP(C1918,'Look-up tables'!$N$2:$O$13,2,FALSE)</f>
        <v>12</v>
      </c>
      <c r="E1918" t="s">
        <v>34</v>
      </c>
      <c r="F1918">
        <v>26</v>
      </c>
      <c r="G1918" t="str">
        <f>VLOOKUP(F1918,'Look-up tables'!$A$1:$B$7,2,TRUE)</f>
        <v>M</v>
      </c>
      <c r="H1918">
        <v>213.49</v>
      </c>
      <c r="I1918" s="2">
        <f t="shared" si="90"/>
        <v>8.2111538461538469</v>
      </c>
      <c r="J1918" t="s">
        <v>25</v>
      </c>
      <c r="K1918">
        <v>8.94</v>
      </c>
      <c r="L1918" s="8">
        <f t="shared" si="89"/>
        <v>222.43</v>
      </c>
      <c r="M1918" t="s">
        <v>39</v>
      </c>
      <c r="N1918" t="str">
        <f>VLOOKUP(M1918,'Look-up tables'!$H$1:$I$14,2,FALSE)</f>
        <v>MB</v>
      </c>
      <c r="O1918" t="s">
        <v>29</v>
      </c>
      <c r="P1918" s="7">
        <f>VLOOKUP(O1918,'Look-up tables'!$D$1:$E$5,2,FALSE)</f>
        <v>3</v>
      </c>
      <c r="Q1918" s="8" t="s">
        <v>27</v>
      </c>
      <c r="R1918" t="s">
        <v>68</v>
      </c>
      <c r="S1918" t="s">
        <v>19</v>
      </c>
      <c r="T1918" t="s">
        <v>73</v>
      </c>
    </row>
    <row r="1919" spans="1:20" x14ac:dyDescent="0.35">
      <c r="A1919">
        <v>50854</v>
      </c>
      <c r="B1919" s="1">
        <v>40894</v>
      </c>
      <c r="C1919" s="27" t="str">
        <f t="shared" si="88"/>
        <v>Dec</v>
      </c>
      <c r="D1919" s="27">
        <f>VLOOKUP(C1919,'Look-up tables'!$N$2:$O$13,2,FALSE)</f>
        <v>12</v>
      </c>
      <c r="E1919" t="s">
        <v>20</v>
      </c>
      <c r="F1919">
        <v>12</v>
      </c>
      <c r="G1919" t="str">
        <f>VLOOKUP(F1919,'Look-up tables'!$A$1:$B$7,2,TRUE)</f>
        <v>S</v>
      </c>
      <c r="H1919">
        <v>5744.24</v>
      </c>
      <c r="I1919" s="2">
        <f t="shared" si="90"/>
        <v>478.68666666666667</v>
      </c>
      <c r="J1919" t="s">
        <v>21</v>
      </c>
      <c r="K1919">
        <v>28.14</v>
      </c>
      <c r="L1919" s="8">
        <f t="shared" si="89"/>
        <v>5772.38</v>
      </c>
      <c r="M1919" t="s">
        <v>51</v>
      </c>
      <c r="N1919" t="str">
        <f>VLOOKUP(M1919,'Look-up tables'!$H$1:$I$14,2,FALSE)</f>
        <v>ON</v>
      </c>
      <c r="O1919" t="s">
        <v>22</v>
      </c>
      <c r="P1919" s="7">
        <f>VLOOKUP(O1919,'Look-up tables'!$D$1:$E$5,2,FALSE)</f>
        <v>1</v>
      </c>
      <c r="Q1919" s="8" t="s">
        <v>30</v>
      </c>
      <c r="R1919" t="s">
        <v>44</v>
      </c>
      <c r="S1919" t="s">
        <v>24</v>
      </c>
      <c r="T1919" t="s">
        <v>73</v>
      </c>
    </row>
    <row r="1920" spans="1:20" x14ac:dyDescent="0.35">
      <c r="A1920">
        <v>51463</v>
      </c>
      <c r="B1920" s="1">
        <v>40894</v>
      </c>
      <c r="C1920" s="27" t="str">
        <f t="shared" si="88"/>
        <v>Dec</v>
      </c>
      <c r="D1920" s="27">
        <f>VLOOKUP(C1920,'Look-up tables'!$N$2:$O$13,2,FALSE)</f>
        <v>12</v>
      </c>
      <c r="E1920" t="s">
        <v>13</v>
      </c>
      <c r="F1920">
        <v>7</v>
      </c>
      <c r="G1920" t="str">
        <f>VLOOKUP(F1920,'Look-up tables'!$A$1:$B$7,2,TRUE)</f>
        <v>XS</v>
      </c>
      <c r="H1920">
        <v>405.33949999999999</v>
      </c>
      <c r="I1920" s="2">
        <f t="shared" si="90"/>
        <v>57.905642857142858</v>
      </c>
      <c r="J1920" t="s">
        <v>14</v>
      </c>
      <c r="K1920">
        <v>3.9</v>
      </c>
      <c r="L1920" s="8">
        <f t="shared" si="89"/>
        <v>409.23949999999996</v>
      </c>
      <c r="M1920" t="s">
        <v>35</v>
      </c>
      <c r="N1920" t="str">
        <f>VLOOKUP(M1920,'Look-up tables'!$H$1:$I$14,2,FALSE)</f>
        <v>QC</v>
      </c>
      <c r="O1920" t="s">
        <v>22</v>
      </c>
      <c r="P1920" s="7">
        <f>VLOOKUP(O1920,'Look-up tables'!$D$1:$E$5,2,FALSE)</f>
        <v>1</v>
      </c>
      <c r="Q1920" s="8" t="s">
        <v>30</v>
      </c>
      <c r="R1920" t="s">
        <v>47</v>
      </c>
      <c r="S1920" t="s">
        <v>19</v>
      </c>
      <c r="T1920" t="s">
        <v>78</v>
      </c>
    </row>
    <row r="1921" spans="1:20" x14ac:dyDescent="0.35">
      <c r="A1921">
        <v>41349</v>
      </c>
      <c r="B1921" s="1">
        <v>40894</v>
      </c>
      <c r="C1921" s="27" t="str">
        <f t="shared" si="88"/>
        <v>Dec</v>
      </c>
      <c r="D1921" s="27">
        <f>VLOOKUP(C1921,'Look-up tables'!$N$2:$O$13,2,FALSE)</f>
        <v>12</v>
      </c>
      <c r="E1921" t="s">
        <v>20</v>
      </c>
      <c r="F1921">
        <v>4</v>
      </c>
      <c r="G1921" t="str">
        <f>VLOOKUP(F1921,'Look-up tables'!$A$1:$B$7,2,TRUE)</f>
        <v>XS</v>
      </c>
      <c r="H1921">
        <v>85.96</v>
      </c>
      <c r="I1921" s="2">
        <f t="shared" si="90"/>
        <v>21.49</v>
      </c>
      <c r="J1921" t="s">
        <v>14</v>
      </c>
      <c r="K1921">
        <v>8.99</v>
      </c>
      <c r="L1921" s="8">
        <f t="shared" si="89"/>
        <v>94.949999999999989</v>
      </c>
      <c r="M1921" t="s">
        <v>15</v>
      </c>
      <c r="N1921" t="str">
        <f>VLOOKUP(M1921,'Look-up tables'!$H$1:$I$14,2,FALSE)</f>
        <v>BC</v>
      </c>
      <c r="O1921" t="s">
        <v>29</v>
      </c>
      <c r="P1921" s="7">
        <f>VLOOKUP(O1921,'Look-up tables'!$D$1:$E$5,2,FALSE)</f>
        <v>3</v>
      </c>
      <c r="Q1921" s="8" t="s">
        <v>17</v>
      </c>
      <c r="R1921" t="s">
        <v>18</v>
      </c>
      <c r="S1921" t="s">
        <v>32</v>
      </c>
      <c r="T1921" t="s">
        <v>73</v>
      </c>
    </row>
    <row r="1922" spans="1:20" x14ac:dyDescent="0.35">
      <c r="A1922">
        <v>51463</v>
      </c>
      <c r="B1922" s="1">
        <v>40894</v>
      </c>
      <c r="C1922" s="27" t="str">
        <f t="shared" si="88"/>
        <v>Dec</v>
      </c>
      <c r="D1922" s="27">
        <f>VLOOKUP(C1922,'Look-up tables'!$N$2:$O$13,2,FALSE)</f>
        <v>12</v>
      </c>
      <c r="E1922" t="s">
        <v>13</v>
      </c>
      <c r="F1922">
        <v>4</v>
      </c>
      <c r="G1922" t="str">
        <f>VLOOKUP(F1922,'Look-up tables'!$A$1:$B$7,2,TRUE)</f>
        <v>XS</v>
      </c>
      <c r="H1922">
        <v>28.34</v>
      </c>
      <c r="I1922" s="2">
        <f t="shared" si="90"/>
        <v>7.085</v>
      </c>
      <c r="J1922" t="s">
        <v>25</v>
      </c>
      <c r="K1922">
        <v>7.44</v>
      </c>
      <c r="L1922" s="8">
        <f t="shared" si="89"/>
        <v>35.78</v>
      </c>
      <c r="M1922" t="s">
        <v>35</v>
      </c>
      <c r="N1922" t="str">
        <f>VLOOKUP(M1922,'Look-up tables'!$H$1:$I$14,2,FALSE)</f>
        <v>QC</v>
      </c>
      <c r="O1922" t="s">
        <v>22</v>
      </c>
      <c r="P1922" s="7">
        <f>VLOOKUP(O1922,'Look-up tables'!$D$1:$E$5,2,FALSE)</f>
        <v>1</v>
      </c>
      <c r="Q1922" s="8" t="s">
        <v>27</v>
      </c>
      <c r="R1922" t="s">
        <v>28</v>
      </c>
      <c r="S1922" t="s">
        <v>19</v>
      </c>
      <c r="T1922" t="s">
        <v>197</v>
      </c>
    </row>
    <row r="1923" spans="1:20" x14ac:dyDescent="0.35">
      <c r="A1923">
        <v>50657</v>
      </c>
      <c r="B1923" s="1">
        <v>40895</v>
      </c>
      <c r="C1923" s="27" t="str">
        <f t="shared" ref="C1923:C1986" si="91">TEXT(B1923, "mmm")</f>
        <v>Dec</v>
      </c>
      <c r="D1923" s="27">
        <f>VLOOKUP(C1923,'Look-up tables'!$N$2:$O$13,2,FALSE)</f>
        <v>12</v>
      </c>
      <c r="E1923" t="s">
        <v>34</v>
      </c>
      <c r="F1923">
        <v>49</v>
      </c>
      <c r="G1923" t="str">
        <f>VLOOKUP(F1923,'Look-up tables'!$A$1:$B$7,2,TRUE)</f>
        <v>XL</v>
      </c>
      <c r="H1923">
        <v>7413.29</v>
      </c>
      <c r="I1923" s="2">
        <f t="shared" si="90"/>
        <v>151.29163265306121</v>
      </c>
      <c r="J1923" t="s">
        <v>21</v>
      </c>
      <c r="K1923">
        <v>16.010000000000002</v>
      </c>
      <c r="L1923" s="8">
        <f t="shared" ref="L1923:L1986" si="92">H1923+K1923</f>
        <v>7429.3</v>
      </c>
      <c r="M1923" t="s">
        <v>63</v>
      </c>
      <c r="N1923" t="str">
        <f>VLOOKUP(M1923,'Look-up tables'!$H$1:$I$14,2,FALSE)</f>
        <v>NB</v>
      </c>
      <c r="O1923" t="s">
        <v>22</v>
      </c>
      <c r="P1923" s="7">
        <f>VLOOKUP(O1923,'Look-up tables'!$D$1:$E$5,2,FALSE)</f>
        <v>1</v>
      </c>
      <c r="Q1923" s="8" t="s">
        <v>17</v>
      </c>
      <c r="R1923" t="s">
        <v>52</v>
      </c>
      <c r="S1923" t="s">
        <v>56</v>
      </c>
      <c r="T1923" t="s">
        <v>179</v>
      </c>
    </row>
    <row r="1924" spans="1:20" x14ac:dyDescent="0.35">
      <c r="A1924">
        <v>25378</v>
      </c>
      <c r="B1924" s="1">
        <v>40895</v>
      </c>
      <c r="C1924" s="27" t="str">
        <f t="shared" si="91"/>
        <v>Dec</v>
      </c>
      <c r="D1924" s="27">
        <f>VLOOKUP(C1924,'Look-up tables'!$N$2:$O$13,2,FALSE)</f>
        <v>12</v>
      </c>
      <c r="E1924" t="s">
        <v>49</v>
      </c>
      <c r="F1924">
        <v>48</v>
      </c>
      <c r="G1924" t="str">
        <f>VLOOKUP(F1924,'Look-up tables'!$A$1:$B$7,2,TRUE)</f>
        <v>XL</v>
      </c>
      <c r="H1924">
        <v>3713.0124999999998</v>
      </c>
      <c r="I1924" s="2">
        <f t="shared" si="90"/>
        <v>77.354427083333334</v>
      </c>
      <c r="J1924" t="s">
        <v>25</v>
      </c>
      <c r="K1924">
        <v>7.69</v>
      </c>
      <c r="L1924" s="8">
        <f t="shared" si="92"/>
        <v>3720.7024999999999</v>
      </c>
      <c r="M1924" t="s">
        <v>46</v>
      </c>
      <c r="N1924" t="str">
        <f>VLOOKUP(M1924,'Look-up tables'!$H$1:$I$14,2,FALSE)</f>
        <v>YT</v>
      </c>
      <c r="O1924" t="s">
        <v>22</v>
      </c>
      <c r="P1924" s="7">
        <f>VLOOKUP(O1924,'Look-up tables'!$D$1:$E$5,2,FALSE)</f>
        <v>1</v>
      </c>
      <c r="Q1924" s="8" t="s">
        <v>30</v>
      </c>
      <c r="R1924" t="s">
        <v>47</v>
      </c>
      <c r="S1924" t="s">
        <v>19</v>
      </c>
      <c r="T1924" t="s">
        <v>179</v>
      </c>
    </row>
    <row r="1925" spans="1:20" x14ac:dyDescent="0.35">
      <c r="A1925">
        <v>31878</v>
      </c>
      <c r="B1925" s="1">
        <v>40895</v>
      </c>
      <c r="C1925" s="27" t="str">
        <f t="shared" si="91"/>
        <v>Dec</v>
      </c>
      <c r="D1925" s="27">
        <f>VLOOKUP(C1925,'Look-up tables'!$N$2:$O$13,2,FALSE)</f>
        <v>12</v>
      </c>
      <c r="E1925" t="s">
        <v>55</v>
      </c>
      <c r="F1925">
        <v>42</v>
      </c>
      <c r="G1925" t="str">
        <f>VLOOKUP(F1925,'Look-up tables'!$A$1:$B$7,2,TRUE)</f>
        <v>XL</v>
      </c>
      <c r="H1925">
        <v>5678.5524999999998</v>
      </c>
      <c r="I1925" s="2">
        <f t="shared" si="90"/>
        <v>135.20363095238093</v>
      </c>
      <c r="J1925" t="s">
        <v>25</v>
      </c>
      <c r="K1925">
        <v>8.99</v>
      </c>
      <c r="L1925" s="8">
        <f t="shared" si="92"/>
        <v>5687.5424999999996</v>
      </c>
      <c r="M1925" t="s">
        <v>54</v>
      </c>
      <c r="N1925" t="str">
        <f>VLOOKUP(M1925,'Look-up tables'!$H$1:$I$14,2,FALSE)</f>
        <v>AB</v>
      </c>
      <c r="O1925" t="s">
        <v>29</v>
      </c>
      <c r="P1925" s="7">
        <f>VLOOKUP(O1925,'Look-up tables'!$D$1:$E$5,2,FALSE)</f>
        <v>3</v>
      </c>
      <c r="Q1925" s="8" t="s">
        <v>30</v>
      </c>
      <c r="R1925" t="s">
        <v>47</v>
      </c>
      <c r="S1925" t="s">
        <v>19</v>
      </c>
      <c r="T1925" t="s">
        <v>73</v>
      </c>
    </row>
    <row r="1926" spans="1:20" x14ac:dyDescent="0.35">
      <c r="A1926">
        <v>50657</v>
      </c>
      <c r="B1926" s="1">
        <v>40895</v>
      </c>
      <c r="C1926" s="27" t="str">
        <f t="shared" si="91"/>
        <v>Dec</v>
      </c>
      <c r="D1926" s="27">
        <f>VLOOKUP(C1926,'Look-up tables'!$N$2:$O$13,2,FALSE)</f>
        <v>12</v>
      </c>
      <c r="E1926" t="s">
        <v>34</v>
      </c>
      <c r="F1926">
        <v>40</v>
      </c>
      <c r="G1926" t="str">
        <f>VLOOKUP(F1926,'Look-up tables'!$A$1:$B$7,2,TRUE)</f>
        <v>XL</v>
      </c>
      <c r="H1926">
        <v>315.45</v>
      </c>
      <c r="I1926" s="2">
        <f t="shared" si="90"/>
        <v>7.8862499999999995</v>
      </c>
      <c r="J1926" t="s">
        <v>25</v>
      </c>
      <c r="K1926">
        <v>11.51</v>
      </c>
      <c r="L1926" s="8">
        <f t="shared" si="92"/>
        <v>326.95999999999998</v>
      </c>
      <c r="M1926" t="s">
        <v>63</v>
      </c>
      <c r="N1926" t="str">
        <f>VLOOKUP(M1926,'Look-up tables'!$H$1:$I$14,2,FALSE)</f>
        <v>NB</v>
      </c>
      <c r="O1926" t="s">
        <v>22</v>
      </c>
      <c r="P1926" s="7">
        <f>VLOOKUP(O1926,'Look-up tables'!$D$1:$E$5,2,FALSE)</f>
        <v>1</v>
      </c>
      <c r="Q1926" s="8" t="s">
        <v>27</v>
      </c>
      <c r="R1926" t="s">
        <v>68</v>
      </c>
      <c r="S1926" t="s">
        <v>19</v>
      </c>
      <c r="T1926" t="s">
        <v>73</v>
      </c>
    </row>
    <row r="1927" spans="1:20" x14ac:dyDescent="0.35">
      <c r="A1927">
        <v>41991</v>
      </c>
      <c r="B1927" s="1">
        <v>40895</v>
      </c>
      <c r="C1927" s="27" t="str">
        <f t="shared" si="91"/>
        <v>Dec</v>
      </c>
      <c r="D1927" s="27">
        <f>VLOOKUP(C1927,'Look-up tables'!$N$2:$O$13,2,FALSE)</f>
        <v>12</v>
      </c>
      <c r="E1927" t="s">
        <v>13</v>
      </c>
      <c r="F1927">
        <v>36</v>
      </c>
      <c r="G1927" t="str">
        <f>VLOOKUP(F1927,'Look-up tables'!$A$1:$B$7,2,TRUE)</f>
        <v>L</v>
      </c>
      <c r="H1927">
        <v>1773.86</v>
      </c>
      <c r="I1927" s="2">
        <f t="shared" si="90"/>
        <v>49.273888888888884</v>
      </c>
      <c r="J1927" t="s">
        <v>21</v>
      </c>
      <c r="K1927">
        <v>14.19</v>
      </c>
      <c r="L1927" s="8">
        <f t="shared" si="92"/>
        <v>1788.05</v>
      </c>
      <c r="M1927" t="s">
        <v>96</v>
      </c>
      <c r="N1927" t="str">
        <f>VLOOKUP(M1927,'Look-up tables'!$H$1:$I$14,2,FALSE)</f>
        <v>PE</v>
      </c>
      <c r="O1927" t="s">
        <v>22</v>
      </c>
      <c r="P1927" s="7">
        <f>VLOOKUP(O1927,'Look-up tables'!$D$1:$E$5,2,FALSE)</f>
        <v>1</v>
      </c>
      <c r="Q1927" s="8" t="s">
        <v>17</v>
      </c>
      <c r="R1927" t="s">
        <v>23</v>
      </c>
      <c r="S1927" t="s">
        <v>24</v>
      </c>
      <c r="T1927" t="s">
        <v>164</v>
      </c>
    </row>
    <row r="1928" spans="1:20" x14ac:dyDescent="0.35">
      <c r="A1928">
        <v>41991</v>
      </c>
      <c r="B1928" s="1">
        <v>40895</v>
      </c>
      <c r="C1928" s="27" t="str">
        <f t="shared" si="91"/>
        <v>Dec</v>
      </c>
      <c r="D1928" s="27">
        <f>VLOOKUP(C1928,'Look-up tables'!$N$2:$O$13,2,FALSE)</f>
        <v>12</v>
      </c>
      <c r="E1928" t="s">
        <v>13</v>
      </c>
      <c r="F1928">
        <v>35</v>
      </c>
      <c r="G1928" t="str">
        <f>VLOOKUP(F1928,'Look-up tables'!$A$1:$B$7,2,TRUE)</f>
        <v>L</v>
      </c>
      <c r="H1928">
        <v>543.22</v>
      </c>
      <c r="I1928" s="2">
        <f t="shared" si="90"/>
        <v>15.520571428571429</v>
      </c>
      <c r="J1928" t="s">
        <v>25</v>
      </c>
      <c r="K1928">
        <v>7.4</v>
      </c>
      <c r="L1928" s="8">
        <f t="shared" si="92"/>
        <v>550.62</v>
      </c>
      <c r="M1928" t="s">
        <v>96</v>
      </c>
      <c r="N1928" t="str">
        <f>VLOOKUP(M1928,'Look-up tables'!$H$1:$I$14,2,FALSE)</f>
        <v>PE</v>
      </c>
      <c r="O1928" t="s">
        <v>22</v>
      </c>
      <c r="P1928" s="7">
        <f>VLOOKUP(O1928,'Look-up tables'!$D$1:$E$5,2,FALSE)</f>
        <v>1</v>
      </c>
      <c r="Q1928" s="8" t="s">
        <v>17</v>
      </c>
      <c r="R1928" t="s">
        <v>18</v>
      </c>
      <c r="S1928" t="s">
        <v>19</v>
      </c>
      <c r="T1928" t="s">
        <v>113</v>
      </c>
    </row>
    <row r="1929" spans="1:20" x14ac:dyDescent="0.35">
      <c r="A1929">
        <v>54533</v>
      </c>
      <c r="B1929" s="1">
        <v>40895</v>
      </c>
      <c r="C1929" s="27" t="str">
        <f t="shared" si="91"/>
        <v>Dec</v>
      </c>
      <c r="D1929" s="27">
        <f>VLOOKUP(C1929,'Look-up tables'!$N$2:$O$13,2,FALSE)</f>
        <v>12</v>
      </c>
      <c r="E1929" t="s">
        <v>55</v>
      </c>
      <c r="F1929">
        <v>21</v>
      </c>
      <c r="G1929" t="str">
        <f>VLOOKUP(F1929,'Look-up tables'!$A$1:$B$7,2,TRUE)</f>
        <v>M</v>
      </c>
      <c r="H1929">
        <v>162.25</v>
      </c>
      <c r="I1929" s="2">
        <f t="shared" si="90"/>
        <v>7.7261904761904763</v>
      </c>
      <c r="J1929" t="s">
        <v>25</v>
      </c>
      <c r="K1929">
        <v>6.05</v>
      </c>
      <c r="L1929" s="8">
        <f t="shared" si="92"/>
        <v>168.3</v>
      </c>
      <c r="M1929" t="s">
        <v>41</v>
      </c>
      <c r="N1929" t="str">
        <f>VLOOKUP(M1929,'Look-up tables'!$H$1:$I$14,2,FALSE)</f>
        <v>NS</v>
      </c>
      <c r="O1929" t="s">
        <v>22</v>
      </c>
      <c r="P1929" s="7">
        <f>VLOOKUP(O1929,'Look-up tables'!$D$1:$E$5,2,FALSE)</f>
        <v>1</v>
      </c>
      <c r="Q1929" s="8" t="s">
        <v>27</v>
      </c>
      <c r="R1929" t="s">
        <v>68</v>
      </c>
      <c r="S1929" t="s">
        <v>19</v>
      </c>
      <c r="T1929" t="s">
        <v>73</v>
      </c>
    </row>
    <row r="1930" spans="1:20" x14ac:dyDescent="0.35">
      <c r="A1930">
        <v>25061</v>
      </c>
      <c r="B1930" s="1">
        <v>40895</v>
      </c>
      <c r="C1930" s="27" t="str">
        <f t="shared" si="91"/>
        <v>Dec</v>
      </c>
      <c r="D1930" s="27">
        <f>VLOOKUP(C1930,'Look-up tables'!$N$2:$O$13,2,FALSE)</f>
        <v>12</v>
      </c>
      <c r="E1930" t="s">
        <v>55</v>
      </c>
      <c r="F1930">
        <v>20</v>
      </c>
      <c r="G1930" t="str">
        <f>VLOOKUP(F1930,'Look-up tables'!$A$1:$B$7,2,TRUE)</f>
        <v>M</v>
      </c>
      <c r="H1930">
        <v>941.13</v>
      </c>
      <c r="I1930" s="2">
        <f t="shared" si="90"/>
        <v>47.0565</v>
      </c>
      <c r="J1930" t="s">
        <v>25</v>
      </c>
      <c r="K1930">
        <v>7.23</v>
      </c>
      <c r="L1930" s="8">
        <f t="shared" si="92"/>
        <v>948.36</v>
      </c>
      <c r="M1930" t="s">
        <v>51</v>
      </c>
      <c r="N1930" t="str">
        <f>VLOOKUP(M1930,'Look-up tables'!$H$1:$I$14,2,FALSE)</f>
        <v>ON</v>
      </c>
      <c r="O1930" t="s">
        <v>29</v>
      </c>
      <c r="P1930" s="7">
        <f>VLOOKUP(O1930,'Look-up tables'!$D$1:$E$5,2,FALSE)</f>
        <v>3</v>
      </c>
      <c r="Q1930" s="8" t="s">
        <v>27</v>
      </c>
      <c r="R1930" t="s">
        <v>28</v>
      </c>
      <c r="S1930" t="s">
        <v>19</v>
      </c>
      <c r="T1930" t="s">
        <v>179</v>
      </c>
    </row>
    <row r="1931" spans="1:20" x14ac:dyDescent="0.35">
      <c r="A1931">
        <v>41991</v>
      </c>
      <c r="B1931" s="1">
        <v>40895</v>
      </c>
      <c r="C1931" s="27" t="str">
        <f t="shared" si="91"/>
        <v>Dec</v>
      </c>
      <c r="D1931" s="27">
        <f>VLOOKUP(C1931,'Look-up tables'!$N$2:$O$13,2,FALSE)</f>
        <v>12</v>
      </c>
      <c r="E1931" t="s">
        <v>13</v>
      </c>
      <c r="F1931">
        <v>18</v>
      </c>
      <c r="G1931" t="str">
        <f>VLOOKUP(F1931,'Look-up tables'!$A$1:$B$7,2,TRUE)</f>
        <v>S</v>
      </c>
      <c r="H1931">
        <v>813.9</v>
      </c>
      <c r="I1931" s="2">
        <f t="shared" si="90"/>
        <v>45.216666666666669</v>
      </c>
      <c r="J1931" t="s">
        <v>25</v>
      </c>
      <c r="K1931">
        <v>4.8</v>
      </c>
      <c r="L1931" s="8">
        <f t="shared" si="92"/>
        <v>818.69999999999993</v>
      </c>
      <c r="M1931" t="s">
        <v>96</v>
      </c>
      <c r="N1931" t="str">
        <f>VLOOKUP(M1931,'Look-up tables'!$H$1:$I$14,2,FALSE)</f>
        <v>PE</v>
      </c>
      <c r="O1931" t="s">
        <v>22</v>
      </c>
      <c r="P1931" s="7">
        <f>VLOOKUP(O1931,'Look-up tables'!$D$1:$E$5,2,FALSE)</f>
        <v>1</v>
      </c>
      <c r="Q1931" s="8" t="s">
        <v>17</v>
      </c>
      <c r="R1931" t="s">
        <v>18</v>
      </c>
      <c r="S1931" t="s">
        <v>37</v>
      </c>
      <c r="T1931" t="s">
        <v>113</v>
      </c>
    </row>
    <row r="1932" spans="1:20" x14ac:dyDescent="0.35">
      <c r="A1932">
        <v>50657</v>
      </c>
      <c r="B1932" s="1">
        <v>40895</v>
      </c>
      <c r="C1932" s="27" t="str">
        <f t="shared" si="91"/>
        <v>Dec</v>
      </c>
      <c r="D1932" s="27">
        <f>VLOOKUP(C1932,'Look-up tables'!$N$2:$O$13,2,FALSE)</f>
        <v>12</v>
      </c>
      <c r="E1932" t="s">
        <v>34</v>
      </c>
      <c r="F1932">
        <v>16</v>
      </c>
      <c r="G1932" t="str">
        <f>VLOOKUP(F1932,'Look-up tables'!$A$1:$B$7,2,TRUE)</f>
        <v>S</v>
      </c>
      <c r="H1932">
        <v>60.02</v>
      </c>
      <c r="I1932" s="2">
        <f t="shared" si="90"/>
        <v>3.7512500000000002</v>
      </c>
      <c r="J1932" t="s">
        <v>14</v>
      </c>
      <c r="K1932">
        <v>1.93</v>
      </c>
      <c r="L1932" s="8">
        <f t="shared" si="92"/>
        <v>61.95</v>
      </c>
      <c r="M1932" t="s">
        <v>63</v>
      </c>
      <c r="N1932" t="str">
        <f>VLOOKUP(M1932,'Look-up tables'!$H$1:$I$14,2,FALSE)</f>
        <v>NB</v>
      </c>
      <c r="O1932" t="s">
        <v>22</v>
      </c>
      <c r="P1932" s="7">
        <f>VLOOKUP(O1932,'Look-up tables'!$D$1:$E$5,2,FALSE)</f>
        <v>1</v>
      </c>
      <c r="Q1932" s="8" t="s">
        <v>27</v>
      </c>
      <c r="R1932" t="s">
        <v>28</v>
      </c>
      <c r="S1932" t="s">
        <v>37</v>
      </c>
      <c r="T1932" t="s">
        <v>179</v>
      </c>
    </row>
    <row r="1933" spans="1:20" x14ac:dyDescent="0.35">
      <c r="A1933">
        <v>42082</v>
      </c>
      <c r="B1933" s="1">
        <v>40895</v>
      </c>
      <c r="C1933" s="27" t="str">
        <f t="shared" si="91"/>
        <v>Dec</v>
      </c>
      <c r="D1933" s="27">
        <f>VLOOKUP(C1933,'Look-up tables'!$N$2:$O$13,2,FALSE)</f>
        <v>12</v>
      </c>
      <c r="E1933" t="s">
        <v>20</v>
      </c>
      <c r="F1933">
        <v>15</v>
      </c>
      <c r="G1933" t="str">
        <f>VLOOKUP(F1933,'Look-up tables'!$A$1:$B$7,2,TRUE)</f>
        <v>S</v>
      </c>
      <c r="H1933">
        <v>76.42</v>
      </c>
      <c r="I1933" s="2">
        <f t="shared" si="90"/>
        <v>5.0946666666666669</v>
      </c>
      <c r="J1933" t="s">
        <v>25</v>
      </c>
      <c r="K1933">
        <v>3.01</v>
      </c>
      <c r="L1933" s="8">
        <f t="shared" si="92"/>
        <v>79.430000000000007</v>
      </c>
      <c r="M1933" t="s">
        <v>51</v>
      </c>
      <c r="N1933" t="str">
        <f>VLOOKUP(M1933,'Look-up tables'!$H$1:$I$14,2,FALSE)</f>
        <v>ON</v>
      </c>
      <c r="O1933" t="s">
        <v>42</v>
      </c>
      <c r="P1933" s="7">
        <f>VLOOKUP(O1933,'Look-up tables'!$D$1:$E$5,2,FALSE)</f>
        <v>2</v>
      </c>
      <c r="Q1933" s="8" t="s">
        <v>27</v>
      </c>
      <c r="R1933" t="s">
        <v>28</v>
      </c>
      <c r="S1933" t="s">
        <v>37</v>
      </c>
      <c r="T1933" t="s">
        <v>179</v>
      </c>
    </row>
    <row r="1934" spans="1:20" x14ac:dyDescent="0.35">
      <c r="A1934">
        <v>31878</v>
      </c>
      <c r="B1934" s="1">
        <v>40895</v>
      </c>
      <c r="C1934" s="27" t="str">
        <f t="shared" si="91"/>
        <v>Dec</v>
      </c>
      <c r="D1934" s="27">
        <f>VLOOKUP(C1934,'Look-up tables'!$N$2:$O$13,2,FALSE)</f>
        <v>12</v>
      </c>
      <c r="E1934" t="s">
        <v>55</v>
      </c>
      <c r="F1934">
        <v>14</v>
      </c>
      <c r="G1934" t="str">
        <f>VLOOKUP(F1934,'Look-up tables'!$A$1:$B$7,2,TRUE)</f>
        <v>S</v>
      </c>
      <c r="H1934">
        <v>138.94999999999999</v>
      </c>
      <c r="I1934" s="2">
        <f t="shared" si="90"/>
        <v>9.9249999999999989</v>
      </c>
      <c r="J1934" t="s">
        <v>25</v>
      </c>
      <c r="K1934">
        <v>4.3899999999999997</v>
      </c>
      <c r="L1934" s="8">
        <f t="shared" si="92"/>
        <v>143.33999999999997</v>
      </c>
      <c r="M1934" t="s">
        <v>54</v>
      </c>
      <c r="N1934" t="str">
        <f>VLOOKUP(M1934,'Look-up tables'!$H$1:$I$14,2,FALSE)</f>
        <v>AB</v>
      </c>
      <c r="O1934" t="s">
        <v>29</v>
      </c>
      <c r="P1934" s="7">
        <f>VLOOKUP(O1934,'Look-up tables'!$D$1:$E$5,2,FALSE)</f>
        <v>3</v>
      </c>
      <c r="Q1934" s="8" t="s">
        <v>27</v>
      </c>
      <c r="R1934" t="s">
        <v>28</v>
      </c>
      <c r="S1934" t="s">
        <v>37</v>
      </c>
      <c r="T1934" t="s">
        <v>79</v>
      </c>
    </row>
    <row r="1935" spans="1:20" x14ac:dyDescent="0.35">
      <c r="A1935">
        <v>21894</v>
      </c>
      <c r="B1935" s="1">
        <v>40895</v>
      </c>
      <c r="C1935" s="27" t="str">
        <f t="shared" si="91"/>
        <v>Dec</v>
      </c>
      <c r="D1935" s="27">
        <f>VLOOKUP(C1935,'Look-up tables'!$N$2:$O$13,2,FALSE)</f>
        <v>12</v>
      </c>
      <c r="E1935" t="s">
        <v>20</v>
      </c>
      <c r="F1935">
        <v>6</v>
      </c>
      <c r="G1935" t="str">
        <f>VLOOKUP(F1935,'Look-up tables'!$A$1:$B$7,2,TRUE)</f>
        <v>XS</v>
      </c>
      <c r="H1935">
        <v>54.3</v>
      </c>
      <c r="I1935" s="2">
        <f t="shared" si="90"/>
        <v>9.0499999999999989</v>
      </c>
      <c r="J1935" t="s">
        <v>25</v>
      </c>
      <c r="K1935">
        <v>2.0299999999999998</v>
      </c>
      <c r="L1935" s="8">
        <f t="shared" si="92"/>
        <v>56.33</v>
      </c>
      <c r="M1935" t="s">
        <v>39</v>
      </c>
      <c r="N1935" t="str">
        <f>VLOOKUP(M1935,'Look-up tables'!$H$1:$I$14,2,FALSE)</f>
        <v>MB</v>
      </c>
      <c r="O1935" t="s">
        <v>16</v>
      </c>
      <c r="P1935" s="7">
        <f>VLOOKUP(O1935,'Look-up tables'!$D$1:$E$5,2,FALSE)</f>
        <v>4</v>
      </c>
      <c r="Q1935" s="8" t="s">
        <v>27</v>
      </c>
      <c r="R1935" t="s">
        <v>28</v>
      </c>
      <c r="S1935" t="s">
        <v>37</v>
      </c>
      <c r="T1935" t="s">
        <v>179</v>
      </c>
    </row>
    <row r="1936" spans="1:20" x14ac:dyDescent="0.35">
      <c r="A1936">
        <v>59911</v>
      </c>
      <c r="B1936" s="1">
        <v>40895</v>
      </c>
      <c r="C1936" s="27" t="str">
        <f t="shared" si="91"/>
        <v>Dec</v>
      </c>
      <c r="D1936" s="27">
        <f>VLOOKUP(C1936,'Look-up tables'!$N$2:$O$13,2,FALSE)</f>
        <v>12</v>
      </c>
      <c r="E1936" t="s">
        <v>49</v>
      </c>
      <c r="F1936">
        <v>1</v>
      </c>
      <c r="G1936" t="str">
        <f>VLOOKUP(F1936,'Look-up tables'!$A$1:$B$7,2,TRUE)</f>
        <v>XS</v>
      </c>
      <c r="H1936">
        <v>10.59</v>
      </c>
      <c r="I1936" s="2">
        <f t="shared" si="90"/>
        <v>10.59</v>
      </c>
      <c r="J1936" t="s">
        <v>25</v>
      </c>
      <c r="K1936">
        <v>2.15</v>
      </c>
      <c r="L1936" s="8">
        <f t="shared" si="92"/>
        <v>12.74</v>
      </c>
      <c r="M1936" t="s">
        <v>85</v>
      </c>
      <c r="N1936" t="str">
        <f>VLOOKUP(M1936,'Look-up tables'!$H$1:$I$14,2,FALSE)</f>
        <v>SK</v>
      </c>
      <c r="O1936" t="s">
        <v>22</v>
      </c>
      <c r="P1936" s="7">
        <f>VLOOKUP(O1936,'Look-up tables'!$D$1:$E$5,2,FALSE)</f>
        <v>1</v>
      </c>
      <c r="Q1936" s="8" t="s">
        <v>27</v>
      </c>
      <c r="R1936" t="s">
        <v>28</v>
      </c>
      <c r="S1936" t="s">
        <v>37</v>
      </c>
      <c r="T1936" t="s">
        <v>73</v>
      </c>
    </row>
    <row r="1937" spans="1:20" x14ac:dyDescent="0.35">
      <c r="A1937">
        <v>32450</v>
      </c>
      <c r="B1937" s="1">
        <v>40896</v>
      </c>
      <c r="C1937" s="27" t="str">
        <f t="shared" si="91"/>
        <v>Dec</v>
      </c>
      <c r="D1937" s="27">
        <f>VLOOKUP(C1937,'Look-up tables'!$N$2:$O$13,2,FALSE)</f>
        <v>12</v>
      </c>
      <c r="E1937" t="s">
        <v>55</v>
      </c>
      <c r="F1937">
        <v>37</v>
      </c>
      <c r="G1937" t="str">
        <f>VLOOKUP(F1937,'Look-up tables'!$A$1:$B$7,2,TRUE)</f>
        <v>L</v>
      </c>
      <c r="H1937">
        <v>2638.79</v>
      </c>
      <c r="I1937" s="2">
        <f t="shared" si="90"/>
        <v>71.318648648648647</v>
      </c>
      <c r="J1937" t="s">
        <v>21</v>
      </c>
      <c r="K1937">
        <v>89.3</v>
      </c>
      <c r="L1937" s="8">
        <f t="shared" si="92"/>
        <v>2728.09</v>
      </c>
      <c r="M1937" t="s">
        <v>35</v>
      </c>
      <c r="N1937" t="str">
        <f>VLOOKUP(M1937,'Look-up tables'!$H$1:$I$14,2,FALSE)</f>
        <v>QC</v>
      </c>
      <c r="O1937" t="s">
        <v>42</v>
      </c>
      <c r="P1937" s="7">
        <f>VLOOKUP(O1937,'Look-up tables'!$D$1:$E$5,2,FALSE)</f>
        <v>2</v>
      </c>
      <c r="Q1937" s="8" t="s">
        <v>17</v>
      </c>
      <c r="R1937" t="s">
        <v>52</v>
      </c>
      <c r="S1937" t="s">
        <v>56</v>
      </c>
      <c r="T1937" t="s">
        <v>73</v>
      </c>
    </row>
    <row r="1938" spans="1:20" x14ac:dyDescent="0.35">
      <c r="A1938">
        <v>56032</v>
      </c>
      <c r="B1938" s="1">
        <v>40896</v>
      </c>
      <c r="C1938" s="27" t="str">
        <f t="shared" si="91"/>
        <v>Dec</v>
      </c>
      <c r="D1938" s="27">
        <f>VLOOKUP(C1938,'Look-up tables'!$N$2:$O$13,2,FALSE)</f>
        <v>12</v>
      </c>
      <c r="E1938" t="s">
        <v>49</v>
      </c>
      <c r="F1938">
        <v>31</v>
      </c>
      <c r="G1938" t="str">
        <f>VLOOKUP(F1938,'Look-up tables'!$A$1:$B$7,2,TRUE)</f>
        <v>L</v>
      </c>
      <c r="H1938">
        <v>2893.31</v>
      </c>
      <c r="I1938" s="2">
        <f t="shared" ref="I1938:I2001" si="93">H1938/F1938</f>
        <v>93.332580645161286</v>
      </c>
      <c r="J1938" t="s">
        <v>25</v>
      </c>
      <c r="K1938">
        <v>13.99</v>
      </c>
      <c r="L1938" s="8">
        <f t="shared" si="92"/>
        <v>2907.2999999999997</v>
      </c>
      <c r="M1938" t="s">
        <v>85</v>
      </c>
      <c r="N1938" t="str">
        <f>VLOOKUP(M1938,'Look-up tables'!$H$1:$I$14,2,FALSE)</f>
        <v>SK</v>
      </c>
      <c r="O1938" t="s">
        <v>22</v>
      </c>
      <c r="P1938" s="7">
        <f>VLOOKUP(O1938,'Look-up tables'!$D$1:$E$5,2,FALSE)</f>
        <v>1</v>
      </c>
      <c r="Q1938" s="8" t="s">
        <v>30</v>
      </c>
      <c r="R1938" t="s">
        <v>44</v>
      </c>
      <c r="S1938" t="s">
        <v>45</v>
      </c>
      <c r="T1938" t="s">
        <v>73</v>
      </c>
    </row>
    <row r="1939" spans="1:20" x14ac:dyDescent="0.35">
      <c r="A1939">
        <v>56032</v>
      </c>
      <c r="B1939" s="1">
        <v>40896</v>
      </c>
      <c r="C1939" s="27" t="str">
        <f t="shared" si="91"/>
        <v>Dec</v>
      </c>
      <c r="D1939" s="27">
        <f>VLOOKUP(C1939,'Look-up tables'!$N$2:$O$13,2,FALSE)</f>
        <v>12</v>
      </c>
      <c r="E1939" t="s">
        <v>49</v>
      </c>
      <c r="F1939">
        <v>25</v>
      </c>
      <c r="G1939" t="str">
        <f>VLOOKUP(F1939,'Look-up tables'!$A$1:$B$7,2,TRUE)</f>
        <v>M</v>
      </c>
      <c r="H1939">
        <v>3923.27</v>
      </c>
      <c r="I1939" s="2">
        <f t="shared" si="93"/>
        <v>156.9308</v>
      </c>
      <c r="J1939" t="s">
        <v>21</v>
      </c>
      <c r="K1939">
        <v>60</v>
      </c>
      <c r="L1939" s="8">
        <f t="shared" si="92"/>
        <v>3983.27</v>
      </c>
      <c r="M1939" t="s">
        <v>85</v>
      </c>
      <c r="N1939" t="str">
        <f>VLOOKUP(M1939,'Look-up tables'!$H$1:$I$14,2,FALSE)</f>
        <v>SK</v>
      </c>
      <c r="O1939" t="s">
        <v>22</v>
      </c>
      <c r="P1939" s="7">
        <f>VLOOKUP(O1939,'Look-up tables'!$D$1:$E$5,2,FALSE)</f>
        <v>1</v>
      </c>
      <c r="Q1939" s="8" t="s">
        <v>17</v>
      </c>
      <c r="R1939" t="s">
        <v>52</v>
      </c>
      <c r="S1939" t="s">
        <v>24</v>
      </c>
      <c r="T1939" t="s">
        <v>103</v>
      </c>
    </row>
    <row r="1940" spans="1:20" x14ac:dyDescent="0.35">
      <c r="A1940">
        <v>19040</v>
      </c>
      <c r="B1940" s="1">
        <v>40896</v>
      </c>
      <c r="C1940" s="27" t="str">
        <f t="shared" si="91"/>
        <v>Dec</v>
      </c>
      <c r="D1940" s="27">
        <f>VLOOKUP(C1940,'Look-up tables'!$N$2:$O$13,2,FALSE)</f>
        <v>12</v>
      </c>
      <c r="E1940" t="s">
        <v>34</v>
      </c>
      <c r="F1940">
        <v>10</v>
      </c>
      <c r="G1940" t="str">
        <f>VLOOKUP(F1940,'Look-up tables'!$A$1:$B$7,2,TRUE)</f>
        <v>S</v>
      </c>
      <c r="H1940">
        <v>211.97</v>
      </c>
      <c r="I1940" s="2">
        <f t="shared" si="93"/>
        <v>21.196999999999999</v>
      </c>
      <c r="J1940" t="s">
        <v>25</v>
      </c>
      <c r="K1940">
        <v>8.99</v>
      </c>
      <c r="L1940" s="8">
        <f t="shared" si="92"/>
        <v>220.96</v>
      </c>
      <c r="M1940" t="s">
        <v>46</v>
      </c>
      <c r="N1940" t="str">
        <f>VLOOKUP(M1940,'Look-up tables'!$H$1:$I$14,2,FALSE)</f>
        <v>YT</v>
      </c>
      <c r="O1940" t="s">
        <v>22</v>
      </c>
      <c r="P1940" s="7">
        <f>VLOOKUP(O1940,'Look-up tables'!$D$1:$E$5,2,FALSE)</f>
        <v>1</v>
      </c>
      <c r="Q1940" s="8" t="s">
        <v>27</v>
      </c>
      <c r="R1940" t="s">
        <v>40</v>
      </c>
      <c r="S1940" t="s">
        <v>32</v>
      </c>
      <c r="T1940" t="s">
        <v>179</v>
      </c>
    </row>
    <row r="1941" spans="1:20" x14ac:dyDescent="0.35">
      <c r="A1941">
        <v>48515</v>
      </c>
      <c r="B1941" s="1">
        <v>40897</v>
      </c>
      <c r="C1941" s="27" t="str">
        <f t="shared" si="91"/>
        <v>Dec</v>
      </c>
      <c r="D1941" s="27">
        <f>VLOOKUP(C1941,'Look-up tables'!$N$2:$O$13,2,FALSE)</f>
        <v>12</v>
      </c>
      <c r="E1941" t="s">
        <v>20</v>
      </c>
      <c r="F1941">
        <v>47</v>
      </c>
      <c r="G1941" t="str">
        <f>VLOOKUP(F1941,'Look-up tables'!$A$1:$B$7,2,TRUE)</f>
        <v>XL</v>
      </c>
      <c r="H1941">
        <v>725.8</v>
      </c>
      <c r="I1941" s="2">
        <f t="shared" si="93"/>
        <v>15.442553191489361</v>
      </c>
      <c r="J1941" t="s">
        <v>14</v>
      </c>
      <c r="K1941">
        <v>1.97</v>
      </c>
      <c r="L1941" s="8">
        <f t="shared" si="92"/>
        <v>727.77</v>
      </c>
      <c r="M1941" t="s">
        <v>35</v>
      </c>
      <c r="N1941" t="str">
        <f>VLOOKUP(M1941,'Look-up tables'!$H$1:$I$14,2,FALSE)</f>
        <v>QC</v>
      </c>
      <c r="O1941" t="s">
        <v>16</v>
      </c>
      <c r="P1941" s="7">
        <f>VLOOKUP(O1941,'Look-up tables'!$D$1:$E$5,2,FALSE)</f>
        <v>4</v>
      </c>
      <c r="Q1941" s="8" t="s">
        <v>27</v>
      </c>
      <c r="R1941" t="s">
        <v>28</v>
      </c>
      <c r="S1941" t="s">
        <v>37</v>
      </c>
      <c r="T1941" t="s">
        <v>179</v>
      </c>
    </row>
    <row r="1942" spans="1:20" x14ac:dyDescent="0.35">
      <c r="A1942">
        <v>42692</v>
      </c>
      <c r="B1942" s="1">
        <v>40897</v>
      </c>
      <c r="C1942" s="27" t="str">
        <f t="shared" si="91"/>
        <v>Dec</v>
      </c>
      <c r="D1942" s="27">
        <f>VLOOKUP(C1942,'Look-up tables'!$N$2:$O$13,2,FALSE)</f>
        <v>12</v>
      </c>
      <c r="E1942" t="s">
        <v>55</v>
      </c>
      <c r="F1942">
        <v>42</v>
      </c>
      <c r="G1942" t="str">
        <f>VLOOKUP(F1942,'Look-up tables'!$A$1:$B$7,2,TRUE)</f>
        <v>XL</v>
      </c>
      <c r="H1942">
        <v>278.01</v>
      </c>
      <c r="I1942" s="2">
        <f t="shared" si="93"/>
        <v>6.6192857142857138</v>
      </c>
      <c r="J1942" t="s">
        <v>25</v>
      </c>
      <c r="K1942">
        <v>8.73</v>
      </c>
      <c r="L1942" s="8">
        <f t="shared" si="92"/>
        <v>286.74</v>
      </c>
      <c r="M1942" t="s">
        <v>15</v>
      </c>
      <c r="N1942" t="str">
        <f>VLOOKUP(M1942,'Look-up tables'!$H$1:$I$14,2,FALSE)</f>
        <v>BC</v>
      </c>
      <c r="O1942" t="s">
        <v>42</v>
      </c>
      <c r="P1942" s="7">
        <f>VLOOKUP(O1942,'Look-up tables'!$D$1:$E$5,2,FALSE)</f>
        <v>2</v>
      </c>
      <c r="Q1942" s="8" t="s">
        <v>27</v>
      </c>
      <c r="R1942" t="s">
        <v>28</v>
      </c>
      <c r="S1942" t="s">
        <v>19</v>
      </c>
      <c r="T1942" t="s">
        <v>103</v>
      </c>
    </row>
    <row r="1943" spans="1:20" x14ac:dyDescent="0.35">
      <c r="A1943">
        <v>42692</v>
      </c>
      <c r="B1943" s="1">
        <v>40897</v>
      </c>
      <c r="C1943" s="27" t="str">
        <f t="shared" si="91"/>
        <v>Dec</v>
      </c>
      <c r="D1943" s="27">
        <f>VLOOKUP(C1943,'Look-up tables'!$N$2:$O$13,2,FALSE)</f>
        <v>12</v>
      </c>
      <c r="E1943" t="s">
        <v>55</v>
      </c>
      <c r="F1943">
        <v>41</v>
      </c>
      <c r="G1943" t="str">
        <f>VLOOKUP(F1943,'Look-up tables'!$A$1:$B$7,2,TRUE)</f>
        <v>XL</v>
      </c>
      <c r="H1943">
        <v>248.86</v>
      </c>
      <c r="I1943" s="2">
        <f t="shared" si="93"/>
        <v>6.0697560975609761</v>
      </c>
      <c r="J1943" t="s">
        <v>25</v>
      </c>
      <c r="K1943">
        <v>7.5</v>
      </c>
      <c r="L1943" s="8">
        <f t="shared" si="92"/>
        <v>256.36</v>
      </c>
      <c r="M1943" t="s">
        <v>15</v>
      </c>
      <c r="N1943" t="str">
        <f>VLOOKUP(M1943,'Look-up tables'!$H$1:$I$14,2,FALSE)</f>
        <v>BC</v>
      </c>
      <c r="O1943" t="s">
        <v>42</v>
      </c>
      <c r="P1943" s="7">
        <f>VLOOKUP(O1943,'Look-up tables'!$D$1:$E$5,2,FALSE)</f>
        <v>2</v>
      </c>
      <c r="Q1943" s="8" t="s">
        <v>27</v>
      </c>
      <c r="R1943" t="s">
        <v>28</v>
      </c>
      <c r="S1943" t="s">
        <v>19</v>
      </c>
      <c r="T1943" t="s">
        <v>113</v>
      </c>
    </row>
    <row r="1944" spans="1:20" x14ac:dyDescent="0.35">
      <c r="A1944">
        <v>18562</v>
      </c>
      <c r="B1944" s="1">
        <v>40897</v>
      </c>
      <c r="C1944" s="27" t="str">
        <f t="shared" si="91"/>
        <v>Dec</v>
      </c>
      <c r="D1944" s="27">
        <f>VLOOKUP(C1944,'Look-up tables'!$N$2:$O$13,2,FALSE)</f>
        <v>12</v>
      </c>
      <c r="E1944" t="s">
        <v>20</v>
      </c>
      <c r="F1944">
        <v>41</v>
      </c>
      <c r="G1944" t="str">
        <f>VLOOKUP(F1944,'Look-up tables'!$A$1:$B$7,2,TRUE)</f>
        <v>XL</v>
      </c>
      <c r="H1944">
        <v>160.11000000000001</v>
      </c>
      <c r="I1944" s="2">
        <f t="shared" si="93"/>
        <v>3.9051219512195123</v>
      </c>
      <c r="J1944" t="s">
        <v>25</v>
      </c>
      <c r="K1944">
        <v>2.97</v>
      </c>
      <c r="L1944" s="8">
        <f t="shared" si="92"/>
        <v>163.08000000000001</v>
      </c>
      <c r="M1944" t="s">
        <v>35</v>
      </c>
      <c r="N1944" t="str">
        <f>VLOOKUP(M1944,'Look-up tables'!$H$1:$I$14,2,FALSE)</f>
        <v>QC</v>
      </c>
      <c r="O1944" t="s">
        <v>29</v>
      </c>
      <c r="P1944" s="7">
        <f>VLOOKUP(O1944,'Look-up tables'!$D$1:$E$5,2,FALSE)</f>
        <v>3</v>
      </c>
      <c r="Q1944" s="8" t="s">
        <v>27</v>
      </c>
      <c r="R1944" t="s">
        <v>28</v>
      </c>
      <c r="S1944" t="s">
        <v>37</v>
      </c>
      <c r="T1944" t="s">
        <v>113</v>
      </c>
    </row>
    <row r="1945" spans="1:20" x14ac:dyDescent="0.35">
      <c r="A1945">
        <v>38528</v>
      </c>
      <c r="B1945" s="1">
        <v>40897</v>
      </c>
      <c r="C1945" s="27" t="str">
        <f t="shared" si="91"/>
        <v>Dec</v>
      </c>
      <c r="D1945" s="27">
        <f>VLOOKUP(C1945,'Look-up tables'!$N$2:$O$13,2,FALSE)</f>
        <v>12</v>
      </c>
      <c r="E1945" t="s">
        <v>20</v>
      </c>
      <c r="F1945">
        <v>36</v>
      </c>
      <c r="G1945" t="str">
        <f>VLOOKUP(F1945,'Look-up tables'!$A$1:$B$7,2,TRUE)</f>
        <v>L</v>
      </c>
      <c r="H1945">
        <v>2544.9850000000001</v>
      </c>
      <c r="I1945" s="2">
        <f t="shared" si="93"/>
        <v>70.694027777777777</v>
      </c>
      <c r="J1945" t="s">
        <v>25</v>
      </c>
      <c r="K1945">
        <v>0.99</v>
      </c>
      <c r="L1945" s="8">
        <f t="shared" si="92"/>
        <v>2545.9749999999999</v>
      </c>
      <c r="M1945" t="s">
        <v>51</v>
      </c>
      <c r="N1945" t="str">
        <f>VLOOKUP(M1945,'Look-up tables'!$H$1:$I$14,2,FALSE)</f>
        <v>ON</v>
      </c>
      <c r="O1945" t="s">
        <v>42</v>
      </c>
      <c r="P1945" s="7">
        <f>VLOOKUP(O1945,'Look-up tables'!$D$1:$E$5,2,FALSE)</f>
        <v>2</v>
      </c>
      <c r="Q1945" s="8" t="s">
        <v>30</v>
      </c>
      <c r="R1945" t="s">
        <v>47</v>
      </c>
      <c r="S1945" t="s">
        <v>37</v>
      </c>
      <c r="T1945" t="s">
        <v>103</v>
      </c>
    </row>
    <row r="1946" spans="1:20" x14ac:dyDescent="0.35">
      <c r="A1946">
        <v>12320</v>
      </c>
      <c r="B1946" s="1">
        <v>40897</v>
      </c>
      <c r="C1946" s="27" t="str">
        <f t="shared" si="91"/>
        <v>Dec</v>
      </c>
      <c r="D1946" s="27">
        <f>VLOOKUP(C1946,'Look-up tables'!$N$2:$O$13,2,FALSE)</f>
        <v>12</v>
      </c>
      <c r="E1946" t="s">
        <v>20</v>
      </c>
      <c r="F1946">
        <v>35</v>
      </c>
      <c r="G1946" t="str">
        <f>VLOOKUP(F1946,'Look-up tables'!$A$1:$B$7,2,TRUE)</f>
        <v>L</v>
      </c>
      <c r="H1946">
        <v>539.21</v>
      </c>
      <c r="I1946" s="2">
        <f t="shared" si="93"/>
        <v>15.406000000000001</v>
      </c>
      <c r="J1946" t="s">
        <v>21</v>
      </c>
      <c r="K1946">
        <v>27.75</v>
      </c>
      <c r="L1946" s="8">
        <f t="shared" si="92"/>
        <v>566.96</v>
      </c>
      <c r="M1946" t="s">
        <v>51</v>
      </c>
      <c r="N1946" t="str">
        <f>VLOOKUP(M1946,'Look-up tables'!$H$1:$I$14,2,FALSE)</f>
        <v>ON</v>
      </c>
      <c r="O1946" t="s">
        <v>22</v>
      </c>
      <c r="P1946" s="7">
        <f>VLOOKUP(O1946,'Look-up tables'!$D$1:$E$5,2,FALSE)</f>
        <v>1</v>
      </c>
      <c r="Q1946" s="8" t="s">
        <v>17</v>
      </c>
      <c r="R1946" t="s">
        <v>52</v>
      </c>
      <c r="S1946" t="s">
        <v>56</v>
      </c>
      <c r="T1946" t="s">
        <v>113</v>
      </c>
    </row>
    <row r="1947" spans="1:20" x14ac:dyDescent="0.35">
      <c r="A1947">
        <v>52327</v>
      </c>
      <c r="B1947" s="1">
        <v>40897</v>
      </c>
      <c r="C1947" s="27" t="str">
        <f t="shared" si="91"/>
        <v>Dec</v>
      </c>
      <c r="D1947" s="27">
        <f>VLOOKUP(C1947,'Look-up tables'!$N$2:$O$13,2,FALSE)</f>
        <v>12</v>
      </c>
      <c r="E1947" t="s">
        <v>55</v>
      </c>
      <c r="F1947">
        <v>27</v>
      </c>
      <c r="G1947" t="str">
        <f>VLOOKUP(F1947,'Look-up tables'!$A$1:$B$7,2,TRUE)</f>
        <v>M</v>
      </c>
      <c r="H1947">
        <v>3853.47</v>
      </c>
      <c r="I1947" s="2">
        <f t="shared" si="93"/>
        <v>142.7211111111111</v>
      </c>
      <c r="J1947" t="s">
        <v>25</v>
      </c>
      <c r="K1947">
        <v>6.5</v>
      </c>
      <c r="L1947" s="8">
        <f t="shared" si="92"/>
        <v>3859.97</v>
      </c>
      <c r="M1947" t="s">
        <v>51</v>
      </c>
      <c r="N1947" t="str">
        <f>VLOOKUP(M1947,'Look-up tables'!$H$1:$I$14,2,FALSE)</f>
        <v>ON</v>
      </c>
      <c r="O1947" t="s">
        <v>29</v>
      </c>
      <c r="P1947" s="7">
        <f>VLOOKUP(O1947,'Look-up tables'!$D$1:$E$5,2,FALSE)</f>
        <v>3</v>
      </c>
      <c r="Q1947" s="8" t="s">
        <v>30</v>
      </c>
      <c r="R1947" t="s">
        <v>31</v>
      </c>
      <c r="S1947" t="s">
        <v>19</v>
      </c>
      <c r="T1947" t="s">
        <v>103</v>
      </c>
    </row>
    <row r="1948" spans="1:20" x14ac:dyDescent="0.35">
      <c r="A1948">
        <v>38528</v>
      </c>
      <c r="B1948" s="1">
        <v>40897</v>
      </c>
      <c r="C1948" s="27" t="str">
        <f t="shared" si="91"/>
        <v>Dec</v>
      </c>
      <c r="D1948" s="27">
        <f>VLOOKUP(C1948,'Look-up tables'!$N$2:$O$13,2,FALSE)</f>
        <v>12</v>
      </c>
      <c r="E1948" t="s">
        <v>20</v>
      </c>
      <c r="F1948">
        <v>10</v>
      </c>
      <c r="G1948" t="str">
        <f>VLOOKUP(F1948,'Look-up tables'!$A$1:$B$7,2,TRUE)</f>
        <v>S</v>
      </c>
      <c r="H1948">
        <v>70.02</v>
      </c>
      <c r="I1948" s="2">
        <f t="shared" si="93"/>
        <v>7.0019999999999998</v>
      </c>
      <c r="J1948" t="s">
        <v>25</v>
      </c>
      <c r="K1948">
        <v>0.5</v>
      </c>
      <c r="L1948" s="8">
        <f t="shared" si="92"/>
        <v>70.52</v>
      </c>
      <c r="M1948" t="s">
        <v>39</v>
      </c>
      <c r="N1948" t="str">
        <f>VLOOKUP(M1948,'Look-up tables'!$H$1:$I$14,2,FALSE)</f>
        <v>MB</v>
      </c>
      <c r="O1948" t="s">
        <v>42</v>
      </c>
      <c r="P1948" s="7">
        <f>VLOOKUP(O1948,'Look-up tables'!$D$1:$E$5,2,FALSE)</f>
        <v>2</v>
      </c>
      <c r="Q1948" s="8" t="s">
        <v>27</v>
      </c>
      <c r="R1948" t="s">
        <v>71</v>
      </c>
      <c r="S1948" t="s">
        <v>19</v>
      </c>
      <c r="T1948" t="s">
        <v>113</v>
      </c>
    </row>
    <row r="1949" spans="1:20" x14ac:dyDescent="0.35">
      <c r="A1949">
        <v>52327</v>
      </c>
      <c r="B1949" s="1">
        <v>40897</v>
      </c>
      <c r="C1949" s="27" t="str">
        <f t="shared" si="91"/>
        <v>Dec</v>
      </c>
      <c r="D1949" s="27">
        <f>VLOOKUP(C1949,'Look-up tables'!$N$2:$O$13,2,FALSE)</f>
        <v>12</v>
      </c>
      <c r="E1949" t="s">
        <v>55</v>
      </c>
      <c r="F1949">
        <v>5</v>
      </c>
      <c r="G1949" t="str">
        <f>VLOOKUP(F1949,'Look-up tables'!$A$1:$B$7,2,TRUE)</f>
        <v>XS</v>
      </c>
      <c r="H1949">
        <v>28.23</v>
      </c>
      <c r="I1949" s="2">
        <f t="shared" si="93"/>
        <v>5.6459999999999999</v>
      </c>
      <c r="J1949" t="s">
        <v>25</v>
      </c>
      <c r="K1949">
        <v>4.7</v>
      </c>
      <c r="L1949" s="8">
        <f t="shared" si="92"/>
        <v>32.93</v>
      </c>
      <c r="M1949" t="s">
        <v>51</v>
      </c>
      <c r="N1949" t="str">
        <f>VLOOKUP(M1949,'Look-up tables'!$H$1:$I$14,2,FALSE)</f>
        <v>ON</v>
      </c>
      <c r="O1949" t="s">
        <v>29</v>
      </c>
      <c r="P1949" s="7">
        <f>VLOOKUP(O1949,'Look-up tables'!$D$1:$E$5,2,FALSE)</f>
        <v>3</v>
      </c>
      <c r="Q1949" s="8" t="s">
        <v>27</v>
      </c>
      <c r="R1949" t="s">
        <v>28</v>
      </c>
      <c r="S1949" t="s">
        <v>19</v>
      </c>
      <c r="T1949" t="s">
        <v>113</v>
      </c>
    </row>
    <row r="1950" spans="1:20" x14ac:dyDescent="0.35">
      <c r="A1950">
        <v>51203</v>
      </c>
      <c r="B1950" s="1">
        <v>40898</v>
      </c>
      <c r="C1950" s="27" t="str">
        <f t="shared" si="91"/>
        <v>Dec</v>
      </c>
      <c r="D1950" s="27">
        <f>VLOOKUP(C1950,'Look-up tables'!$N$2:$O$13,2,FALSE)</f>
        <v>12</v>
      </c>
      <c r="E1950" t="s">
        <v>34</v>
      </c>
      <c r="F1950">
        <v>49</v>
      </c>
      <c r="G1950" t="str">
        <f>VLOOKUP(F1950,'Look-up tables'!$A$1:$B$7,2,TRUE)</f>
        <v>XL</v>
      </c>
      <c r="H1950">
        <v>26622.55</v>
      </c>
      <c r="I1950" s="2">
        <f t="shared" si="93"/>
        <v>543.31734693877547</v>
      </c>
      <c r="J1950" t="s">
        <v>21</v>
      </c>
      <c r="K1950">
        <v>45.7</v>
      </c>
      <c r="L1950" s="8">
        <f t="shared" si="92"/>
        <v>26668.25</v>
      </c>
      <c r="M1950" t="s">
        <v>41</v>
      </c>
      <c r="N1950" t="str">
        <f>VLOOKUP(M1950,'Look-up tables'!$H$1:$I$14,2,FALSE)</f>
        <v>NS</v>
      </c>
      <c r="O1950" t="s">
        <v>29</v>
      </c>
      <c r="P1950" s="7">
        <f>VLOOKUP(O1950,'Look-up tables'!$D$1:$E$5,2,FALSE)</f>
        <v>3</v>
      </c>
      <c r="Q1950" s="8" t="s">
        <v>17</v>
      </c>
      <c r="R1950" t="s">
        <v>52</v>
      </c>
      <c r="S1950" t="s">
        <v>56</v>
      </c>
      <c r="T1950" t="s">
        <v>113</v>
      </c>
    </row>
    <row r="1951" spans="1:20" x14ac:dyDescent="0.35">
      <c r="A1951">
        <v>15009</v>
      </c>
      <c r="B1951" s="1">
        <v>40898</v>
      </c>
      <c r="C1951" s="27" t="str">
        <f t="shared" si="91"/>
        <v>Dec</v>
      </c>
      <c r="D1951" s="27">
        <f>VLOOKUP(C1951,'Look-up tables'!$N$2:$O$13,2,FALSE)</f>
        <v>12</v>
      </c>
      <c r="E1951" t="s">
        <v>49</v>
      </c>
      <c r="F1951">
        <v>46</v>
      </c>
      <c r="G1951" t="str">
        <f>VLOOKUP(F1951,'Look-up tables'!$A$1:$B$7,2,TRUE)</f>
        <v>XL</v>
      </c>
      <c r="H1951">
        <v>1200.1300000000001</v>
      </c>
      <c r="I1951" s="2">
        <f t="shared" si="93"/>
        <v>26.089782608695653</v>
      </c>
      <c r="J1951" t="s">
        <v>14</v>
      </c>
      <c r="K1951">
        <v>8.99</v>
      </c>
      <c r="L1951" s="8">
        <f t="shared" si="92"/>
        <v>1209.1200000000001</v>
      </c>
      <c r="M1951" t="s">
        <v>35</v>
      </c>
      <c r="N1951" t="str">
        <f>VLOOKUP(M1951,'Look-up tables'!$H$1:$I$14,2,FALSE)</f>
        <v>QC</v>
      </c>
      <c r="O1951" t="s">
        <v>42</v>
      </c>
      <c r="P1951" s="7">
        <f>VLOOKUP(O1951,'Look-up tables'!$D$1:$E$5,2,FALSE)</f>
        <v>2</v>
      </c>
      <c r="Q1951" s="8" t="s">
        <v>27</v>
      </c>
      <c r="R1951" t="s">
        <v>40</v>
      </c>
      <c r="S1951" t="s">
        <v>32</v>
      </c>
      <c r="T1951" t="s">
        <v>164</v>
      </c>
    </row>
    <row r="1952" spans="1:20" x14ac:dyDescent="0.35">
      <c r="A1952">
        <v>3525</v>
      </c>
      <c r="B1952" s="1">
        <v>40898</v>
      </c>
      <c r="C1952" s="27" t="str">
        <f t="shared" si="91"/>
        <v>Dec</v>
      </c>
      <c r="D1952" s="27">
        <f>VLOOKUP(C1952,'Look-up tables'!$N$2:$O$13,2,FALSE)</f>
        <v>12</v>
      </c>
      <c r="E1952" t="s">
        <v>49</v>
      </c>
      <c r="F1952">
        <v>38</v>
      </c>
      <c r="G1952" t="str">
        <f>VLOOKUP(F1952,'Look-up tables'!$A$1:$B$7,2,TRUE)</f>
        <v>L</v>
      </c>
      <c r="H1952">
        <v>115.43</v>
      </c>
      <c r="I1952" s="2">
        <f t="shared" si="93"/>
        <v>3.0376315789473685</v>
      </c>
      <c r="J1952" t="s">
        <v>25</v>
      </c>
      <c r="K1952">
        <v>1.34</v>
      </c>
      <c r="L1952" s="8">
        <f t="shared" si="92"/>
        <v>116.77000000000001</v>
      </c>
      <c r="M1952" t="s">
        <v>46</v>
      </c>
      <c r="N1952" t="str">
        <f>VLOOKUP(M1952,'Look-up tables'!$H$1:$I$14,2,FALSE)</f>
        <v>YT</v>
      </c>
      <c r="O1952" t="s">
        <v>29</v>
      </c>
      <c r="P1952" s="7">
        <f>VLOOKUP(O1952,'Look-up tables'!$D$1:$E$5,2,FALSE)</f>
        <v>3</v>
      </c>
      <c r="Q1952" s="8" t="s">
        <v>27</v>
      </c>
      <c r="R1952" t="s">
        <v>40</v>
      </c>
      <c r="S1952" t="s">
        <v>37</v>
      </c>
      <c r="T1952" t="s">
        <v>164</v>
      </c>
    </row>
    <row r="1953" spans="1:20" x14ac:dyDescent="0.35">
      <c r="A1953">
        <v>22950</v>
      </c>
      <c r="B1953" s="1">
        <v>40898</v>
      </c>
      <c r="C1953" s="27" t="str">
        <f t="shared" si="91"/>
        <v>Dec</v>
      </c>
      <c r="D1953" s="27">
        <f>VLOOKUP(C1953,'Look-up tables'!$N$2:$O$13,2,FALSE)</f>
        <v>12</v>
      </c>
      <c r="E1953" t="s">
        <v>13</v>
      </c>
      <c r="F1953">
        <v>29</v>
      </c>
      <c r="G1953" t="str">
        <f>VLOOKUP(F1953,'Look-up tables'!$A$1:$B$7,2,TRUE)</f>
        <v>M</v>
      </c>
      <c r="H1953">
        <v>1756.11</v>
      </c>
      <c r="I1953" s="2">
        <f t="shared" si="93"/>
        <v>60.555517241379306</v>
      </c>
      <c r="J1953" t="s">
        <v>25</v>
      </c>
      <c r="K1953">
        <v>35</v>
      </c>
      <c r="L1953" s="8">
        <f t="shared" si="92"/>
        <v>1791.11</v>
      </c>
      <c r="M1953" t="s">
        <v>51</v>
      </c>
      <c r="N1953" t="str">
        <f>VLOOKUP(M1953,'Look-up tables'!$H$1:$I$14,2,FALSE)</f>
        <v>ON</v>
      </c>
      <c r="O1953" t="s">
        <v>22</v>
      </c>
      <c r="P1953" s="7">
        <f>VLOOKUP(O1953,'Look-up tables'!$D$1:$E$5,2,FALSE)</f>
        <v>1</v>
      </c>
      <c r="Q1953" s="8" t="s">
        <v>27</v>
      </c>
      <c r="R1953" t="s">
        <v>58</v>
      </c>
      <c r="S1953" t="s">
        <v>76</v>
      </c>
      <c r="T1953" t="s">
        <v>259</v>
      </c>
    </row>
    <row r="1954" spans="1:20" x14ac:dyDescent="0.35">
      <c r="A1954">
        <v>15009</v>
      </c>
      <c r="B1954" s="1">
        <v>40898</v>
      </c>
      <c r="C1954" s="27" t="str">
        <f t="shared" si="91"/>
        <v>Dec</v>
      </c>
      <c r="D1954" s="27">
        <f>VLOOKUP(C1954,'Look-up tables'!$N$2:$O$13,2,FALSE)</f>
        <v>12</v>
      </c>
      <c r="E1954" t="s">
        <v>49</v>
      </c>
      <c r="F1954">
        <v>28</v>
      </c>
      <c r="G1954" t="str">
        <f>VLOOKUP(F1954,'Look-up tables'!$A$1:$B$7,2,TRUE)</f>
        <v>M</v>
      </c>
      <c r="H1954">
        <v>229.43</v>
      </c>
      <c r="I1954" s="2">
        <f t="shared" si="93"/>
        <v>8.1939285714285717</v>
      </c>
      <c r="J1954" t="s">
        <v>14</v>
      </c>
      <c r="K1954">
        <v>2.5</v>
      </c>
      <c r="L1954" s="8">
        <f t="shared" si="92"/>
        <v>231.93</v>
      </c>
      <c r="M1954" t="s">
        <v>41</v>
      </c>
      <c r="N1954" t="str">
        <f>VLOOKUP(M1954,'Look-up tables'!$H$1:$I$14,2,FALSE)</f>
        <v>NS</v>
      </c>
      <c r="O1954" t="s">
        <v>42</v>
      </c>
      <c r="P1954" s="7">
        <f>VLOOKUP(O1954,'Look-up tables'!$D$1:$E$5,2,FALSE)</f>
        <v>2</v>
      </c>
      <c r="Q1954" s="8" t="s">
        <v>27</v>
      </c>
      <c r="R1954" t="s">
        <v>127</v>
      </c>
      <c r="S1954" t="s">
        <v>19</v>
      </c>
      <c r="T1954" t="s">
        <v>113</v>
      </c>
    </row>
    <row r="1955" spans="1:20" x14ac:dyDescent="0.35">
      <c r="A1955">
        <v>7077</v>
      </c>
      <c r="B1955" s="1">
        <v>40898</v>
      </c>
      <c r="C1955" s="27" t="str">
        <f t="shared" si="91"/>
        <v>Dec</v>
      </c>
      <c r="D1955" s="27">
        <f>VLOOKUP(C1955,'Look-up tables'!$N$2:$O$13,2,FALSE)</f>
        <v>12</v>
      </c>
      <c r="E1955" t="s">
        <v>34</v>
      </c>
      <c r="F1955">
        <v>14</v>
      </c>
      <c r="G1955" t="str">
        <f>VLOOKUP(F1955,'Look-up tables'!$A$1:$B$7,2,TRUE)</f>
        <v>S</v>
      </c>
      <c r="H1955">
        <v>304.52</v>
      </c>
      <c r="I1955" s="2">
        <f t="shared" si="93"/>
        <v>21.751428571428569</v>
      </c>
      <c r="J1955" t="s">
        <v>25</v>
      </c>
      <c r="K1955">
        <v>5.94</v>
      </c>
      <c r="L1955" s="8">
        <f t="shared" si="92"/>
        <v>310.45999999999998</v>
      </c>
      <c r="M1955" t="s">
        <v>54</v>
      </c>
      <c r="N1955" t="str">
        <f>VLOOKUP(M1955,'Look-up tables'!$H$1:$I$14,2,FALSE)</f>
        <v>AB</v>
      </c>
      <c r="O1955" t="s">
        <v>16</v>
      </c>
      <c r="P1955" s="7">
        <f>VLOOKUP(O1955,'Look-up tables'!$D$1:$E$5,2,FALSE)</f>
        <v>4</v>
      </c>
      <c r="Q1955" s="8" t="s">
        <v>27</v>
      </c>
      <c r="R1955" t="s">
        <v>66</v>
      </c>
      <c r="S1955" t="s">
        <v>45</v>
      </c>
      <c r="T1955" t="s">
        <v>164</v>
      </c>
    </row>
    <row r="1956" spans="1:20" x14ac:dyDescent="0.35">
      <c r="A1956">
        <v>4773</v>
      </c>
      <c r="B1956" s="1">
        <v>40899</v>
      </c>
      <c r="C1956" s="27" t="str">
        <f t="shared" si="91"/>
        <v>Dec</v>
      </c>
      <c r="D1956" s="27">
        <f>VLOOKUP(C1956,'Look-up tables'!$N$2:$O$13,2,FALSE)</f>
        <v>12</v>
      </c>
      <c r="E1956" t="s">
        <v>20</v>
      </c>
      <c r="F1956">
        <v>48</v>
      </c>
      <c r="G1956" t="str">
        <f>VLOOKUP(F1956,'Look-up tables'!$A$1:$B$7,2,TRUE)</f>
        <v>XL</v>
      </c>
      <c r="H1956">
        <v>6746.3119999999999</v>
      </c>
      <c r="I1956" s="2">
        <f t="shared" si="93"/>
        <v>140.54816666666667</v>
      </c>
      <c r="J1956" t="s">
        <v>21</v>
      </c>
      <c r="K1956">
        <v>29.21</v>
      </c>
      <c r="L1956" s="8">
        <f t="shared" si="92"/>
        <v>6775.5219999999999</v>
      </c>
      <c r="M1956" t="s">
        <v>51</v>
      </c>
      <c r="N1956" t="str">
        <f>VLOOKUP(M1956,'Look-up tables'!$H$1:$I$14,2,FALSE)</f>
        <v>ON</v>
      </c>
      <c r="O1956" t="s">
        <v>29</v>
      </c>
      <c r="P1956" s="7">
        <f>VLOOKUP(O1956,'Look-up tables'!$D$1:$E$5,2,FALSE)</f>
        <v>3</v>
      </c>
      <c r="Q1956" s="8" t="s">
        <v>17</v>
      </c>
      <c r="R1956" t="s">
        <v>52</v>
      </c>
      <c r="S1956" t="s">
        <v>56</v>
      </c>
      <c r="T1956" t="s">
        <v>276</v>
      </c>
    </row>
    <row r="1957" spans="1:20" x14ac:dyDescent="0.35">
      <c r="A1957">
        <v>19616</v>
      </c>
      <c r="B1957" s="1">
        <v>40899</v>
      </c>
      <c r="C1957" s="27" t="str">
        <f t="shared" si="91"/>
        <v>Dec</v>
      </c>
      <c r="D1957" s="27">
        <f>VLOOKUP(C1957,'Look-up tables'!$N$2:$O$13,2,FALSE)</f>
        <v>12</v>
      </c>
      <c r="E1957" t="s">
        <v>34</v>
      </c>
      <c r="F1957">
        <v>42</v>
      </c>
      <c r="G1957" t="str">
        <f>VLOOKUP(F1957,'Look-up tables'!$A$1:$B$7,2,TRUE)</f>
        <v>XL</v>
      </c>
      <c r="H1957">
        <v>116.94</v>
      </c>
      <c r="I1957" s="2">
        <f t="shared" si="93"/>
        <v>2.7842857142857143</v>
      </c>
      <c r="J1957" t="s">
        <v>14</v>
      </c>
      <c r="K1957">
        <v>1.25</v>
      </c>
      <c r="L1957" s="8">
        <f t="shared" si="92"/>
        <v>118.19</v>
      </c>
      <c r="M1957" t="s">
        <v>51</v>
      </c>
      <c r="N1957" t="str">
        <f>VLOOKUP(M1957,'Look-up tables'!$H$1:$I$14,2,FALSE)</f>
        <v>ON</v>
      </c>
      <c r="O1957" t="s">
        <v>22</v>
      </c>
      <c r="P1957" s="7">
        <f>VLOOKUP(O1957,'Look-up tables'!$D$1:$E$5,2,FALSE)</f>
        <v>1</v>
      </c>
      <c r="Q1957" s="8" t="s">
        <v>27</v>
      </c>
      <c r="R1957" t="s">
        <v>40</v>
      </c>
      <c r="S1957" t="s">
        <v>37</v>
      </c>
      <c r="T1957" t="s">
        <v>164</v>
      </c>
    </row>
    <row r="1958" spans="1:20" x14ac:dyDescent="0.35">
      <c r="A1958">
        <v>4773</v>
      </c>
      <c r="B1958" s="1">
        <v>40899</v>
      </c>
      <c r="C1958" s="27" t="str">
        <f t="shared" si="91"/>
        <v>Dec</v>
      </c>
      <c r="D1958" s="27">
        <f>VLOOKUP(C1958,'Look-up tables'!$N$2:$O$13,2,FALSE)</f>
        <v>12</v>
      </c>
      <c r="E1958" t="s">
        <v>20</v>
      </c>
      <c r="F1958">
        <v>26</v>
      </c>
      <c r="G1958" t="str">
        <f>VLOOKUP(F1958,'Look-up tables'!$A$1:$B$7,2,TRUE)</f>
        <v>M</v>
      </c>
      <c r="H1958">
        <v>311.38</v>
      </c>
      <c r="I1958" s="2">
        <f t="shared" si="93"/>
        <v>11.976153846153846</v>
      </c>
      <c r="J1958" t="s">
        <v>25</v>
      </c>
      <c r="K1958">
        <v>5.72</v>
      </c>
      <c r="L1958" s="8">
        <f t="shared" si="92"/>
        <v>317.10000000000002</v>
      </c>
      <c r="M1958" t="s">
        <v>41</v>
      </c>
      <c r="N1958" t="str">
        <f>VLOOKUP(M1958,'Look-up tables'!$H$1:$I$14,2,FALSE)</f>
        <v>NS</v>
      </c>
      <c r="O1958" t="s">
        <v>29</v>
      </c>
      <c r="P1958" s="7">
        <f>VLOOKUP(O1958,'Look-up tables'!$D$1:$E$5,2,FALSE)</f>
        <v>3</v>
      </c>
      <c r="Q1958" s="8" t="s">
        <v>27</v>
      </c>
      <c r="R1958" t="s">
        <v>127</v>
      </c>
      <c r="S1958" t="s">
        <v>19</v>
      </c>
      <c r="T1958" t="s">
        <v>164</v>
      </c>
    </row>
    <row r="1959" spans="1:20" x14ac:dyDescent="0.35">
      <c r="A1959">
        <v>26658</v>
      </c>
      <c r="B1959" s="1">
        <v>40899</v>
      </c>
      <c r="C1959" s="27" t="str">
        <f t="shared" si="91"/>
        <v>Dec</v>
      </c>
      <c r="D1959" s="27">
        <f>VLOOKUP(C1959,'Look-up tables'!$N$2:$O$13,2,FALSE)</f>
        <v>12</v>
      </c>
      <c r="E1959" t="s">
        <v>34</v>
      </c>
      <c r="F1959">
        <v>17</v>
      </c>
      <c r="G1959" t="str">
        <f>VLOOKUP(F1959,'Look-up tables'!$A$1:$B$7,2,TRUE)</f>
        <v>S</v>
      </c>
      <c r="H1959">
        <v>72.75</v>
      </c>
      <c r="I1959" s="2">
        <f t="shared" si="93"/>
        <v>4.2794117647058822</v>
      </c>
      <c r="J1959" t="s">
        <v>25</v>
      </c>
      <c r="K1959">
        <v>5.26</v>
      </c>
      <c r="L1959" s="8">
        <f t="shared" si="92"/>
        <v>78.010000000000005</v>
      </c>
      <c r="M1959" t="s">
        <v>35</v>
      </c>
      <c r="N1959" t="str">
        <f>VLOOKUP(M1959,'Look-up tables'!$H$1:$I$14,2,FALSE)</f>
        <v>QC</v>
      </c>
      <c r="O1959" t="s">
        <v>42</v>
      </c>
      <c r="P1959" s="7">
        <f>VLOOKUP(O1959,'Look-up tables'!$D$1:$E$5,2,FALSE)</f>
        <v>2</v>
      </c>
      <c r="Q1959" s="8" t="s">
        <v>27</v>
      </c>
      <c r="R1959" t="s">
        <v>68</v>
      </c>
      <c r="S1959" t="s">
        <v>19</v>
      </c>
      <c r="T1959" t="s">
        <v>113</v>
      </c>
    </row>
    <row r="1960" spans="1:20" x14ac:dyDescent="0.35">
      <c r="A1960">
        <v>19616</v>
      </c>
      <c r="B1960" s="1">
        <v>40899</v>
      </c>
      <c r="C1960" s="27" t="str">
        <f t="shared" si="91"/>
        <v>Dec</v>
      </c>
      <c r="D1960" s="27">
        <f>VLOOKUP(C1960,'Look-up tables'!$N$2:$O$13,2,FALSE)</f>
        <v>12</v>
      </c>
      <c r="E1960" t="s">
        <v>34</v>
      </c>
      <c r="F1960">
        <v>3</v>
      </c>
      <c r="G1960" t="str">
        <f>VLOOKUP(F1960,'Look-up tables'!$A$1:$B$7,2,TRUE)</f>
        <v>XS</v>
      </c>
      <c r="H1960">
        <v>92.31</v>
      </c>
      <c r="I1960" s="2">
        <f t="shared" si="93"/>
        <v>30.77</v>
      </c>
      <c r="J1960" t="s">
        <v>25</v>
      </c>
      <c r="K1960">
        <v>6.17</v>
      </c>
      <c r="L1960" s="8">
        <f t="shared" si="92"/>
        <v>98.48</v>
      </c>
      <c r="M1960" t="s">
        <v>51</v>
      </c>
      <c r="N1960" t="str">
        <f>VLOOKUP(M1960,'Look-up tables'!$H$1:$I$14,2,FALSE)</f>
        <v>ON</v>
      </c>
      <c r="O1960" t="s">
        <v>22</v>
      </c>
      <c r="P1960" s="7">
        <f>VLOOKUP(O1960,'Look-up tables'!$D$1:$E$5,2,FALSE)</f>
        <v>1</v>
      </c>
      <c r="Q1960" s="8" t="s">
        <v>27</v>
      </c>
      <c r="R1960" t="s">
        <v>40</v>
      </c>
      <c r="S1960" t="s">
        <v>32</v>
      </c>
      <c r="T1960" t="s">
        <v>164</v>
      </c>
    </row>
    <row r="1961" spans="1:20" x14ac:dyDescent="0.35">
      <c r="A1961">
        <v>6148</v>
      </c>
      <c r="B1961" s="1">
        <v>40901</v>
      </c>
      <c r="C1961" s="27" t="str">
        <f t="shared" si="91"/>
        <v>Dec</v>
      </c>
      <c r="D1961" s="27">
        <f>VLOOKUP(C1961,'Look-up tables'!$N$2:$O$13,2,FALSE)</f>
        <v>12</v>
      </c>
      <c r="E1961" t="s">
        <v>55</v>
      </c>
      <c r="F1961">
        <v>50</v>
      </c>
      <c r="G1961" t="str">
        <f>VLOOKUP(F1961,'Look-up tables'!$A$1:$B$7,2,TRUE)</f>
        <v>XXL</v>
      </c>
      <c r="H1961">
        <v>510.56</v>
      </c>
      <c r="I1961" s="2">
        <f t="shared" si="93"/>
        <v>10.2112</v>
      </c>
      <c r="J1961" t="s">
        <v>25</v>
      </c>
      <c r="K1961">
        <v>5.16</v>
      </c>
      <c r="L1961" s="8">
        <f t="shared" si="92"/>
        <v>515.72</v>
      </c>
      <c r="M1961" t="s">
        <v>35</v>
      </c>
      <c r="N1961" t="str">
        <f>VLOOKUP(M1961,'Look-up tables'!$H$1:$I$14,2,FALSE)</f>
        <v>QC</v>
      </c>
      <c r="O1961" t="s">
        <v>42</v>
      </c>
      <c r="P1961" s="7">
        <f>VLOOKUP(O1961,'Look-up tables'!$D$1:$E$5,2,FALSE)</f>
        <v>2</v>
      </c>
      <c r="Q1961" s="8" t="s">
        <v>17</v>
      </c>
      <c r="R1961" t="s">
        <v>18</v>
      </c>
      <c r="S1961" t="s">
        <v>19</v>
      </c>
      <c r="T1961" t="s">
        <v>200</v>
      </c>
    </row>
    <row r="1962" spans="1:20" x14ac:dyDescent="0.35">
      <c r="A1962">
        <v>12289</v>
      </c>
      <c r="B1962" s="1">
        <v>40901</v>
      </c>
      <c r="C1962" s="27" t="str">
        <f t="shared" si="91"/>
        <v>Dec</v>
      </c>
      <c r="D1962" s="27">
        <f>VLOOKUP(C1962,'Look-up tables'!$N$2:$O$13,2,FALSE)</f>
        <v>12</v>
      </c>
      <c r="E1962" t="s">
        <v>13</v>
      </c>
      <c r="F1962">
        <v>25</v>
      </c>
      <c r="G1962" t="str">
        <f>VLOOKUP(F1962,'Look-up tables'!$A$1:$B$7,2,TRUE)</f>
        <v>M</v>
      </c>
      <c r="H1962">
        <v>3019.41</v>
      </c>
      <c r="I1962" s="2">
        <f t="shared" si="93"/>
        <v>120.7764</v>
      </c>
      <c r="J1962" t="s">
        <v>25</v>
      </c>
      <c r="K1962">
        <v>7.11</v>
      </c>
      <c r="L1962" s="8">
        <f t="shared" si="92"/>
        <v>3026.52</v>
      </c>
      <c r="M1962" t="s">
        <v>26</v>
      </c>
      <c r="N1962" t="str">
        <f>VLOOKUP(M1962,'Look-up tables'!$H$1:$I$14,2,FALSE)</f>
        <v>NT</v>
      </c>
      <c r="O1962" t="s">
        <v>22</v>
      </c>
      <c r="P1962" s="7">
        <f>VLOOKUP(O1962,'Look-up tables'!$D$1:$E$5,2,FALSE)</f>
        <v>1</v>
      </c>
      <c r="Q1962" s="8" t="s">
        <v>30</v>
      </c>
      <c r="R1962" t="s">
        <v>44</v>
      </c>
      <c r="S1962" t="s">
        <v>45</v>
      </c>
      <c r="T1962" t="s">
        <v>259</v>
      </c>
    </row>
    <row r="1963" spans="1:20" x14ac:dyDescent="0.35">
      <c r="A1963">
        <v>12806</v>
      </c>
      <c r="B1963" s="1">
        <v>40901</v>
      </c>
      <c r="C1963" s="27" t="str">
        <f t="shared" si="91"/>
        <v>Dec</v>
      </c>
      <c r="D1963" s="27">
        <f>VLOOKUP(C1963,'Look-up tables'!$N$2:$O$13,2,FALSE)</f>
        <v>12</v>
      </c>
      <c r="E1963" t="s">
        <v>49</v>
      </c>
      <c r="F1963">
        <v>20</v>
      </c>
      <c r="G1963" t="str">
        <f>VLOOKUP(F1963,'Look-up tables'!$A$1:$B$7,2,TRUE)</f>
        <v>M</v>
      </c>
      <c r="H1963">
        <v>761.23</v>
      </c>
      <c r="I1963" s="2">
        <f t="shared" si="93"/>
        <v>38.061500000000002</v>
      </c>
      <c r="J1963" t="s">
        <v>25</v>
      </c>
      <c r="K1963">
        <v>14.72</v>
      </c>
      <c r="L1963" s="8">
        <f t="shared" si="92"/>
        <v>775.95</v>
      </c>
      <c r="M1963" t="s">
        <v>15</v>
      </c>
      <c r="N1963" t="str">
        <f>VLOOKUP(M1963,'Look-up tables'!$H$1:$I$14,2,FALSE)</f>
        <v>BC</v>
      </c>
      <c r="O1963" t="s">
        <v>42</v>
      </c>
      <c r="P1963" s="7">
        <f>VLOOKUP(O1963,'Look-up tables'!$D$1:$E$5,2,FALSE)</f>
        <v>2</v>
      </c>
      <c r="Q1963" s="8" t="s">
        <v>27</v>
      </c>
      <c r="R1963" t="s">
        <v>127</v>
      </c>
      <c r="S1963" t="s">
        <v>19</v>
      </c>
      <c r="T1963" t="s">
        <v>200</v>
      </c>
    </row>
    <row r="1964" spans="1:20" x14ac:dyDescent="0.35">
      <c r="A1964">
        <v>6148</v>
      </c>
      <c r="B1964" s="1">
        <v>40901</v>
      </c>
      <c r="C1964" s="27" t="str">
        <f t="shared" si="91"/>
        <v>Dec</v>
      </c>
      <c r="D1964" s="27">
        <f>VLOOKUP(C1964,'Look-up tables'!$N$2:$O$13,2,FALSE)</f>
        <v>12</v>
      </c>
      <c r="E1964" t="s">
        <v>55</v>
      </c>
      <c r="F1964">
        <v>18</v>
      </c>
      <c r="G1964" t="str">
        <f>VLOOKUP(F1964,'Look-up tables'!$A$1:$B$7,2,TRUE)</f>
        <v>S</v>
      </c>
      <c r="H1964">
        <v>389.52</v>
      </c>
      <c r="I1964" s="2">
        <f t="shared" si="93"/>
        <v>21.64</v>
      </c>
      <c r="J1964" t="s">
        <v>14</v>
      </c>
      <c r="K1964">
        <v>6.68</v>
      </c>
      <c r="L1964" s="8">
        <f t="shared" si="92"/>
        <v>396.2</v>
      </c>
      <c r="M1964" t="s">
        <v>35</v>
      </c>
      <c r="N1964" t="str">
        <f>VLOOKUP(M1964,'Look-up tables'!$H$1:$I$14,2,FALSE)</f>
        <v>QC</v>
      </c>
      <c r="O1964" t="s">
        <v>42</v>
      </c>
      <c r="P1964" s="7">
        <f>VLOOKUP(O1964,'Look-up tables'!$D$1:$E$5,2,FALSE)</f>
        <v>2</v>
      </c>
      <c r="Q1964" s="8" t="s">
        <v>17</v>
      </c>
      <c r="R1964" t="s">
        <v>18</v>
      </c>
      <c r="S1964" t="s">
        <v>19</v>
      </c>
      <c r="T1964" t="s">
        <v>200</v>
      </c>
    </row>
    <row r="1965" spans="1:20" x14ac:dyDescent="0.35">
      <c r="A1965">
        <v>10243</v>
      </c>
      <c r="B1965" s="1">
        <v>40901</v>
      </c>
      <c r="C1965" s="27" t="str">
        <f t="shared" si="91"/>
        <v>Dec</v>
      </c>
      <c r="D1965" s="27">
        <f>VLOOKUP(C1965,'Look-up tables'!$N$2:$O$13,2,FALSE)</f>
        <v>12</v>
      </c>
      <c r="E1965" t="s">
        <v>34</v>
      </c>
      <c r="F1965">
        <v>12</v>
      </c>
      <c r="G1965" t="str">
        <f>VLOOKUP(F1965,'Look-up tables'!$A$1:$B$7,2,TRUE)</f>
        <v>S</v>
      </c>
      <c r="H1965">
        <v>28.41</v>
      </c>
      <c r="I1965" s="2">
        <f t="shared" si="93"/>
        <v>2.3675000000000002</v>
      </c>
      <c r="J1965" t="s">
        <v>25</v>
      </c>
      <c r="K1965">
        <v>4.7699999999999996</v>
      </c>
      <c r="L1965" s="8">
        <f t="shared" si="92"/>
        <v>33.18</v>
      </c>
      <c r="M1965" t="s">
        <v>63</v>
      </c>
      <c r="N1965" t="str">
        <f>VLOOKUP(M1965,'Look-up tables'!$H$1:$I$14,2,FALSE)</f>
        <v>NB</v>
      </c>
      <c r="O1965" t="s">
        <v>16</v>
      </c>
      <c r="P1965" s="7">
        <f>VLOOKUP(O1965,'Look-up tables'!$D$1:$E$5,2,FALSE)</f>
        <v>4</v>
      </c>
      <c r="Q1965" s="8" t="s">
        <v>27</v>
      </c>
      <c r="R1965" t="s">
        <v>68</v>
      </c>
      <c r="S1965" t="s">
        <v>19</v>
      </c>
      <c r="T1965" t="s">
        <v>200</v>
      </c>
    </row>
    <row r="1966" spans="1:20" x14ac:dyDescent="0.35">
      <c r="A1966">
        <v>14852</v>
      </c>
      <c r="B1966" s="1">
        <v>40901</v>
      </c>
      <c r="C1966" s="27" t="str">
        <f t="shared" si="91"/>
        <v>Dec</v>
      </c>
      <c r="D1966" s="27">
        <f>VLOOKUP(C1966,'Look-up tables'!$N$2:$O$13,2,FALSE)</f>
        <v>12</v>
      </c>
      <c r="E1966" t="s">
        <v>55</v>
      </c>
      <c r="F1966">
        <v>9</v>
      </c>
      <c r="G1966" t="str">
        <f>VLOOKUP(F1966,'Look-up tables'!$A$1:$B$7,2,TRUE)</f>
        <v>XS</v>
      </c>
      <c r="H1966">
        <v>3800.4</v>
      </c>
      <c r="I1966" s="2">
        <f t="shared" si="93"/>
        <v>422.26666666666665</v>
      </c>
      <c r="J1966" t="s">
        <v>14</v>
      </c>
      <c r="K1966">
        <v>19.989999999999998</v>
      </c>
      <c r="L1966" s="8">
        <f t="shared" si="92"/>
        <v>3820.39</v>
      </c>
      <c r="M1966" t="s">
        <v>15</v>
      </c>
      <c r="N1966" t="str">
        <f>VLOOKUP(M1966,'Look-up tables'!$H$1:$I$14,2,FALSE)</f>
        <v>BC</v>
      </c>
      <c r="O1966" t="s">
        <v>16</v>
      </c>
      <c r="P1966" s="7">
        <f>VLOOKUP(O1966,'Look-up tables'!$D$1:$E$5,2,FALSE)</f>
        <v>4</v>
      </c>
      <c r="Q1966" s="8" t="s">
        <v>27</v>
      </c>
      <c r="R1966" t="s">
        <v>68</v>
      </c>
      <c r="S1966" t="s">
        <v>19</v>
      </c>
      <c r="T1966" t="s">
        <v>276</v>
      </c>
    </row>
    <row r="1967" spans="1:20" x14ac:dyDescent="0.35">
      <c r="A1967">
        <v>52833</v>
      </c>
      <c r="B1967" s="1">
        <v>40901</v>
      </c>
      <c r="C1967" s="27" t="str">
        <f t="shared" si="91"/>
        <v>Dec</v>
      </c>
      <c r="D1967" s="27">
        <f>VLOOKUP(C1967,'Look-up tables'!$N$2:$O$13,2,FALSE)</f>
        <v>12</v>
      </c>
      <c r="E1967" t="s">
        <v>55</v>
      </c>
      <c r="F1967">
        <v>8</v>
      </c>
      <c r="G1967" t="str">
        <f>VLOOKUP(F1967,'Look-up tables'!$A$1:$B$7,2,TRUE)</f>
        <v>XS</v>
      </c>
      <c r="H1967">
        <v>317.82</v>
      </c>
      <c r="I1967" s="2">
        <f t="shared" si="93"/>
        <v>39.727499999999999</v>
      </c>
      <c r="J1967" t="s">
        <v>25</v>
      </c>
      <c r="K1967">
        <v>12.9</v>
      </c>
      <c r="L1967" s="8">
        <f t="shared" si="92"/>
        <v>330.71999999999997</v>
      </c>
      <c r="M1967" t="s">
        <v>51</v>
      </c>
      <c r="N1967" t="str">
        <f>VLOOKUP(M1967,'Look-up tables'!$H$1:$I$14,2,FALSE)</f>
        <v>ON</v>
      </c>
      <c r="O1967" t="s">
        <v>16</v>
      </c>
      <c r="P1967" s="7">
        <f>VLOOKUP(O1967,'Look-up tables'!$D$1:$E$5,2,FALSE)</f>
        <v>4</v>
      </c>
      <c r="Q1967" s="8" t="s">
        <v>27</v>
      </c>
      <c r="R1967" t="s">
        <v>58</v>
      </c>
      <c r="S1967" t="s">
        <v>19</v>
      </c>
      <c r="T1967" t="s">
        <v>200</v>
      </c>
    </row>
    <row r="1968" spans="1:20" x14ac:dyDescent="0.35">
      <c r="A1968">
        <v>36356</v>
      </c>
      <c r="B1968" s="1">
        <v>40902</v>
      </c>
      <c r="C1968" s="27" t="str">
        <f t="shared" si="91"/>
        <v>Dec</v>
      </c>
      <c r="D1968" s="27">
        <f>VLOOKUP(C1968,'Look-up tables'!$N$2:$O$13,2,FALSE)</f>
        <v>12</v>
      </c>
      <c r="E1968" t="s">
        <v>55</v>
      </c>
      <c r="F1968">
        <v>45</v>
      </c>
      <c r="G1968" t="str">
        <f>VLOOKUP(F1968,'Look-up tables'!$A$1:$B$7,2,TRUE)</f>
        <v>XL</v>
      </c>
      <c r="H1968">
        <v>4768.59</v>
      </c>
      <c r="I1968" s="2">
        <f t="shared" si="93"/>
        <v>105.96866666666666</v>
      </c>
      <c r="J1968" t="s">
        <v>21</v>
      </c>
      <c r="K1968">
        <v>45</v>
      </c>
      <c r="L1968" s="8">
        <f t="shared" si="92"/>
        <v>4813.59</v>
      </c>
      <c r="M1968" t="s">
        <v>15</v>
      </c>
      <c r="N1968" t="str">
        <f>VLOOKUP(M1968,'Look-up tables'!$H$1:$I$14,2,FALSE)</f>
        <v>BC</v>
      </c>
      <c r="O1968" t="s">
        <v>16</v>
      </c>
      <c r="P1968" s="7">
        <f>VLOOKUP(O1968,'Look-up tables'!$D$1:$E$5,2,FALSE)</f>
        <v>4</v>
      </c>
      <c r="Q1968" s="8" t="s">
        <v>17</v>
      </c>
      <c r="R1968" t="s">
        <v>23</v>
      </c>
      <c r="S1968" t="s">
        <v>24</v>
      </c>
      <c r="T1968" t="s">
        <v>83</v>
      </c>
    </row>
    <row r="1969" spans="1:20" x14ac:dyDescent="0.35">
      <c r="A1969">
        <v>56423</v>
      </c>
      <c r="B1969" s="1">
        <v>40902</v>
      </c>
      <c r="C1969" s="27" t="str">
        <f t="shared" si="91"/>
        <v>Dec</v>
      </c>
      <c r="D1969" s="27">
        <f>VLOOKUP(C1969,'Look-up tables'!$N$2:$O$13,2,FALSE)</f>
        <v>12</v>
      </c>
      <c r="E1969" t="s">
        <v>49</v>
      </c>
      <c r="F1969">
        <v>41</v>
      </c>
      <c r="G1969" t="str">
        <f>VLOOKUP(F1969,'Look-up tables'!$A$1:$B$7,2,TRUE)</f>
        <v>XL</v>
      </c>
      <c r="H1969">
        <v>170.82</v>
      </c>
      <c r="I1969" s="2">
        <f t="shared" si="93"/>
        <v>4.1663414634146338</v>
      </c>
      <c r="J1969" t="s">
        <v>14</v>
      </c>
      <c r="K1969">
        <v>0.5</v>
      </c>
      <c r="L1969" s="8">
        <f t="shared" si="92"/>
        <v>171.32</v>
      </c>
      <c r="M1969" t="s">
        <v>85</v>
      </c>
      <c r="N1969" t="str">
        <f>VLOOKUP(M1969,'Look-up tables'!$H$1:$I$14,2,FALSE)</f>
        <v>SK</v>
      </c>
      <c r="O1969" t="s">
        <v>22</v>
      </c>
      <c r="P1969" s="7">
        <f>VLOOKUP(O1969,'Look-up tables'!$D$1:$E$5,2,FALSE)</f>
        <v>1</v>
      </c>
      <c r="Q1969" s="8" t="s">
        <v>27</v>
      </c>
      <c r="R1969" t="s">
        <v>71</v>
      </c>
      <c r="S1969" t="s">
        <v>19</v>
      </c>
      <c r="T1969" t="s">
        <v>197</v>
      </c>
    </row>
    <row r="1970" spans="1:20" x14ac:dyDescent="0.35">
      <c r="A1970">
        <v>36356</v>
      </c>
      <c r="B1970" s="1">
        <v>40902</v>
      </c>
      <c r="C1970" s="27" t="str">
        <f t="shared" si="91"/>
        <v>Dec</v>
      </c>
      <c r="D1970" s="27">
        <f>VLOOKUP(C1970,'Look-up tables'!$N$2:$O$13,2,FALSE)</f>
        <v>12</v>
      </c>
      <c r="E1970" t="s">
        <v>55</v>
      </c>
      <c r="F1970">
        <v>33</v>
      </c>
      <c r="G1970" t="str">
        <f>VLOOKUP(F1970,'Look-up tables'!$A$1:$B$7,2,TRUE)</f>
        <v>L</v>
      </c>
      <c r="H1970">
        <v>117.77</v>
      </c>
      <c r="I1970" s="2">
        <f t="shared" si="93"/>
        <v>3.5687878787878788</v>
      </c>
      <c r="J1970" t="s">
        <v>25</v>
      </c>
      <c r="K1970">
        <v>0.5</v>
      </c>
      <c r="L1970" s="8">
        <f t="shared" si="92"/>
        <v>118.27</v>
      </c>
      <c r="M1970" t="s">
        <v>15</v>
      </c>
      <c r="N1970" t="str">
        <f>VLOOKUP(M1970,'Look-up tables'!$H$1:$I$14,2,FALSE)</f>
        <v>BC</v>
      </c>
      <c r="O1970" t="s">
        <v>16</v>
      </c>
      <c r="P1970" s="7">
        <f>VLOOKUP(O1970,'Look-up tables'!$D$1:$E$5,2,FALSE)</f>
        <v>4</v>
      </c>
      <c r="Q1970" s="8" t="s">
        <v>27</v>
      </c>
      <c r="R1970" t="s">
        <v>71</v>
      </c>
      <c r="S1970" t="s">
        <v>19</v>
      </c>
      <c r="T1970" t="s">
        <v>83</v>
      </c>
    </row>
    <row r="1971" spans="1:20" x14ac:dyDescent="0.35">
      <c r="A1971">
        <v>11687</v>
      </c>
      <c r="B1971" s="1">
        <v>40902</v>
      </c>
      <c r="C1971" s="27" t="str">
        <f t="shared" si="91"/>
        <v>Dec</v>
      </c>
      <c r="D1971" s="27">
        <f>VLOOKUP(C1971,'Look-up tables'!$N$2:$O$13,2,FALSE)</f>
        <v>12</v>
      </c>
      <c r="E1971" t="s">
        <v>34</v>
      </c>
      <c r="F1971">
        <v>26</v>
      </c>
      <c r="G1971" t="str">
        <f>VLOOKUP(F1971,'Look-up tables'!$A$1:$B$7,2,TRUE)</f>
        <v>M</v>
      </c>
      <c r="H1971">
        <v>188.93</v>
      </c>
      <c r="I1971" s="2">
        <f t="shared" si="93"/>
        <v>7.2665384615384614</v>
      </c>
      <c r="J1971" t="s">
        <v>25</v>
      </c>
      <c r="K1971">
        <v>1.77</v>
      </c>
      <c r="L1971" s="8">
        <f t="shared" si="92"/>
        <v>190.70000000000002</v>
      </c>
      <c r="M1971" t="s">
        <v>35</v>
      </c>
      <c r="N1971" t="str">
        <f>VLOOKUP(M1971,'Look-up tables'!$H$1:$I$14,2,FALSE)</f>
        <v>QC</v>
      </c>
      <c r="O1971" t="s">
        <v>29</v>
      </c>
      <c r="P1971" s="7">
        <f>VLOOKUP(O1971,'Look-up tables'!$D$1:$E$5,2,FALSE)</f>
        <v>3</v>
      </c>
      <c r="Q1971" s="8" t="s">
        <v>27</v>
      </c>
      <c r="R1971" t="s">
        <v>28</v>
      </c>
      <c r="S1971" t="s">
        <v>37</v>
      </c>
      <c r="T1971" t="s">
        <v>200</v>
      </c>
    </row>
    <row r="1972" spans="1:20" x14ac:dyDescent="0.35">
      <c r="A1972">
        <v>20737</v>
      </c>
      <c r="B1972" s="1">
        <v>40902</v>
      </c>
      <c r="C1972" s="27" t="str">
        <f t="shared" si="91"/>
        <v>Dec</v>
      </c>
      <c r="D1972" s="27">
        <f>VLOOKUP(C1972,'Look-up tables'!$N$2:$O$13,2,FALSE)</f>
        <v>12</v>
      </c>
      <c r="E1972" t="s">
        <v>55</v>
      </c>
      <c r="F1972">
        <v>15</v>
      </c>
      <c r="G1972" t="str">
        <f>VLOOKUP(F1972,'Look-up tables'!$A$1:$B$7,2,TRUE)</f>
        <v>S</v>
      </c>
      <c r="H1972">
        <v>3364.248</v>
      </c>
      <c r="I1972" s="2">
        <f t="shared" si="93"/>
        <v>224.28319999999999</v>
      </c>
      <c r="J1972" t="s">
        <v>21</v>
      </c>
      <c r="K1972">
        <v>61.76</v>
      </c>
      <c r="L1972" s="8">
        <f t="shared" si="92"/>
        <v>3426.0080000000003</v>
      </c>
      <c r="M1972" t="s">
        <v>35</v>
      </c>
      <c r="N1972" t="str">
        <f>VLOOKUP(M1972,'Look-up tables'!$H$1:$I$14,2,FALSE)</f>
        <v>QC</v>
      </c>
      <c r="O1972" t="s">
        <v>29</v>
      </c>
      <c r="P1972" s="7">
        <f>VLOOKUP(O1972,'Look-up tables'!$D$1:$E$5,2,FALSE)</f>
        <v>3</v>
      </c>
      <c r="Q1972" s="8" t="s">
        <v>17</v>
      </c>
      <c r="R1972" t="s">
        <v>52</v>
      </c>
      <c r="S1972" t="s">
        <v>56</v>
      </c>
      <c r="T1972" t="s">
        <v>83</v>
      </c>
    </row>
    <row r="1973" spans="1:20" x14ac:dyDescent="0.35">
      <c r="A1973">
        <v>20737</v>
      </c>
      <c r="B1973" s="1">
        <v>40902</v>
      </c>
      <c r="C1973" s="27" t="str">
        <f t="shared" si="91"/>
        <v>Dec</v>
      </c>
      <c r="D1973" s="27">
        <f>VLOOKUP(C1973,'Look-up tables'!$N$2:$O$13,2,FALSE)</f>
        <v>12</v>
      </c>
      <c r="E1973" t="s">
        <v>55</v>
      </c>
      <c r="F1973">
        <v>10</v>
      </c>
      <c r="G1973" t="str">
        <f>VLOOKUP(F1973,'Look-up tables'!$A$1:$B$7,2,TRUE)</f>
        <v>S</v>
      </c>
      <c r="H1973">
        <v>1410.93</v>
      </c>
      <c r="I1973" s="2">
        <f t="shared" si="93"/>
        <v>141.09300000000002</v>
      </c>
      <c r="J1973" t="s">
        <v>21</v>
      </c>
      <c r="K1973">
        <v>36.090000000000003</v>
      </c>
      <c r="L1973" s="8">
        <f t="shared" si="92"/>
        <v>1447.02</v>
      </c>
      <c r="M1973" t="s">
        <v>35</v>
      </c>
      <c r="N1973" t="str">
        <f>VLOOKUP(M1973,'Look-up tables'!$H$1:$I$14,2,FALSE)</f>
        <v>QC</v>
      </c>
      <c r="O1973" t="s">
        <v>29</v>
      </c>
      <c r="P1973" s="7">
        <f>VLOOKUP(O1973,'Look-up tables'!$D$1:$E$5,2,FALSE)</f>
        <v>3</v>
      </c>
      <c r="Q1973" s="8" t="s">
        <v>17</v>
      </c>
      <c r="R1973" t="s">
        <v>115</v>
      </c>
      <c r="S1973" t="s">
        <v>56</v>
      </c>
      <c r="T1973" t="s">
        <v>197</v>
      </c>
    </row>
    <row r="1974" spans="1:20" x14ac:dyDescent="0.35">
      <c r="A1974">
        <v>56423</v>
      </c>
      <c r="B1974" s="1">
        <v>40902</v>
      </c>
      <c r="C1974" s="27" t="str">
        <f t="shared" si="91"/>
        <v>Dec</v>
      </c>
      <c r="D1974" s="27">
        <f>VLOOKUP(C1974,'Look-up tables'!$N$2:$O$13,2,FALSE)</f>
        <v>12</v>
      </c>
      <c r="E1974" t="s">
        <v>49</v>
      </c>
      <c r="F1974">
        <v>4</v>
      </c>
      <c r="G1974" t="str">
        <f>VLOOKUP(F1974,'Look-up tables'!$A$1:$B$7,2,TRUE)</f>
        <v>XS</v>
      </c>
      <c r="H1974">
        <v>1609.69</v>
      </c>
      <c r="I1974" s="2">
        <f t="shared" si="93"/>
        <v>402.42250000000001</v>
      </c>
      <c r="J1974" t="s">
        <v>25</v>
      </c>
      <c r="K1974">
        <v>19.989999999999998</v>
      </c>
      <c r="L1974" s="8">
        <f t="shared" si="92"/>
        <v>1629.68</v>
      </c>
      <c r="M1974" t="s">
        <v>85</v>
      </c>
      <c r="N1974" t="str">
        <f>VLOOKUP(M1974,'Look-up tables'!$H$1:$I$14,2,FALSE)</f>
        <v>SK</v>
      </c>
      <c r="O1974" t="s">
        <v>22</v>
      </c>
      <c r="P1974" s="7">
        <f>VLOOKUP(O1974,'Look-up tables'!$D$1:$E$5,2,FALSE)</f>
        <v>1</v>
      </c>
      <c r="Q1974" s="8" t="s">
        <v>27</v>
      </c>
      <c r="R1974" t="s">
        <v>58</v>
      </c>
      <c r="S1974" t="s">
        <v>19</v>
      </c>
      <c r="T1974" t="s">
        <v>197</v>
      </c>
    </row>
    <row r="1975" spans="1:20" x14ac:dyDescent="0.35">
      <c r="A1975">
        <v>454</v>
      </c>
      <c r="B1975" s="1">
        <v>40903</v>
      </c>
      <c r="C1975" s="27" t="str">
        <f t="shared" si="91"/>
        <v>Dec</v>
      </c>
      <c r="D1975" s="27">
        <f>VLOOKUP(C1975,'Look-up tables'!$N$2:$O$13,2,FALSE)</f>
        <v>12</v>
      </c>
      <c r="E1975" t="s">
        <v>13</v>
      </c>
      <c r="F1975">
        <v>42</v>
      </c>
      <c r="G1975" t="str">
        <f>VLOOKUP(F1975,'Look-up tables'!$A$1:$B$7,2,TRUE)</f>
        <v>XL</v>
      </c>
      <c r="H1975">
        <v>234.2</v>
      </c>
      <c r="I1975" s="2">
        <f t="shared" si="93"/>
        <v>5.5761904761904759</v>
      </c>
      <c r="J1975" t="s">
        <v>25</v>
      </c>
      <c r="K1975">
        <v>1.82</v>
      </c>
      <c r="L1975" s="8">
        <f t="shared" si="92"/>
        <v>236.01999999999998</v>
      </c>
      <c r="M1975" t="s">
        <v>51</v>
      </c>
      <c r="N1975" t="str">
        <f>VLOOKUP(M1975,'Look-up tables'!$H$1:$I$14,2,FALSE)</f>
        <v>ON</v>
      </c>
      <c r="O1975" t="s">
        <v>42</v>
      </c>
      <c r="P1975" s="7">
        <f>VLOOKUP(O1975,'Look-up tables'!$D$1:$E$5,2,FALSE)</f>
        <v>2</v>
      </c>
      <c r="Q1975" s="8" t="s">
        <v>27</v>
      </c>
      <c r="R1975" t="s">
        <v>82</v>
      </c>
      <c r="S1975" t="s">
        <v>37</v>
      </c>
      <c r="T1975" t="s">
        <v>259</v>
      </c>
    </row>
    <row r="1976" spans="1:20" x14ac:dyDescent="0.35">
      <c r="A1976">
        <v>45506</v>
      </c>
      <c r="B1976" s="1">
        <v>40903</v>
      </c>
      <c r="C1976" s="27" t="str">
        <f t="shared" si="91"/>
        <v>Dec</v>
      </c>
      <c r="D1976" s="27">
        <f>VLOOKUP(C1976,'Look-up tables'!$N$2:$O$13,2,FALSE)</f>
        <v>12</v>
      </c>
      <c r="E1976" t="s">
        <v>13</v>
      </c>
      <c r="F1976">
        <v>3</v>
      </c>
      <c r="G1976" t="str">
        <f>VLOOKUP(F1976,'Look-up tables'!$A$1:$B$7,2,TRUE)</f>
        <v>XS</v>
      </c>
      <c r="H1976">
        <v>448.36649999999997</v>
      </c>
      <c r="I1976" s="2">
        <f t="shared" si="93"/>
        <v>149.4555</v>
      </c>
      <c r="J1976" t="s">
        <v>25</v>
      </c>
      <c r="K1976">
        <v>8.99</v>
      </c>
      <c r="L1976" s="8">
        <f t="shared" si="92"/>
        <v>457.35649999999998</v>
      </c>
      <c r="M1976" t="s">
        <v>85</v>
      </c>
      <c r="N1976" t="str">
        <f>VLOOKUP(M1976,'Look-up tables'!$H$1:$I$14,2,FALSE)</f>
        <v>SK</v>
      </c>
      <c r="O1976" t="s">
        <v>16</v>
      </c>
      <c r="P1976" s="7">
        <f>VLOOKUP(O1976,'Look-up tables'!$D$1:$E$5,2,FALSE)</f>
        <v>4</v>
      </c>
      <c r="Q1976" s="8" t="s">
        <v>30</v>
      </c>
      <c r="R1976" t="s">
        <v>47</v>
      </c>
      <c r="S1976" t="s">
        <v>19</v>
      </c>
      <c r="T1976" t="s">
        <v>154</v>
      </c>
    </row>
    <row r="1977" spans="1:20" x14ac:dyDescent="0.35">
      <c r="A1977">
        <v>10820</v>
      </c>
      <c r="B1977" s="1">
        <v>40904</v>
      </c>
      <c r="C1977" s="27" t="str">
        <f t="shared" si="91"/>
        <v>Dec</v>
      </c>
      <c r="D1977" s="27">
        <f>VLOOKUP(C1977,'Look-up tables'!$N$2:$O$13,2,FALSE)</f>
        <v>12</v>
      </c>
      <c r="E1977" t="s">
        <v>49</v>
      </c>
      <c r="F1977">
        <v>49</v>
      </c>
      <c r="G1977" t="str">
        <f>VLOOKUP(F1977,'Look-up tables'!$A$1:$B$7,2,TRUE)</f>
        <v>XL</v>
      </c>
      <c r="H1977">
        <v>2072.12</v>
      </c>
      <c r="I1977" s="2">
        <f t="shared" si="93"/>
        <v>42.288163265306117</v>
      </c>
      <c r="J1977" t="s">
        <v>14</v>
      </c>
      <c r="K1977">
        <v>8.99</v>
      </c>
      <c r="L1977" s="8">
        <f t="shared" si="92"/>
        <v>2081.1099999999997</v>
      </c>
      <c r="M1977" t="s">
        <v>54</v>
      </c>
      <c r="N1977" t="str">
        <f>VLOOKUP(M1977,'Look-up tables'!$H$1:$I$14,2,FALSE)</f>
        <v>AB</v>
      </c>
      <c r="O1977" t="s">
        <v>42</v>
      </c>
      <c r="P1977" s="7">
        <f>VLOOKUP(O1977,'Look-up tables'!$D$1:$E$5,2,FALSE)</f>
        <v>2</v>
      </c>
      <c r="Q1977" s="8" t="s">
        <v>27</v>
      </c>
      <c r="R1977" t="s">
        <v>40</v>
      </c>
      <c r="S1977" t="s">
        <v>32</v>
      </c>
      <c r="T1977" t="s">
        <v>259</v>
      </c>
    </row>
    <row r="1978" spans="1:20" x14ac:dyDescent="0.35">
      <c r="A1978">
        <v>10820</v>
      </c>
      <c r="B1978" s="1">
        <v>40904</v>
      </c>
      <c r="C1978" s="27" t="str">
        <f t="shared" si="91"/>
        <v>Dec</v>
      </c>
      <c r="D1978" s="27">
        <f>VLOOKUP(C1978,'Look-up tables'!$N$2:$O$13,2,FALSE)</f>
        <v>12</v>
      </c>
      <c r="E1978" t="s">
        <v>49</v>
      </c>
      <c r="F1978">
        <v>33</v>
      </c>
      <c r="G1978" t="str">
        <f>VLOOKUP(F1978,'Look-up tables'!$A$1:$B$7,2,TRUE)</f>
        <v>L</v>
      </c>
      <c r="H1978">
        <v>151.19</v>
      </c>
      <c r="I1978" s="2">
        <f t="shared" si="93"/>
        <v>4.5815151515151511</v>
      </c>
      <c r="J1978" t="s">
        <v>25</v>
      </c>
      <c r="K1978">
        <v>0.7</v>
      </c>
      <c r="L1978" s="8">
        <f t="shared" si="92"/>
        <v>151.88999999999999</v>
      </c>
      <c r="M1978" t="s">
        <v>54</v>
      </c>
      <c r="N1978" t="str">
        <f>VLOOKUP(M1978,'Look-up tables'!$H$1:$I$14,2,FALSE)</f>
        <v>AB</v>
      </c>
      <c r="O1978" t="s">
        <v>42</v>
      </c>
      <c r="P1978" s="7">
        <f>VLOOKUP(O1978,'Look-up tables'!$D$1:$E$5,2,FALSE)</f>
        <v>2</v>
      </c>
      <c r="Q1978" s="8" t="s">
        <v>27</v>
      </c>
      <c r="R1978" t="s">
        <v>82</v>
      </c>
      <c r="S1978" t="s">
        <v>37</v>
      </c>
      <c r="T1978" t="s">
        <v>83</v>
      </c>
    </row>
    <row r="1979" spans="1:20" x14ac:dyDescent="0.35">
      <c r="A1979">
        <v>37861</v>
      </c>
      <c r="B1979" s="1">
        <v>40905</v>
      </c>
      <c r="C1979" s="27" t="str">
        <f t="shared" si="91"/>
        <v>Dec</v>
      </c>
      <c r="D1979" s="27">
        <f>VLOOKUP(C1979,'Look-up tables'!$N$2:$O$13,2,FALSE)</f>
        <v>12</v>
      </c>
      <c r="E1979" t="s">
        <v>49</v>
      </c>
      <c r="F1979">
        <v>32</v>
      </c>
      <c r="G1979" t="str">
        <f>VLOOKUP(F1979,'Look-up tables'!$A$1:$B$7,2,TRUE)</f>
        <v>L</v>
      </c>
      <c r="H1979">
        <v>980.07</v>
      </c>
      <c r="I1979" s="2">
        <f t="shared" si="93"/>
        <v>30.627187500000002</v>
      </c>
      <c r="J1979" t="s">
        <v>25</v>
      </c>
      <c r="K1979">
        <v>5.76</v>
      </c>
      <c r="L1979" s="8">
        <f t="shared" si="92"/>
        <v>985.83</v>
      </c>
      <c r="M1979" t="s">
        <v>85</v>
      </c>
      <c r="N1979" t="str">
        <f>VLOOKUP(M1979,'Look-up tables'!$H$1:$I$14,2,FALSE)</f>
        <v>SK</v>
      </c>
      <c r="O1979" t="s">
        <v>22</v>
      </c>
      <c r="P1979" s="7">
        <f>VLOOKUP(O1979,'Look-up tables'!$D$1:$E$5,2,FALSE)</f>
        <v>1</v>
      </c>
      <c r="Q1979" s="8" t="s">
        <v>27</v>
      </c>
      <c r="R1979" t="s">
        <v>28</v>
      </c>
      <c r="S1979" t="s">
        <v>19</v>
      </c>
      <c r="T1979" t="s">
        <v>70</v>
      </c>
    </row>
    <row r="1980" spans="1:20" x14ac:dyDescent="0.35">
      <c r="A1980">
        <v>37792</v>
      </c>
      <c r="B1980" s="1">
        <v>40906</v>
      </c>
      <c r="C1980" s="27" t="str">
        <f t="shared" si="91"/>
        <v>Dec</v>
      </c>
      <c r="D1980" s="27">
        <f>VLOOKUP(C1980,'Look-up tables'!$N$2:$O$13,2,FALSE)</f>
        <v>12</v>
      </c>
      <c r="E1980" t="s">
        <v>34</v>
      </c>
      <c r="F1980">
        <v>49</v>
      </c>
      <c r="G1980" t="str">
        <f>VLOOKUP(F1980,'Look-up tables'!$A$1:$B$7,2,TRUE)</f>
        <v>XL</v>
      </c>
      <c r="H1980">
        <v>183.08</v>
      </c>
      <c r="I1980" s="2">
        <f t="shared" si="93"/>
        <v>3.7363265306122453</v>
      </c>
      <c r="J1980" t="s">
        <v>25</v>
      </c>
      <c r="K1980">
        <v>0.5</v>
      </c>
      <c r="L1980" s="8">
        <f t="shared" si="92"/>
        <v>183.58</v>
      </c>
      <c r="M1980" t="s">
        <v>41</v>
      </c>
      <c r="N1980" t="str">
        <f>VLOOKUP(M1980,'Look-up tables'!$H$1:$I$14,2,FALSE)</f>
        <v>NS</v>
      </c>
      <c r="O1980" t="s">
        <v>22</v>
      </c>
      <c r="P1980" s="7">
        <f>VLOOKUP(O1980,'Look-up tables'!$D$1:$E$5,2,FALSE)</f>
        <v>1</v>
      </c>
      <c r="Q1980" s="8" t="s">
        <v>27</v>
      </c>
      <c r="R1980" t="s">
        <v>71</v>
      </c>
      <c r="S1980" t="s">
        <v>19</v>
      </c>
      <c r="T1980" t="s">
        <v>154</v>
      </c>
    </row>
    <row r="1981" spans="1:20" x14ac:dyDescent="0.35">
      <c r="A1981">
        <v>46662</v>
      </c>
      <c r="B1981" s="1">
        <v>40906</v>
      </c>
      <c r="C1981" s="27" t="str">
        <f t="shared" si="91"/>
        <v>Dec</v>
      </c>
      <c r="D1981" s="27">
        <f>VLOOKUP(C1981,'Look-up tables'!$N$2:$O$13,2,FALSE)</f>
        <v>12</v>
      </c>
      <c r="E1981" t="s">
        <v>20</v>
      </c>
      <c r="F1981">
        <v>48</v>
      </c>
      <c r="G1981" t="str">
        <f>VLOOKUP(F1981,'Look-up tables'!$A$1:$B$7,2,TRUE)</f>
        <v>XL</v>
      </c>
      <c r="H1981">
        <v>3410.1574999999998</v>
      </c>
      <c r="I1981" s="2">
        <f t="shared" si="93"/>
        <v>71.044947916666658</v>
      </c>
      <c r="J1981" t="s">
        <v>25</v>
      </c>
      <c r="K1981">
        <v>0.99</v>
      </c>
      <c r="L1981" s="8">
        <f t="shared" si="92"/>
        <v>3411.1474999999996</v>
      </c>
      <c r="M1981" t="s">
        <v>15</v>
      </c>
      <c r="N1981" t="str">
        <f>VLOOKUP(M1981,'Look-up tables'!$H$1:$I$14,2,FALSE)</f>
        <v>BC</v>
      </c>
      <c r="O1981" t="s">
        <v>29</v>
      </c>
      <c r="P1981" s="7">
        <f>VLOOKUP(O1981,'Look-up tables'!$D$1:$E$5,2,FALSE)</f>
        <v>3</v>
      </c>
      <c r="Q1981" s="8" t="s">
        <v>30</v>
      </c>
      <c r="R1981" t="s">
        <v>47</v>
      </c>
      <c r="S1981" t="s">
        <v>37</v>
      </c>
      <c r="T1981" t="s">
        <v>154</v>
      </c>
    </row>
    <row r="1982" spans="1:20" x14ac:dyDescent="0.35">
      <c r="A1982">
        <v>46662</v>
      </c>
      <c r="B1982" s="1">
        <v>40906</v>
      </c>
      <c r="C1982" s="27" t="str">
        <f t="shared" si="91"/>
        <v>Dec</v>
      </c>
      <c r="D1982" s="27">
        <f>VLOOKUP(C1982,'Look-up tables'!$N$2:$O$13,2,FALSE)</f>
        <v>12</v>
      </c>
      <c r="E1982" t="s">
        <v>20</v>
      </c>
      <c r="F1982">
        <v>33</v>
      </c>
      <c r="G1982" t="str">
        <f>VLOOKUP(F1982,'Look-up tables'!$A$1:$B$7,2,TRUE)</f>
        <v>L</v>
      </c>
      <c r="H1982">
        <v>162</v>
      </c>
      <c r="I1982" s="2">
        <f t="shared" si="93"/>
        <v>4.9090909090909092</v>
      </c>
      <c r="J1982" t="s">
        <v>25</v>
      </c>
      <c r="K1982">
        <v>0.71</v>
      </c>
      <c r="L1982" s="8">
        <f t="shared" si="92"/>
        <v>162.71</v>
      </c>
      <c r="M1982" t="s">
        <v>15</v>
      </c>
      <c r="N1982" t="str">
        <f>VLOOKUP(M1982,'Look-up tables'!$H$1:$I$14,2,FALSE)</f>
        <v>BC</v>
      </c>
      <c r="O1982" t="s">
        <v>29</v>
      </c>
      <c r="P1982" s="7">
        <f>VLOOKUP(O1982,'Look-up tables'!$D$1:$E$5,2,FALSE)</f>
        <v>3</v>
      </c>
      <c r="Q1982" s="8" t="s">
        <v>27</v>
      </c>
      <c r="R1982" t="s">
        <v>40</v>
      </c>
      <c r="S1982" t="s">
        <v>37</v>
      </c>
      <c r="T1982" t="s">
        <v>154</v>
      </c>
    </row>
    <row r="1983" spans="1:20" x14ac:dyDescent="0.35">
      <c r="A1983">
        <v>39585</v>
      </c>
      <c r="B1983" s="1">
        <v>40906</v>
      </c>
      <c r="C1983" s="27" t="str">
        <f t="shared" si="91"/>
        <v>Dec</v>
      </c>
      <c r="D1983" s="27">
        <f>VLOOKUP(C1983,'Look-up tables'!$N$2:$O$13,2,FALSE)</f>
        <v>12</v>
      </c>
      <c r="E1983" t="s">
        <v>49</v>
      </c>
      <c r="F1983">
        <v>32</v>
      </c>
      <c r="G1983" t="str">
        <f>VLOOKUP(F1983,'Look-up tables'!$A$1:$B$7,2,TRUE)</f>
        <v>L</v>
      </c>
      <c r="H1983">
        <v>166.17</v>
      </c>
      <c r="I1983" s="2">
        <f t="shared" si="93"/>
        <v>5.1928124999999996</v>
      </c>
      <c r="J1983" t="s">
        <v>25</v>
      </c>
      <c r="K1983">
        <v>3.63</v>
      </c>
      <c r="L1983" s="8">
        <f t="shared" si="92"/>
        <v>169.79999999999998</v>
      </c>
      <c r="M1983" t="s">
        <v>54</v>
      </c>
      <c r="N1983" t="str">
        <f>VLOOKUP(M1983,'Look-up tables'!$H$1:$I$14,2,FALSE)</f>
        <v>AB</v>
      </c>
      <c r="O1983" t="s">
        <v>22</v>
      </c>
      <c r="P1983" s="7">
        <f>VLOOKUP(O1983,'Look-up tables'!$D$1:$E$5,2,FALSE)</f>
        <v>1</v>
      </c>
      <c r="Q1983" s="8" t="s">
        <v>17</v>
      </c>
      <c r="R1983" t="s">
        <v>18</v>
      </c>
      <c r="S1983" t="s">
        <v>37</v>
      </c>
      <c r="T1983" t="s">
        <v>70</v>
      </c>
    </row>
    <row r="1984" spans="1:20" x14ac:dyDescent="0.35">
      <c r="A1984">
        <v>24422</v>
      </c>
      <c r="B1984" s="1">
        <v>40906</v>
      </c>
      <c r="C1984" s="27" t="str">
        <f t="shared" si="91"/>
        <v>Dec</v>
      </c>
      <c r="D1984" s="27">
        <f>VLOOKUP(C1984,'Look-up tables'!$N$2:$O$13,2,FALSE)</f>
        <v>12</v>
      </c>
      <c r="E1984" t="s">
        <v>20</v>
      </c>
      <c r="F1984">
        <v>20</v>
      </c>
      <c r="G1984" t="str">
        <f>VLOOKUP(F1984,'Look-up tables'!$A$1:$B$7,2,TRUE)</f>
        <v>M</v>
      </c>
      <c r="H1984">
        <v>3467.28</v>
      </c>
      <c r="I1984" s="2">
        <f t="shared" si="93"/>
        <v>173.364</v>
      </c>
      <c r="J1984" t="s">
        <v>21</v>
      </c>
      <c r="K1984">
        <v>29.21</v>
      </c>
      <c r="L1984" s="8">
        <f t="shared" si="92"/>
        <v>3496.4900000000002</v>
      </c>
      <c r="M1984" t="s">
        <v>41</v>
      </c>
      <c r="N1984" t="str">
        <f>VLOOKUP(M1984,'Look-up tables'!$H$1:$I$14,2,FALSE)</f>
        <v>NS</v>
      </c>
      <c r="O1984" t="s">
        <v>22</v>
      </c>
      <c r="P1984" s="7">
        <f>VLOOKUP(O1984,'Look-up tables'!$D$1:$E$5,2,FALSE)</f>
        <v>1</v>
      </c>
      <c r="Q1984" s="8" t="s">
        <v>17</v>
      </c>
      <c r="R1984" t="s">
        <v>52</v>
      </c>
      <c r="S1984" t="s">
        <v>56</v>
      </c>
      <c r="T1984" t="s">
        <v>154</v>
      </c>
    </row>
    <row r="1985" spans="1:20" x14ac:dyDescent="0.35">
      <c r="A1985">
        <v>37792</v>
      </c>
      <c r="B1985" s="1">
        <v>40906</v>
      </c>
      <c r="C1985" s="27" t="str">
        <f t="shared" si="91"/>
        <v>Dec</v>
      </c>
      <c r="D1985" s="27">
        <f>VLOOKUP(C1985,'Look-up tables'!$N$2:$O$13,2,FALSE)</f>
        <v>12</v>
      </c>
      <c r="E1985" t="s">
        <v>34</v>
      </c>
      <c r="F1985">
        <v>14</v>
      </c>
      <c r="G1985" t="str">
        <f>VLOOKUP(F1985,'Look-up tables'!$A$1:$B$7,2,TRUE)</f>
        <v>S</v>
      </c>
      <c r="H1985">
        <v>36.74</v>
      </c>
      <c r="I1985" s="2">
        <f t="shared" si="93"/>
        <v>2.6242857142857146</v>
      </c>
      <c r="J1985" t="s">
        <v>25</v>
      </c>
      <c r="K1985">
        <v>0.97</v>
      </c>
      <c r="L1985" s="8">
        <f t="shared" si="92"/>
        <v>37.71</v>
      </c>
      <c r="M1985" t="s">
        <v>35</v>
      </c>
      <c r="N1985" t="str">
        <f>VLOOKUP(M1985,'Look-up tables'!$H$1:$I$14,2,FALSE)</f>
        <v>QC</v>
      </c>
      <c r="O1985" t="s">
        <v>22</v>
      </c>
      <c r="P1985" s="7">
        <f>VLOOKUP(O1985,'Look-up tables'!$D$1:$E$5,2,FALSE)</f>
        <v>1</v>
      </c>
      <c r="Q1985" s="8" t="s">
        <v>27</v>
      </c>
      <c r="R1985" t="s">
        <v>40</v>
      </c>
      <c r="S1985" t="s">
        <v>37</v>
      </c>
      <c r="T1985" t="s">
        <v>70</v>
      </c>
    </row>
    <row r="1986" spans="1:20" x14ac:dyDescent="0.35">
      <c r="A1986">
        <v>46662</v>
      </c>
      <c r="B1986" s="1">
        <v>40906</v>
      </c>
      <c r="C1986" s="27" t="str">
        <f t="shared" si="91"/>
        <v>Dec</v>
      </c>
      <c r="D1986" s="27">
        <f>VLOOKUP(C1986,'Look-up tables'!$N$2:$O$13,2,FALSE)</f>
        <v>12</v>
      </c>
      <c r="E1986" t="s">
        <v>20</v>
      </c>
      <c r="F1986">
        <v>8</v>
      </c>
      <c r="G1986" t="str">
        <f>VLOOKUP(F1986,'Look-up tables'!$A$1:$B$7,2,TRUE)</f>
        <v>XS</v>
      </c>
      <c r="H1986">
        <v>57.22</v>
      </c>
      <c r="I1986" s="2">
        <f t="shared" si="93"/>
        <v>7.1524999999999999</v>
      </c>
      <c r="J1986" t="s">
        <v>25</v>
      </c>
      <c r="K1986">
        <v>6.6</v>
      </c>
      <c r="L1986" s="8">
        <f t="shared" si="92"/>
        <v>63.82</v>
      </c>
      <c r="M1986" t="s">
        <v>15</v>
      </c>
      <c r="N1986" t="str">
        <f>VLOOKUP(M1986,'Look-up tables'!$H$1:$I$14,2,FALSE)</f>
        <v>BC</v>
      </c>
      <c r="O1986" t="s">
        <v>29</v>
      </c>
      <c r="P1986" s="7">
        <f>VLOOKUP(O1986,'Look-up tables'!$D$1:$E$5,2,FALSE)</f>
        <v>3</v>
      </c>
      <c r="Q1986" s="8" t="s">
        <v>27</v>
      </c>
      <c r="R1986" t="s">
        <v>28</v>
      </c>
      <c r="S1986" t="s">
        <v>19</v>
      </c>
      <c r="T1986" t="s">
        <v>154</v>
      </c>
    </row>
    <row r="1987" spans="1:20" x14ac:dyDescent="0.35">
      <c r="A1987">
        <v>57959</v>
      </c>
      <c r="B1987" s="1">
        <v>40907</v>
      </c>
      <c r="C1987" s="27" t="str">
        <f t="shared" ref="C1987:C2004" si="94">TEXT(B1987, "mmm")</f>
        <v>Dec</v>
      </c>
      <c r="D1987" s="27">
        <f>VLOOKUP(C1987,'Look-up tables'!$N$2:$O$13,2,FALSE)</f>
        <v>12</v>
      </c>
      <c r="E1987" t="s">
        <v>55</v>
      </c>
      <c r="F1987">
        <v>48</v>
      </c>
      <c r="G1987" t="str">
        <f>VLOOKUP(F1987,'Look-up tables'!$A$1:$B$7,2,TRUE)</f>
        <v>XL</v>
      </c>
      <c r="H1987">
        <v>1269.79</v>
      </c>
      <c r="I1987" s="2">
        <f t="shared" si="93"/>
        <v>26.453958333333333</v>
      </c>
      <c r="J1987" t="s">
        <v>14</v>
      </c>
      <c r="K1987">
        <v>5.89</v>
      </c>
      <c r="L1987" s="8">
        <f t="shared" ref="L1987:L2003" si="95">H1987+K1987</f>
        <v>1275.68</v>
      </c>
      <c r="M1987" t="s">
        <v>15</v>
      </c>
      <c r="N1987" t="str">
        <f>VLOOKUP(M1987,'Look-up tables'!$H$1:$I$14,2,FALSE)</f>
        <v>BC</v>
      </c>
      <c r="O1987" t="s">
        <v>16</v>
      </c>
      <c r="P1987" s="7">
        <f>VLOOKUP(O1987,'Look-up tables'!$D$1:$E$5,2,FALSE)</f>
        <v>4</v>
      </c>
      <c r="Q1987" s="8" t="s">
        <v>30</v>
      </c>
      <c r="R1987" t="s">
        <v>31</v>
      </c>
      <c r="S1987" t="s">
        <v>19</v>
      </c>
      <c r="T1987" t="s">
        <v>154</v>
      </c>
    </row>
    <row r="1988" spans="1:20" x14ac:dyDescent="0.35">
      <c r="A1988">
        <v>29666</v>
      </c>
      <c r="B1988" s="1">
        <v>40907</v>
      </c>
      <c r="C1988" s="27" t="str">
        <f t="shared" si="94"/>
        <v>Dec</v>
      </c>
      <c r="D1988" s="27">
        <f>VLOOKUP(C1988,'Look-up tables'!$N$2:$O$13,2,FALSE)</f>
        <v>12</v>
      </c>
      <c r="E1988" t="s">
        <v>49</v>
      </c>
      <c r="F1988">
        <v>44</v>
      </c>
      <c r="G1988" t="str">
        <f>VLOOKUP(F1988,'Look-up tables'!$A$1:$B$7,2,TRUE)</f>
        <v>XL</v>
      </c>
      <c r="H1988">
        <v>362.75</v>
      </c>
      <c r="I1988" s="2">
        <f t="shared" si="93"/>
        <v>8.2443181818181817</v>
      </c>
      <c r="J1988" t="s">
        <v>25</v>
      </c>
      <c r="K1988">
        <v>2.38</v>
      </c>
      <c r="L1988" s="8">
        <f t="shared" si="95"/>
        <v>365.13</v>
      </c>
      <c r="M1988" t="s">
        <v>51</v>
      </c>
      <c r="N1988" t="str">
        <f>VLOOKUP(M1988,'Look-up tables'!$H$1:$I$14,2,FALSE)</f>
        <v>ON</v>
      </c>
      <c r="O1988" t="s">
        <v>42</v>
      </c>
      <c r="P1988" s="7">
        <f>VLOOKUP(O1988,'Look-up tables'!$D$1:$E$5,2,FALSE)</f>
        <v>2</v>
      </c>
      <c r="Q1988" s="8" t="s">
        <v>30</v>
      </c>
      <c r="R1988" t="s">
        <v>31</v>
      </c>
      <c r="S1988" t="s">
        <v>32</v>
      </c>
      <c r="T1988" s="1">
        <v>40909</v>
      </c>
    </row>
    <row r="1989" spans="1:20" x14ac:dyDescent="0.35">
      <c r="A1989">
        <v>57959</v>
      </c>
      <c r="B1989" s="1">
        <v>40907</v>
      </c>
      <c r="C1989" s="27" t="str">
        <f t="shared" si="94"/>
        <v>Dec</v>
      </c>
      <c r="D1989" s="27">
        <f>VLOOKUP(C1989,'Look-up tables'!$N$2:$O$13,2,FALSE)</f>
        <v>12</v>
      </c>
      <c r="E1989" t="s">
        <v>55</v>
      </c>
      <c r="F1989">
        <v>40</v>
      </c>
      <c r="G1989" t="str">
        <f>VLOOKUP(F1989,'Look-up tables'!$A$1:$B$7,2,TRUE)</f>
        <v>XL</v>
      </c>
      <c r="H1989">
        <v>239.86</v>
      </c>
      <c r="I1989" s="2">
        <f t="shared" si="93"/>
        <v>5.9965000000000002</v>
      </c>
      <c r="J1989" t="s">
        <v>25</v>
      </c>
      <c r="K1989">
        <v>3.37</v>
      </c>
      <c r="L1989" s="8">
        <f t="shared" si="95"/>
        <v>243.23000000000002</v>
      </c>
      <c r="M1989" t="s">
        <v>15</v>
      </c>
      <c r="N1989" t="str">
        <f>VLOOKUP(M1989,'Look-up tables'!$H$1:$I$14,2,FALSE)</f>
        <v>BC</v>
      </c>
      <c r="O1989" t="s">
        <v>16</v>
      </c>
      <c r="P1989" s="7">
        <f>VLOOKUP(O1989,'Look-up tables'!$D$1:$E$5,2,FALSE)</f>
        <v>4</v>
      </c>
      <c r="Q1989" s="8" t="s">
        <v>27</v>
      </c>
      <c r="R1989" t="s">
        <v>82</v>
      </c>
      <c r="S1989" t="s">
        <v>37</v>
      </c>
      <c r="T1989" t="s">
        <v>154</v>
      </c>
    </row>
    <row r="1990" spans="1:20" x14ac:dyDescent="0.35">
      <c r="A1990">
        <v>22051</v>
      </c>
      <c r="B1990" s="1">
        <v>40907</v>
      </c>
      <c r="C1990" s="27" t="str">
        <f t="shared" si="94"/>
        <v>Dec</v>
      </c>
      <c r="D1990" s="27">
        <f>VLOOKUP(C1990,'Look-up tables'!$N$2:$O$13,2,FALSE)</f>
        <v>12</v>
      </c>
      <c r="E1990" t="s">
        <v>49</v>
      </c>
      <c r="F1990">
        <v>39</v>
      </c>
      <c r="G1990" t="str">
        <f>VLOOKUP(F1990,'Look-up tables'!$A$1:$B$7,2,TRUE)</f>
        <v>L</v>
      </c>
      <c r="H1990">
        <v>209.33</v>
      </c>
      <c r="I1990" s="2">
        <f t="shared" si="93"/>
        <v>5.3674358974358976</v>
      </c>
      <c r="J1990" t="s">
        <v>25</v>
      </c>
      <c r="K1990">
        <v>7.44</v>
      </c>
      <c r="L1990" s="8">
        <f t="shared" si="95"/>
        <v>216.77</v>
      </c>
      <c r="M1990" t="s">
        <v>39</v>
      </c>
      <c r="N1990" t="str">
        <f>VLOOKUP(M1990,'Look-up tables'!$H$1:$I$14,2,FALSE)</f>
        <v>MB</v>
      </c>
      <c r="O1990" t="s">
        <v>22</v>
      </c>
      <c r="P1990" s="7">
        <f>VLOOKUP(O1990,'Look-up tables'!$D$1:$E$5,2,FALSE)</f>
        <v>1</v>
      </c>
      <c r="Q1990" s="8" t="s">
        <v>27</v>
      </c>
      <c r="R1990" t="s">
        <v>28</v>
      </c>
      <c r="S1990" t="s">
        <v>19</v>
      </c>
      <c r="T1990" s="1">
        <v>40909</v>
      </c>
    </row>
    <row r="1991" spans="1:20" x14ac:dyDescent="0.35">
      <c r="A1991">
        <v>18534</v>
      </c>
      <c r="B1991" s="1">
        <v>40907</v>
      </c>
      <c r="C1991" s="27" t="str">
        <f t="shared" si="94"/>
        <v>Dec</v>
      </c>
      <c r="D1991" s="27">
        <f>VLOOKUP(C1991,'Look-up tables'!$N$2:$O$13,2,FALSE)</f>
        <v>12</v>
      </c>
      <c r="E1991" t="s">
        <v>13</v>
      </c>
      <c r="F1991">
        <v>36</v>
      </c>
      <c r="G1991" t="str">
        <f>VLOOKUP(F1991,'Look-up tables'!$A$1:$B$7,2,TRUE)</f>
        <v>L</v>
      </c>
      <c r="H1991">
        <v>282.58</v>
      </c>
      <c r="I1991" s="2">
        <f t="shared" si="93"/>
        <v>7.849444444444444</v>
      </c>
      <c r="J1991" t="s">
        <v>14</v>
      </c>
      <c r="K1991">
        <v>1.99</v>
      </c>
      <c r="L1991" s="8">
        <f t="shared" si="95"/>
        <v>284.57</v>
      </c>
      <c r="M1991" t="s">
        <v>41</v>
      </c>
      <c r="N1991" t="str">
        <f>VLOOKUP(M1991,'Look-up tables'!$H$1:$I$14,2,FALSE)</f>
        <v>NS</v>
      </c>
      <c r="O1991" t="s">
        <v>22</v>
      </c>
      <c r="P1991" s="7">
        <f>VLOOKUP(O1991,'Look-up tables'!$D$1:$E$5,2,FALSE)</f>
        <v>1</v>
      </c>
      <c r="Q1991" s="8" t="s">
        <v>30</v>
      </c>
      <c r="R1991" t="s">
        <v>31</v>
      </c>
      <c r="S1991" t="s">
        <v>32</v>
      </c>
      <c r="T1991" t="s">
        <v>70</v>
      </c>
    </row>
    <row r="1992" spans="1:20" x14ac:dyDescent="0.35">
      <c r="A1992">
        <v>16805</v>
      </c>
      <c r="B1992" s="1">
        <v>40907</v>
      </c>
      <c r="C1992" s="27" t="str">
        <f t="shared" si="94"/>
        <v>Dec</v>
      </c>
      <c r="D1992" s="27">
        <f>VLOOKUP(C1992,'Look-up tables'!$N$2:$O$13,2,FALSE)</f>
        <v>12</v>
      </c>
      <c r="E1992" t="s">
        <v>13</v>
      </c>
      <c r="F1992">
        <v>29</v>
      </c>
      <c r="G1992" t="str">
        <f>VLOOKUP(F1992,'Look-up tables'!$A$1:$B$7,2,TRUE)</f>
        <v>M</v>
      </c>
      <c r="H1992">
        <v>852.75</v>
      </c>
      <c r="I1992" s="2">
        <f t="shared" si="93"/>
        <v>29.405172413793103</v>
      </c>
      <c r="J1992" t="s">
        <v>25</v>
      </c>
      <c r="K1992">
        <v>1.49</v>
      </c>
      <c r="L1992" s="8">
        <f t="shared" si="95"/>
        <v>854.24</v>
      </c>
      <c r="M1992" t="s">
        <v>54</v>
      </c>
      <c r="N1992" t="str">
        <f>VLOOKUP(M1992,'Look-up tables'!$H$1:$I$14,2,FALSE)</f>
        <v>AB</v>
      </c>
      <c r="O1992" t="s">
        <v>22</v>
      </c>
      <c r="P1992" s="7">
        <f>VLOOKUP(O1992,'Look-up tables'!$D$1:$E$5,2,FALSE)</f>
        <v>1</v>
      </c>
      <c r="Q1992" s="8" t="s">
        <v>27</v>
      </c>
      <c r="R1992" t="s">
        <v>68</v>
      </c>
      <c r="S1992" t="s">
        <v>19</v>
      </c>
      <c r="T1992" s="1">
        <v>40909</v>
      </c>
    </row>
    <row r="1993" spans="1:20" x14ac:dyDescent="0.35">
      <c r="A1993">
        <v>29666</v>
      </c>
      <c r="B1993" s="1">
        <v>40907</v>
      </c>
      <c r="C1993" s="27" t="str">
        <f t="shared" si="94"/>
        <v>Dec</v>
      </c>
      <c r="D1993" s="27">
        <f>VLOOKUP(C1993,'Look-up tables'!$N$2:$O$13,2,FALSE)</f>
        <v>12</v>
      </c>
      <c r="E1993" t="s">
        <v>49</v>
      </c>
      <c r="F1993">
        <v>29</v>
      </c>
      <c r="G1993" t="str">
        <f>VLOOKUP(F1993,'Look-up tables'!$A$1:$B$7,2,TRUE)</f>
        <v>M</v>
      </c>
      <c r="H1993">
        <v>155.86000000000001</v>
      </c>
      <c r="I1993" s="2">
        <f t="shared" si="93"/>
        <v>5.3744827586206902</v>
      </c>
      <c r="J1993" t="s">
        <v>25</v>
      </c>
      <c r="K1993">
        <v>8.16</v>
      </c>
      <c r="L1993" s="8">
        <f t="shared" si="95"/>
        <v>164.02</v>
      </c>
      <c r="M1993" t="s">
        <v>35</v>
      </c>
      <c r="N1993" t="str">
        <f>VLOOKUP(M1993,'Look-up tables'!$H$1:$I$14,2,FALSE)</f>
        <v>QC</v>
      </c>
      <c r="O1993" t="s">
        <v>42</v>
      </c>
      <c r="P1993" s="7">
        <f>VLOOKUP(O1993,'Look-up tables'!$D$1:$E$5,2,FALSE)</f>
        <v>2</v>
      </c>
      <c r="Q1993" s="8" t="s">
        <v>27</v>
      </c>
      <c r="R1993" t="s">
        <v>28</v>
      </c>
      <c r="S1993" t="s">
        <v>19</v>
      </c>
      <c r="T1993" t="s">
        <v>154</v>
      </c>
    </row>
    <row r="1994" spans="1:20" x14ac:dyDescent="0.35">
      <c r="A1994">
        <v>16805</v>
      </c>
      <c r="B1994" s="1">
        <v>40907</v>
      </c>
      <c r="C1994" s="27" t="str">
        <f t="shared" si="94"/>
        <v>Dec</v>
      </c>
      <c r="D1994" s="27">
        <f>VLOOKUP(C1994,'Look-up tables'!$N$2:$O$13,2,FALSE)</f>
        <v>12</v>
      </c>
      <c r="E1994" t="s">
        <v>13</v>
      </c>
      <c r="F1994">
        <v>26</v>
      </c>
      <c r="G1994" t="str">
        <f>VLOOKUP(F1994,'Look-up tables'!$A$1:$B$7,2,TRUE)</f>
        <v>M</v>
      </c>
      <c r="H1994">
        <v>172.33</v>
      </c>
      <c r="I1994" s="2">
        <f t="shared" si="93"/>
        <v>6.6280769230769234</v>
      </c>
      <c r="J1994" t="s">
        <v>25</v>
      </c>
      <c r="K1994">
        <v>5.74</v>
      </c>
      <c r="L1994" s="8">
        <f t="shared" si="95"/>
        <v>178.07000000000002</v>
      </c>
      <c r="M1994" t="s">
        <v>54</v>
      </c>
      <c r="N1994" t="str">
        <f>VLOOKUP(M1994,'Look-up tables'!$H$1:$I$14,2,FALSE)</f>
        <v>AB</v>
      </c>
      <c r="O1994" t="s">
        <v>22</v>
      </c>
      <c r="P1994" s="7">
        <f>VLOOKUP(O1994,'Look-up tables'!$D$1:$E$5,2,FALSE)</f>
        <v>1</v>
      </c>
      <c r="Q1994" s="8" t="s">
        <v>27</v>
      </c>
      <c r="R1994" t="s">
        <v>28</v>
      </c>
      <c r="S1994" t="s">
        <v>19</v>
      </c>
      <c r="T1994" s="1">
        <v>40909</v>
      </c>
    </row>
    <row r="1995" spans="1:20" x14ac:dyDescent="0.35">
      <c r="A1995">
        <v>58626</v>
      </c>
      <c r="B1995" s="1">
        <v>40907</v>
      </c>
      <c r="C1995" s="27" t="str">
        <f t="shared" si="94"/>
        <v>Dec</v>
      </c>
      <c r="D1995" s="27">
        <f>VLOOKUP(C1995,'Look-up tables'!$N$2:$O$13,2,FALSE)</f>
        <v>12</v>
      </c>
      <c r="E1995" t="s">
        <v>34</v>
      </c>
      <c r="F1995">
        <v>23</v>
      </c>
      <c r="G1995" t="str">
        <f>VLOOKUP(F1995,'Look-up tables'!$A$1:$B$7,2,TRUE)</f>
        <v>M</v>
      </c>
      <c r="H1995">
        <v>6641.14</v>
      </c>
      <c r="I1995" s="2">
        <f t="shared" si="93"/>
        <v>288.74521739130438</v>
      </c>
      <c r="J1995" t="s">
        <v>21</v>
      </c>
      <c r="K1995">
        <v>64.73</v>
      </c>
      <c r="L1995" s="8">
        <f t="shared" si="95"/>
        <v>6705.87</v>
      </c>
      <c r="M1995" t="s">
        <v>96</v>
      </c>
      <c r="N1995" t="str">
        <f>VLOOKUP(M1995,'Look-up tables'!$H$1:$I$14,2,FALSE)</f>
        <v>PE</v>
      </c>
      <c r="O1995" t="s">
        <v>42</v>
      </c>
      <c r="P1995" s="7">
        <f>VLOOKUP(O1995,'Look-up tables'!$D$1:$E$5,2,FALSE)</f>
        <v>2</v>
      </c>
      <c r="Q1995" s="8" t="s">
        <v>17</v>
      </c>
      <c r="R1995" t="s">
        <v>23</v>
      </c>
      <c r="S1995" t="s">
        <v>24</v>
      </c>
      <c r="T1995" s="1">
        <v>40909</v>
      </c>
    </row>
    <row r="1996" spans="1:20" x14ac:dyDescent="0.35">
      <c r="A1996">
        <v>58626</v>
      </c>
      <c r="B1996" s="1">
        <v>40907</v>
      </c>
      <c r="C1996" s="27" t="str">
        <f t="shared" si="94"/>
        <v>Dec</v>
      </c>
      <c r="D1996" s="27">
        <f>VLOOKUP(C1996,'Look-up tables'!$N$2:$O$13,2,FALSE)</f>
        <v>12</v>
      </c>
      <c r="E1996" t="s">
        <v>34</v>
      </c>
      <c r="F1996">
        <v>21</v>
      </c>
      <c r="G1996" t="str">
        <f>VLOOKUP(F1996,'Look-up tables'!$A$1:$B$7,2,TRUE)</f>
        <v>M</v>
      </c>
      <c r="H1996">
        <v>10469.030000000001</v>
      </c>
      <c r="I1996" s="2">
        <f t="shared" si="93"/>
        <v>498.52523809523814</v>
      </c>
      <c r="J1996" t="s">
        <v>21</v>
      </c>
      <c r="K1996">
        <v>26</v>
      </c>
      <c r="L1996" s="8">
        <f t="shared" si="95"/>
        <v>10495.03</v>
      </c>
      <c r="M1996" t="s">
        <v>96</v>
      </c>
      <c r="N1996" t="str">
        <f>VLOOKUP(M1996,'Look-up tables'!$H$1:$I$14,2,FALSE)</f>
        <v>PE</v>
      </c>
      <c r="O1996" t="s">
        <v>42</v>
      </c>
      <c r="P1996" s="7">
        <f>VLOOKUP(O1996,'Look-up tables'!$D$1:$E$5,2,FALSE)</f>
        <v>2</v>
      </c>
      <c r="Q1996" s="8" t="s">
        <v>17</v>
      </c>
      <c r="R1996" t="s">
        <v>23</v>
      </c>
      <c r="S1996" t="s">
        <v>24</v>
      </c>
      <c r="T1996" s="1">
        <v>40940</v>
      </c>
    </row>
    <row r="1997" spans="1:20" x14ac:dyDescent="0.35">
      <c r="A1997">
        <v>58626</v>
      </c>
      <c r="B1997" s="1">
        <v>40907</v>
      </c>
      <c r="C1997" s="27" t="str">
        <f t="shared" si="94"/>
        <v>Dec</v>
      </c>
      <c r="D1997" s="27">
        <f>VLOOKUP(C1997,'Look-up tables'!$N$2:$O$13,2,FALSE)</f>
        <v>12</v>
      </c>
      <c r="E1997" t="s">
        <v>34</v>
      </c>
      <c r="F1997">
        <v>18</v>
      </c>
      <c r="G1997" t="str">
        <f>VLOOKUP(F1997,'Look-up tables'!$A$1:$B$7,2,TRUE)</f>
        <v>S</v>
      </c>
      <c r="H1997">
        <v>835.55</v>
      </c>
      <c r="I1997" s="2">
        <f t="shared" si="93"/>
        <v>46.419444444444444</v>
      </c>
      <c r="J1997" t="s">
        <v>25</v>
      </c>
      <c r="K1997">
        <v>1.99</v>
      </c>
      <c r="L1997" s="8">
        <f t="shared" si="95"/>
        <v>837.54</v>
      </c>
      <c r="M1997" t="s">
        <v>96</v>
      </c>
      <c r="N1997" t="str">
        <f>VLOOKUP(M1997,'Look-up tables'!$H$1:$I$14,2,FALSE)</f>
        <v>PE</v>
      </c>
      <c r="O1997" t="s">
        <v>42</v>
      </c>
      <c r="P1997" s="7">
        <f>VLOOKUP(O1997,'Look-up tables'!$D$1:$E$5,2,FALSE)</f>
        <v>2</v>
      </c>
      <c r="Q1997" s="8" t="s">
        <v>30</v>
      </c>
      <c r="R1997" t="s">
        <v>31</v>
      </c>
      <c r="S1997" t="s">
        <v>32</v>
      </c>
      <c r="T1997" t="s">
        <v>154</v>
      </c>
    </row>
    <row r="1998" spans="1:20" x14ac:dyDescent="0.35">
      <c r="A1998">
        <v>3271</v>
      </c>
      <c r="B1998" s="1">
        <v>40908</v>
      </c>
      <c r="C1998" s="27" t="str">
        <f t="shared" si="94"/>
        <v>Dec</v>
      </c>
      <c r="D1998" s="27">
        <f>VLOOKUP(C1998,'Look-up tables'!$N$2:$O$13,2,FALSE)</f>
        <v>12</v>
      </c>
      <c r="E1998" t="s">
        <v>20</v>
      </c>
      <c r="F1998">
        <v>45</v>
      </c>
      <c r="G1998" t="str">
        <f>VLOOKUP(F1998,'Look-up tables'!$A$1:$B$7,2,TRUE)</f>
        <v>XL</v>
      </c>
      <c r="H1998">
        <v>11532.99</v>
      </c>
      <c r="I1998" s="2">
        <f t="shared" si="93"/>
        <v>256.28866666666664</v>
      </c>
      <c r="J1998" t="s">
        <v>21</v>
      </c>
      <c r="K1998">
        <v>17.86</v>
      </c>
      <c r="L1998" s="8">
        <f t="shared" si="95"/>
        <v>11550.85</v>
      </c>
      <c r="M1998" t="s">
        <v>51</v>
      </c>
      <c r="N1998" t="str">
        <f>VLOOKUP(M1998,'Look-up tables'!$H$1:$I$14,2,FALSE)</f>
        <v>ON</v>
      </c>
      <c r="O1998" t="s">
        <v>29</v>
      </c>
      <c r="P1998" s="7">
        <f>VLOOKUP(O1998,'Look-up tables'!$D$1:$E$5,2,FALSE)</f>
        <v>3</v>
      </c>
      <c r="Q1998" s="8" t="s">
        <v>30</v>
      </c>
      <c r="R1998" t="s">
        <v>44</v>
      </c>
      <c r="S1998" t="s">
        <v>24</v>
      </c>
      <c r="T1998" t="s">
        <v>154</v>
      </c>
    </row>
    <row r="1999" spans="1:20" x14ac:dyDescent="0.35">
      <c r="A1999">
        <v>27015</v>
      </c>
      <c r="B1999" s="1">
        <v>40908</v>
      </c>
      <c r="C1999" s="27" t="str">
        <f t="shared" si="94"/>
        <v>Dec</v>
      </c>
      <c r="D1999" s="27">
        <f>VLOOKUP(C1999,'Look-up tables'!$N$2:$O$13,2,FALSE)</f>
        <v>12</v>
      </c>
      <c r="E1999" t="s">
        <v>13</v>
      </c>
      <c r="F1999">
        <v>24</v>
      </c>
      <c r="G1999" t="str">
        <f>VLOOKUP(F1999,'Look-up tables'!$A$1:$B$7,2,TRUE)</f>
        <v>M</v>
      </c>
      <c r="H1999">
        <v>1339.25</v>
      </c>
      <c r="I1999" s="2">
        <f t="shared" si="93"/>
        <v>55.802083333333336</v>
      </c>
      <c r="J1999" t="s">
        <v>25</v>
      </c>
      <c r="K1999">
        <v>13.22</v>
      </c>
      <c r="L1999" s="8">
        <f t="shared" si="95"/>
        <v>1352.47</v>
      </c>
      <c r="M1999" t="s">
        <v>51</v>
      </c>
      <c r="N1999" t="str">
        <f>VLOOKUP(M1999,'Look-up tables'!$H$1:$I$14,2,FALSE)</f>
        <v>ON</v>
      </c>
      <c r="O1999" t="s">
        <v>29</v>
      </c>
      <c r="P1999" s="7">
        <f>VLOOKUP(O1999,'Look-up tables'!$D$1:$E$5,2,FALSE)</f>
        <v>3</v>
      </c>
      <c r="Q1999" s="8" t="s">
        <v>27</v>
      </c>
      <c r="R1999" t="s">
        <v>66</v>
      </c>
      <c r="S1999" t="s">
        <v>19</v>
      </c>
      <c r="T1999" t="s">
        <v>154</v>
      </c>
    </row>
    <row r="2000" spans="1:20" x14ac:dyDescent="0.35">
      <c r="A2000">
        <v>3271</v>
      </c>
      <c r="B2000" s="1">
        <v>40908</v>
      </c>
      <c r="C2000" s="27" t="str">
        <f t="shared" si="94"/>
        <v>Dec</v>
      </c>
      <c r="D2000" s="27">
        <f>VLOOKUP(C2000,'Look-up tables'!$N$2:$O$13,2,FALSE)</f>
        <v>12</v>
      </c>
      <c r="E2000" t="s">
        <v>20</v>
      </c>
      <c r="F2000">
        <v>18</v>
      </c>
      <c r="G2000" t="str">
        <f>VLOOKUP(F2000,'Look-up tables'!$A$1:$B$7,2,TRUE)</f>
        <v>S</v>
      </c>
      <c r="H2000">
        <v>146.1</v>
      </c>
      <c r="I2000" s="2">
        <f t="shared" si="93"/>
        <v>8.1166666666666671</v>
      </c>
      <c r="J2000" t="s">
        <v>14</v>
      </c>
      <c r="K2000">
        <v>1.43</v>
      </c>
      <c r="L2000" s="8">
        <f t="shared" si="95"/>
        <v>147.53</v>
      </c>
      <c r="M2000" t="s">
        <v>51</v>
      </c>
      <c r="N2000" t="str">
        <f>VLOOKUP(M2000,'Look-up tables'!$H$1:$I$14,2,FALSE)</f>
        <v>ON</v>
      </c>
      <c r="O2000" t="s">
        <v>29</v>
      </c>
      <c r="P2000" s="7">
        <f>VLOOKUP(O2000,'Look-up tables'!$D$1:$E$5,2,FALSE)</f>
        <v>3</v>
      </c>
      <c r="Q2000" s="8" t="s">
        <v>27</v>
      </c>
      <c r="R2000" t="s">
        <v>28</v>
      </c>
      <c r="S2000" t="s">
        <v>37</v>
      </c>
      <c r="T2000" s="1">
        <v>40909</v>
      </c>
    </row>
    <row r="2001" spans="1:20" x14ac:dyDescent="0.35">
      <c r="A2001">
        <v>5607</v>
      </c>
      <c r="B2001" s="1">
        <v>40908</v>
      </c>
      <c r="C2001" s="27" t="str">
        <f t="shared" si="94"/>
        <v>Dec</v>
      </c>
      <c r="D2001" s="27">
        <f>VLOOKUP(C2001,'Look-up tables'!$N$2:$O$13,2,FALSE)</f>
        <v>12</v>
      </c>
      <c r="E2001" t="s">
        <v>49</v>
      </c>
      <c r="F2001">
        <v>8</v>
      </c>
      <c r="G2001" t="str">
        <f>VLOOKUP(F2001,'Look-up tables'!$A$1:$B$7,2,TRUE)</f>
        <v>XS</v>
      </c>
      <c r="H2001">
        <v>61.871499999999997</v>
      </c>
      <c r="I2001" s="2">
        <f t="shared" si="93"/>
        <v>7.7339374999999997</v>
      </c>
      <c r="J2001" t="s">
        <v>25</v>
      </c>
      <c r="K2001">
        <v>5.03</v>
      </c>
      <c r="L2001" s="8">
        <f t="shared" si="95"/>
        <v>66.901499999999999</v>
      </c>
      <c r="M2001" t="s">
        <v>62</v>
      </c>
      <c r="N2001" t="str">
        <f>VLOOKUP(M2001,'Look-up tables'!$H$1:$I$14,2,FALSE)</f>
        <v>NU</v>
      </c>
      <c r="O2001" t="s">
        <v>29</v>
      </c>
      <c r="P2001" s="7">
        <f>VLOOKUP(O2001,'Look-up tables'!$D$1:$E$5,2,FALSE)</f>
        <v>3</v>
      </c>
      <c r="Q2001" s="8" t="s">
        <v>30</v>
      </c>
      <c r="R2001" t="s">
        <v>47</v>
      </c>
      <c r="S2001" t="s">
        <v>45</v>
      </c>
      <c r="T2001" s="1">
        <v>40969</v>
      </c>
    </row>
    <row r="2002" spans="1:20" x14ac:dyDescent="0.35">
      <c r="A2002">
        <v>37543</v>
      </c>
      <c r="B2002" s="1">
        <v>40908</v>
      </c>
      <c r="C2002" s="27" t="str">
        <f t="shared" si="94"/>
        <v>Dec</v>
      </c>
      <c r="D2002" s="27">
        <f>VLOOKUP(C2002,'Look-up tables'!$N$2:$O$13,2,FALSE)</f>
        <v>12</v>
      </c>
      <c r="E2002" t="s">
        <v>55</v>
      </c>
      <c r="F2002">
        <v>6</v>
      </c>
      <c r="G2002" t="str">
        <f>VLOOKUP(F2002,'Look-up tables'!$A$1:$B$7,2,TRUE)</f>
        <v>XS</v>
      </c>
      <c r="H2002">
        <v>241.85</v>
      </c>
      <c r="I2002" s="2">
        <f t="shared" ref="I2002:I2003" si="96">H2002/F2002</f>
        <v>40.30833333333333</v>
      </c>
      <c r="J2002" t="s">
        <v>25</v>
      </c>
      <c r="K2002">
        <v>13.89</v>
      </c>
      <c r="L2002" s="8">
        <f t="shared" si="95"/>
        <v>255.74</v>
      </c>
      <c r="M2002" t="s">
        <v>46</v>
      </c>
      <c r="N2002" t="str">
        <f>VLOOKUP(M2002,'Look-up tables'!$H$1:$I$14,2,FALSE)</f>
        <v>YT</v>
      </c>
      <c r="O2002" t="s">
        <v>29</v>
      </c>
      <c r="P2002" s="7">
        <f>VLOOKUP(O2002,'Look-up tables'!$D$1:$E$5,2,FALSE)</f>
        <v>3</v>
      </c>
      <c r="Q2002" s="8" t="s">
        <v>27</v>
      </c>
      <c r="R2002" t="s">
        <v>40</v>
      </c>
      <c r="S2002" t="s">
        <v>37</v>
      </c>
      <c r="T2002" s="1">
        <v>40909</v>
      </c>
    </row>
    <row r="2003" spans="1:20" x14ac:dyDescent="0.35">
      <c r="A2003">
        <v>27137</v>
      </c>
      <c r="B2003" s="1">
        <v>40908</v>
      </c>
      <c r="C2003" s="27" t="str">
        <f t="shared" si="94"/>
        <v>Dec</v>
      </c>
      <c r="D2003" s="27">
        <f>VLOOKUP(C2003,'Look-up tables'!$N$2:$O$13,2,FALSE)</f>
        <v>12</v>
      </c>
      <c r="E2003" t="s">
        <v>34</v>
      </c>
      <c r="F2003">
        <v>2</v>
      </c>
      <c r="G2003" t="str">
        <f>VLOOKUP(F2003,'Look-up tables'!$A$1:$B$7,2,TRUE)</f>
        <v>XS</v>
      </c>
      <c r="H2003">
        <v>60.5625</v>
      </c>
      <c r="I2003" s="2">
        <f t="shared" si="96"/>
        <v>30.28125</v>
      </c>
      <c r="J2003" t="s">
        <v>25</v>
      </c>
      <c r="K2003">
        <v>1.1000000000000001</v>
      </c>
      <c r="L2003" s="8">
        <f t="shared" si="95"/>
        <v>61.662500000000001</v>
      </c>
      <c r="M2003" t="s">
        <v>41</v>
      </c>
      <c r="N2003" t="str">
        <f>VLOOKUP(M2003,'Look-up tables'!$H$1:$I$14,2,FALSE)</f>
        <v>NS</v>
      </c>
      <c r="O2003" t="s">
        <v>42</v>
      </c>
      <c r="P2003" s="7">
        <f>VLOOKUP(O2003,'Look-up tables'!$D$1:$E$5,2,FALSE)</f>
        <v>2</v>
      </c>
      <c r="Q2003" s="8" t="s">
        <v>30</v>
      </c>
      <c r="R2003" t="s">
        <v>47</v>
      </c>
      <c r="S2003" t="s">
        <v>19</v>
      </c>
      <c r="T2003" s="1">
        <v>40940</v>
      </c>
    </row>
    <row r="2004" spans="1:20" x14ac:dyDescent="0.35">
      <c r="C2004" s="27" t="str">
        <f t="shared" si="94"/>
        <v>Jan</v>
      </c>
      <c r="D2004" s="27">
        <f>VLOOKUP(C2004,'Look-up tables'!$N$2:$O$13,2,FALSE)</f>
        <v>1</v>
      </c>
      <c r="P2004" s="7"/>
    </row>
    <row r="2008" spans="1:20" x14ac:dyDescent="0.35">
      <c r="J2008" s="2"/>
    </row>
  </sheetData>
  <sortState xmlns:xlrd2="http://schemas.microsoft.com/office/spreadsheetml/2017/richdata2" ref="A2:S2004">
    <sortCondition ref="B2:B2004"/>
    <sortCondition descending="1" ref="F2:F200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8"/>
  <sheetViews>
    <sheetView topLeftCell="A13" workbookViewId="0">
      <selection activeCell="C30" sqref="C30"/>
    </sheetView>
  </sheetViews>
  <sheetFormatPr defaultRowHeight="14.5" x14ac:dyDescent="0.35"/>
  <cols>
    <col min="1" max="1" width="27.6328125" customWidth="1"/>
    <col min="2" max="2" width="36.1796875" customWidth="1"/>
    <col min="3" max="3" width="60.453125" customWidth="1"/>
  </cols>
  <sheetData>
    <row r="1" spans="1:3" x14ac:dyDescent="0.35">
      <c r="A1" s="11" t="s">
        <v>309</v>
      </c>
      <c r="B1" s="11" t="s">
        <v>310</v>
      </c>
      <c r="C1" s="11" t="s">
        <v>311</v>
      </c>
    </row>
    <row r="3" spans="1:3" x14ac:dyDescent="0.35">
      <c r="A3" t="s">
        <v>307</v>
      </c>
      <c r="B3" t="s">
        <v>308</v>
      </c>
      <c r="C3" t="s">
        <v>312</v>
      </c>
    </row>
    <row r="5" spans="1:3" x14ac:dyDescent="0.35">
      <c r="B5" t="s">
        <v>329</v>
      </c>
    </row>
    <row r="6" spans="1:3" x14ac:dyDescent="0.35">
      <c r="B6" t="s">
        <v>330</v>
      </c>
    </row>
    <row r="7" spans="1:3" x14ac:dyDescent="0.35">
      <c r="A7" t="s">
        <v>328</v>
      </c>
      <c r="B7" t="s">
        <v>331</v>
      </c>
      <c r="C7" t="s">
        <v>327</v>
      </c>
    </row>
    <row r="8" spans="1:3" x14ac:dyDescent="0.35">
      <c r="B8" t="s">
        <v>332</v>
      </c>
    </row>
    <row r="9" spans="1:3" x14ac:dyDescent="0.35">
      <c r="B9" t="s">
        <v>333</v>
      </c>
    </row>
    <row r="10" spans="1:3" x14ac:dyDescent="0.35">
      <c r="B10" t="s">
        <v>334</v>
      </c>
    </row>
    <row r="12" spans="1:3" x14ac:dyDescent="0.35">
      <c r="B12" t="s">
        <v>348</v>
      </c>
    </row>
    <row r="13" spans="1:3" x14ac:dyDescent="0.35">
      <c r="B13" t="s">
        <v>347</v>
      </c>
    </row>
    <row r="14" spans="1:3" x14ac:dyDescent="0.35">
      <c r="B14" t="s">
        <v>336</v>
      </c>
    </row>
    <row r="15" spans="1:3" x14ac:dyDescent="0.35">
      <c r="B15" t="s">
        <v>337</v>
      </c>
    </row>
    <row r="16" spans="1:3" x14ac:dyDescent="0.35">
      <c r="B16" t="s">
        <v>338</v>
      </c>
    </row>
    <row r="17" spans="1:3" x14ac:dyDescent="0.35">
      <c r="B17" t="s">
        <v>339</v>
      </c>
    </row>
    <row r="18" spans="1:3" x14ac:dyDescent="0.35">
      <c r="A18" t="s">
        <v>335</v>
      </c>
      <c r="B18" t="s">
        <v>340</v>
      </c>
      <c r="C18" t="s">
        <v>349</v>
      </c>
    </row>
    <row r="19" spans="1:3" x14ac:dyDescent="0.35">
      <c r="B19" t="s">
        <v>341</v>
      </c>
    </row>
    <row r="20" spans="1:3" x14ac:dyDescent="0.35">
      <c r="B20" t="s">
        <v>342</v>
      </c>
    </row>
    <row r="21" spans="1:3" x14ac:dyDescent="0.35">
      <c r="B21" t="s">
        <v>343</v>
      </c>
    </row>
    <row r="22" spans="1:3" x14ac:dyDescent="0.35">
      <c r="B22" t="s">
        <v>344</v>
      </c>
    </row>
    <row r="23" spans="1:3" x14ac:dyDescent="0.35">
      <c r="B23" t="s">
        <v>345</v>
      </c>
    </row>
    <row r="24" spans="1:3" x14ac:dyDescent="0.35">
      <c r="B24" t="s">
        <v>346</v>
      </c>
    </row>
    <row r="26" spans="1:3" x14ac:dyDescent="0.35">
      <c r="B26" t="s">
        <v>354</v>
      </c>
    </row>
    <row r="27" spans="1:3" x14ac:dyDescent="0.35">
      <c r="A27" t="s">
        <v>358</v>
      </c>
      <c r="B27" t="s">
        <v>355</v>
      </c>
      <c r="C27" t="s">
        <v>350</v>
      </c>
    </row>
    <row r="28" spans="1:3" x14ac:dyDescent="0.35">
      <c r="B28" t="s">
        <v>356</v>
      </c>
    </row>
    <row r="29" spans="1:3" x14ac:dyDescent="0.35">
      <c r="B29" t="s">
        <v>357</v>
      </c>
    </row>
    <row r="35" spans="1:3" x14ac:dyDescent="0.35">
      <c r="A35" t="s">
        <v>352</v>
      </c>
      <c r="B35" t="s">
        <v>353</v>
      </c>
      <c r="C35" t="s">
        <v>351</v>
      </c>
    </row>
    <row r="39" spans="1:3" x14ac:dyDescent="0.35">
      <c r="B39" t="s">
        <v>381</v>
      </c>
    </row>
    <row r="40" spans="1:3" x14ac:dyDescent="0.35">
      <c r="A40" t="s">
        <v>380</v>
      </c>
      <c r="B40" t="s">
        <v>382</v>
      </c>
      <c r="C40" t="s">
        <v>397</v>
      </c>
    </row>
    <row r="41" spans="1:3" x14ac:dyDescent="0.35">
      <c r="B41" t="s">
        <v>383</v>
      </c>
    </row>
    <row r="42" spans="1:3" x14ac:dyDescent="0.35">
      <c r="B42" t="s">
        <v>384</v>
      </c>
    </row>
    <row r="43" spans="1:3" x14ac:dyDescent="0.35">
      <c r="B43" t="s">
        <v>359</v>
      </c>
    </row>
    <row r="44" spans="1:3" x14ac:dyDescent="0.35">
      <c r="B44" t="s">
        <v>385</v>
      </c>
    </row>
    <row r="45" spans="1:3" x14ac:dyDescent="0.35">
      <c r="B45" t="s">
        <v>386</v>
      </c>
    </row>
    <row r="46" spans="1:3" x14ac:dyDescent="0.35">
      <c r="B46" t="s">
        <v>387</v>
      </c>
    </row>
    <row r="47" spans="1:3" x14ac:dyDescent="0.35">
      <c r="B47" t="s">
        <v>388</v>
      </c>
    </row>
    <row r="48" spans="1:3" x14ac:dyDescent="0.35">
      <c r="B48" t="s">
        <v>389</v>
      </c>
    </row>
    <row r="49" spans="1:3" x14ac:dyDescent="0.35">
      <c r="B49" t="s">
        <v>390</v>
      </c>
    </row>
    <row r="50" spans="1:3" x14ac:dyDescent="0.35">
      <c r="B50" t="s">
        <v>391</v>
      </c>
    </row>
    <row r="53" spans="1:3" x14ac:dyDescent="0.35">
      <c r="B53">
        <v>1</v>
      </c>
    </row>
    <row r="54" spans="1:3" x14ac:dyDescent="0.35">
      <c r="B54">
        <v>2</v>
      </c>
    </row>
    <row r="55" spans="1:3" x14ac:dyDescent="0.35">
      <c r="A55" t="s">
        <v>394</v>
      </c>
      <c r="B55">
        <v>3</v>
      </c>
      <c r="C55" t="s">
        <v>398</v>
      </c>
    </row>
    <row r="56" spans="1:3" x14ac:dyDescent="0.35">
      <c r="B56">
        <v>4</v>
      </c>
    </row>
    <row r="57" spans="1:3" x14ac:dyDescent="0.35">
      <c r="B57">
        <v>5</v>
      </c>
    </row>
    <row r="58" spans="1:3" x14ac:dyDescent="0.35">
      <c r="B58">
        <v>6</v>
      </c>
    </row>
    <row r="59" spans="1:3" x14ac:dyDescent="0.35">
      <c r="B59">
        <v>7</v>
      </c>
    </row>
    <row r="60" spans="1:3" x14ac:dyDescent="0.35">
      <c r="B60">
        <v>8</v>
      </c>
    </row>
    <row r="61" spans="1:3" x14ac:dyDescent="0.35">
      <c r="B61">
        <v>9</v>
      </c>
    </row>
    <row r="62" spans="1:3" x14ac:dyDescent="0.35">
      <c r="B62">
        <v>10</v>
      </c>
    </row>
    <row r="63" spans="1:3" x14ac:dyDescent="0.35">
      <c r="B63">
        <v>11</v>
      </c>
    </row>
    <row r="64" spans="1:3" x14ac:dyDescent="0.35">
      <c r="B64">
        <v>12</v>
      </c>
    </row>
    <row r="68" spans="1:3" x14ac:dyDescent="0.35">
      <c r="A68" t="s">
        <v>363</v>
      </c>
      <c r="B68" t="s">
        <v>399</v>
      </c>
      <c r="C68" t="s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8"/>
  <sheetViews>
    <sheetView workbookViewId="0">
      <selection activeCell="O2" sqref="O2"/>
    </sheetView>
  </sheetViews>
  <sheetFormatPr defaultRowHeight="14.5" x14ac:dyDescent="0.35"/>
  <cols>
    <col min="1" max="1" width="14.81640625" customWidth="1"/>
    <col min="2" max="2" width="12.453125" customWidth="1"/>
    <col min="4" max="4" width="19.54296875" customWidth="1"/>
    <col min="5" max="5" width="21.1796875" customWidth="1"/>
    <col min="7" max="7" width="1.81640625" customWidth="1"/>
    <col min="8" max="8" width="24.36328125" customWidth="1"/>
    <col min="9" max="9" width="19.453125" customWidth="1"/>
    <col min="11" max="11" width="27.26953125" customWidth="1"/>
    <col min="12" max="12" width="19.36328125" customWidth="1"/>
    <col min="15" max="15" width="15.36328125" customWidth="1"/>
  </cols>
  <sheetData>
    <row r="1" spans="1:15" x14ac:dyDescent="0.35">
      <c r="A1" s="11" t="s">
        <v>3</v>
      </c>
      <c r="B1" s="11" t="s">
        <v>300</v>
      </c>
      <c r="D1" s="3" t="s">
        <v>8</v>
      </c>
      <c r="E1" s="11" t="s">
        <v>358</v>
      </c>
      <c r="H1" s="3" t="s">
        <v>7</v>
      </c>
      <c r="I1" s="3" t="s">
        <v>326</v>
      </c>
      <c r="K1" s="11" t="s">
        <v>10</v>
      </c>
      <c r="L1" s="11" t="s">
        <v>9</v>
      </c>
      <c r="N1" s="11" t="s">
        <v>392</v>
      </c>
      <c r="O1" s="11" t="s">
        <v>393</v>
      </c>
    </row>
    <row r="2" spans="1:15" x14ac:dyDescent="0.35">
      <c r="A2">
        <v>1</v>
      </c>
      <c r="B2" t="s">
        <v>301</v>
      </c>
      <c r="D2" t="s">
        <v>29</v>
      </c>
      <c r="E2">
        <v>3</v>
      </c>
      <c r="H2" t="s">
        <v>51</v>
      </c>
      <c r="I2" t="s">
        <v>321</v>
      </c>
      <c r="K2" t="s">
        <v>28</v>
      </c>
      <c r="L2" t="s">
        <v>27</v>
      </c>
      <c r="N2" t="s">
        <v>381</v>
      </c>
      <c r="O2">
        <v>1</v>
      </c>
    </row>
    <row r="3" spans="1:15" x14ac:dyDescent="0.35">
      <c r="A3">
        <v>10</v>
      </c>
      <c r="B3" t="s">
        <v>302</v>
      </c>
      <c r="D3" t="s">
        <v>16</v>
      </c>
      <c r="E3">
        <v>4</v>
      </c>
      <c r="H3" t="s">
        <v>62</v>
      </c>
      <c r="I3" t="s">
        <v>313</v>
      </c>
      <c r="K3" t="s">
        <v>68</v>
      </c>
      <c r="L3" t="s">
        <v>27</v>
      </c>
      <c r="N3" t="s">
        <v>382</v>
      </c>
      <c r="O3">
        <v>2</v>
      </c>
    </row>
    <row r="4" spans="1:15" x14ac:dyDescent="0.35">
      <c r="A4">
        <v>20</v>
      </c>
      <c r="B4" t="s">
        <v>303</v>
      </c>
      <c r="D4" t="s">
        <v>42</v>
      </c>
      <c r="E4">
        <v>2</v>
      </c>
      <c r="H4" t="s">
        <v>96</v>
      </c>
      <c r="I4" t="s">
        <v>325</v>
      </c>
      <c r="K4" t="s">
        <v>31</v>
      </c>
      <c r="L4" t="s">
        <v>30</v>
      </c>
      <c r="N4" t="s">
        <v>383</v>
      </c>
      <c r="O4">
        <v>3</v>
      </c>
    </row>
    <row r="5" spans="1:15" x14ac:dyDescent="0.35">
      <c r="A5">
        <v>30</v>
      </c>
      <c r="B5" t="s">
        <v>304</v>
      </c>
      <c r="D5" t="s">
        <v>22</v>
      </c>
      <c r="E5">
        <v>1</v>
      </c>
      <c r="H5" t="s">
        <v>46</v>
      </c>
      <c r="I5" t="s">
        <v>315</v>
      </c>
      <c r="K5" t="s">
        <v>18</v>
      </c>
      <c r="L5" t="s">
        <v>17</v>
      </c>
      <c r="N5" t="s">
        <v>384</v>
      </c>
      <c r="O5">
        <v>4</v>
      </c>
    </row>
    <row r="6" spans="1:15" x14ac:dyDescent="0.35">
      <c r="A6">
        <v>40</v>
      </c>
      <c r="B6" t="s">
        <v>305</v>
      </c>
      <c r="H6" t="s">
        <v>41</v>
      </c>
      <c r="I6" t="s">
        <v>324</v>
      </c>
      <c r="K6" t="s">
        <v>52</v>
      </c>
      <c r="L6" t="s">
        <v>17</v>
      </c>
      <c r="N6" t="s">
        <v>359</v>
      </c>
      <c r="O6">
        <v>5</v>
      </c>
    </row>
    <row r="7" spans="1:15" x14ac:dyDescent="0.35">
      <c r="A7">
        <v>50</v>
      </c>
      <c r="B7" t="s">
        <v>306</v>
      </c>
      <c r="H7" t="s">
        <v>54</v>
      </c>
      <c r="I7" t="s">
        <v>318</v>
      </c>
      <c r="K7" t="s">
        <v>40</v>
      </c>
      <c r="L7" t="s">
        <v>27</v>
      </c>
      <c r="N7" t="s">
        <v>385</v>
      </c>
      <c r="O7">
        <v>6</v>
      </c>
    </row>
    <row r="8" spans="1:15" x14ac:dyDescent="0.35">
      <c r="H8" t="s">
        <v>35</v>
      </c>
      <c r="I8" t="s">
        <v>323</v>
      </c>
      <c r="K8" t="s">
        <v>23</v>
      </c>
      <c r="L8" t="s">
        <v>17</v>
      </c>
      <c r="N8" t="s">
        <v>386</v>
      </c>
      <c r="O8">
        <v>7</v>
      </c>
    </row>
    <row r="9" spans="1:15" x14ac:dyDescent="0.35">
      <c r="H9" t="s">
        <v>39</v>
      </c>
      <c r="I9" t="s">
        <v>320</v>
      </c>
      <c r="K9" t="s">
        <v>127</v>
      </c>
      <c r="L9" t="s">
        <v>27</v>
      </c>
      <c r="N9" t="s">
        <v>387</v>
      </c>
      <c r="O9">
        <v>8</v>
      </c>
    </row>
    <row r="10" spans="1:15" x14ac:dyDescent="0.35">
      <c r="H10" t="s">
        <v>15</v>
      </c>
      <c r="I10" t="s">
        <v>316</v>
      </c>
      <c r="K10" t="s">
        <v>47</v>
      </c>
      <c r="L10" t="s">
        <v>30</v>
      </c>
      <c r="N10" t="s">
        <v>388</v>
      </c>
      <c r="O10">
        <v>9</v>
      </c>
    </row>
    <row r="11" spans="1:15" x14ac:dyDescent="0.35">
      <c r="H11" t="s">
        <v>85</v>
      </c>
      <c r="I11" t="s">
        <v>319</v>
      </c>
      <c r="K11" t="s">
        <v>66</v>
      </c>
      <c r="L11" t="s">
        <v>27</v>
      </c>
      <c r="N11" t="s">
        <v>389</v>
      </c>
      <c r="O11">
        <v>10</v>
      </c>
    </row>
    <row r="12" spans="1:15" x14ac:dyDescent="0.35">
      <c r="B12" s="1"/>
      <c r="H12" t="s">
        <v>26</v>
      </c>
      <c r="I12" t="s">
        <v>314</v>
      </c>
      <c r="K12" t="s">
        <v>36</v>
      </c>
      <c r="L12" t="s">
        <v>27</v>
      </c>
      <c r="N12" t="s">
        <v>390</v>
      </c>
      <c r="O12">
        <v>11</v>
      </c>
    </row>
    <row r="13" spans="1:15" x14ac:dyDescent="0.35">
      <c r="H13" t="s">
        <v>63</v>
      </c>
      <c r="I13" t="s">
        <v>317</v>
      </c>
      <c r="K13" t="s">
        <v>44</v>
      </c>
      <c r="L13" t="s">
        <v>30</v>
      </c>
      <c r="N13" t="s">
        <v>391</v>
      </c>
      <c r="O13">
        <v>12</v>
      </c>
    </row>
    <row r="14" spans="1:15" x14ac:dyDescent="0.35">
      <c r="H14" t="s">
        <v>232</v>
      </c>
      <c r="I14" t="s">
        <v>322</v>
      </c>
      <c r="K14" t="s">
        <v>115</v>
      </c>
      <c r="L14" t="s">
        <v>17</v>
      </c>
    </row>
    <row r="15" spans="1:15" x14ac:dyDescent="0.35">
      <c r="K15" t="s">
        <v>58</v>
      </c>
      <c r="L15" t="s">
        <v>27</v>
      </c>
    </row>
    <row r="16" spans="1:15" x14ac:dyDescent="0.35">
      <c r="K16" t="s">
        <v>71</v>
      </c>
      <c r="L16" t="s">
        <v>27</v>
      </c>
    </row>
    <row r="17" spans="11:12" x14ac:dyDescent="0.35">
      <c r="K17" t="s">
        <v>165</v>
      </c>
      <c r="L17" t="s">
        <v>30</v>
      </c>
    </row>
    <row r="18" spans="11:12" x14ac:dyDescent="0.35">
      <c r="K18" t="s">
        <v>82</v>
      </c>
      <c r="L18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8"/>
  <sheetViews>
    <sheetView workbookViewId="0">
      <selection activeCell="G22" sqref="G22"/>
    </sheetView>
  </sheetViews>
  <sheetFormatPr defaultRowHeight="14.5" x14ac:dyDescent="0.35"/>
  <cols>
    <col min="1" max="1" width="44" customWidth="1"/>
    <col min="3" max="3" width="9.1796875" customWidth="1"/>
    <col min="4" max="4" width="48.7265625" customWidth="1"/>
    <col min="7" max="7" width="33.26953125" customWidth="1"/>
    <col min="8" max="8" width="47.54296875" customWidth="1"/>
    <col min="10" max="10" width="29.81640625" customWidth="1"/>
    <col min="11" max="11" width="30.1796875" customWidth="1"/>
  </cols>
  <sheetData>
    <row r="1" spans="1:11" x14ac:dyDescent="0.35">
      <c r="A1" s="6" t="s">
        <v>3</v>
      </c>
      <c r="B1" s="6"/>
      <c r="D1" s="6" t="s">
        <v>4</v>
      </c>
      <c r="E1" s="6"/>
      <c r="G1" s="6" t="s">
        <v>6</v>
      </c>
      <c r="H1" s="6"/>
      <c r="J1" s="6" t="s">
        <v>6</v>
      </c>
      <c r="K1" s="6"/>
    </row>
    <row r="2" spans="1:11" x14ac:dyDescent="0.35">
      <c r="A2" s="4"/>
      <c r="B2" s="4"/>
      <c r="D2" s="4"/>
      <c r="E2" s="4"/>
      <c r="G2" s="4"/>
      <c r="H2" s="4"/>
      <c r="J2" s="4"/>
      <c r="K2" s="4"/>
    </row>
    <row r="3" spans="1:11" x14ac:dyDescent="0.35">
      <c r="A3" s="4" t="s">
        <v>284</v>
      </c>
      <c r="B3" s="4">
        <v>25.756243756243755</v>
      </c>
      <c r="D3" s="4" t="s">
        <v>284</v>
      </c>
      <c r="E3" s="4">
        <v>1716.6916593406615</v>
      </c>
      <c r="G3" s="4" t="s">
        <v>284</v>
      </c>
      <c r="H3" s="4">
        <v>12.45009990009998</v>
      </c>
      <c r="J3" s="4" t="s">
        <v>284</v>
      </c>
      <c r="K3" s="4">
        <v>12.45009990009998</v>
      </c>
    </row>
    <row r="4" spans="1:11" x14ac:dyDescent="0.35">
      <c r="A4" s="4" t="s">
        <v>285</v>
      </c>
      <c r="B4" s="4">
        <v>0.32190414180677285</v>
      </c>
      <c r="D4" s="4" t="s">
        <v>285</v>
      </c>
      <c r="E4" s="4">
        <v>75.847483097772809</v>
      </c>
      <c r="G4" s="4" t="s">
        <v>285</v>
      </c>
      <c r="H4" s="4">
        <v>0.38512566730184677</v>
      </c>
      <c r="J4" s="4" t="s">
        <v>285</v>
      </c>
      <c r="K4" s="4">
        <v>0.38512566730184677</v>
      </c>
    </row>
    <row r="5" spans="1:11" x14ac:dyDescent="0.35">
      <c r="A5" s="4" t="s">
        <v>286</v>
      </c>
      <c r="B5" s="4">
        <v>26</v>
      </c>
      <c r="D5" s="4" t="s">
        <v>286</v>
      </c>
      <c r="E5" s="4">
        <v>403.65975000000003</v>
      </c>
      <c r="G5" s="4" t="s">
        <v>286</v>
      </c>
      <c r="H5" s="4">
        <v>5.9049999999999994</v>
      </c>
      <c r="J5" s="4" t="s">
        <v>286</v>
      </c>
      <c r="K5" s="4">
        <v>5.9049999999999994</v>
      </c>
    </row>
    <row r="6" spans="1:11" x14ac:dyDescent="0.35">
      <c r="A6" s="4" t="s">
        <v>287</v>
      </c>
      <c r="B6" s="4">
        <v>23</v>
      </c>
      <c r="D6" s="4" t="s">
        <v>287</v>
      </c>
      <c r="E6" s="4">
        <v>43.29</v>
      </c>
      <c r="G6" s="4" t="s">
        <v>287</v>
      </c>
      <c r="H6" s="4">
        <v>8.99</v>
      </c>
      <c r="J6" s="4" t="s">
        <v>287</v>
      </c>
      <c r="K6" s="4">
        <v>8.99</v>
      </c>
    </row>
    <row r="7" spans="1:11" x14ac:dyDescent="0.35">
      <c r="A7" s="4" t="s">
        <v>288</v>
      </c>
      <c r="B7" s="4">
        <v>14.403187063207039</v>
      </c>
      <c r="D7" s="4" t="s">
        <v>288</v>
      </c>
      <c r="E7" s="4">
        <v>3393.6981400705627</v>
      </c>
      <c r="G7" s="4" t="s">
        <v>288</v>
      </c>
      <c r="H7" s="4">
        <v>17.231952959215473</v>
      </c>
      <c r="J7" s="4" t="s">
        <v>288</v>
      </c>
      <c r="K7" s="4">
        <v>17.231952959215473</v>
      </c>
    </row>
    <row r="8" spans="1:11" x14ac:dyDescent="0.35">
      <c r="A8" s="4" t="s">
        <v>289</v>
      </c>
      <c r="B8" s="4">
        <v>207.4517975777346</v>
      </c>
      <c r="D8" s="4" t="s">
        <v>289</v>
      </c>
      <c r="E8" s="4">
        <v>11517187.065918395</v>
      </c>
      <c r="G8" s="4" t="s">
        <v>289</v>
      </c>
      <c r="H8" s="4">
        <v>296.9402027886149</v>
      </c>
      <c r="J8" s="4" t="s">
        <v>289</v>
      </c>
      <c r="K8" s="4">
        <v>296.9402027886149</v>
      </c>
    </row>
    <row r="9" spans="1:11" x14ac:dyDescent="0.35">
      <c r="A9" s="4" t="s">
        <v>290</v>
      </c>
      <c r="B9" s="4">
        <v>-1.2083175987101149</v>
      </c>
      <c r="D9" s="4" t="s">
        <v>290</v>
      </c>
      <c r="E9" s="4">
        <v>20.215680299625753</v>
      </c>
      <c r="G9" s="4" t="s">
        <v>290</v>
      </c>
      <c r="H9" s="4">
        <v>8.4503883154009571</v>
      </c>
      <c r="J9" s="4" t="s">
        <v>290</v>
      </c>
      <c r="K9" s="4">
        <v>8.4503883154009571</v>
      </c>
    </row>
    <row r="10" spans="1:11" x14ac:dyDescent="0.35">
      <c r="A10" s="4" t="s">
        <v>291</v>
      </c>
      <c r="B10" s="4">
        <v>-2.2910839058144984E-2</v>
      </c>
      <c r="D10" s="4" t="s">
        <v>291</v>
      </c>
      <c r="E10" s="4">
        <v>3.9893822320244254</v>
      </c>
      <c r="G10" s="4" t="s">
        <v>291</v>
      </c>
      <c r="H10" s="4">
        <v>2.6913127409981938</v>
      </c>
      <c r="J10" s="4" t="s">
        <v>291</v>
      </c>
      <c r="K10" s="4">
        <v>2.6913127409981938</v>
      </c>
    </row>
    <row r="11" spans="1:11" x14ac:dyDescent="0.35">
      <c r="A11" s="4" t="s">
        <v>292</v>
      </c>
      <c r="B11" s="4">
        <v>49</v>
      </c>
      <c r="D11" s="4" t="s">
        <v>292</v>
      </c>
      <c r="E11" s="4">
        <v>29343.03</v>
      </c>
      <c r="G11" s="4" t="s">
        <v>292</v>
      </c>
      <c r="H11" s="4">
        <v>143.22</v>
      </c>
      <c r="J11" s="4" t="s">
        <v>292</v>
      </c>
      <c r="K11" s="4">
        <v>143.22</v>
      </c>
    </row>
    <row r="12" spans="1:11" x14ac:dyDescent="0.35">
      <c r="A12" s="4" t="s">
        <v>293</v>
      </c>
      <c r="B12" s="4">
        <v>1</v>
      </c>
      <c r="D12" s="4" t="s">
        <v>293</v>
      </c>
      <c r="E12" s="4">
        <v>2.2400000000000002</v>
      </c>
      <c r="G12" s="4" t="s">
        <v>293</v>
      </c>
      <c r="H12" s="4">
        <v>0.49</v>
      </c>
      <c r="J12" s="4" t="s">
        <v>293</v>
      </c>
      <c r="K12" s="4">
        <v>0.49</v>
      </c>
    </row>
    <row r="13" spans="1:11" x14ac:dyDescent="0.35">
      <c r="A13" s="4" t="s">
        <v>294</v>
      </c>
      <c r="B13" s="4">
        <v>50</v>
      </c>
      <c r="D13" s="4" t="s">
        <v>294</v>
      </c>
      <c r="E13" s="4">
        <v>29345.27</v>
      </c>
      <c r="G13" s="4" t="s">
        <v>294</v>
      </c>
      <c r="H13" s="4">
        <v>143.71</v>
      </c>
      <c r="J13" s="4" t="s">
        <v>294</v>
      </c>
      <c r="K13" s="4">
        <v>143.71</v>
      </c>
    </row>
    <row r="14" spans="1:11" x14ac:dyDescent="0.35">
      <c r="A14" s="4" t="s">
        <v>295</v>
      </c>
      <c r="B14" s="4">
        <v>51564</v>
      </c>
      <c r="D14" s="4" t="s">
        <v>295</v>
      </c>
      <c r="E14" s="4">
        <v>3436816.7020000042</v>
      </c>
      <c r="G14" s="4" t="s">
        <v>295</v>
      </c>
      <c r="H14" s="4">
        <v>24925.100000000159</v>
      </c>
      <c r="J14" s="4" t="s">
        <v>295</v>
      </c>
      <c r="K14" s="4">
        <v>24925.100000000159</v>
      </c>
    </row>
    <row r="15" spans="1:11" x14ac:dyDescent="0.35">
      <c r="A15" s="4" t="s">
        <v>296</v>
      </c>
      <c r="B15" s="4">
        <v>2002</v>
      </c>
      <c r="D15" s="4" t="s">
        <v>296</v>
      </c>
      <c r="E15" s="4">
        <v>2002</v>
      </c>
      <c r="G15" s="4" t="s">
        <v>296</v>
      </c>
      <c r="H15" s="4">
        <v>2002</v>
      </c>
      <c r="J15" s="4" t="s">
        <v>296</v>
      </c>
      <c r="K15" s="4">
        <v>2002</v>
      </c>
    </row>
    <row r="16" spans="1:11" x14ac:dyDescent="0.35">
      <c r="A16" s="4" t="s">
        <v>297</v>
      </c>
      <c r="B16" s="4">
        <v>50</v>
      </c>
      <c r="D16" s="4" t="s">
        <v>297</v>
      </c>
      <c r="E16" s="4">
        <v>29345.27</v>
      </c>
      <c r="G16" s="4" t="s">
        <v>297</v>
      </c>
      <c r="H16" s="4">
        <v>143.71</v>
      </c>
      <c r="J16" s="4" t="s">
        <v>297</v>
      </c>
      <c r="K16" s="4">
        <v>143.71</v>
      </c>
    </row>
    <row r="17" spans="1:11" x14ac:dyDescent="0.35">
      <c r="A17" s="4" t="s">
        <v>298</v>
      </c>
      <c r="B17" s="4">
        <v>1</v>
      </c>
      <c r="D17" s="4" t="s">
        <v>298</v>
      </c>
      <c r="E17" s="4">
        <v>2.2400000000000002</v>
      </c>
      <c r="G17" s="4" t="s">
        <v>298</v>
      </c>
      <c r="H17" s="4">
        <v>0.49</v>
      </c>
      <c r="J17" s="4" t="s">
        <v>298</v>
      </c>
      <c r="K17" s="4">
        <v>0.49</v>
      </c>
    </row>
    <row r="18" spans="1:11" ht="15" thickBot="1" x14ac:dyDescent="0.4">
      <c r="A18" s="5" t="s">
        <v>299</v>
      </c>
      <c r="B18" s="5">
        <v>0.63130238258648042</v>
      </c>
      <c r="D18" s="5" t="s">
        <v>299</v>
      </c>
      <c r="E18" s="5">
        <v>148.74830912102394</v>
      </c>
      <c r="G18" s="5" t="s">
        <v>299</v>
      </c>
      <c r="H18" s="5">
        <v>0.7552892920178903</v>
      </c>
      <c r="J18" s="5" t="s">
        <v>299</v>
      </c>
      <c r="K18" s="5">
        <v>0.7552892920178903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9D38-C0A3-41C7-A736-124CB7DC02B5}">
  <dimension ref="A3:C14"/>
  <sheetViews>
    <sheetView workbookViewId="0">
      <selection activeCell="C14" sqref="C14"/>
    </sheetView>
  </sheetViews>
  <sheetFormatPr defaultRowHeight="14.5" x14ac:dyDescent="0.35"/>
  <cols>
    <col min="1" max="1" width="14.08984375" customWidth="1"/>
    <col min="2" max="2" width="36.08984375" customWidth="1"/>
    <col min="3" max="3" width="35.7265625" customWidth="1"/>
    <col min="4" max="4" width="14.36328125" customWidth="1"/>
  </cols>
  <sheetData>
    <row r="3" spans="1:3" x14ac:dyDescent="0.35">
      <c r="A3" s="12" t="s">
        <v>360</v>
      </c>
      <c r="B3" s="8" t="s">
        <v>369</v>
      </c>
      <c r="C3" s="8" t="s">
        <v>368</v>
      </c>
    </row>
    <row r="4" spans="1:3" x14ac:dyDescent="0.35">
      <c r="A4" s="13" t="s">
        <v>21</v>
      </c>
      <c r="B4" s="14">
        <v>5706.7636447876403</v>
      </c>
      <c r="C4" s="14">
        <v>5752.9936061776052</v>
      </c>
    </row>
    <row r="5" spans="1:3" x14ac:dyDescent="0.35">
      <c r="A5" s="13" t="s">
        <v>14</v>
      </c>
      <c r="B5" s="14">
        <v>1000.2441259124096</v>
      </c>
      <c r="C5" s="14">
        <v>1007.6363156934309</v>
      </c>
    </row>
    <row r="6" spans="1:3" x14ac:dyDescent="0.35">
      <c r="A6" s="13" t="s">
        <v>25</v>
      </c>
      <c r="B6" s="14">
        <v>1146.833238597686</v>
      </c>
      <c r="C6" s="14">
        <v>1154.2710057862496</v>
      </c>
    </row>
    <row r="7" spans="1:3" x14ac:dyDescent="0.35">
      <c r="A7" s="13" t="s">
        <v>361</v>
      </c>
      <c r="B7" s="14">
        <v>1716.6916593406611</v>
      </c>
      <c r="C7" s="14">
        <v>1729.1417592407568</v>
      </c>
    </row>
    <row r="10" spans="1:3" x14ac:dyDescent="0.35">
      <c r="A10" s="21" t="s">
        <v>370</v>
      </c>
      <c r="B10" s="19" t="s">
        <v>371</v>
      </c>
    </row>
    <row r="11" spans="1:3" x14ac:dyDescent="0.35">
      <c r="A11" s="17" t="s">
        <v>21</v>
      </c>
      <c r="B11" s="16">
        <f>(C4-B4)/B4</f>
        <v>8.1009069706592454E-3</v>
      </c>
    </row>
    <row r="12" spans="1:3" x14ac:dyDescent="0.35">
      <c r="A12" s="17" t="s">
        <v>14</v>
      </c>
      <c r="B12" s="16">
        <f t="shared" ref="B12:B13" si="0">(C5-B5)/B5</f>
        <v>7.3903855963945511E-3</v>
      </c>
    </row>
    <row r="13" spans="1:3" x14ac:dyDescent="0.35">
      <c r="A13" s="17" t="s">
        <v>25</v>
      </c>
      <c r="B13" s="16">
        <f t="shared" si="0"/>
        <v>6.4854827521901052E-3</v>
      </c>
    </row>
    <row r="14" spans="1:3" x14ac:dyDescent="0.35">
      <c r="C14" s="20"/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771B-7CEC-40CA-8EC8-A301419E8FD1}">
  <dimension ref="A3:B34"/>
  <sheetViews>
    <sheetView topLeftCell="A6" workbookViewId="0">
      <selection activeCell="A33" sqref="A33"/>
    </sheetView>
  </sheetViews>
  <sheetFormatPr defaultRowHeight="14.5" x14ac:dyDescent="0.35"/>
  <cols>
    <col min="1" max="1" width="18.81640625" bestFit="1" customWidth="1"/>
    <col min="2" max="2" width="21.54296875" bestFit="1" customWidth="1"/>
  </cols>
  <sheetData>
    <row r="3" spans="1:2" x14ac:dyDescent="0.35">
      <c r="A3" s="12" t="s">
        <v>360</v>
      </c>
      <c r="B3" t="s">
        <v>373</v>
      </c>
    </row>
    <row r="4" spans="1:2" x14ac:dyDescent="0.35">
      <c r="A4" s="13" t="s">
        <v>54</v>
      </c>
      <c r="B4" s="14">
        <v>209</v>
      </c>
    </row>
    <row r="5" spans="1:2" x14ac:dyDescent="0.35">
      <c r="A5" s="13" t="s">
        <v>15</v>
      </c>
      <c r="B5" s="14">
        <v>251</v>
      </c>
    </row>
    <row r="6" spans="1:2" x14ac:dyDescent="0.35">
      <c r="A6" s="13" t="s">
        <v>39</v>
      </c>
      <c r="B6" s="14">
        <v>194</v>
      </c>
    </row>
    <row r="7" spans="1:2" x14ac:dyDescent="0.35">
      <c r="A7" s="13" t="s">
        <v>63</v>
      </c>
      <c r="B7" s="14">
        <v>57</v>
      </c>
    </row>
    <row r="8" spans="1:2" x14ac:dyDescent="0.35">
      <c r="A8" s="13" t="s">
        <v>232</v>
      </c>
      <c r="B8" s="14">
        <v>15</v>
      </c>
    </row>
    <row r="9" spans="1:2" x14ac:dyDescent="0.35">
      <c r="A9" s="13" t="s">
        <v>26</v>
      </c>
      <c r="B9" s="14">
        <v>105</v>
      </c>
    </row>
    <row r="10" spans="1:2" x14ac:dyDescent="0.35">
      <c r="A10" s="13" t="s">
        <v>41</v>
      </c>
      <c r="B10" s="14">
        <v>114</v>
      </c>
    </row>
    <row r="11" spans="1:2" x14ac:dyDescent="0.35">
      <c r="A11" s="13" t="s">
        <v>62</v>
      </c>
      <c r="B11" s="14">
        <v>30</v>
      </c>
    </row>
    <row r="12" spans="1:2" x14ac:dyDescent="0.35">
      <c r="A12" s="13" t="s">
        <v>51</v>
      </c>
      <c r="B12" s="14">
        <v>431</v>
      </c>
    </row>
    <row r="13" spans="1:2" x14ac:dyDescent="0.35">
      <c r="A13" s="13" t="s">
        <v>96</v>
      </c>
      <c r="B13" s="14">
        <v>54</v>
      </c>
    </row>
    <row r="14" spans="1:2" x14ac:dyDescent="0.35">
      <c r="A14" s="13" t="s">
        <v>35</v>
      </c>
      <c r="B14" s="14">
        <v>191</v>
      </c>
    </row>
    <row r="15" spans="1:2" x14ac:dyDescent="0.35">
      <c r="A15" s="13" t="s">
        <v>85</v>
      </c>
      <c r="B15" s="14">
        <v>218</v>
      </c>
    </row>
    <row r="16" spans="1:2" x14ac:dyDescent="0.35">
      <c r="A16" s="13" t="s">
        <v>46</v>
      </c>
      <c r="B16" s="14">
        <v>133</v>
      </c>
    </row>
    <row r="17" spans="1:2" x14ac:dyDescent="0.35">
      <c r="A17" s="13" t="s">
        <v>361</v>
      </c>
      <c r="B17" s="14">
        <v>2002</v>
      </c>
    </row>
    <row r="20" spans="1:2" x14ac:dyDescent="0.35">
      <c r="A20" s="18" t="s">
        <v>375</v>
      </c>
      <c r="B20" s="22" t="s">
        <v>374</v>
      </c>
    </row>
    <row r="21" spans="1:2" x14ac:dyDescent="0.35">
      <c r="A21" s="11" t="s">
        <v>54</v>
      </c>
      <c r="B21" s="16">
        <f>B4/2002</f>
        <v>0.1043956043956044</v>
      </c>
    </row>
    <row r="22" spans="1:2" x14ac:dyDescent="0.35">
      <c r="A22" s="11" t="s">
        <v>15</v>
      </c>
      <c r="B22" s="16">
        <f t="shared" ref="B22:B33" si="0">B5/2002</f>
        <v>0.12537462537462538</v>
      </c>
    </row>
    <row r="23" spans="1:2" x14ac:dyDescent="0.35">
      <c r="A23" s="11" t="s">
        <v>39</v>
      </c>
      <c r="B23" s="16">
        <f t="shared" si="0"/>
        <v>9.6903096903096897E-2</v>
      </c>
    </row>
    <row r="24" spans="1:2" x14ac:dyDescent="0.35">
      <c r="A24" s="11" t="s">
        <v>63</v>
      </c>
      <c r="B24" s="16">
        <f t="shared" si="0"/>
        <v>2.8471528471528472E-2</v>
      </c>
    </row>
    <row r="25" spans="1:2" x14ac:dyDescent="0.35">
      <c r="A25" s="11" t="s">
        <v>232</v>
      </c>
      <c r="B25" s="16">
        <f t="shared" si="0"/>
        <v>7.4925074925074929E-3</v>
      </c>
    </row>
    <row r="26" spans="1:2" x14ac:dyDescent="0.35">
      <c r="A26" s="11" t="s">
        <v>26</v>
      </c>
      <c r="B26" s="16">
        <f t="shared" si="0"/>
        <v>5.2447552447552448E-2</v>
      </c>
    </row>
    <row r="27" spans="1:2" x14ac:dyDescent="0.35">
      <c r="A27" s="11" t="s">
        <v>41</v>
      </c>
      <c r="B27" s="16">
        <f t="shared" si="0"/>
        <v>5.6943056943056944E-2</v>
      </c>
    </row>
    <row r="28" spans="1:2" x14ac:dyDescent="0.35">
      <c r="A28" s="11" t="s">
        <v>62</v>
      </c>
      <c r="B28" s="16">
        <f t="shared" si="0"/>
        <v>1.4985014985014986E-2</v>
      </c>
    </row>
    <row r="29" spans="1:2" x14ac:dyDescent="0.35">
      <c r="A29" s="11" t="s">
        <v>51</v>
      </c>
      <c r="B29" s="16">
        <f t="shared" si="0"/>
        <v>0.21528471528471529</v>
      </c>
    </row>
    <row r="30" spans="1:2" x14ac:dyDescent="0.35">
      <c r="A30" s="11" t="s">
        <v>96</v>
      </c>
      <c r="B30" s="16">
        <f t="shared" si="0"/>
        <v>2.6973026973026972E-2</v>
      </c>
    </row>
    <row r="31" spans="1:2" x14ac:dyDescent="0.35">
      <c r="A31" s="11" t="s">
        <v>35</v>
      </c>
      <c r="B31" s="16">
        <f t="shared" si="0"/>
        <v>9.5404595404595408E-2</v>
      </c>
    </row>
    <row r="32" spans="1:2" x14ac:dyDescent="0.35">
      <c r="A32" s="11" t="s">
        <v>85</v>
      </c>
      <c r="B32" s="16">
        <f t="shared" si="0"/>
        <v>0.1088911088911089</v>
      </c>
    </row>
    <row r="33" spans="1:2" x14ac:dyDescent="0.35">
      <c r="A33" s="11" t="s">
        <v>46</v>
      </c>
      <c r="B33" s="16">
        <f t="shared" si="0"/>
        <v>6.6433566433566432E-2</v>
      </c>
    </row>
    <row r="34" spans="1:2" x14ac:dyDescent="0.35">
      <c r="B34" s="15"/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01AB-CA1D-418E-842C-ACBDF41E1A3F}">
  <dimension ref="A3:K33"/>
  <sheetViews>
    <sheetView tabSelected="1" topLeftCell="A18" workbookViewId="0">
      <selection activeCell="K18" sqref="K18"/>
    </sheetView>
  </sheetViews>
  <sheetFormatPr defaultRowHeight="14.5" x14ac:dyDescent="0.35"/>
  <cols>
    <col min="1" max="1" width="18.81640625" bestFit="1" customWidth="1"/>
    <col min="2" max="2" width="20.6328125" customWidth="1"/>
    <col min="3" max="3" width="30.26953125" bestFit="1" customWidth="1"/>
    <col min="10" max="10" width="13.36328125" customWidth="1"/>
  </cols>
  <sheetData>
    <row r="3" spans="1:3" x14ac:dyDescent="0.35">
      <c r="A3" s="12" t="s">
        <v>360</v>
      </c>
      <c r="B3" s="8" t="s">
        <v>372</v>
      </c>
      <c r="C3" s="8" t="s">
        <v>366</v>
      </c>
    </row>
    <row r="4" spans="1:3" x14ac:dyDescent="0.35">
      <c r="A4" s="13" t="s">
        <v>54</v>
      </c>
      <c r="B4" s="14">
        <v>5353</v>
      </c>
      <c r="C4" s="14">
        <v>452743.08250000014</v>
      </c>
    </row>
    <row r="5" spans="1:3" x14ac:dyDescent="0.35">
      <c r="A5" s="13" t="s">
        <v>15</v>
      </c>
      <c r="B5" s="14">
        <v>6451</v>
      </c>
      <c r="C5" s="14">
        <v>393463.64250000013</v>
      </c>
    </row>
    <row r="6" spans="1:3" x14ac:dyDescent="0.35">
      <c r="A6" s="13" t="s">
        <v>39</v>
      </c>
      <c r="B6" s="14">
        <v>4890</v>
      </c>
      <c r="C6" s="14">
        <v>389484.51649999997</v>
      </c>
    </row>
    <row r="7" spans="1:3" x14ac:dyDescent="0.35">
      <c r="A7" s="13" t="s">
        <v>63</v>
      </c>
      <c r="B7" s="14">
        <v>1612</v>
      </c>
      <c r="C7" s="14">
        <v>50208.717000000004</v>
      </c>
    </row>
    <row r="8" spans="1:3" x14ac:dyDescent="0.35">
      <c r="A8" s="13" t="s">
        <v>232</v>
      </c>
      <c r="B8" s="14">
        <v>365</v>
      </c>
      <c r="C8" s="14">
        <v>19444.473499999996</v>
      </c>
    </row>
    <row r="9" spans="1:3" x14ac:dyDescent="0.35">
      <c r="A9" s="13" t="s">
        <v>26</v>
      </c>
      <c r="B9" s="14">
        <v>2736</v>
      </c>
      <c r="C9" s="14">
        <v>242255.85649999999</v>
      </c>
    </row>
    <row r="10" spans="1:3" x14ac:dyDescent="0.35">
      <c r="A10" s="13" t="s">
        <v>41</v>
      </c>
      <c r="B10" s="14">
        <v>2890</v>
      </c>
      <c r="C10" s="14">
        <v>196011.59350000002</v>
      </c>
    </row>
    <row r="11" spans="1:3" x14ac:dyDescent="0.35">
      <c r="A11" s="13" t="s">
        <v>62</v>
      </c>
      <c r="B11" s="14">
        <v>693</v>
      </c>
      <c r="C11" s="14">
        <v>39322.981000000007</v>
      </c>
    </row>
    <row r="12" spans="1:3" x14ac:dyDescent="0.35">
      <c r="A12" s="13" t="s">
        <v>51</v>
      </c>
      <c r="B12" s="14">
        <v>11330</v>
      </c>
      <c r="C12" s="14">
        <v>662091.76549999975</v>
      </c>
    </row>
    <row r="13" spans="1:3" x14ac:dyDescent="0.35">
      <c r="A13" s="13" t="s">
        <v>96</v>
      </c>
      <c r="B13" s="14">
        <v>1524</v>
      </c>
      <c r="C13" s="14">
        <v>94239.619999999981</v>
      </c>
    </row>
    <row r="14" spans="1:3" x14ac:dyDescent="0.35">
      <c r="A14" s="13" t="s">
        <v>35</v>
      </c>
      <c r="B14" s="14">
        <v>4733</v>
      </c>
      <c r="C14" s="14">
        <v>322197.88800000033</v>
      </c>
    </row>
    <row r="15" spans="1:3" x14ac:dyDescent="0.35">
      <c r="A15" s="13" t="s">
        <v>85</v>
      </c>
      <c r="B15" s="14">
        <v>5650</v>
      </c>
      <c r="C15" s="14">
        <v>327156.06499999989</v>
      </c>
    </row>
    <row r="16" spans="1:3" x14ac:dyDescent="0.35">
      <c r="A16" s="13" t="s">
        <v>46</v>
      </c>
      <c r="B16" s="14">
        <v>3337</v>
      </c>
      <c r="C16" s="14">
        <v>273121.6005</v>
      </c>
    </row>
    <row r="17" spans="1:11" x14ac:dyDescent="0.35">
      <c r="A17" s="13" t="s">
        <v>361</v>
      </c>
      <c r="B17" s="14">
        <v>51564</v>
      </c>
      <c r="C17" s="14">
        <v>3461741.8020000001</v>
      </c>
      <c r="D17" s="31"/>
      <c r="G17" t="s">
        <v>377</v>
      </c>
      <c r="H17">
        <v>0.9244</v>
      </c>
    </row>
    <row r="18" spans="1:11" x14ac:dyDescent="0.35">
      <c r="G18" s="11" t="s">
        <v>378</v>
      </c>
      <c r="H18" s="11">
        <f>SQRT(H17)</f>
        <v>0.96145722733775318</v>
      </c>
      <c r="J18" s="11" t="s">
        <v>379</v>
      </c>
      <c r="K18" s="11">
        <f>CORREL(B21:B33,C21:C33)</f>
        <v>0.96144431488212823</v>
      </c>
    </row>
    <row r="20" spans="1:11" ht="15" thickBot="1" x14ac:dyDescent="0.4">
      <c r="A20" t="s">
        <v>376</v>
      </c>
      <c r="B20" s="23" t="s">
        <v>372</v>
      </c>
      <c r="C20" s="23" t="s">
        <v>366</v>
      </c>
    </row>
    <row r="21" spans="1:11" x14ac:dyDescent="0.35">
      <c r="A21" t="s">
        <v>54</v>
      </c>
      <c r="B21">
        <v>5353</v>
      </c>
      <c r="C21">
        <v>452743.08250000014</v>
      </c>
      <c r="G21" s="24"/>
      <c r="H21" s="24">
        <v>5353</v>
      </c>
      <c r="I21" s="24">
        <v>452743.08250000014</v>
      </c>
    </row>
    <row r="22" spans="1:11" x14ac:dyDescent="0.35">
      <c r="A22" t="s">
        <v>15</v>
      </c>
      <c r="B22">
        <v>6451</v>
      </c>
      <c r="C22">
        <v>393463.64250000013</v>
      </c>
      <c r="G22" s="4">
        <v>5353</v>
      </c>
      <c r="H22" s="4">
        <v>1</v>
      </c>
      <c r="I22" s="4"/>
    </row>
    <row r="23" spans="1:11" ht="15" thickBot="1" x14ac:dyDescent="0.4">
      <c r="A23" t="s">
        <v>39</v>
      </c>
      <c r="B23">
        <v>4890</v>
      </c>
      <c r="C23">
        <v>389484.51649999997</v>
      </c>
      <c r="G23" s="5">
        <v>452743.08250000014</v>
      </c>
      <c r="H23" s="25">
        <v>0.97293131924684295</v>
      </c>
      <c r="I23" s="5">
        <v>1</v>
      </c>
    </row>
    <row r="24" spans="1:11" x14ac:dyDescent="0.35">
      <c r="A24" t="s">
        <v>63</v>
      </c>
      <c r="B24">
        <v>1612</v>
      </c>
      <c r="C24">
        <v>50208.717000000004</v>
      </c>
    </row>
    <row r="25" spans="1:11" x14ac:dyDescent="0.35">
      <c r="A25" t="s">
        <v>232</v>
      </c>
      <c r="B25">
        <v>365</v>
      </c>
      <c r="C25">
        <v>19444.473499999996</v>
      </c>
    </row>
    <row r="26" spans="1:11" x14ac:dyDescent="0.35">
      <c r="A26" t="s">
        <v>26</v>
      </c>
      <c r="B26">
        <v>2736</v>
      </c>
      <c r="C26">
        <v>242255.85649999999</v>
      </c>
    </row>
    <row r="27" spans="1:11" x14ac:dyDescent="0.35">
      <c r="A27" t="s">
        <v>41</v>
      </c>
      <c r="B27">
        <v>2890</v>
      </c>
      <c r="C27">
        <v>196011.59350000002</v>
      </c>
    </row>
    <row r="28" spans="1:11" x14ac:dyDescent="0.35">
      <c r="A28" t="s">
        <v>62</v>
      </c>
      <c r="B28">
        <v>693</v>
      </c>
      <c r="C28">
        <v>39322.981000000007</v>
      </c>
    </row>
    <row r="29" spans="1:11" x14ac:dyDescent="0.35">
      <c r="A29" t="s">
        <v>51</v>
      </c>
      <c r="B29">
        <v>11330</v>
      </c>
      <c r="C29">
        <v>662091.76549999975</v>
      </c>
    </row>
    <row r="30" spans="1:11" x14ac:dyDescent="0.35">
      <c r="A30" t="s">
        <v>96</v>
      </c>
      <c r="B30">
        <v>1524</v>
      </c>
      <c r="C30">
        <v>94239.619999999981</v>
      </c>
    </row>
    <row r="31" spans="1:11" x14ac:dyDescent="0.35">
      <c r="A31" t="s">
        <v>35</v>
      </c>
      <c r="B31">
        <v>4733</v>
      </c>
      <c r="C31">
        <v>322197.88800000033</v>
      </c>
    </row>
    <row r="32" spans="1:11" x14ac:dyDescent="0.35">
      <c r="A32" t="s">
        <v>85</v>
      </c>
      <c r="B32">
        <v>5650</v>
      </c>
      <c r="C32">
        <v>327156.06499999989</v>
      </c>
    </row>
    <row r="33" spans="1:3" x14ac:dyDescent="0.35">
      <c r="A33" t="s">
        <v>46</v>
      </c>
      <c r="B33">
        <v>3337</v>
      </c>
      <c r="C33">
        <v>273121.6005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FE4CD-8888-488C-B9E9-9577347B0197}">
  <dimension ref="A3:G34"/>
  <sheetViews>
    <sheetView workbookViewId="0">
      <selection activeCell="G23" sqref="G23"/>
    </sheetView>
  </sheetViews>
  <sheetFormatPr defaultRowHeight="14.5" x14ac:dyDescent="0.35"/>
  <cols>
    <col min="1" max="1" width="15.81640625" customWidth="1"/>
    <col min="2" max="2" width="33.453125" bestFit="1" customWidth="1"/>
    <col min="5" max="5" width="15.1796875" customWidth="1"/>
    <col min="6" max="6" width="15.1796875" style="8" customWidth="1"/>
    <col min="7" max="7" width="32.7265625" customWidth="1"/>
  </cols>
  <sheetData>
    <row r="3" spans="1:2" x14ac:dyDescent="0.35">
      <c r="A3" s="12" t="s">
        <v>360</v>
      </c>
      <c r="B3" t="s">
        <v>367</v>
      </c>
    </row>
    <row r="4" spans="1:2" x14ac:dyDescent="0.35">
      <c r="A4" s="28">
        <v>1</v>
      </c>
      <c r="B4" s="14">
        <v>1646.5644675324684</v>
      </c>
    </row>
    <row r="5" spans="1:2" x14ac:dyDescent="0.35">
      <c r="A5" s="28">
        <v>2</v>
      </c>
      <c r="B5" s="14">
        <v>1779.2695941176466</v>
      </c>
    </row>
    <row r="6" spans="1:2" x14ac:dyDescent="0.35">
      <c r="A6" s="28">
        <v>3</v>
      </c>
      <c r="B6" s="14">
        <v>1909.5941089743574</v>
      </c>
    </row>
    <row r="7" spans="1:2" x14ac:dyDescent="0.35">
      <c r="A7" s="28">
        <v>4</v>
      </c>
      <c r="B7" s="14">
        <v>1717.9337692307697</v>
      </c>
    </row>
    <row r="8" spans="1:2" x14ac:dyDescent="0.35">
      <c r="A8" s="28">
        <v>5</v>
      </c>
      <c r="B8" s="14">
        <v>1438.6382391304344</v>
      </c>
    </row>
    <row r="9" spans="1:2" x14ac:dyDescent="0.35">
      <c r="A9" s="28">
        <v>6</v>
      </c>
      <c r="B9" s="14">
        <v>1216.2657042682933</v>
      </c>
    </row>
    <row r="10" spans="1:2" x14ac:dyDescent="0.35">
      <c r="A10" s="28">
        <v>7</v>
      </c>
      <c r="B10" s="14">
        <v>1695.2702719298238</v>
      </c>
    </row>
    <row r="11" spans="1:2" x14ac:dyDescent="0.35">
      <c r="A11" s="28">
        <v>8</v>
      </c>
      <c r="B11" s="14">
        <v>1845.4914633333331</v>
      </c>
    </row>
    <row r="12" spans="1:2" x14ac:dyDescent="0.35">
      <c r="A12" s="28">
        <v>9</v>
      </c>
      <c r="B12" s="14">
        <v>1715.2202839506172</v>
      </c>
    </row>
    <row r="13" spans="1:2" x14ac:dyDescent="0.35">
      <c r="A13" s="28">
        <v>10</v>
      </c>
      <c r="B13" s="14">
        <v>1830.6610773809516</v>
      </c>
    </row>
    <row r="14" spans="1:2" x14ac:dyDescent="0.35">
      <c r="A14" s="28">
        <v>11</v>
      </c>
      <c r="B14" s="14">
        <v>2201.3930714285716</v>
      </c>
    </row>
    <row r="15" spans="1:2" x14ac:dyDescent="0.35">
      <c r="A15" s="28">
        <v>12</v>
      </c>
      <c r="B15" s="14">
        <v>1781.3162607526874</v>
      </c>
    </row>
    <row r="16" spans="1:2" x14ac:dyDescent="0.35">
      <c r="A16" s="28" t="s">
        <v>361</v>
      </c>
      <c r="B16" s="14">
        <v>1729.1417592407606</v>
      </c>
    </row>
    <row r="21" spans="1:7" x14ac:dyDescent="0.35">
      <c r="A21" s="30">
        <v>2011</v>
      </c>
      <c r="E21" s="30">
        <v>2012</v>
      </c>
    </row>
    <row r="22" spans="1:7" x14ac:dyDescent="0.35">
      <c r="A22" s="23" t="s">
        <v>395</v>
      </c>
      <c r="B22" s="23" t="s">
        <v>367</v>
      </c>
      <c r="E22" s="22" t="s">
        <v>395</v>
      </c>
      <c r="F22" s="22" t="s">
        <v>392</v>
      </c>
      <c r="G22" s="11" t="s">
        <v>396</v>
      </c>
    </row>
    <row r="23" spans="1:7" x14ac:dyDescent="0.35">
      <c r="A23">
        <v>1</v>
      </c>
      <c r="B23">
        <v>1646.5644675324684</v>
      </c>
      <c r="D23">
        <v>13</v>
      </c>
      <c r="E23" s="11">
        <v>1</v>
      </c>
      <c r="F23" s="11" t="s">
        <v>381</v>
      </c>
      <c r="G23" s="29">
        <f>FORECAST(D23,$B$23:$B$34,$A$23:$A$34)</f>
        <v>1877.2601611677164</v>
      </c>
    </row>
    <row r="24" spans="1:7" x14ac:dyDescent="0.35">
      <c r="A24">
        <v>2</v>
      </c>
      <c r="B24">
        <v>1779.2695941176466</v>
      </c>
      <c r="D24" s="8">
        <v>14</v>
      </c>
      <c r="E24" s="11">
        <v>2</v>
      </c>
      <c r="F24" s="11" t="s">
        <v>382</v>
      </c>
      <c r="G24" s="29">
        <f t="shared" ref="G24:G34" si="0">FORECAST(D24,$B$23:$B$34,$A$23:$A$34)</f>
        <v>1899.6896947828784</v>
      </c>
    </row>
    <row r="25" spans="1:7" x14ac:dyDescent="0.35">
      <c r="A25">
        <v>3</v>
      </c>
      <c r="B25">
        <v>1909.5941089743574</v>
      </c>
      <c r="D25" s="8">
        <v>15</v>
      </c>
      <c r="E25" s="11">
        <v>3</v>
      </c>
      <c r="F25" s="11" t="s">
        <v>383</v>
      </c>
      <c r="G25" s="29">
        <f t="shared" si="0"/>
        <v>1922.1192283980406</v>
      </c>
    </row>
    <row r="26" spans="1:7" x14ac:dyDescent="0.35">
      <c r="A26">
        <v>4</v>
      </c>
      <c r="B26">
        <v>1717.9337692307697</v>
      </c>
      <c r="D26" s="8">
        <v>16</v>
      </c>
      <c r="E26" s="11">
        <v>4</v>
      </c>
      <c r="F26" s="11" t="s">
        <v>384</v>
      </c>
      <c r="G26" s="29">
        <f t="shared" si="0"/>
        <v>1944.5487620132026</v>
      </c>
    </row>
    <row r="27" spans="1:7" x14ac:dyDescent="0.35">
      <c r="A27">
        <v>5</v>
      </c>
      <c r="B27">
        <v>1438.6382391304344</v>
      </c>
      <c r="D27" s="8">
        <v>17</v>
      </c>
      <c r="E27" s="11">
        <v>5</v>
      </c>
      <c r="F27" s="11" t="s">
        <v>359</v>
      </c>
      <c r="G27" s="29">
        <f t="shared" si="0"/>
        <v>1966.9782956283648</v>
      </c>
    </row>
    <row r="28" spans="1:7" x14ac:dyDescent="0.35">
      <c r="A28">
        <v>6</v>
      </c>
      <c r="B28">
        <v>1216.2657042682933</v>
      </c>
      <c r="D28" s="8">
        <v>18</v>
      </c>
      <c r="E28" s="11">
        <v>6</v>
      </c>
      <c r="F28" s="11" t="s">
        <v>385</v>
      </c>
      <c r="G28" s="29">
        <f t="shared" si="0"/>
        <v>1989.4078292435267</v>
      </c>
    </row>
    <row r="29" spans="1:7" x14ac:dyDescent="0.35">
      <c r="A29">
        <v>7</v>
      </c>
      <c r="B29">
        <v>1695.2702719298238</v>
      </c>
      <c r="D29" s="8">
        <v>19</v>
      </c>
      <c r="E29" s="11">
        <v>7</v>
      </c>
      <c r="F29" s="11" t="s">
        <v>386</v>
      </c>
      <c r="G29" s="29">
        <f t="shared" si="0"/>
        <v>2011.8373628586889</v>
      </c>
    </row>
    <row r="30" spans="1:7" x14ac:dyDescent="0.35">
      <c r="A30">
        <v>8</v>
      </c>
      <c r="B30">
        <v>1845.4914633333331</v>
      </c>
      <c r="D30" s="8">
        <v>20</v>
      </c>
      <c r="E30" s="11">
        <v>8</v>
      </c>
      <c r="F30" s="11" t="s">
        <v>387</v>
      </c>
      <c r="G30" s="29">
        <f t="shared" si="0"/>
        <v>2034.2668964738509</v>
      </c>
    </row>
    <row r="31" spans="1:7" x14ac:dyDescent="0.35">
      <c r="A31">
        <v>9</v>
      </c>
      <c r="B31">
        <v>1715.2202839506172</v>
      </c>
      <c r="D31" s="8">
        <v>21</v>
      </c>
      <c r="E31" s="11">
        <v>9</v>
      </c>
      <c r="F31" s="11" t="s">
        <v>388</v>
      </c>
      <c r="G31" s="29">
        <f t="shared" si="0"/>
        <v>2056.6964300890131</v>
      </c>
    </row>
    <row r="32" spans="1:7" x14ac:dyDescent="0.35">
      <c r="A32">
        <v>10</v>
      </c>
      <c r="B32">
        <v>1830.6610773809516</v>
      </c>
      <c r="D32" s="8">
        <v>22</v>
      </c>
      <c r="E32" s="11">
        <v>10</v>
      </c>
      <c r="F32" s="11" t="s">
        <v>389</v>
      </c>
      <c r="G32" s="29">
        <f t="shared" si="0"/>
        <v>2079.1259637041753</v>
      </c>
    </row>
    <row r="33" spans="1:7" x14ac:dyDescent="0.35">
      <c r="A33">
        <v>11</v>
      </c>
      <c r="B33">
        <v>2201.3930714285716</v>
      </c>
      <c r="D33">
        <v>23</v>
      </c>
      <c r="E33" s="11">
        <v>11</v>
      </c>
      <c r="F33" s="11" t="s">
        <v>390</v>
      </c>
      <c r="G33" s="29">
        <f t="shared" si="0"/>
        <v>2101.5554973193375</v>
      </c>
    </row>
    <row r="34" spans="1:7" x14ac:dyDescent="0.35">
      <c r="A34">
        <v>12</v>
      </c>
      <c r="B34">
        <v>1781.3162607526874</v>
      </c>
      <c r="D34">
        <v>24</v>
      </c>
      <c r="E34" s="11">
        <v>12</v>
      </c>
      <c r="F34" s="11" t="s">
        <v>391</v>
      </c>
      <c r="G34" s="29">
        <f t="shared" si="0"/>
        <v>2123.9850309344993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BC02-C46E-459D-AD7F-A9DD34A41751}">
  <dimension ref="A1:C3"/>
  <sheetViews>
    <sheetView workbookViewId="0">
      <selection activeCell="B3" sqref="B3"/>
    </sheetView>
  </sheetViews>
  <sheetFormatPr defaultRowHeight="14.5" x14ac:dyDescent="0.35"/>
  <sheetData>
    <row r="1" spans="1:3" x14ac:dyDescent="0.35">
      <c r="A1" s="24"/>
      <c r="B1" s="24">
        <v>5353</v>
      </c>
      <c r="C1" s="24">
        <v>452743.08250000014</v>
      </c>
    </row>
    <row r="2" spans="1:3" x14ac:dyDescent="0.35">
      <c r="A2" s="4">
        <v>5353</v>
      </c>
      <c r="B2" s="4">
        <v>1</v>
      </c>
      <c r="C2" s="4"/>
    </row>
    <row r="3" spans="1:3" ht="15" thickBot="1" x14ac:dyDescent="0.4">
      <c r="A3" s="5">
        <v>452743.08250000014</v>
      </c>
      <c r="B3" s="5">
        <v>0.97293131924684295</v>
      </c>
      <c r="C3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Raw Dataset</vt:lpstr>
      <vt:lpstr>Modified Dataset</vt:lpstr>
      <vt:lpstr>Outliers, Cleaning,Categories</vt:lpstr>
      <vt:lpstr>Look-up tables</vt:lpstr>
      <vt:lpstr>Descriptive Stat</vt:lpstr>
      <vt:lpstr>Q1-Percent Change</vt:lpstr>
      <vt:lpstr>Q2- Probability</vt:lpstr>
      <vt:lpstr>Q3 - Correlation</vt:lpstr>
      <vt:lpstr>Q4 - Forecast</vt:lpstr>
      <vt:lpstr>CORREL</vt:lpstr>
      <vt:lpstr>'Modified Dataset'!_c1f8cf30972621950c173f83fead574d_Store_Sales_2011</vt:lpstr>
    </vt:vector>
  </TitlesOfParts>
  <Company>sss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</dc:creator>
  <cp:lastModifiedBy>Keerthy raaj Shanmugam</cp:lastModifiedBy>
  <dcterms:created xsi:type="dcterms:W3CDTF">2021-02-04T16:50:18Z</dcterms:created>
  <dcterms:modified xsi:type="dcterms:W3CDTF">2021-04-23T03:42:28Z</dcterms:modified>
</cp:coreProperties>
</file>