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nyFPGA-BX. " sheetId="1" r:id="rId1"/>
  </sheets>
  <definedNames>
    <definedName name="arrow_part_data">'TinyFPGA-BX. '!$H$5:$L$28</definedName>
    <definedName name="BoardQty">'TinyFPGA-BX. '!$G$1</definedName>
    <definedName name="digikey_part_data">'TinyFPGA-BX. '!$M$5:$Q$28</definedName>
    <definedName name="farnell_part_data">'TinyFPGA-BX. '!$R$5:$V$28</definedName>
    <definedName name="global_part_data">'TinyFPGA-BX. '!$A$5:$G$28</definedName>
    <definedName name="mouser_part_data">'TinyFPGA-BX. '!$W$5:$AA$28</definedName>
    <definedName name="newark_part_data">'TinyFPGA-BX. '!$AB$5:$AF$28</definedName>
    <definedName name="rs_part_data">'TinyFPGA-BX. '!$AG$5:$AK$28</definedName>
    <definedName name="tme_part_data">'TinyFPGA-BX. '!$AL$5:$AP$28</definedName>
    <definedName name="TotalCost">'TinyFPGA-BX.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$1.00      $1.00
    10   $0.96      $9.61
    25   $0.91     $22.66
    50   $0.80     $39.88
   100   $0.73     $72.51
   250   $0.69    $172.22
   500   $0.67    $335.37
  1000   $0.53    $525.71
  3500   $0.48   $1672.72
  7000   $0.44   $3114.72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$1.13      $1.13
    10   $1.12     $11.18
    25   $1.06     $26.39
    50   $0.93     $46.41
   100   $0.84     $84.35
   250   $0.80    $200.42
   500   $0.72    $359.66
  3500   $0.58   $2022.23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$0.97      $0.97
    10   $0.96      $9.61
    50   $0.80     $39.90
   100   $0.72     $72.50
  1000   $0.53    $526.00
 10000   $0.45   $4450.00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$1.12      $1.12
     5   $1.12      $5.60
    10   $1.11     $11.10
    25   $1.04     $26.00
    50   $0.94     $46.85
   100   $0.86     $86.50
   250   $0.83    $207.50
   500   $0.76    $379.50
  1000   $0.67    $668.00
  3500   $0.47   $1634.50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$6.06      $6.06
    50   $5.30    $265.13
   100   $5.06    $505.51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$6.00      $6.00
    10   $6.00     $60.00
    50   $5.25    $262.50
   100   $4.82    $482.00
  1000   $4.82   $4820.00
 10000   $4.82  $48200.00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$0.99
    25   $0.10      $2.42
   100   $0.09      $9.47
   250   $0.09     $23.18
   500   $0.09     $45.30
  1000   $0.09     $88.60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25   $0.09      $2.32
   100   $0.08      $8.24
  3000   $0.08    $247.20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$0.98
    25   $0.09      $2.29
    50   $0.09      $4.32
   100   $0.08      $8.12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$0.11      $1.12
    50   $0.09      $4.65
   100   $0.08      $8.30
  1000   $0.08     $83.00
 10000   $0.08    $830.00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25   $0.09      $2.23
   100   $0.08      $8.10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 5   $0.12      $0.60
    25   $0.09      $2.30
   100   $0.09      $8.82
   500   $0.08     $41.90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$0.83      $0.83
    25   $0.71     $17.83
   100   $0.70     $69.59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$0.91      $0.91
    25   $0.75     $18.80
   100   $0.69     $69.01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$0.91      $0.91
    10   $0.89      $8.94
    50   $0.75     $37.60
   100   $0.69     $69.10
  1000   $0.69    $691.00
 10000   $0.69   $6910.00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$0.09      $0.89
    25   $0.08      $2.05
   100   $0.08      $8.16
   250   $0.08     $20.35
   500   $0.08     $40.55
  1000   $0.08     $80.80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25   $0.09      $2.32
   100   $0.08      $8.24
  3000   $0.08    $247.20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$0.11      $1.12
    50   $0.09      $4.65
   100   $0.08      $8.30
  1000   $0.08     $83.00
 10000   $0.08    $830.00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$0.52      $0.52
  1500   $0.52    $772.69
  7500   $0.50   $3785.15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$0.53      $0.53
    50   $0.48     $23.85
   100   $0.45     $44.80
   250   $0.42    $105.00
   500   $0.38    $189.00
  1000   $0.35    $353.00
  1500   $0.33    $493.50
  3000   $0.28    $843.00</t>
        </r>
      </text>
    </comment>
    <comment ref="I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<sst xmlns="http://schemas.openxmlformats.org/spreadsheetml/2006/main" count="181" uniqueCount="112">
  <si>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</si>
  <si>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</si>
  <si>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</si>
  <si>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</si>
  <si>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</si>
  <si>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</si>
  <si>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</si>
  <si>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</si>
  <si>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C17</t>
  </si>
  <si>
    <t>10uF</t>
  </si>
  <si>
    <t>Capacitor_SMD:C_0402_1005Metric</t>
  </si>
  <si>
    <t>C5,C8-C11</t>
  </si>
  <si>
    <t>100nF</t>
  </si>
  <si>
    <t>C6,C12-C14</t>
  </si>
  <si>
    <t>10nF</t>
  </si>
  <si>
    <t>C1-C4</t>
  </si>
  <si>
    <t>1uF</t>
  </si>
  <si>
    <t>D1</t>
  </si>
  <si>
    <t>PWR</t>
  </si>
  <si>
    <t>LED_SMD:LED_0402_1005Metric</t>
  </si>
  <si>
    <t>D2</t>
  </si>
  <si>
    <t>USR</t>
  </si>
  <si>
    <t>J1,J2</t>
  </si>
  <si>
    <t>CONN_01X14</t>
  </si>
  <si>
    <t>Pin_Headers:Pin_Header_Straight_1x14_Pitch2.54mm</t>
  </si>
  <si>
    <t>J5</t>
  </si>
  <si>
    <t>Prog</t>
  </si>
  <si>
    <t>Pin_Headers:Pin_Header_Straight_2x03_Pitch2.54mm_SMD</t>
  </si>
  <si>
    <t>L1</t>
  </si>
  <si>
    <t>Bead</t>
  </si>
  <si>
    <t>Inductors_SMD:L_0603</t>
  </si>
  <si>
    <t>R1</t>
  </si>
  <si>
    <t>1.5k</t>
  </si>
  <si>
    <t>Resistors_SMD:R_0402_NoSilk</t>
  </si>
  <si>
    <t>R2,R3</t>
  </si>
  <si>
    <t>68</t>
  </si>
  <si>
    <t>R4</t>
  </si>
  <si>
    <t>100</t>
  </si>
  <si>
    <t>R5,R7,R10</t>
  </si>
  <si>
    <t>10k</t>
  </si>
  <si>
    <t>R6</t>
  </si>
  <si>
    <t>R</t>
  </si>
  <si>
    <t>Resistors_SMD:R_0402</t>
  </si>
  <si>
    <t>R8,R9</t>
  </si>
  <si>
    <t>270</t>
  </si>
  <si>
    <t>SW1</t>
  </si>
  <si>
    <t>SW_Push</t>
  </si>
  <si>
    <t>Button_Switch_SMD:SW_SPST_B3U-1000P</t>
  </si>
  <si>
    <t>B3U-1000P</t>
  </si>
  <si>
    <t>U1</t>
  </si>
  <si>
    <t>ICE40UP5K-SG48ITR</t>
  </si>
  <si>
    <t>Package_DFN_QFN:QFN-48-1EP_7x7mm_P0.5mm_EP5.15x5.15mm</t>
  </si>
  <si>
    <t>ICE40UP5K-SG48ITR50</t>
  </si>
  <si>
    <t>U2</t>
  </si>
  <si>
    <t>MIC5504-3.3YM5</t>
  </si>
  <si>
    <t>Package_TO_SOT_SMD:SOT-23-5</t>
  </si>
  <si>
    <t>MIC5504-3.3YM5-TR</t>
  </si>
  <si>
    <t>U3</t>
  </si>
  <si>
    <t>DSC6001CI2A-016.0000T</t>
  </si>
  <si>
    <t>Oscillator:Oscillator_SMD_EuroQuartz_XO32-4Pin_3.2x2.5mm</t>
  </si>
  <si>
    <t>DSC6001CI2A-016.0000</t>
  </si>
  <si>
    <t>U4</t>
  </si>
  <si>
    <t>MIC5504-1.2YM5</t>
  </si>
  <si>
    <t>MIC5504-1.2YM5-TR</t>
  </si>
  <si>
    <t>U5</t>
  </si>
  <si>
    <t>AT25xxx-MA</t>
  </si>
  <si>
    <t>Package_DFN_QFN:DFN-8-1EP_3x2mm_P0.5mm_EP1.75x1.45mm</t>
  </si>
  <si>
    <t>U6</t>
  </si>
  <si>
    <t>USB_OTG</t>
  </si>
  <si>
    <t>Connector_USB:USB_Micro-B_GCT_USB3076-30-A</t>
  </si>
  <si>
    <t>USB3076-30-A</t>
  </si>
  <si>
    <t>Prj:</t>
  </si>
  <si>
    <t>TinyFPGA Bx</t>
  </si>
  <si>
    <t>Co.:</t>
  </si>
  <si>
    <t>TinyFPGA</t>
  </si>
  <si>
    <t>Prj date:</t>
  </si>
  <si>
    <t>wo 17 okt 2018 23:07:34 CEST</t>
  </si>
  <si>
    <t>Board Qty:</t>
  </si>
  <si>
    <t>Total Cost:</t>
  </si>
  <si>
    <t>Unit Cost:</t>
  </si>
  <si>
    <t>$ date:</t>
  </si>
  <si>
    <t>2018-10-17 23:08:10</t>
  </si>
  <si>
    <t>Arrow</t>
  </si>
  <si>
    <t>Avail</t>
  </si>
  <si>
    <t>Purch</t>
  </si>
  <si>
    <t>Cat#</t>
  </si>
  <si>
    <t>Digi-Key</t>
  </si>
  <si>
    <t>SW1020CT-ND</t>
  </si>
  <si>
    <t>220-2145-2-ND</t>
  </si>
  <si>
    <t>576-4764-1-ND</t>
  </si>
  <si>
    <t>DSC6001CI2A-016.0000-ND</t>
  </si>
  <si>
    <t>576-4878-1-ND</t>
  </si>
  <si>
    <t>Farnell</t>
  </si>
  <si>
    <t>2500851</t>
  </si>
  <si>
    <t>2510377</t>
  </si>
  <si>
    <t>2443118</t>
  </si>
  <si>
    <t>Mouser</t>
  </si>
  <si>
    <t>653-B3U-1000P</t>
  </si>
  <si>
    <t>842-E40UP5KSG48ITR50</t>
  </si>
  <si>
    <t>998-MIC5504-3.3YM5TR</t>
  </si>
  <si>
    <t>579-C6001CI2A0160000</t>
  </si>
  <si>
    <t>998-MIC5504-1.2YM5TR</t>
  </si>
  <si>
    <t>Newark</t>
  </si>
  <si>
    <t>34M5295</t>
  </si>
  <si>
    <t>77Y7678</t>
  </si>
  <si>
    <t>73T7895</t>
  </si>
  <si>
    <t>Rs Components</t>
  </si>
  <si>
    <t>419867</t>
  </si>
  <si>
    <t>9113332</t>
  </si>
  <si>
    <t>Tme</t>
  </si>
  <si>
    <t>NonStk</t>
  </si>
  <si>
    <t>Distributors scraped by KiCost® v.1.0.3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</si>
</sst>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k=96df69ba&amp;sig=0153193&amp;sid=459&amp;ppid=1057357&amp;vpid=188053012&amp;ct=offers" TargetMode="External"/><Relationship Id="rId2" Type="http://schemas.openxmlformats.org/officeDocument/2006/relationships/hyperlink" Target="https://octopart.com/click/track?ak=96df69ba&amp;sig=0d37a2e&amp;sid=819&amp;ppid=1057357&amp;vpid=236840499&amp;ct=offers" TargetMode="External"/><Relationship Id="rId3" Type="http://schemas.openxmlformats.org/officeDocument/2006/relationships/hyperlink" Target="https://octopart.com/click/track?ak=96df69ba&amp;sig=051b9d6&amp;sid=2401&amp;ppid=1057357&amp;vpid=37857541&amp;ct=offers" TargetMode="External"/><Relationship Id="rId4" Type="http://schemas.openxmlformats.org/officeDocument/2006/relationships/hyperlink" Target="https://octopart.com/click/track?ak=96df69ba&amp;sig=07fd865&amp;sid=2402&amp;ppid=1057357&amp;vpid=96429017&amp;ct=offers" TargetMode="External"/><Relationship Id="rId5" Type="http://schemas.openxmlformats.org/officeDocument/2006/relationships/hyperlink" Target="https://octopart.com/click/track?ak=96df69ba&amp;sig=0c9d2ba&amp;sid=10022&amp;ppid=1057357&amp;vpid=229266399&amp;ct=offers" TargetMode="External"/><Relationship Id="rId6" Type="http://schemas.openxmlformats.org/officeDocument/2006/relationships/hyperlink" Target="https://octopart.com/click/track?ak=96df69ba&amp;sig=0ce4429&amp;sid=1532&amp;ppid=1057357&amp;vpid=475132006&amp;ct=offers" TargetMode="External"/><Relationship Id="rId7" Type="http://schemas.openxmlformats.org/officeDocument/2006/relationships/hyperlink" Target="http://www.latticesemi.com/Products/FPGAandCPLD/iCE40Ultra" TargetMode="External"/><Relationship Id="rId8" Type="http://schemas.openxmlformats.org/officeDocument/2006/relationships/hyperlink" Target="https://octopart.com/click/track?ak=96df69ba&amp;sig=0492e2e&amp;sid=459&amp;ppid=77808380&amp;vpid=448244328&amp;ct=offers" TargetMode="External"/><Relationship Id="rId9" Type="http://schemas.openxmlformats.org/officeDocument/2006/relationships/hyperlink" Target="https://octopart.com/click/track?ak=96df69ba&amp;sig=0d3aca3&amp;sid=2401&amp;ppid=77808380&amp;vpid=477152810&amp;ct=offers" TargetMode="External"/><Relationship Id="rId10" Type="http://schemas.openxmlformats.org/officeDocument/2006/relationships/hyperlink" Target="http://ww1.microchip.com/downloads/en/DeviceDoc/MIC550X.pdf" TargetMode="External"/><Relationship Id="rId11" Type="http://schemas.openxmlformats.org/officeDocument/2006/relationships/hyperlink" Target="https://octopart.com/click/track?ak=96df69ba&amp;sig=01303d5&amp;sid=1106&amp;ppid=66803423&amp;vpid=473300749&amp;ct=offers" TargetMode="External"/><Relationship Id="rId12" Type="http://schemas.openxmlformats.org/officeDocument/2006/relationships/hyperlink" Target="https://octopart.com/click/track?ak=96df69ba&amp;sig=07a0478&amp;sid=459&amp;ppid=66803423&amp;vpid=240153834&amp;ct=offers" TargetMode="External"/><Relationship Id="rId13" Type="http://schemas.openxmlformats.org/officeDocument/2006/relationships/hyperlink" Target="https://octopart.com/click/track?ak=96df69ba&amp;sig=03f2afa&amp;sid=819&amp;ppid=66803423&amp;vpid=250221620&amp;ct=offers" TargetMode="External"/><Relationship Id="rId14" Type="http://schemas.openxmlformats.org/officeDocument/2006/relationships/hyperlink" Target="https://octopart.com/click/track?ak=96df69ba&amp;sig=0c34573&amp;sid=2401&amp;ppid=66803423&amp;vpid=242706644&amp;ct=offers" TargetMode="External"/><Relationship Id="rId15" Type="http://schemas.openxmlformats.org/officeDocument/2006/relationships/hyperlink" Target="https://octopart.com/click/track?ak=96df69ba&amp;sig=0cd481b&amp;sid=2402&amp;ppid=66803423&amp;vpid=252556059&amp;ct=offers" TargetMode="External"/><Relationship Id="rId16" Type="http://schemas.openxmlformats.org/officeDocument/2006/relationships/hyperlink" Target="https://octopart.com/click/track?ak=96df69ba&amp;sig=0014c9c&amp;sid=10022&amp;ppid=66803423&amp;vpid=267535766&amp;ct=offers" TargetMode="External"/><Relationship Id="rId17" Type="http://schemas.openxmlformats.org/officeDocument/2006/relationships/hyperlink" Target="https://octopart.com/click/track?ak=96df69ba&amp;sig=0c5d871&amp;sid=1532&amp;ppid=66803423&amp;vpid=430922329&amp;ct=offers" TargetMode="External"/><Relationship Id="rId18" Type="http://schemas.openxmlformats.org/officeDocument/2006/relationships/hyperlink" Target="https://octopart.com/click/track?ak=96df69ba&amp;sig=05d7995&amp;sid=1106&amp;ppid=75614896&amp;vpid=473295650&amp;ct=offers" TargetMode="External"/><Relationship Id="rId19" Type="http://schemas.openxmlformats.org/officeDocument/2006/relationships/hyperlink" Target="https://octopart.com/click/track?ak=96df69ba&amp;sig=044e67f&amp;sid=459&amp;ppid=75614896&amp;vpid=276222715&amp;ct=offers" TargetMode="External"/><Relationship Id="rId20" Type="http://schemas.openxmlformats.org/officeDocument/2006/relationships/hyperlink" Target="https://octopart.com/click/track?ak=96df69ba&amp;sig=081d4fb&amp;sid=2401&amp;ppid=75614896&amp;vpid=431630654&amp;ct=offers" TargetMode="External"/><Relationship Id="rId21" Type="http://schemas.openxmlformats.org/officeDocument/2006/relationships/hyperlink" Target="http://ww1.microchip.com/downloads/en/DeviceDoc/MIC550X.pdf" TargetMode="External"/><Relationship Id="rId22" Type="http://schemas.openxmlformats.org/officeDocument/2006/relationships/hyperlink" Target="https://octopart.com/click/track?ak=96df69ba&amp;sig=0cf4939&amp;sid=1106&amp;ppid=66803394&amp;vpid=473300739&amp;ct=offers" TargetMode="External"/><Relationship Id="rId23" Type="http://schemas.openxmlformats.org/officeDocument/2006/relationships/hyperlink" Target="https://octopart.com/click/track?ak=96df69ba&amp;sig=014bccb&amp;sid=459&amp;ppid=66803394&amp;vpid=240153790&amp;ct=offers" TargetMode="External"/><Relationship Id="rId24" Type="http://schemas.openxmlformats.org/officeDocument/2006/relationships/hyperlink" Target="https://octopart.com/click/track?ak=96df69ba&amp;sig=03f4292&amp;sid=2401&amp;ppid=66803394&amp;vpid=276219561&amp;ct=offers" TargetMode="External"/><Relationship Id="rId25" Type="http://schemas.openxmlformats.org/officeDocument/2006/relationships/hyperlink" Target="https://octopart.com/click/track?ak=96df69ba&amp;sig=0605479&amp;sid=819&amp;ppid=21335114&amp;vpid=144888356&amp;ct=offers" TargetMode="External"/><Relationship Id="rId26" Type="http://schemas.openxmlformats.org/officeDocument/2006/relationships/hyperlink" Target="https://octopart.com/click/track?ak=96df69ba&amp;sig=0acd79c&amp;sid=2402&amp;ppid=21335114&amp;vpid=44730736&amp;ct=offers" TargetMode="External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</cols>
  <sheetData>
    <row r="1" spans="1:42">
      <c r="A1" s="2" t="s">
        <v>71</v>
      </c>
      <c r="B1" s="3" t="s">
        <v>72</v>
      </c>
      <c r="F1" s="4" t="s">
        <v>77</v>
      </c>
      <c r="G1" s="4">
        <v>100</v>
      </c>
    </row>
    <row r="2" spans="1:42">
      <c r="A2" s="2" t="s">
        <v>73</v>
      </c>
      <c r="B2" s="3" t="s">
        <v>74</v>
      </c>
      <c r="F2" s="2" t="s">
        <v>79</v>
      </c>
      <c r="G2" s="5">
        <f>TotalCost/BoardQty</f>
        <v>0</v>
      </c>
    </row>
    <row r="3" spans="1:42">
      <c r="A3" s="2" t="s">
        <v>75</v>
      </c>
      <c r="B3" s="3" t="s">
        <v>76</v>
      </c>
      <c r="F3" s="2" t="s">
        <v>78</v>
      </c>
      <c r="G3" s="6">
        <f>SUM(G7:G28)</f>
        <v>0</v>
      </c>
      <c r="K3" s="6">
        <f>SUM(K7:K28)</f>
        <v>0</v>
      </c>
      <c r="L3" s="7">
        <f>(ROWS(K7:K28)-COUNTBLANK(K7:K28))&amp;" of "&amp;ROWS(K7:K28)&amp;" parts found"</f>
        <v>0</v>
      </c>
      <c r="P3" s="6">
        <f>SUM(P7:P28)</f>
        <v>0</v>
      </c>
      <c r="Q3" s="7">
        <f>(ROWS(P7:P28)-COUNTBLANK(P7:P28))&amp;" of "&amp;ROWS(P7:P28)&amp;" parts found"</f>
        <v>0</v>
      </c>
      <c r="U3" s="6">
        <f>SUM(U7:U28)</f>
        <v>0</v>
      </c>
      <c r="V3" s="7">
        <f>(ROWS(U7:U28)-COUNTBLANK(U7:U28))&amp;" of "&amp;ROWS(U7:U28)&amp;" parts found"</f>
        <v>0</v>
      </c>
      <c r="Z3" s="6">
        <f>SUM(Z7:Z28)</f>
        <v>0</v>
      </c>
      <c r="AA3" s="7">
        <f>(ROWS(Z7:Z28)-COUNTBLANK(Z7:Z28))&amp;" of "&amp;ROWS(Z7:Z28)&amp;" parts found"</f>
        <v>0</v>
      </c>
      <c r="AE3" s="6">
        <f>SUM(AE7:AE28)</f>
        <v>0</v>
      </c>
      <c r="AF3" s="7">
        <f>(ROWS(AE7:AE28)-COUNTBLANK(AE7:AE28))&amp;" of "&amp;ROWS(AE7:AE28)&amp;" parts found"</f>
        <v>0</v>
      </c>
      <c r="AJ3" s="6">
        <f>SUM(AJ7:AJ28)</f>
        <v>0</v>
      </c>
      <c r="AK3" s="7">
        <f>(ROWS(AJ7:AJ28)-COUNTBLANK(AJ7:AJ28))&amp;" of "&amp;ROWS(AJ7:AJ28)&amp;" parts found"</f>
        <v>0</v>
      </c>
      <c r="AO3" s="6">
        <f>SUM(AO7:AO28)</f>
        <v>0</v>
      </c>
      <c r="AP3" s="7">
        <f>(ROWS(AO7:AO28)-COUNTBLANK(AO7:AO28))&amp;" of "&amp;ROWS(AO7:AO28)&amp;" parts found"</f>
        <v>0</v>
      </c>
    </row>
    <row r="4" spans="1:42">
      <c r="A4" s="2" t="s">
        <v>80</v>
      </c>
      <c r="B4" s="3" t="s">
        <v>81</v>
      </c>
    </row>
    <row r="5" spans="1:42">
      <c r="A5" s="8" t="s">
        <v>0</v>
      </c>
      <c r="B5" s="8"/>
      <c r="C5" s="8"/>
      <c r="D5" s="8"/>
      <c r="E5" s="8"/>
      <c r="F5" s="8"/>
      <c r="G5" s="8"/>
      <c r="H5" s="9" t="s">
        <v>82</v>
      </c>
      <c r="I5" s="9"/>
      <c r="J5" s="9"/>
      <c r="K5" s="9"/>
      <c r="L5" s="9"/>
      <c r="M5" s="10" t="s">
        <v>86</v>
      </c>
      <c r="N5" s="10"/>
      <c r="O5" s="10"/>
      <c r="P5" s="10"/>
      <c r="Q5" s="10"/>
      <c r="R5" s="11" t="s">
        <v>92</v>
      </c>
      <c r="S5" s="11"/>
      <c r="T5" s="11"/>
      <c r="U5" s="11"/>
      <c r="V5" s="11"/>
      <c r="W5" s="12" t="s">
        <v>96</v>
      </c>
      <c r="X5" s="12"/>
      <c r="Y5" s="12"/>
      <c r="Z5" s="12"/>
      <c r="AA5" s="12"/>
      <c r="AB5" s="13" t="s">
        <v>102</v>
      </c>
      <c r="AC5" s="13"/>
      <c r="AD5" s="13"/>
      <c r="AE5" s="13"/>
      <c r="AF5" s="13"/>
      <c r="AG5" s="14" t="s">
        <v>106</v>
      </c>
      <c r="AH5" s="14"/>
      <c r="AI5" s="14"/>
      <c r="AJ5" s="14"/>
      <c r="AK5" s="14"/>
      <c r="AL5" s="15" t="s">
        <v>109</v>
      </c>
      <c r="AM5" s="15"/>
      <c r="AN5" s="15"/>
      <c r="AO5" s="15"/>
      <c r="AP5" s="15"/>
    </row>
    <row r="6" spans="1:42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83</v>
      </c>
      <c r="I6" s="16" t="s">
        <v>84</v>
      </c>
      <c r="J6" s="16" t="s">
        <v>6</v>
      </c>
      <c r="K6" s="16" t="s">
        <v>7</v>
      </c>
      <c r="L6" s="16" t="s">
        <v>85</v>
      </c>
      <c r="M6" s="16" t="s">
        <v>83</v>
      </c>
      <c r="N6" s="16" t="s">
        <v>84</v>
      </c>
      <c r="O6" s="16" t="s">
        <v>6</v>
      </c>
      <c r="P6" s="16" t="s">
        <v>7</v>
      </c>
      <c r="Q6" s="16" t="s">
        <v>85</v>
      </c>
      <c r="R6" s="16" t="s">
        <v>83</v>
      </c>
      <c r="S6" s="16" t="s">
        <v>84</v>
      </c>
      <c r="T6" s="16" t="s">
        <v>6</v>
      </c>
      <c r="U6" s="16" t="s">
        <v>7</v>
      </c>
      <c r="V6" s="16" t="s">
        <v>85</v>
      </c>
      <c r="W6" s="16" t="s">
        <v>83</v>
      </c>
      <c r="X6" s="16" t="s">
        <v>84</v>
      </c>
      <c r="Y6" s="16" t="s">
        <v>6</v>
      </c>
      <c r="Z6" s="16" t="s">
        <v>7</v>
      </c>
      <c r="AA6" s="16" t="s">
        <v>85</v>
      </c>
      <c r="AB6" s="16" t="s">
        <v>83</v>
      </c>
      <c r="AC6" s="16" t="s">
        <v>84</v>
      </c>
      <c r="AD6" s="16" t="s">
        <v>6</v>
      </c>
      <c r="AE6" s="16" t="s">
        <v>7</v>
      </c>
      <c r="AF6" s="16" t="s">
        <v>85</v>
      </c>
      <c r="AG6" s="16" t="s">
        <v>83</v>
      </c>
      <c r="AH6" s="16" t="s">
        <v>84</v>
      </c>
      <c r="AI6" s="16" t="s">
        <v>6</v>
      </c>
      <c r="AJ6" s="16" t="s">
        <v>7</v>
      </c>
      <c r="AK6" s="16" t="s">
        <v>85</v>
      </c>
      <c r="AL6" s="16" t="s">
        <v>83</v>
      </c>
      <c r="AM6" s="16" t="s">
        <v>84</v>
      </c>
      <c r="AN6" s="16" t="s">
        <v>6</v>
      </c>
      <c r="AO6" s="16" t="s">
        <v>7</v>
      </c>
      <c r="AP6" s="16" t="s">
        <v>85</v>
      </c>
    </row>
    <row r="7" spans="1:42">
      <c r="A7" s="17" t="s">
        <v>8</v>
      </c>
      <c r="B7" s="17" t="s">
        <v>9</v>
      </c>
      <c r="C7" s="17" t="s">
        <v>10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8">
        <f>iferror(E7*F7,"")</f>
        <v>0</v>
      </c>
    </row>
    <row r="8" spans="1:42">
      <c r="A8" s="17" t="s">
        <v>11</v>
      </c>
      <c r="B8" s="17" t="s">
        <v>12</v>
      </c>
      <c r="C8" s="17" t="s">
        <v>10</v>
      </c>
      <c r="E8" s="17">
        <f>BoardQty*5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8">
        <f>iferror(E8*F8,"")</f>
        <v>0</v>
      </c>
    </row>
    <row r="9" spans="1:42">
      <c r="A9" s="17" t="s">
        <v>13</v>
      </c>
      <c r="B9" s="17" t="s">
        <v>14</v>
      </c>
      <c r="C9" s="17" t="s">
        <v>10</v>
      </c>
      <c r="E9" s="17">
        <f>BoardQty*4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8">
        <f>iferror(E9*F9,"")</f>
        <v>0</v>
      </c>
    </row>
    <row r="10" spans="1:42">
      <c r="A10" s="17" t="s">
        <v>15</v>
      </c>
      <c r="B10" s="17" t="s">
        <v>16</v>
      </c>
      <c r="C10" s="17" t="s">
        <v>10</v>
      </c>
      <c r="E10" s="17">
        <f>BoardQty*4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8">
        <f>iferror(E10*F10,"")</f>
        <v>0</v>
      </c>
    </row>
    <row r="11" spans="1:42">
      <c r="A11" s="17" t="s">
        <v>17</v>
      </c>
      <c r="B11" s="17" t="s">
        <v>18</v>
      </c>
      <c r="C11" s="17" t="s">
        <v>19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8">
        <f>iferror(E11*F11,"")</f>
        <v>0</v>
      </c>
    </row>
    <row r="12" spans="1:42">
      <c r="A12" s="17" t="s">
        <v>20</v>
      </c>
      <c r="B12" s="17" t="s">
        <v>21</v>
      </c>
      <c r="C12" s="17" t="s">
        <v>19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8">
        <f>iferror(E12*F12,"")</f>
        <v>0</v>
      </c>
    </row>
    <row r="13" spans="1:42">
      <c r="A13" s="17" t="s">
        <v>22</v>
      </c>
      <c r="B13" s="17" t="s">
        <v>23</v>
      </c>
      <c r="C13" s="17" t="s">
        <v>24</v>
      </c>
      <c r="E13" s="17">
        <f>BoardQty*2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8">
        <f>iferror(E13*F13,"")</f>
        <v>0</v>
      </c>
    </row>
    <row r="14" spans="1:42">
      <c r="A14" s="17" t="s">
        <v>25</v>
      </c>
      <c r="B14" s="17" t="s">
        <v>26</v>
      </c>
      <c r="C14" s="17" t="s">
        <v>27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8">
        <f>iferror(E14*F14,"")</f>
        <v>0</v>
      </c>
    </row>
    <row r="15" spans="1:42">
      <c r="A15" s="17" t="s">
        <v>28</v>
      </c>
      <c r="B15" s="17" t="s">
        <v>29</v>
      </c>
      <c r="C15" s="17" t="s">
        <v>30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8">
        <f>iferror(E15*F15,"")</f>
        <v>0</v>
      </c>
    </row>
    <row r="16" spans="1:42">
      <c r="A16" s="17" t="s">
        <v>31</v>
      </c>
      <c r="B16" s="17" t="s">
        <v>32</v>
      </c>
      <c r="C16" s="17" t="s">
        <v>33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8">
        <f>iferror(E16*F16,"")</f>
        <v>0</v>
      </c>
    </row>
    <row r="17" spans="1:42">
      <c r="A17" s="17" t="s">
        <v>34</v>
      </c>
      <c r="B17" s="17" t="s">
        <v>35</v>
      </c>
      <c r="C17" s="17" t="s">
        <v>33</v>
      </c>
      <c r="E17" s="17">
        <f>BoardQty*2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8">
        <f>iferror(E17*F17,"")</f>
        <v>0</v>
      </c>
    </row>
    <row r="18" spans="1:42">
      <c r="A18" s="17" t="s">
        <v>36</v>
      </c>
      <c r="B18" s="17" t="s">
        <v>37</v>
      </c>
      <c r="C18" s="17" t="s">
        <v>33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8">
        <f>iferror(E18*F18,"")</f>
        <v>0</v>
      </c>
    </row>
    <row r="19" spans="1:42">
      <c r="A19" s="17" t="s">
        <v>38</v>
      </c>
      <c r="B19" s="17" t="s">
        <v>39</v>
      </c>
      <c r="C19" s="17" t="s">
        <v>33</v>
      </c>
      <c r="E19" s="17">
        <f>BoardQty*3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8">
        <f>iferror(E19*F19,"")</f>
        <v>0</v>
      </c>
    </row>
    <row r="20" spans="1:42">
      <c r="A20" s="17" t="s">
        <v>40</v>
      </c>
      <c r="B20" s="17" t="s">
        <v>41</v>
      </c>
      <c r="C20" s="17" t="s">
        <v>42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8">
        <f>iferror(E20*F20,"")</f>
        <v>0</v>
      </c>
    </row>
    <row r="21" spans="1:42">
      <c r="A21" s="17" t="s">
        <v>43</v>
      </c>
      <c r="B21" s="17" t="s">
        <v>44</v>
      </c>
      <c r="C21" s="17" t="s">
        <v>33</v>
      </c>
      <c r="E21" s="17">
        <f>BoardQty*2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8">
        <f>iferror(E21*F21,"")</f>
        <v>0</v>
      </c>
    </row>
    <row r="22" spans="1:42">
      <c r="A22" s="17" t="s">
        <v>45</v>
      </c>
      <c r="B22" s="17" t="s">
        <v>46</v>
      </c>
      <c r="C22" s="17" t="s">
        <v>47</v>
      </c>
      <c r="D22" s="17" t="s">
        <v>48</v>
      </c>
      <c r="E22" s="17">
        <f>BoardQty*1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8">
        <f>iferror(E22*F22,"")</f>
        <v>0</v>
      </c>
      <c r="M22" s="17">
        <v>88306</v>
      </c>
      <c r="O22" s="18">
        <f>iferror(lookup(if(N22="",E22,N22),{0,1,10,25,50,100,250,500,1000,3500,7000},{0.0,1.0,0.9609999999999999,0.9064,0.7976,0.7251,0.6888799999999999,0.6707399999999999,0.52571,0.47792,0.44496}),"")</f>
        <v>0</v>
      </c>
      <c r="P22" s="18">
        <f>iferror(if(N22="",E22,N22)*O22,"")</f>
        <v>0</v>
      </c>
      <c r="Q22" s="19" t="s">
        <v>87</v>
      </c>
      <c r="R22" s="17">
        <v>3437</v>
      </c>
      <c r="T22" s="18">
        <f>iferror(lookup(if(S22="",E22,S22),{0,1,10,25,50,100,250,500,3500},{0.0,1.1288745999999998,1.1184328,1.055782,0.92816,0.8434653999999999,0.8016981999999999,0.719324,0.5777796}),"")</f>
        <v>0</v>
      </c>
      <c r="U22" s="18">
        <f>iferror(if(S22="",E22,S22)*T22,"")</f>
        <v>0</v>
      </c>
      <c r="V22" s="19" t="s">
        <v>93</v>
      </c>
      <c r="W22" s="17">
        <v>25955</v>
      </c>
      <c r="Y22" s="18">
        <f>iferror(lookup(if(X22="",E22,X22),{0,1,10,50,100,1000,10000},{0.0,0.97,0.9609999999999999,0.798,0.725,0.526,0.445}),"")</f>
        <v>0</v>
      </c>
      <c r="Z22" s="18">
        <f>iferror(if(X22="",E22,X22)*Y22,"")</f>
        <v>0</v>
      </c>
      <c r="AA22" s="19" t="s">
        <v>97</v>
      </c>
      <c r="AB22" s="17">
        <v>10677</v>
      </c>
      <c r="AD22" s="18">
        <f>iferror(lookup(if(AC22="",E22,AC22),{0,1,5,10,25,50,100,250,500,1000,3500},{0.0,1.12,1.12,1.11,1.04,0.937,0.865,0.83,0.759,0.668,0.467}),"")</f>
        <v>0</v>
      </c>
      <c r="AE22" s="18">
        <f>iferror(if(AC22="",E22,AC22)*AD22,"")</f>
        <v>0</v>
      </c>
      <c r="AF22" s="19" t="s">
        <v>103</v>
      </c>
      <c r="AG22" s="17">
        <v>2375</v>
      </c>
      <c r="AK22" s="19" t="s">
        <v>107</v>
      </c>
      <c r="AL22" s="20" t="s">
        <v>110</v>
      </c>
      <c r="AP22" s="19" t="s">
        <v>48</v>
      </c>
    </row>
    <row r="23" spans="1:42">
      <c r="A23" s="17" t="s">
        <v>49</v>
      </c>
      <c r="B23" s="17" t="s">
        <v>50</v>
      </c>
      <c r="C23" s="17" t="s">
        <v>51</v>
      </c>
      <c r="D23" s="19" t="s">
        <v>52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8">
        <f>iferror(E23*F23,"")</f>
        <v>0</v>
      </c>
      <c r="M23" s="17">
        <v>700</v>
      </c>
      <c r="O23" s="18">
        <f>iferror(lookup(if(N23="",E23,N23),{0,1,50,100},{0.0,6.06,5.3026,5.0551}),"")</f>
        <v>0</v>
      </c>
      <c r="P23" s="18">
        <f>iferror(if(N23="",E23,N23)*O23,"")</f>
        <v>0</v>
      </c>
      <c r="Q23" s="19" t="s">
        <v>88</v>
      </c>
      <c r="W23" s="17">
        <v>39</v>
      </c>
      <c r="Y23" s="18">
        <f>iferror(lookup(if(X23="",E23,X23),{0,1,10,50,100,1000,10000},{0.0,6.0,6.0,5.25,4.819999999999999,4.819999999999999,4.819999999999999}),"")</f>
        <v>0</v>
      </c>
      <c r="Z23" s="18">
        <f>iferror(if(X23="",E23,X23)*Y23,"")</f>
        <v>0</v>
      </c>
      <c r="AA23" s="19" t="s">
        <v>98</v>
      </c>
    </row>
    <row r="24" spans="1:42">
      <c r="A24" s="17" t="s">
        <v>53</v>
      </c>
      <c r="B24" s="17" t="s">
        <v>54</v>
      </c>
      <c r="C24" s="17" t="s">
        <v>55</v>
      </c>
      <c r="D24" s="19" t="s">
        <v>56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8">
        <f>iferror(E24*F24,"")</f>
        <v>0</v>
      </c>
      <c r="H24" s="17">
        <v>2329</v>
      </c>
      <c r="J24" s="18">
        <f>iferror(lookup(if(I24="",E24,I24),{0,1,10,25,100,250,500,1000},{0.0,0.09899999999999999,0.0988,0.0968,0.0947,0.0927,0.0906,0.0886}),"")</f>
        <v>0</v>
      </c>
      <c r="K24" s="18">
        <f>iferror(if(I24="",E24,I24)*J24,"")</f>
        <v>0</v>
      </c>
      <c r="L24" s="19" t="s">
        <v>56</v>
      </c>
      <c r="M24" s="17">
        <v>47260</v>
      </c>
      <c r="O24" s="18">
        <f>iferror(lookup(if(N24="",E24,N24),{0,1,25,100,3000},{0.0,0.11,0.0928,0.08240000000000001,0.08240000000000001}),"")</f>
        <v>0</v>
      </c>
      <c r="P24" s="18">
        <f>iferror(if(N24="",E24,N24)*O24,"")</f>
        <v>0</v>
      </c>
      <c r="Q24" s="19" t="s">
        <v>89</v>
      </c>
      <c r="R24" s="17">
        <v>54916</v>
      </c>
      <c r="T24" s="18">
        <f>iferror(lookup(if(S24="",E24,S24),{0,1,10,25,50,100},{0.0,0.10441799999999998,0.0980369,0.0916558,0.0864349,0.081214}),"")</f>
        <v>0</v>
      </c>
      <c r="U24" s="18">
        <f>iferror(if(S24="",E24,S24)*T24,"")</f>
        <v>0</v>
      </c>
      <c r="V24" s="19" t="s">
        <v>94</v>
      </c>
      <c r="W24" s="17">
        <v>171304</v>
      </c>
      <c r="Y24" s="18">
        <f>iferror(lookup(if(X24="",E24,X24),{0,1,10,50,100,1000,10000},{0.0,0.12,0.112,0.09299999999999999,0.083,0.083,0.083}),"")</f>
        <v>0</v>
      </c>
      <c r="Z24" s="18">
        <f>iferror(if(X24="",E24,X24)*Y24,"")</f>
        <v>0</v>
      </c>
      <c r="AA24" s="19" t="s">
        <v>99</v>
      </c>
      <c r="AB24" s="17">
        <v>41599</v>
      </c>
      <c r="AD24" s="18">
        <f>iferror(lookup(if(AC24="",E24,AC24),{0,1,25,100},{0.0,0.107,0.089,0.081}),"")</f>
        <v>0</v>
      </c>
      <c r="AE24" s="18">
        <f>iferror(if(AC24="",E24,AC24)*AD24,"")</f>
        <v>0</v>
      </c>
      <c r="AF24" s="19" t="s">
        <v>104</v>
      </c>
      <c r="AG24" s="17">
        <v>3200</v>
      </c>
      <c r="AK24" s="19" t="s">
        <v>108</v>
      </c>
      <c r="AL24" s="17">
        <v>440</v>
      </c>
      <c r="AN24" s="18">
        <f>iferror(lookup(if(AM24="",E24,AM24),{0,1,5,25,100,500},{0.0,0.11900000000000001,0.11900000000000001,0.092,0.0882,0.0838}),"")</f>
        <v>0</v>
      </c>
      <c r="AO24" s="18">
        <f>iferror(if(AM24="",E24,AM24)*AN24,"")</f>
        <v>0</v>
      </c>
      <c r="AP24" s="19" t="s">
        <v>56</v>
      </c>
    </row>
    <row r="25" spans="1:42">
      <c r="A25" s="17" t="s">
        <v>57</v>
      </c>
      <c r="B25" s="17" t="s">
        <v>58</v>
      </c>
      <c r="C25" s="17" t="s">
        <v>59</v>
      </c>
      <c r="D25" s="17" t="s">
        <v>60</v>
      </c>
      <c r="E25" s="17">
        <f>BoardQty*1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8">
        <f>iferror(E25*F25,"")</f>
        <v>0</v>
      </c>
      <c r="H25" s="17">
        <v>880</v>
      </c>
      <c r="J25" s="18">
        <f>iferror(lookup(if(I25="",E25,I25),{0,1,25,100},{0.0,0.826,0.7131,0.6959}),"")</f>
        <v>0</v>
      </c>
      <c r="K25" s="18">
        <f>iferror(if(I25="",E25,I25)*J25,"")</f>
        <v>0</v>
      </c>
      <c r="L25" s="19" t="s">
        <v>60</v>
      </c>
      <c r="M25" s="17">
        <v>934</v>
      </c>
      <c r="O25" s="18">
        <f>iferror(lookup(if(N25="",E25,N25),{0,1,25,100},{0.0,0.91,0.752,0.6901}),"")</f>
        <v>0</v>
      </c>
      <c r="P25" s="18">
        <f>iferror(if(N25="",E25,N25)*O25,"")</f>
        <v>0</v>
      </c>
      <c r="Q25" s="19" t="s">
        <v>90</v>
      </c>
      <c r="W25" s="17">
        <v>500</v>
      </c>
      <c r="Y25" s="18">
        <f>iferror(lookup(if(X25="",E25,X25),{0,1,10,50,100,1000,10000},{0.0,0.91,0.894,0.752,0.691,0.691,0.691}),"")</f>
        <v>0</v>
      </c>
      <c r="Z25" s="18">
        <f>iferror(if(X25="",E25,X25)*Y25,"")</f>
        <v>0</v>
      </c>
      <c r="AA25" s="19" t="s">
        <v>100</v>
      </c>
    </row>
    <row r="26" spans="1:42">
      <c r="A26" s="17" t="s">
        <v>61</v>
      </c>
      <c r="B26" s="17" t="s">
        <v>62</v>
      </c>
      <c r="C26" s="17" t="s">
        <v>55</v>
      </c>
      <c r="D26" s="19" t="s">
        <v>63</v>
      </c>
      <c r="E26" s="17">
        <f>BoardQty*1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8">
        <f>iferror(E26*F26,"")</f>
        <v>0</v>
      </c>
      <c r="H26" s="17">
        <v>11656</v>
      </c>
      <c r="J26" s="18">
        <f>iferror(lookup(if(I26="",E26,I26),{0,1,10,25,100,250,500,1000},{0.0,0.09899999999999999,0.0891,0.0819,0.0816,0.0814,0.0811,0.0808}),"")</f>
        <v>0</v>
      </c>
      <c r="K26" s="18">
        <f>iferror(if(I26="",E26,I26)*J26,"")</f>
        <v>0</v>
      </c>
      <c r="L26" s="19" t="s">
        <v>63</v>
      </c>
      <c r="M26" s="17">
        <v>4164</v>
      </c>
      <c r="O26" s="18">
        <f>iferror(lookup(if(N26="",E26,N26),{0,1,25,100,3000},{0.0,0.11,0.0928,0.08240000000000001,0.08240000000000001}),"")</f>
        <v>0</v>
      </c>
      <c r="P26" s="18">
        <f>iferror(if(N26="",E26,N26)*O26,"")</f>
        <v>0</v>
      </c>
      <c r="Q26" s="19" t="s">
        <v>91</v>
      </c>
      <c r="W26" s="17">
        <v>6290</v>
      </c>
      <c r="Y26" s="18">
        <f>iferror(lookup(if(X26="",E26,X26),{0,1,10,50,100,1000,10000},{0.0,0.12,0.112,0.09299999999999999,0.083,0.083,0.083}),"")</f>
        <v>0</v>
      </c>
      <c r="Z26" s="18">
        <f>iferror(if(X26="",E26,X26)*Y26,"")</f>
        <v>0</v>
      </c>
      <c r="AA26" s="19" t="s">
        <v>101</v>
      </c>
    </row>
    <row r="27" spans="1:42">
      <c r="A27" s="17" t="s">
        <v>64</v>
      </c>
      <c r="B27" s="17" t="s">
        <v>65</v>
      </c>
      <c r="C27" s="17" t="s">
        <v>66</v>
      </c>
      <c r="E27" s="17">
        <f>BoardQty*1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8">
        <f>iferror(E27*F27,"")</f>
        <v>0</v>
      </c>
    </row>
    <row r="28" spans="1:42">
      <c r="A28" s="17" t="s">
        <v>67</v>
      </c>
      <c r="B28" s="17" t="s">
        <v>68</v>
      </c>
      <c r="C28" s="17" t="s">
        <v>69</v>
      </c>
      <c r="D28" s="17" t="s">
        <v>70</v>
      </c>
      <c r="E28" s="17">
        <f>BoardQty*1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8">
        <f>iferror(E28*F28,"")</f>
        <v>0</v>
      </c>
      <c r="R28" s="17">
        <v>22500</v>
      </c>
      <c r="T28" s="18">
        <f>iferror(lookup(if(S28="",E28,S28),{0,1,1500,7500},{0.0,0.5151287999999999,0.5151287999999999,0.504687}),"")</f>
        <v>0</v>
      </c>
      <c r="U28" s="18">
        <f>iferror(if(S28="",E28,S28)*T28,"")</f>
        <v>0</v>
      </c>
      <c r="V28" s="19" t="s">
        <v>95</v>
      </c>
      <c r="AB28" s="17">
        <v>2149</v>
      </c>
      <c r="AD28" s="18">
        <f>iferror(lookup(if(AC28="",E28,AC28),{0,1,50,100,250,500,1000,1500,3000},{0.0,0.533,0.477,0.448,0.42,0.378,0.353,0.329,0.281}),"")</f>
        <v>0</v>
      </c>
      <c r="AE28" s="18">
        <f>iferror(if(AC28="",E28,AC28)*AD28,"")</f>
        <v>0</v>
      </c>
      <c r="AF28" s="19" t="s">
        <v>105</v>
      </c>
    </row>
    <row r="30" spans="1:42">
      <c r="A30" s="3" t="s">
        <v>111</v>
      </c>
      <c r="I30" s="7">
        <f>IFERROR(IF(OR(I7:I28),COUNTIF(I7:I28,"&gt;0")&amp;" of "&amp;ROWS(I7:I28)&amp;" parts purchased",""),"")</f>
        <v>0</v>
      </c>
      <c r="N30" s="7">
        <f>IFERROR(IF(OR(N7:N28),COUNTIF(N7:N28,"&gt;0")&amp;" of "&amp;ROWS(N7:N28)&amp;" parts purchased",""),"")</f>
        <v>0</v>
      </c>
      <c r="S30" s="7">
        <f>IFERROR(IF(OR(S7:S28),COUNTIF(S7:S28,"&gt;0")&amp;" of "&amp;ROWS(S7:S28)&amp;" parts purchased",""),"")</f>
        <v>0</v>
      </c>
      <c r="X30" s="7">
        <f>IFERROR(IF(OR(X7:X28),COUNTIF(X7:X28,"&gt;0")&amp;" of "&amp;ROWS(X7:X28)&amp;" parts purchased",""),"")</f>
        <v>0</v>
      </c>
      <c r="AC30" s="7">
        <f>IFERROR(IF(OR(AC7:AC28),COUNTIF(AC7:AC28,"&gt;0")&amp;" of "&amp;ROWS(AC7:AC28)&amp;" parts purchased",""),"")</f>
        <v>0</v>
      </c>
      <c r="AH30" s="7">
        <f>IFERROR(IF(OR(AH7:AH28),COUNTIF(AH7:AH28,"&gt;0")&amp;" of "&amp;ROWS(AH7:AH28)&amp;" parts purchased",""),"")</f>
        <v>0</v>
      </c>
      <c r="AM30" s="7">
        <f>IFERROR(IF(OR(AM7:AM28),COUNTIF(AM7:AM28,"&gt;0")&amp;" of "&amp;ROWS(AM7:AM28)&amp;" parts purchased",""),"")</f>
        <v>0</v>
      </c>
    </row>
    <row r="31" spans="1:42">
      <c r="I31">
        <f t="array" ref="I31">IFERROR(CONCATENATE((INDEX($L$7:$L$28,SMALL(IF($L$7:$L$28&lt;&gt;"",IF($I$7:$I$28&lt;&gt;"",ROW($I$7:$I$28)-MIN(ROW($I$7:$I$28))+1,""),""),ROW()-ROW(A$31)+1))),","),"")</f>
        <v>0</v>
      </c>
      <c r="J31">
        <f t="array" ref="J31">IFERROR(CONCATENATE(TEXT(INDEX($I$7:$I$28,SMALL(IF($L$7:$L$28&lt;&gt;"",IF($I$7:$I$28&lt;&gt;"",ROW($I$7:$I$28)-MIN(ROW($I$7:$I$28))+1,""),""),ROW()-ROW(A$31)+1)),"##0"),","),"")</f>
        <v>0</v>
      </c>
      <c r="K31">
        <f t="array" ref="K31">IFERROR(CONCATENATE((INDEX($A$7:$A$28,SMALL(IF($L$7:$L$28&lt;&gt;"",IF($I$7:$I$28&lt;&gt;"",ROW($I$7:$I$28)-MIN(ROW($I$7:$I$28))+1,""),""),ROW()-ROW(A$31)+1))),),"")</f>
        <v>0</v>
      </c>
      <c r="N31">
        <f t="array" ref="N31">IFERROR(CONCATENATE(TEXT(INDEX($N$7:$N$28,SMALL(IF($Q$7:$Q$28&lt;&gt;"",IF($N$7:$N$28&lt;&gt;"",ROW($N$7:$N$28)-MIN(ROW($N$7:$N$28))+1,""),""),ROW()-ROW(A$31)+1)),"##0"),","),"")</f>
        <v>0</v>
      </c>
      <c r="O31">
        <f t="array" ref="O31">IFERROR(CONCATENATE((INDEX($Q$7:$Q$28,SMALL(IF($Q$7:$Q$28&lt;&gt;"",IF($N$7:$N$28&lt;&gt;"",ROW($N$7:$N$28)-MIN(ROW($N$7:$N$28))+1,""),""),ROW()-ROW(A$31)+1))),","),"")</f>
        <v>0</v>
      </c>
      <c r="P31">
        <f t="array" ref="P31">IFERROR(CONCATENATE((INDEX($A$7:$A$28,SMALL(IF($Q$7:$Q$28&lt;&gt;"",IF($N$7:$N$28&lt;&gt;"",ROW($N$7:$N$28)-MIN(ROW($N$7:$N$28))+1,""),""),ROW()-ROW(A$31)+1))),),"")</f>
        <v>0</v>
      </c>
      <c r="S31">
        <f t="array" ref="S31">IFERROR(CONCATENATE((INDEX($V$7:$V$28,SMALL(IF($V$7:$V$28&lt;&gt;"",IF($S$7:$S$28&lt;&gt;"",ROW($S$7:$S$28)-MIN(ROW($S$7:$S$28))+1,""),""),ROW()-ROW(A$31)+1)))," "),"")</f>
        <v>0</v>
      </c>
      <c r="T31">
        <f t="array" ref="T31">IFERROR(CONCATENATE(TEXT(INDEX($S$7:$S$28,SMALL(IF($V$7:$V$28&lt;&gt;"",IF($S$7:$S$28&lt;&gt;"",ROW($S$7:$S$28)-MIN(ROW($S$7:$S$28))+1,""),""),ROW()-ROW(A$31)+1)),"##0")," "),"")</f>
        <v>0</v>
      </c>
      <c r="U31">
        <f t="array" ref="U31">IFERROR(CONCATENATE((INDEX($A$7:$A$28,SMALL(IF($V$7:$V$28&lt;&gt;"",IF($S$7:$S$28&lt;&gt;"",ROW($S$7:$S$28)-MIN(ROW($S$7:$S$28))+1,""),""),ROW()-ROW(A$31)+1))),),"")</f>
        <v>0</v>
      </c>
      <c r="X31">
        <f t="array" ref="X31">IFERROR(CONCATENATE((INDEX($AA$7:$AA$28,SMALL(IF($AA$7:$AA$28&lt;&gt;"",IF($X$7:$X$28&lt;&gt;"",ROW($X$7:$X$28)-MIN(ROW($X$7:$X$28))+1,""),""),ROW()-ROW(A$31)+1)))," "),"")</f>
        <v>0</v>
      </c>
      <c r="Y31">
        <f t="array" ref="Y31">IFERROR(CONCATENATE(TEXT(INDEX($X$7:$X$28,SMALL(IF($AA$7:$AA$28&lt;&gt;"",IF($X$7:$X$28&lt;&gt;"",ROW($X$7:$X$28)-MIN(ROW($X$7:$X$28))+1,""),""),ROW()-ROW(A$31)+1)),"##0")," "),"")</f>
        <v>0</v>
      </c>
      <c r="Z31">
        <f t="array" ref="Z31">IFERROR(CONCATENATE((INDEX($A$7:$A$28,SMALL(IF($AA$7:$AA$28&lt;&gt;"",IF($X$7:$X$28&lt;&gt;"",ROW($X$7:$X$28)-MIN(ROW($X$7:$X$28))+1,""),""),ROW()-ROW(A$31)+1))),),"")</f>
        <v>0</v>
      </c>
      <c r="AC31">
        <f t="array" ref="AC31">IFERROR(CONCATENATE((INDEX($AF$7:$AF$28,SMALL(IF($AF$7:$AF$28&lt;&gt;"",IF($AC$7:$AC$28&lt;&gt;"",ROW($AC$7:$AC$28)-MIN(ROW($AC$7:$AC$28))+1,""),""),ROW()-ROW(A$31)+1))),","),"")</f>
        <v>0</v>
      </c>
      <c r="AD31">
        <f t="array" ref="AD31">IFERROR(CONCATENATE(TEXT(INDEX($AC$7:$AC$28,SMALL(IF($AF$7:$AF$28&lt;&gt;"",IF($AC$7:$AC$28&lt;&gt;"",ROW($AC$7:$AC$28)-MIN(ROW($AC$7:$AC$28))+1,""),""),ROW()-ROW(A$31)+1)),"##0"),","),"")</f>
        <v>0</v>
      </c>
      <c r="AE31">
        <f t="array" ref="AE31">IFERROR(CONCATENATE((INDEX($A$7:$A$28,SMALL(IF($AF$7:$AF$28&lt;&gt;"",IF($AC$7:$AC$28&lt;&gt;"",ROW($AC$7:$AC$28)-MIN(ROW($AC$7:$AC$28))+1,""),""),ROW()-ROW(A$31)+1))),),"")</f>
        <v>0</v>
      </c>
      <c r="AH31">
        <f t="array" ref="AH31">IFERROR(CONCATENATE((INDEX($AK$7:$AK$28,SMALL(IF($AK$7:$AK$28&lt;&gt;"",IF($AH$7:$AH$28&lt;&gt;"",ROW($AH$7:$AH$28)-MIN(ROW($AH$7:$AH$28))+1,""),""),ROW()-ROW(A$31)+1)))," "),"")</f>
        <v>0</v>
      </c>
      <c r="AI31">
        <f t="array" ref="AI31">IFERROR(CONCATENATE(TEXT(INDEX($AH$7:$AH$28,SMALL(IF($AK$7:$AK$28&lt;&gt;"",IF($AH$7:$AH$28&lt;&gt;"",ROW($AH$7:$AH$28)-MIN(ROW($AH$7:$AH$28))+1,""),""),ROW()-ROW(A$31)+1)),"##0")," "),"")</f>
        <v>0</v>
      </c>
      <c r="AJ31">
        <f t="array" ref="AJ31">IFERROR(CONCATENATE((INDEX($A$7:$A$28,SMALL(IF($AK$7:$AK$28&lt;&gt;"",IF($AH$7:$AH$28&lt;&gt;"",ROW($AH$7:$AH$28)-MIN(ROW($AH$7:$AH$28))+1,""),""),ROW()-ROW(A$31)+1))),),"")</f>
        <v>0</v>
      </c>
      <c r="AM31">
        <f t="array" ref="AM31">IFERROR(CONCATENATE((INDEX($AP$7:$AP$28,SMALL(IF($AP$7:$AP$28&lt;&gt;"",IF($AM$7:$AM$28&lt;&gt;"",ROW($AM$7:$AM$28)-MIN(ROW($AM$7:$AM$28))+1,""),""),ROW()-ROW(A$31)+1)))," "),"")</f>
        <v>0</v>
      </c>
      <c r="AN31">
        <f t="array" ref="AN31">IFERROR(CONCATENATE(TEXT(INDEX($AM$7:$AM$28,SMALL(IF($AP$7:$AP$28&lt;&gt;"",IF($AM$7:$AM$28&lt;&gt;"",ROW($AM$7:$AM$28)-MIN(ROW($AM$7:$AM$28))+1,""),""),ROW()-ROW(A$31)+1)),"##0")," "),"")</f>
        <v>0</v>
      </c>
      <c r="AO31">
        <f t="array" ref="AO31">IFERROR(CONCATENATE((INDEX($A$7:$A$28,SMALL(IF($AP$7:$AP$28&lt;&gt;"",IF($AM$7:$AM$28&lt;&gt;"",ROW($AM$7:$AM$28)-MIN(ROW($AM$7:$AM$28))+1,""),""),ROW()-ROW(A$31)+1))),),"")</f>
        <v>0</v>
      </c>
    </row>
    <row r="32" spans="1:42">
      <c r="I32">
        <f t="array" ref="I32">IFERROR(CONCATENATE((INDEX($L$7:$L$28,SMALL(IF($L$7:$L$28&lt;&gt;"",IF($I$7:$I$28&lt;&gt;"",ROW($I$7:$I$28)-MIN(ROW($I$7:$I$28))+1,""),""),ROW()-ROW(A$31)+1))),","),"")</f>
        <v>0</v>
      </c>
      <c r="J32">
        <f t="array" ref="J32">IFERROR(CONCATENATE(TEXT(INDEX($I$7:$I$28,SMALL(IF($L$7:$L$28&lt;&gt;"",IF($I$7:$I$28&lt;&gt;"",ROW($I$7:$I$28)-MIN(ROW($I$7:$I$28))+1,""),""),ROW()-ROW(A$31)+1)),"##0"),","),"")</f>
        <v>0</v>
      </c>
      <c r="K32">
        <f t="array" ref="K32">IFERROR(CONCATENATE((INDEX($A$7:$A$28,SMALL(IF($L$7:$L$28&lt;&gt;"",IF($I$7:$I$28&lt;&gt;"",ROW($I$7:$I$28)-MIN(ROW($I$7:$I$28))+1,""),""),ROW()-ROW(A$31)+1))),),"")</f>
        <v>0</v>
      </c>
      <c r="N32">
        <f t="array" ref="N32">IFERROR(CONCATENATE(TEXT(INDEX($N$7:$N$28,SMALL(IF($Q$7:$Q$28&lt;&gt;"",IF($N$7:$N$28&lt;&gt;"",ROW($N$7:$N$28)-MIN(ROW($N$7:$N$28))+1,""),""),ROW()-ROW(A$31)+1)),"##0"),","),"")</f>
        <v>0</v>
      </c>
      <c r="O32">
        <f t="array" ref="O32">IFERROR(CONCATENATE((INDEX($Q$7:$Q$28,SMALL(IF($Q$7:$Q$28&lt;&gt;"",IF($N$7:$N$28&lt;&gt;"",ROW($N$7:$N$28)-MIN(ROW($N$7:$N$28))+1,""),""),ROW()-ROW(A$31)+1))),","),"")</f>
        <v>0</v>
      </c>
      <c r="P32">
        <f t="array" ref="P32">IFERROR(CONCATENATE((INDEX($A$7:$A$28,SMALL(IF($Q$7:$Q$28&lt;&gt;"",IF($N$7:$N$28&lt;&gt;"",ROW($N$7:$N$28)-MIN(ROW($N$7:$N$28))+1,""),""),ROW()-ROW(A$31)+1))),),"")</f>
        <v>0</v>
      </c>
      <c r="S32">
        <f t="array" ref="S32">IFERROR(CONCATENATE((INDEX($V$7:$V$28,SMALL(IF($V$7:$V$28&lt;&gt;"",IF($S$7:$S$28&lt;&gt;"",ROW($S$7:$S$28)-MIN(ROW($S$7:$S$28))+1,""),""),ROW()-ROW(A$31)+1)))," "),"")</f>
        <v>0</v>
      </c>
      <c r="T32">
        <f t="array" ref="T32">IFERROR(CONCATENATE(TEXT(INDEX($S$7:$S$28,SMALL(IF($V$7:$V$28&lt;&gt;"",IF($S$7:$S$28&lt;&gt;"",ROW($S$7:$S$28)-MIN(ROW($S$7:$S$28))+1,""),""),ROW()-ROW(A$31)+1)),"##0")," "),"")</f>
        <v>0</v>
      </c>
      <c r="U32">
        <f t="array" ref="U32">IFERROR(CONCATENATE((INDEX($A$7:$A$28,SMALL(IF($V$7:$V$28&lt;&gt;"",IF($S$7:$S$28&lt;&gt;"",ROW($S$7:$S$28)-MIN(ROW($S$7:$S$28))+1,""),""),ROW()-ROW(A$31)+1))),),"")</f>
        <v>0</v>
      </c>
      <c r="X32">
        <f t="array" ref="X32">IFERROR(CONCATENATE((INDEX($AA$7:$AA$28,SMALL(IF($AA$7:$AA$28&lt;&gt;"",IF($X$7:$X$28&lt;&gt;"",ROW($X$7:$X$28)-MIN(ROW($X$7:$X$28))+1,""),""),ROW()-ROW(A$31)+1)))," "),"")</f>
        <v>0</v>
      </c>
      <c r="Y32">
        <f t="array" ref="Y32">IFERROR(CONCATENATE(TEXT(INDEX($X$7:$X$28,SMALL(IF($AA$7:$AA$28&lt;&gt;"",IF($X$7:$X$28&lt;&gt;"",ROW($X$7:$X$28)-MIN(ROW($X$7:$X$28))+1,""),""),ROW()-ROW(A$31)+1)),"##0")," "),"")</f>
        <v>0</v>
      </c>
      <c r="Z32">
        <f t="array" ref="Z32">IFERROR(CONCATENATE((INDEX($A$7:$A$28,SMALL(IF($AA$7:$AA$28&lt;&gt;"",IF($X$7:$X$28&lt;&gt;"",ROW($X$7:$X$28)-MIN(ROW($X$7:$X$28))+1,""),""),ROW()-ROW(A$31)+1))),),"")</f>
        <v>0</v>
      </c>
      <c r="AC32">
        <f t="array" ref="AC32">IFERROR(CONCATENATE((INDEX($AF$7:$AF$28,SMALL(IF($AF$7:$AF$28&lt;&gt;"",IF($AC$7:$AC$28&lt;&gt;"",ROW($AC$7:$AC$28)-MIN(ROW($AC$7:$AC$28))+1,""),""),ROW()-ROW(A$31)+1))),","),"")</f>
        <v>0</v>
      </c>
      <c r="AD32">
        <f t="array" ref="AD32">IFERROR(CONCATENATE(TEXT(INDEX($AC$7:$AC$28,SMALL(IF($AF$7:$AF$28&lt;&gt;"",IF($AC$7:$AC$28&lt;&gt;"",ROW($AC$7:$AC$28)-MIN(ROW($AC$7:$AC$28))+1,""),""),ROW()-ROW(A$31)+1)),"##0"),","),"")</f>
        <v>0</v>
      </c>
      <c r="AE32">
        <f t="array" ref="AE32">IFERROR(CONCATENATE((INDEX($A$7:$A$28,SMALL(IF($AF$7:$AF$28&lt;&gt;"",IF($AC$7:$AC$28&lt;&gt;"",ROW($AC$7:$AC$28)-MIN(ROW($AC$7:$AC$28))+1,""),""),ROW()-ROW(A$31)+1))),),"")</f>
        <v>0</v>
      </c>
      <c r="AH32">
        <f t="array" ref="AH32">IFERROR(CONCATENATE((INDEX($AK$7:$AK$28,SMALL(IF($AK$7:$AK$28&lt;&gt;"",IF($AH$7:$AH$28&lt;&gt;"",ROW($AH$7:$AH$28)-MIN(ROW($AH$7:$AH$28))+1,""),""),ROW()-ROW(A$31)+1)))," "),"")</f>
        <v>0</v>
      </c>
      <c r="AI32">
        <f t="array" ref="AI32">IFERROR(CONCATENATE(TEXT(INDEX($AH$7:$AH$28,SMALL(IF($AK$7:$AK$28&lt;&gt;"",IF($AH$7:$AH$28&lt;&gt;"",ROW($AH$7:$AH$28)-MIN(ROW($AH$7:$AH$28))+1,""),""),ROW()-ROW(A$31)+1)),"##0")," "),"")</f>
        <v>0</v>
      </c>
      <c r="AJ32">
        <f t="array" ref="AJ32">IFERROR(CONCATENATE((INDEX($A$7:$A$28,SMALL(IF($AK$7:$AK$28&lt;&gt;"",IF($AH$7:$AH$28&lt;&gt;"",ROW($AH$7:$AH$28)-MIN(ROW($AH$7:$AH$28))+1,""),""),ROW()-ROW(A$31)+1))),),"")</f>
        <v>0</v>
      </c>
      <c r="AM32">
        <f t="array" ref="AM32">IFERROR(CONCATENATE((INDEX($AP$7:$AP$28,SMALL(IF($AP$7:$AP$28&lt;&gt;"",IF($AM$7:$AM$28&lt;&gt;"",ROW($AM$7:$AM$28)-MIN(ROW($AM$7:$AM$28))+1,""),""),ROW()-ROW(A$31)+1)))," "),"")</f>
        <v>0</v>
      </c>
      <c r="AN32">
        <f t="array" ref="AN32">IFERROR(CONCATENATE(TEXT(INDEX($AM$7:$AM$28,SMALL(IF($AP$7:$AP$28&lt;&gt;"",IF($AM$7:$AM$28&lt;&gt;"",ROW($AM$7:$AM$28)-MIN(ROW($AM$7:$AM$28))+1,""),""),ROW()-ROW(A$31)+1)),"##0")," "),"")</f>
        <v>0</v>
      </c>
      <c r="AO32">
        <f t="array" ref="AO32">IFERROR(CONCATENATE((INDEX($A$7:$A$28,SMALL(IF($AP$7:$AP$28&lt;&gt;"",IF($AM$7:$AM$28&lt;&gt;"",ROW($AM$7:$AM$28)-MIN(ROW($AM$7:$AM$28))+1,""),""),ROW()-ROW(A$31)+1))),),"")</f>
        <v>0</v>
      </c>
    </row>
    <row r="33" spans="9:41">
      <c r="I33">
        <f t="array" ref="I33">IFERROR(CONCATENATE((INDEX($L$7:$L$28,SMALL(IF($L$7:$L$28&lt;&gt;"",IF($I$7:$I$28&lt;&gt;"",ROW($I$7:$I$28)-MIN(ROW($I$7:$I$28))+1,""),""),ROW()-ROW(A$31)+1))),","),"")</f>
        <v>0</v>
      </c>
      <c r="J33">
        <f t="array" ref="J33">IFERROR(CONCATENATE(TEXT(INDEX($I$7:$I$28,SMALL(IF($L$7:$L$28&lt;&gt;"",IF($I$7:$I$28&lt;&gt;"",ROW($I$7:$I$28)-MIN(ROW($I$7:$I$28))+1,""),""),ROW()-ROW(A$31)+1)),"##0"),","),"")</f>
        <v>0</v>
      </c>
      <c r="K33">
        <f t="array" ref="K33">IFERROR(CONCATENATE((INDEX($A$7:$A$28,SMALL(IF($L$7:$L$28&lt;&gt;"",IF($I$7:$I$28&lt;&gt;"",ROW($I$7:$I$28)-MIN(ROW($I$7:$I$28))+1,""),""),ROW()-ROW(A$31)+1))),),"")</f>
        <v>0</v>
      </c>
      <c r="N33">
        <f t="array" ref="N33">IFERROR(CONCATENATE(TEXT(INDEX($N$7:$N$28,SMALL(IF($Q$7:$Q$28&lt;&gt;"",IF($N$7:$N$28&lt;&gt;"",ROW($N$7:$N$28)-MIN(ROW($N$7:$N$28))+1,""),""),ROW()-ROW(A$31)+1)),"##0"),","),"")</f>
        <v>0</v>
      </c>
      <c r="O33">
        <f t="array" ref="O33">IFERROR(CONCATENATE((INDEX($Q$7:$Q$28,SMALL(IF($Q$7:$Q$28&lt;&gt;"",IF($N$7:$N$28&lt;&gt;"",ROW($N$7:$N$28)-MIN(ROW($N$7:$N$28))+1,""),""),ROW()-ROW(A$31)+1))),","),"")</f>
        <v>0</v>
      </c>
      <c r="P33">
        <f t="array" ref="P33">IFERROR(CONCATENATE((INDEX($A$7:$A$28,SMALL(IF($Q$7:$Q$28&lt;&gt;"",IF($N$7:$N$28&lt;&gt;"",ROW($N$7:$N$28)-MIN(ROW($N$7:$N$28))+1,""),""),ROW()-ROW(A$31)+1))),),"")</f>
        <v>0</v>
      </c>
      <c r="S33">
        <f t="array" ref="S33">IFERROR(CONCATENATE((INDEX($V$7:$V$28,SMALL(IF($V$7:$V$28&lt;&gt;"",IF($S$7:$S$28&lt;&gt;"",ROW($S$7:$S$28)-MIN(ROW($S$7:$S$28))+1,""),""),ROW()-ROW(A$31)+1)))," "),"")</f>
        <v>0</v>
      </c>
      <c r="T33">
        <f t="array" ref="T33">IFERROR(CONCATENATE(TEXT(INDEX($S$7:$S$28,SMALL(IF($V$7:$V$28&lt;&gt;"",IF($S$7:$S$28&lt;&gt;"",ROW($S$7:$S$28)-MIN(ROW($S$7:$S$28))+1,""),""),ROW()-ROW(A$31)+1)),"##0")," "),"")</f>
        <v>0</v>
      </c>
      <c r="U33">
        <f t="array" ref="U33">IFERROR(CONCATENATE((INDEX($A$7:$A$28,SMALL(IF($V$7:$V$28&lt;&gt;"",IF($S$7:$S$28&lt;&gt;"",ROW($S$7:$S$28)-MIN(ROW($S$7:$S$28))+1,""),""),ROW()-ROW(A$31)+1))),),"")</f>
        <v>0</v>
      </c>
      <c r="X33">
        <f t="array" ref="X33">IFERROR(CONCATENATE((INDEX($AA$7:$AA$28,SMALL(IF($AA$7:$AA$28&lt;&gt;"",IF($X$7:$X$28&lt;&gt;"",ROW($X$7:$X$28)-MIN(ROW($X$7:$X$28))+1,""),""),ROW()-ROW(A$31)+1)))," "),"")</f>
        <v>0</v>
      </c>
      <c r="Y33">
        <f t="array" ref="Y33">IFERROR(CONCATENATE(TEXT(INDEX($X$7:$X$28,SMALL(IF($AA$7:$AA$28&lt;&gt;"",IF($X$7:$X$28&lt;&gt;"",ROW($X$7:$X$28)-MIN(ROW($X$7:$X$28))+1,""),""),ROW()-ROW(A$31)+1)),"##0")," "),"")</f>
        <v>0</v>
      </c>
      <c r="Z33">
        <f t="array" ref="Z33">IFERROR(CONCATENATE((INDEX($A$7:$A$28,SMALL(IF($AA$7:$AA$28&lt;&gt;"",IF($X$7:$X$28&lt;&gt;"",ROW($X$7:$X$28)-MIN(ROW($X$7:$X$28))+1,""),""),ROW()-ROW(A$31)+1))),),"")</f>
        <v>0</v>
      </c>
      <c r="AC33">
        <f t="array" ref="AC33">IFERROR(CONCATENATE((INDEX($AF$7:$AF$28,SMALL(IF($AF$7:$AF$28&lt;&gt;"",IF($AC$7:$AC$28&lt;&gt;"",ROW($AC$7:$AC$28)-MIN(ROW($AC$7:$AC$28))+1,""),""),ROW()-ROW(A$31)+1))),","),"")</f>
        <v>0</v>
      </c>
      <c r="AD33">
        <f t="array" ref="AD33">IFERROR(CONCATENATE(TEXT(INDEX($AC$7:$AC$28,SMALL(IF($AF$7:$AF$28&lt;&gt;"",IF($AC$7:$AC$28&lt;&gt;"",ROW($AC$7:$AC$28)-MIN(ROW($AC$7:$AC$28))+1,""),""),ROW()-ROW(A$31)+1)),"##0"),","),"")</f>
        <v>0</v>
      </c>
      <c r="AE33">
        <f t="array" ref="AE33">IFERROR(CONCATENATE((INDEX($A$7:$A$28,SMALL(IF($AF$7:$AF$28&lt;&gt;"",IF($AC$7:$AC$28&lt;&gt;"",ROW($AC$7:$AC$28)-MIN(ROW($AC$7:$AC$28))+1,""),""),ROW()-ROW(A$31)+1))),),"")</f>
        <v>0</v>
      </c>
      <c r="AH33">
        <f t="array" ref="AH33">IFERROR(CONCATENATE((INDEX($AK$7:$AK$28,SMALL(IF($AK$7:$AK$28&lt;&gt;"",IF($AH$7:$AH$28&lt;&gt;"",ROW($AH$7:$AH$28)-MIN(ROW($AH$7:$AH$28))+1,""),""),ROW()-ROW(A$31)+1)))," "),"")</f>
        <v>0</v>
      </c>
      <c r="AI33">
        <f t="array" ref="AI33">IFERROR(CONCATENATE(TEXT(INDEX($AH$7:$AH$28,SMALL(IF($AK$7:$AK$28&lt;&gt;"",IF($AH$7:$AH$28&lt;&gt;"",ROW($AH$7:$AH$28)-MIN(ROW($AH$7:$AH$28))+1,""),""),ROW()-ROW(A$31)+1)),"##0")," "),"")</f>
        <v>0</v>
      </c>
      <c r="AJ33">
        <f t="array" ref="AJ33">IFERROR(CONCATENATE((INDEX($A$7:$A$28,SMALL(IF($AK$7:$AK$28&lt;&gt;"",IF($AH$7:$AH$28&lt;&gt;"",ROW($AH$7:$AH$28)-MIN(ROW($AH$7:$AH$28))+1,""),""),ROW()-ROW(A$31)+1))),),"")</f>
        <v>0</v>
      </c>
      <c r="AM33">
        <f t="array" ref="AM33">IFERROR(CONCATENATE((INDEX($AP$7:$AP$28,SMALL(IF($AP$7:$AP$28&lt;&gt;"",IF($AM$7:$AM$28&lt;&gt;"",ROW($AM$7:$AM$28)-MIN(ROW($AM$7:$AM$28))+1,""),""),ROW()-ROW(A$31)+1)))," "),"")</f>
        <v>0</v>
      </c>
      <c r="AN33">
        <f t="array" ref="AN33">IFERROR(CONCATENATE(TEXT(INDEX($AM$7:$AM$28,SMALL(IF($AP$7:$AP$28&lt;&gt;"",IF($AM$7:$AM$28&lt;&gt;"",ROW($AM$7:$AM$28)-MIN(ROW($AM$7:$AM$28))+1,""),""),ROW()-ROW(A$31)+1)),"##0")," "),"")</f>
        <v>0</v>
      </c>
      <c r="AO33">
        <f t="array" ref="AO33">IFERROR(CONCATENATE((INDEX($A$7:$A$28,SMALL(IF($AP$7:$AP$28&lt;&gt;"",IF($AM$7:$AM$28&lt;&gt;"",ROW($AM$7:$AM$28)-MIN(ROW($AM$7:$AM$28))+1,""),""),ROW()-ROW(A$31)+1))),),"")</f>
        <v>0</v>
      </c>
    </row>
    <row r="34" spans="9:41">
      <c r="I34">
        <f t="array" ref="I34">IFERROR(CONCATENATE((INDEX($L$7:$L$28,SMALL(IF($L$7:$L$28&lt;&gt;"",IF($I$7:$I$28&lt;&gt;"",ROW($I$7:$I$28)-MIN(ROW($I$7:$I$28))+1,""),""),ROW()-ROW(A$31)+1))),","),"")</f>
        <v>0</v>
      </c>
      <c r="J34">
        <f t="array" ref="J34">IFERROR(CONCATENATE(TEXT(INDEX($I$7:$I$28,SMALL(IF($L$7:$L$28&lt;&gt;"",IF($I$7:$I$28&lt;&gt;"",ROW($I$7:$I$28)-MIN(ROW($I$7:$I$28))+1,""),""),ROW()-ROW(A$31)+1)),"##0"),","),"")</f>
        <v>0</v>
      </c>
      <c r="K34">
        <f t="array" ref="K34">IFERROR(CONCATENATE((INDEX($A$7:$A$28,SMALL(IF($L$7:$L$28&lt;&gt;"",IF($I$7:$I$28&lt;&gt;"",ROW($I$7:$I$28)-MIN(ROW($I$7:$I$28))+1,""),""),ROW()-ROW(A$31)+1))),),"")</f>
        <v>0</v>
      </c>
      <c r="N34">
        <f t="array" ref="N34">IFERROR(CONCATENATE(TEXT(INDEX($N$7:$N$28,SMALL(IF($Q$7:$Q$28&lt;&gt;"",IF($N$7:$N$28&lt;&gt;"",ROW($N$7:$N$28)-MIN(ROW($N$7:$N$28))+1,""),""),ROW()-ROW(A$31)+1)),"##0"),","),"")</f>
        <v>0</v>
      </c>
      <c r="O34">
        <f t="array" ref="O34">IFERROR(CONCATENATE((INDEX($Q$7:$Q$28,SMALL(IF($Q$7:$Q$28&lt;&gt;"",IF($N$7:$N$28&lt;&gt;"",ROW($N$7:$N$28)-MIN(ROW($N$7:$N$28))+1,""),""),ROW()-ROW(A$31)+1))),","),"")</f>
        <v>0</v>
      </c>
      <c r="P34">
        <f t="array" ref="P34">IFERROR(CONCATENATE((INDEX($A$7:$A$28,SMALL(IF($Q$7:$Q$28&lt;&gt;"",IF($N$7:$N$28&lt;&gt;"",ROW($N$7:$N$28)-MIN(ROW($N$7:$N$28))+1,""),""),ROW()-ROW(A$31)+1))),),"")</f>
        <v>0</v>
      </c>
      <c r="S34">
        <f t="array" ref="S34">IFERROR(CONCATENATE((INDEX($V$7:$V$28,SMALL(IF($V$7:$V$28&lt;&gt;"",IF($S$7:$S$28&lt;&gt;"",ROW($S$7:$S$28)-MIN(ROW($S$7:$S$28))+1,""),""),ROW()-ROW(A$31)+1)))," "),"")</f>
        <v>0</v>
      </c>
      <c r="T34">
        <f t="array" ref="T34">IFERROR(CONCATENATE(TEXT(INDEX($S$7:$S$28,SMALL(IF($V$7:$V$28&lt;&gt;"",IF($S$7:$S$28&lt;&gt;"",ROW($S$7:$S$28)-MIN(ROW($S$7:$S$28))+1,""),""),ROW()-ROW(A$31)+1)),"##0")," "),"")</f>
        <v>0</v>
      </c>
      <c r="U34">
        <f t="array" ref="U34">IFERROR(CONCATENATE((INDEX($A$7:$A$28,SMALL(IF($V$7:$V$28&lt;&gt;"",IF($S$7:$S$28&lt;&gt;"",ROW($S$7:$S$28)-MIN(ROW($S$7:$S$28))+1,""),""),ROW()-ROW(A$31)+1))),),"")</f>
        <v>0</v>
      </c>
      <c r="X34">
        <f t="array" ref="X34">IFERROR(CONCATENATE((INDEX($AA$7:$AA$28,SMALL(IF($AA$7:$AA$28&lt;&gt;"",IF($X$7:$X$28&lt;&gt;"",ROW($X$7:$X$28)-MIN(ROW($X$7:$X$28))+1,""),""),ROW()-ROW(A$31)+1)))," "),"")</f>
        <v>0</v>
      </c>
      <c r="Y34">
        <f t="array" ref="Y34">IFERROR(CONCATENATE(TEXT(INDEX($X$7:$X$28,SMALL(IF($AA$7:$AA$28&lt;&gt;"",IF($X$7:$X$28&lt;&gt;"",ROW($X$7:$X$28)-MIN(ROW($X$7:$X$28))+1,""),""),ROW()-ROW(A$31)+1)),"##0")," "),"")</f>
        <v>0</v>
      </c>
      <c r="Z34">
        <f t="array" ref="Z34">IFERROR(CONCATENATE((INDEX($A$7:$A$28,SMALL(IF($AA$7:$AA$28&lt;&gt;"",IF($X$7:$X$28&lt;&gt;"",ROW($X$7:$X$28)-MIN(ROW($X$7:$X$28))+1,""),""),ROW()-ROW(A$31)+1))),),"")</f>
        <v>0</v>
      </c>
      <c r="AC34">
        <f t="array" ref="AC34">IFERROR(CONCATENATE((INDEX($AF$7:$AF$28,SMALL(IF($AF$7:$AF$28&lt;&gt;"",IF($AC$7:$AC$28&lt;&gt;"",ROW($AC$7:$AC$28)-MIN(ROW($AC$7:$AC$28))+1,""),""),ROW()-ROW(A$31)+1))),","),"")</f>
        <v>0</v>
      </c>
      <c r="AD34">
        <f t="array" ref="AD34">IFERROR(CONCATENATE(TEXT(INDEX($AC$7:$AC$28,SMALL(IF($AF$7:$AF$28&lt;&gt;"",IF($AC$7:$AC$28&lt;&gt;"",ROW($AC$7:$AC$28)-MIN(ROW($AC$7:$AC$28))+1,""),""),ROW()-ROW(A$31)+1)),"##0"),","),"")</f>
        <v>0</v>
      </c>
      <c r="AE34">
        <f t="array" ref="AE34">IFERROR(CONCATENATE((INDEX($A$7:$A$28,SMALL(IF($AF$7:$AF$28&lt;&gt;"",IF($AC$7:$AC$28&lt;&gt;"",ROW($AC$7:$AC$28)-MIN(ROW($AC$7:$AC$28))+1,""),""),ROW()-ROW(A$31)+1))),),"")</f>
        <v>0</v>
      </c>
      <c r="AH34">
        <f t="array" ref="AH34">IFERROR(CONCATENATE((INDEX($AK$7:$AK$28,SMALL(IF($AK$7:$AK$28&lt;&gt;"",IF($AH$7:$AH$28&lt;&gt;"",ROW($AH$7:$AH$28)-MIN(ROW($AH$7:$AH$28))+1,""),""),ROW()-ROW(A$31)+1)))," "),"")</f>
        <v>0</v>
      </c>
      <c r="AI34">
        <f t="array" ref="AI34">IFERROR(CONCATENATE(TEXT(INDEX($AH$7:$AH$28,SMALL(IF($AK$7:$AK$28&lt;&gt;"",IF($AH$7:$AH$28&lt;&gt;"",ROW($AH$7:$AH$28)-MIN(ROW($AH$7:$AH$28))+1,""),""),ROW()-ROW(A$31)+1)),"##0")," "),"")</f>
        <v>0</v>
      </c>
      <c r="AJ34">
        <f t="array" ref="AJ34">IFERROR(CONCATENATE((INDEX($A$7:$A$28,SMALL(IF($AK$7:$AK$28&lt;&gt;"",IF($AH$7:$AH$28&lt;&gt;"",ROW($AH$7:$AH$28)-MIN(ROW($AH$7:$AH$28))+1,""),""),ROW()-ROW(A$31)+1))),),"")</f>
        <v>0</v>
      </c>
      <c r="AM34">
        <f t="array" ref="AM34">IFERROR(CONCATENATE((INDEX($AP$7:$AP$28,SMALL(IF($AP$7:$AP$28&lt;&gt;"",IF($AM$7:$AM$28&lt;&gt;"",ROW($AM$7:$AM$28)-MIN(ROW($AM$7:$AM$28))+1,""),""),ROW()-ROW(A$31)+1)))," "),"")</f>
        <v>0</v>
      </c>
      <c r="AN34">
        <f t="array" ref="AN34">IFERROR(CONCATENATE(TEXT(INDEX($AM$7:$AM$28,SMALL(IF($AP$7:$AP$28&lt;&gt;"",IF($AM$7:$AM$28&lt;&gt;"",ROW($AM$7:$AM$28)-MIN(ROW($AM$7:$AM$28))+1,""),""),ROW()-ROW(A$31)+1)),"##0")," "),"")</f>
        <v>0</v>
      </c>
      <c r="AO34">
        <f t="array" ref="AO34">IFERROR(CONCATENATE((INDEX($A$7:$A$28,SMALL(IF($AP$7:$AP$28&lt;&gt;"",IF($AM$7:$AM$28&lt;&gt;"",ROW($AM$7:$AM$28)-MIN(ROW($AM$7:$AM$28))+1,""),""),ROW()-ROW(A$31)+1))),),"")</f>
        <v>0</v>
      </c>
    </row>
    <row r="35" spans="9:41">
      <c r="I35">
        <f t="array" ref="I35">IFERROR(CONCATENATE((INDEX($L$7:$L$28,SMALL(IF($L$7:$L$28&lt;&gt;"",IF($I$7:$I$28&lt;&gt;"",ROW($I$7:$I$28)-MIN(ROW($I$7:$I$28))+1,""),""),ROW()-ROW(A$31)+1))),","),"")</f>
        <v>0</v>
      </c>
      <c r="J35">
        <f t="array" ref="J35">IFERROR(CONCATENATE(TEXT(INDEX($I$7:$I$28,SMALL(IF($L$7:$L$28&lt;&gt;"",IF($I$7:$I$28&lt;&gt;"",ROW($I$7:$I$28)-MIN(ROW($I$7:$I$28))+1,""),""),ROW()-ROW(A$31)+1)),"##0"),","),"")</f>
        <v>0</v>
      </c>
      <c r="K35">
        <f t="array" ref="K35">IFERROR(CONCATENATE((INDEX($A$7:$A$28,SMALL(IF($L$7:$L$28&lt;&gt;"",IF($I$7:$I$28&lt;&gt;"",ROW($I$7:$I$28)-MIN(ROW($I$7:$I$28))+1,""),""),ROW()-ROW(A$31)+1))),),"")</f>
        <v>0</v>
      </c>
      <c r="N35">
        <f t="array" ref="N35">IFERROR(CONCATENATE(TEXT(INDEX($N$7:$N$28,SMALL(IF($Q$7:$Q$28&lt;&gt;"",IF($N$7:$N$28&lt;&gt;"",ROW($N$7:$N$28)-MIN(ROW($N$7:$N$28))+1,""),""),ROW()-ROW(A$31)+1)),"##0"),","),"")</f>
        <v>0</v>
      </c>
      <c r="O35">
        <f t="array" ref="O35">IFERROR(CONCATENATE((INDEX($Q$7:$Q$28,SMALL(IF($Q$7:$Q$28&lt;&gt;"",IF($N$7:$N$28&lt;&gt;"",ROW($N$7:$N$28)-MIN(ROW($N$7:$N$28))+1,""),""),ROW()-ROW(A$31)+1))),","),"")</f>
        <v>0</v>
      </c>
      <c r="P35">
        <f t="array" ref="P35">IFERROR(CONCATENATE((INDEX($A$7:$A$28,SMALL(IF($Q$7:$Q$28&lt;&gt;"",IF($N$7:$N$28&lt;&gt;"",ROW($N$7:$N$28)-MIN(ROW($N$7:$N$28))+1,""),""),ROW()-ROW(A$31)+1))),),"")</f>
        <v>0</v>
      </c>
      <c r="S35">
        <f t="array" ref="S35">IFERROR(CONCATENATE((INDEX($V$7:$V$28,SMALL(IF($V$7:$V$28&lt;&gt;"",IF($S$7:$S$28&lt;&gt;"",ROW($S$7:$S$28)-MIN(ROW($S$7:$S$28))+1,""),""),ROW()-ROW(A$31)+1)))," "),"")</f>
        <v>0</v>
      </c>
      <c r="T35">
        <f t="array" ref="T35">IFERROR(CONCATENATE(TEXT(INDEX($S$7:$S$28,SMALL(IF($V$7:$V$28&lt;&gt;"",IF($S$7:$S$28&lt;&gt;"",ROW($S$7:$S$28)-MIN(ROW($S$7:$S$28))+1,""),""),ROW()-ROW(A$31)+1)),"##0")," "),"")</f>
        <v>0</v>
      </c>
      <c r="U35">
        <f t="array" ref="U35">IFERROR(CONCATENATE((INDEX($A$7:$A$28,SMALL(IF($V$7:$V$28&lt;&gt;"",IF($S$7:$S$28&lt;&gt;"",ROW($S$7:$S$28)-MIN(ROW($S$7:$S$28))+1,""),""),ROW()-ROW(A$31)+1))),),"")</f>
        <v>0</v>
      </c>
      <c r="X35">
        <f t="array" ref="X35">IFERROR(CONCATENATE((INDEX($AA$7:$AA$28,SMALL(IF($AA$7:$AA$28&lt;&gt;"",IF($X$7:$X$28&lt;&gt;"",ROW($X$7:$X$28)-MIN(ROW($X$7:$X$28))+1,""),""),ROW()-ROW(A$31)+1)))," "),"")</f>
        <v>0</v>
      </c>
      <c r="Y35">
        <f t="array" ref="Y35">IFERROR(CONCATENATE(TEXT(INDEX($X$7:$X$28,SMALL(IF($AA$7:$AA$28&lt;&gt;"",IF($X$7:$X$28&lt;&gt;"",ROW($X$7:$X$28)-MIN(ROW($X$7:$X$28))+1,""),""),ROW()-ROW(A$31)+1)),"##0")," "),"")</f>
        <v>0</v>
      </c>
      <c r="Z35">
        <f t="array" ref="Z35">IFERROR(CONCATENATE((INDEX($A$7:$A$28,SMALL(IF($AA$7:$AA$28&lt;&gt;"",IF($X$7:$X$28&lt;&gt;"",ROW($X$7:$X$28)-MIN(ROW($X$7:$X$28))+1,""),""),ROW()-ROW(A$31)+1))),),"")</f>
        <v>0</v>
      </c>
      <c r="AC35">
        <f t="array" ref="AC35">IFERROR(CONCATENATE((INDEX($AF$7:$AF$28,SMALL(IF($AF$7:$AF$28&lt;&gt;"",IF($AC$7:$AC$28&lt;&gt;"",ROW($AC$7:$AC$28)-MIN(ROW($AC$7:$AC$28))+1,""),""),ROW()-ROW(A$31)+1))),","),"")</f>
        <v>0</v>
      </c>
      <c r="AD35">
        <f t="array" ref="AD35">IFERROR(CONCATENATE(TEXT(INDEX($AC$7:$AC$28,SMALL(IF($AF$7:$AF$28&lt;&gt;"",IF($AC$7:$AC$28&lt;&gt;"",ROW($AC$7:$AC$28)-MIN(ROW($AC$7:$AC$28))+1,""),""),ROW()-ROW(A$31)+1)),"##0"),","),"")</f>
        <v>0</v>
      </c>
      <c r="AE35">
        <f t="array" ref="AE35">IFERROR(CONCATENATE((INDEX($A$7:$A$28,SMALL(IF($AF$7:$AF$28&lt;&gt;"",IF($AC$7:$AC$28&lt;&gt;"",ROW($AC$7:$AC$28)-MIN(ROW($AC$7:$AC$28))+1,""),""),ROW()-ROW(A$31)+1))),),"")</f>
        <v>0</v>
      </c>
      <c r="AH35">
        <f t="array" ref="AH35">IFERROR(CONCATENATE((INDEX($AK$7:$AK$28,SMALL(IF($AK$7:$AK$28&lt;&gt;"",IF($AH$7:$AH$28&lt;&gt;"",ROW($AH$7:$AH$28)-MIN(ROW($AH$7:$AH$28))+1,""),""),ROW()-ROW(A$31)+1)))," "),"")</f>
        <v>0</v>
      </c>
      <c r="AI35">
        <f t="array" ref="AI35">IFERROR(CONCATENATE(TEXT(INDEX($AH$7:$AH$28,SMALL(IF($AK$7:$AK$28&lt;&gt;"",IF($AH$7:$AH$28&lt;&gt;"",ROW($AH$7:$AH$28)-MIN(ROW($AH$7:$AH$28))+1,""),""),ROW()-ROW(A$31)+1)),"##0")," "),"")</f>
        <v>0</v>
      </c>
      <c r="AJ35">
        <f t="array" ref="AJ35">IFERROR(CONCATENATE((INDEX($A$7:$A$28,SMALL(IF($AK$7:$AK$28&lt;&gt;"",IF($AH$7:$AH$28&lt;&gt;"",ROW($AH$7:$AH$28)-MIN(ROW($AH$7:$AH$28))+1,""),""),ROW()-ROW(A$31)+1))),),"")</f>
        <v>0</v>
      </c>
      <c r="AM35">
        <f t="array" ref="AM35">IFERROR(CONCATENATE((INDEX($AP$7:$AP$28,SMALL(IF($AP$7:$AP$28&lt;&gt;"",IF($AM$7:$AM$28&lt;&gt;"",ROW($AM$7:$AM$28)-MIN(ROW($AM$7:$AM$28))+1,""),""),ROW()-ROW(A$31)+1)))," "),"")</f>
        <v>0</v>
      </c>
      <c r="AN35">
        <f t="array" ref="AN35">IFERROR(CONCATENATE(TEXT(INDEX($AM$7:$AM$28,SMALL(IF($AP$7:$AP$28&lt;&gt;"",IF($AM$7:$AM$28&lt;&gt;"",ROW($AM$7:$AM$28)-MIN(ROW($AM$7:$AM$28))+1,""),""),ROW()-ROW(A$31)+1)),"##0")," "),"")</f>
        <v>0</v>
      </c>
      <c r="AO35">
        <f t="array" ref="AO35">IFERROR(CONCATENATE((INDEX($A$7:$A$28,SMALL(IF($AP$7:$AP$28&lt;&gt;"",IF($AM$7:$AM$28&lt;&gt;"",ROW($AM$7:$AM$28)-MIN(ROW($AM$7:$AM$28))+1,""),""),ROW()-ROW(A$31)+1))),),"")</f>
        <v>0</v>
      </c>
    </row>
    <row r="36" spans="9:41">
      <c r="I36">
        <f t="array" ref="I36">IFERROR(CONCATENATE((INDEX($L$7:$L$28,SMALL(IF($L$7:$L$28&lt;&gt;"",IF($I$7:$I$28&lt;&gt;"",ROW($I$7:$I$28)-MIN(ROW($I$7:$I$28))+1,""),""),ROW()-ROW(A$31)+1))),","),"")</f>
        <v>0</v>
      </c>
      <c r="J36">
        <f t="array" ref="J36">IFERROR(CONCATENATE(TEXT(INDEX($I$7:$I$28,SMALL(IF($L$7:$L$28&lt;&gt;"",IF($I$7:$I$28&lt;&gt;"",ROW($I$7:$I$28)-MIN(ROW($I$7:$I$28))+1,""),""),ROW()-ROW(A$31)+1)),"##0"),","),"")</f>
        <v>0</v>
      </c>
      <c r="K36">
        <f t="array" ref="K36">IFERROR(CONCATENATE((INDEX($A$7:$A$28,SMALL(IF($L$7:$L$28&lt;&gt;"",IF($I$7:$I$28&lt;&gt;"",ROW($I$7:$I$28)-MIN(ROW($I$7:$I$28))+1,""),""),ROW()-ROW(A$31)+1))),),"")</f>
        <v>0</v>
      </c>
      <c r="N36">
        <f t="array" ref="N36">IFERROR(CONCATENATE(TEXT(INDEX($N$7:$N$28,SMALL(IF($Q$7:$Q$28&lt;&gt;"",IF($N$7:$N$28&lt;&gt;"",ROW($N$7:$N$28)-MIN(ROW($N$7:$N$28))+1,""),""),ROW()-ROW(A$31)+1)),"##0"),","),"")</f>
        <v>0</v>
      </c>
      <c r="O36">
        <f t="array" ref="O36">IFERROR(CONCATENATE((INDEX($Q$7:$Q$28,SMALL(IF($Q$7:$Q$28&lt;&gt;"",IF($N$7:$N$28&lt;&gt;"",ROW($N$7:$N$28)-MIN(ROW($N$7:$N$28))+1,""),""),ROW()-ROW(A$31)+1))),","),"")</f>
        <v>0</v>
      </c>
      <c r="P36">
        <f t="array" ref="P36">IFERROR(CONCATENATE((INDEX($A$7:$A$28,SMALL(IF($Q$7:$Q$28&lt;&gt;"",IF($N$7:$N$28&lt;&gt;"",ROW($N$7:$N$28)-MIN(ROW($N$7:$N$28))+1,""),""),ROW()-ROW(A$31)+1))),),"")</f>
        <v>0</v>
      </c>
      <c r="S36">
        <f t="array" ref="S36">IFERROR(CONCATENATE((INDEX($V$7:$V$28,SMALL(IF($V$7:$V$28&lt;&gt;"",IF($S$7:$S$28&lt;&gt;"",ROW($S$7:$S$28)-MIN(ROW($S$7:$S$28))+1,""),""),ROW()-ROW(A$31)+1)))," "),"")</f>
        <v>0</v>
      </c>
      <c r="T36">
        <f t="array" ref="T36">IFERROR(CONCATENATE(TEXT(INDEX($S$7:$S$28,SMALL(IF($V$7:$V$28&lt;&gt;"",IF($S$7:$S$28&lt;&gt;"",ROW($S$7:$S$28)-MIN(ROW($S$7:$S$28))+1,""),""),ROW()-ROW(A$31)+1)),"##0")," "),"")</f>
        <v>0</v>
      </c>
      <c r="U36">
        <f t="array" ref="U36">IFERROR(CONCATENATE((INDEX($A$7:$A$28,SMALL(IF($V$7:$V$28&lt;&gt;"",IF($S$7:$S$28&lt;&gt;"",ROW($S$7:$S$28)-MIN(ROW($S$7:$S$28))+1,""),""),ROW()-ROW(A$31)+1))),),"")</f>
        <v>0</v>
      </c>
      <c r="X36">
        <f t="array" ref="X36">IFERROR(CONCATENATE((INDEX($AA$7:$AA$28,SMALL(IF($AA$7:$AA$28&lt;&gt;"",IF($X$7:$X$28&lt;&gt;"",ROW($X$7:$X$28)-MIN(ROW($X$7:$X$28))+1,""),""),ROW()-ROW(A$31)+1)))," "),"")</f>
        <v>0</v>
      </c>
      <c r="Y36">
        <f t="array" ref="Y36">IFERROR(CONCATENATE(TEXT(INDEX($X$7:$X$28,SMALL(IF($AA$7:$AA$28&lt;&gt;"",IF($X$7:$X$28&lt;&gt;"",ROW($X$7:$X$28)-MIN(ROW($X$7:$X$28))+1,""),""),ROW()-ROW(A$31)+1)),"##0")," "),"")</f>
        <v>0</v>
      </c>
      <c r="Z36">
        <f t="array" ref="Z36">IFERROR(CONCATENATE((INDEX($A$7:$A$28,SMALL(IF($AA$7:$AA$28&lt;&gt;"",IF($X$7:$X$28&lt;&gt;"",ROW($X$7:$X$28)-MIN(ROW($X$7:$X$28))+1,""),""),ROW()-ROW(A$31)+1))),),"")</f>
        <v>0</v>
      </c>
      <c r="AC36">
        <f t="array" ref="AC36">IFERROR(CONCATENATE((INDEX($AF$7:$AF$28,SMALL(IF($AF$7:$AF$28&lt;&gt;"",IF($AC$7:$AC$28&lt;&gt;"",ROW($AC$7:$AC$28)-MIN(ROW($AC$7:$AC$28))+1,""),""),ROW()-ROW(A$31)+1))),","),"")</f>
        <v>0</v>
      </c>
      <c r="AD36">
        <f t="array" ref="AD36">IFERROR(CONCATENATE(TEXT(INDEX($AC$7:$AC$28,SMALL(IF($AF$7:$AF$28&lt;&gt;"",IF($AC$7:$AC$28&lt;&gt;"",ROW($AC$7:$AC$28)-MIN(ROW($AC$7:$AC$28))+1,""),""),ROW()-ROW(A$31)+1)),"##0"),","),"")</f>
        <v>0</v>
      </c>
      <c r="AE36">
        <f t="array" ref="AE36">IFERROR(CONCATENATE((INDEX($A$7:$A$28,SMALL(IF($AF$7:$AF$28&lt;&gt;"",IF($AC$7:$AC$28&lt;&gt;"",ROW($AC$7:$AC$28)-MIN(ROW($AC$7:$AC$28))+1,""),""),ROW()-ROW(A$31)+1))),),"")</f>
        <v>0</v>
      </c>
      <c r="AH36">
        <f t="array" ref="AH36">IFERROR(CONCATENATE((INDEX($AK$7:$AK$28,SMALL(IF($AK$7:$AK$28&lt;&gt;"",IF($AH$7:$AH$28&lt;&gt;"",ROW($AH$7:$AH$28)-MIN(ROW($AH$7:$AH$28))+1,""),""),ROW()-ROW(A$31)+1)))," "),"")</f>
        <v>0</v>
      </c>
      <c r="AI36">
        <f t="array" ref="AI36">IFERROR(CONCATENATE(TEXT(INDEX($AH$7:$AH$28,SMALL(IF($AK$7:$AK$28&lt;&gt;"",IF($AH$7:$AH$28&lt;&gt;"",ROW($AH$7:$AH$28)-MIN(ROW($AH$7:$AH$28))+1,""),""),ROW()-ROW(A$31)+1)),"##0")," "),"")</f>
        <v>0</v>
      </c>
      <c r="AJ36">
        <f t="array" ref="AJ36">IFERROR(CONCATENATE((INDEX($A$7:$A$28,SMALL(IF($AK$7:$AK$28&lt;&gt;"",IF($AH$7:$AH$28&lt;&gt;"",ROW($AH$7:$AH$28)-MIN(ROW($AH$7:$AH$28))+1,""),""),ROW()-ROW(A$31)+1))),),"")</f>
        <v>0</v>
      </c>
      <c r="AM36">
        <f t="array" ref="AM36">IFERROR(CONCATENATE((INDEX($AP$7:$AP$28,SMALL(IF($AP$7:$AP$28&lt;&gt;"",IF($AM$7:$AM$28&lt;&gt;"",ROW($AM$7:$AM$28)-MIN(ROW($AM$7:$AM$28))+1,""),""),ROW()-ROW(A$31)+1)))," "),"")</f>
        <v>0</v>
      </c>
      <c r="AN36">
        <f t="array" ref="AN36">IFERROR(CONCATENATE(TEXT(INDEX($AM$7:$AM$28,SMALL(IF($AP$7:$AP$28&lt;&gt;"",IF($AM$7:$AM$28&lt;&gt;"",ROW($AM$7:$AM$28)-MIN(ROW($AM$7:$AM$28))+1,""),""),ROW()-ROW(A$31)+1)),"##0")," "),"")</f>
        <v>0</v>
      </c>
      <c r="AO36">
        <f t="array" ref="AO36">IFERROR(CONCATENATE((INDEX($A$7:$A$28,SMALL(IF($AP$7:$AP$28&lt;&gt;"",IF($AM$7:$AM$28&lt;&gt;"",ROW($AM$7:$AM$28)-MIN(ROW($AM$7:$AM$28))+1,""),""),ROW()-ROW(A$31)+1))),),"")</f>
        <v>0</v>
      </c>
    </row>
    <row r="37" spans="9:41">
      <c r="I37">
        <f t="array" ref="I37">IFERROR(CONCATENATE((INDEX($L$7:$L$28,SMALL(IF($L$7:$L$28&lt;&gt;"",IF($I$7:$I$28&lt;&gt;"",ROW($I$7:$I$28)-MIN(ROW($I$7:$I$28))+1,""),""),ROW()-ROW(A$31)+1))),","),"")</f>
        <v>0</v>
      </c>
      <c r="J37">
        <f t="array" ref="J37">IFERROR(CONCATENATE(TEXT(INDEX($I$7:$I$28,SMALL(IF($L$7:$L$28&lt;&gt;"",IF($I$7:$I$28&lt;&gt;"",ROW($I$7:$I$28)-MIN(ROW($I$7:$I$28))+1,""),""),ROW()-ROW(A$31)+1)),"##0"),","),"")</f>
        <v>0</v>
      </c>
      <c r="K37">
        <f t="array" ref="K37">IFERROR(CONCATENATE((INDEX($A$7:$A$28,SMALL(IF($L$7:$L$28&lt;&gt;"",IF($I$7:$I$28&lt;&gt;"",ROW($I$7:$I$28)-MIN(ROW($I$7:$I$28))+1,""),""),ROW()-ROW(A$31)+1))),),"")</f>
        <v>0</v>
      </c>
      <c r="N37">
        <f t="array" ref="N37">IFERROR(CONCATENATE(TEXT(INDEX($N$7:$N$28,SMALL(IF($Q$7:$Q$28&lt;&gt;"",IF($N$7:$N$28&lt;&gt;"",ROW($N$7:$N$28)-MIN(ROW($N$7:$N$28))+1,""),""),ROW()-ROW(A$31)+1)),"##0"),","),"")</f>
        <v>0</v>
      </c>
      <c r="O37">
        <f t="array" ref="O37">IFERROR(CONCATENATE((INDEX($Q$7:$Q$28,SMALL(IF($Q$7:$Q$28&lt;&gt;"",IF($N$7:$N$28&lt;&gt;"",ROW($N$7:$N$28)-MIN(ROW($N$7:$N$28))+1,""),""),ROW()-ROW(A$31)+1))),","),"")</f>
        <v>0</v>
      </c>
      <c r="P37">
        <f t="array" ref="P37">IFERROR(CONCATENATE((INDEX($A$7:$A$28,SMALL(IF($Q$7:$Q$28&lt;&gt;"",IF($N$7:$N$28&lt;&gt;"",ROW($N$7:$N$28)-MIN(ROW($N$7:$N$28))+1,""),""),ROW()-ROW(A$31)+1))),),"")</f>
        <v>0</v>
      </c>
      <c r="S37">
        <f t="array" ref="S37">IFERROR(CONCATENATE((INDEX($V$7:$V$28,SMALL(IF($V$7:$V$28&lt;&gt;"",IF($S$7:$S$28&lt;&gt;"",ROW($S$7:$S$28)-MIN(ROW($S$7:$S$28))+1,""),""),ROW()-ROW(A$31)+1)))," "),"")</f>
        <v>0</v>
      </c>
      <c r="T37">
        <f t="array" ref="T37">IFERROR(CONCATENATE(TEXT(INDEX($S$7:$S$28,SMALL(IF($V$7:$V$28&lt;&gt;"",IF($S$7:$S$28&lt;&gt;"",ROW($S$7:$S$28)-MIN(ROW($S$7:$S$28))+1,""),""),ROW()-ROW(A$31)+1)),"##0")," "),"")</f>
        <v>0</v>
      </c>
      <c r="U37">
        <f t="array" ref="U37">IFERROR(CONCATENATE((INDEX($A$7:$A$28,SMALL(IF($V$7:$V$28&lt;&gt;"",IF($S$7:$S$28&lt;&gt;"",ROW($S$7:$S$28)-MIN(ROW($S$7:$S$28))+1,""),""),ROW()-ROW(A$31)+1))),),"")</f>
        <v>0</v>
      </c>
      <c r="X37">
        <f t="array" ref="X37">IFERROR(CONCATENATE((INDEX($AA$7:$AA$28,SMALL(IF($AA$7:$AA$28&lt;&gt;"",IF($X$7:$X$28&lt;&gt;"",ROW($X$7:$X$28)-MIN(ROW($X$7:$X$28))+1,""),""),ROW()-ROW(A$31)+1)))," "),"")</f>
        <v>0</v>
      </c>
      <c r="Y37">
        <f t="array" ref="Y37">IFERROR(CONCATENATE(TEXT(INDEX($X$7:$X$28,SMALL(IF($AA$7:$AA$28&lt;&gt;"",IF($X$7:$X$28&lt;&gt;"",ROW($X$7:$X$28)-MIN(ROW($X$7:$X$28))+1,""),""),ROW()-ROW(A$31)+1)),"##0")," "),"")</f>
        <v>0</v>
      </c>
      <c r="Z37">
        <f t="array" ref="Z37">IFERROR(CONCATENATE((INDEX($A$7:$A$28,SMALL(IF($AA$7:$AA$28&lt;&gt;"",IF($X$7:$X$28&lt;&gt;"",ROW($X$7:$X$28)-MIN(ROW($X$7:$X$28))+1,""),""),ROW()-ROW(A$31)+1))),),"")</f>
        <v>0</v>
      </c>
      <c r="AC37">
        <f t="array" ref="AC37">IFERROR(CONCATENATE((INDEX($AF$7:$AF$28,SMALL(IF($AF$7:$AF$28&lt;&gt;"",IF($AC$7:$AC$28&lt;&gt;"",ROW($AC$7:$AC$28)-MIN(ROW($AC$7:$AC$28))+1,""),""),ROW()-ROW(A$31)+1))),","),"")</f>
        <v>0</v>
      </c>
      <c r="AD37">
        <f t="array" ref="AD37">IFERROR(CONCATENATE(TEXT(INDEX($AC$7:$AC$28,SMALL(IF($AF$7:$AF$28&lt;&gt;"",IF($AC$7:$AC$28&lt;&gt;"",ROW($AC$7:$AC$28)-MIN(ROW($AC$7:$AC$28))+1,""),""),ROW()-ROW(A$31)+1)),"##0"),","),"")</f>
        <v>0</v>
      </c>
      <c r="AE37">
        <f t="array" ref="AE37">IFERROR(CONCATENATE((INDEX($A$7:$A$28,SMALL(IF($AF$7:$AF$28&lt;&gt;"",IF($AC$7:$AC$28&lt;&gt;"",ROW($AC$7:$AC$28)-MIN(ROW($AC$7:$AC$28))+1,""),""),ROW()-ROW(A$31)+1))),),"")</f>
        <v>0</v>
      </c>
      <c r="AH37">
        <f t="array" ref="AH37">IFERROR(CONCATENATE((INDEX($AK$7:$AK$28,SMALL(IF($AK$7:$AK$28&lt;&gt;"",IF($AH$7:$AH$28&lt;&gt;"",ROW($AH$7:$AH$28)-MIN(ROW($AH$7:$AH$28))+1,""),""),ROW()-ROW(A$31)+1)))," "),"")</f>
        <v>0</v>
      </c>
      <c r="AI37">
        <f t="array" ref="AI37">IFERROR(CONCATENATE(TEXT(INDEX($AH$7:$AH$28,SMALL(IF($AK$7:$AK$28&lt;&gt;"",IF($AH$7:$AH$28&lt;&gt;"",ROW($AH$7:$AH$28)-MIN(ROW($AH$7:$AH$28))+1,""),""),ROW()-ROW(A$31)+1)),"##0")," "),"")</f>
        <v>0</v>
      </c>
      <c r="AJ37">
        <f t="array" ref="AJ37">IFERROR(CONCATENATE((INDEX($A$7:$A$28,SMALL(IF($AK$7:$AK$28&lt;&gt;"",IF($AH$7:$AH$28&lt;&gt;"",ROW($AH$7:$AH$28)-MIN(ROW($AH$7:$AH$28))+1,""),""),ROW()-ROW(A$31)+1))),),"")</f>
        <v>0</v>
      </c>
      <c r="AM37">
        <f t="array" ref="AM37">IFERROR(CONCATENATE((INDEX($AP$7:$AP$28,SMALL(IF($AP$7:$AP$28&lt;&gt;"",IF($AM$7:$AM$28&lt;&gt;"",ROW($AM$7:$AM$28)-MIN(ROW($AM$7:$AM$28))+1,""),""),ROW()-ROW(A$31)+1)))," "),"")</f>
        <v>0</v>
      </c>
      <c r="AN37">
        <f t="array" ref="AN37">IFERROR(CONCATENATE(TEXT(INDEX($AM$7:$AM$28,SMALL(IF($AP$7:$AP$28&lt;&gt;"",IF($AM$7:$AM$28&lt;&gt;"",ROW($AM$7:$AM$28)-MIN(ROW($AM$7:$AM$28))+1,""),""),ROW()-ROW(A$31)+1)),"##0")," "),"")</f>
        <v>0</v>
      </c>
      <c r="AO37">
        <f t="array" ref="AO37">IFERROR(CONCATENATE((INDEX($A$7:$A$28,SMALL(IF($AP$7:$AP$28&lt;&gt;"",IF($AM$7:$AM$28&lt;&gt;"",ROW($AM$7:$AM$28)-MIN(ROW($AM$7:$AM$28))+1,""),""),ROW()-ROW(A$31)+1))),),"")</f>
        <v>0</v>
      </c>
    </row>
    <row r="38" spans="9:41">
      <c r="I38">
        <f t="array" ref="I38">IFERROR(CONCATENATE((INDEX($L$7:$L$28,SMALL(IF($L$7:$L$28&lt;&gt;"",IF($I$7:$I$28&lt;&gt;"",ROW($I$7:$I$28)-MIN(ROW($I$7:$I$28))+1,""),""),ROW()-ROW(A$31)+1))),","),"")</f>
        <v>0</v>
      </c>
      <c r="J38">
        <f t="array" ref="J38">IFERROR(CONCATENATE(TEXT(INDEX($I$7:$I$28,SMALL(IF($L$7:$L$28&lt;&gt;"",IF($I$7:$I$28&lt;&gt;"",ROW($I$7:$I$28)-MIN(ROW($I$7:$I$28))+1,""),""),ROW()-ROW(A$31)+1)),"##0"),","),"")</f>
        <v>0</v>
      </c>
      <c r="K38">
        <f t="array" ref="K38">IFERROR(CONCATENATE((INDEX($A$7:$A$28,SMALL(IF($L$7:$L$28&lt;&gt;"",IF($I$7:$I$28&lt;&gt;"",ROW($I$7:$I$28)-MIN(ROW($I$7:$I$28))+1,""),""),ROW()-ROW(A$31)+1))),),"")</f>
        <v>0</v>
      </c>
      <c r="N38">
        <f t="array" ref="N38">IFERROR(CONCATENATE(TEXT(INDEX($N$7:$N$28,SMALL(IF($Q$7:$Q$28&lt;&gt;"",IF($N$7:$N$28&lt;&gt;"",ROW($N$7:$N$28)-MIN(ROW($N$7:$N$28))+1,""),""),ROW()-ROW(A$31)+1)),"##0"),","),"")</f>
        <v>0</v>
      </c>
      <c r="O38">
        <f t="array" ref="O38">IFERROR(CONCATENATE((INDEX($Q$7:$Q$28,SMALL(IF($Q$7:$Q$28&lt;&gt;"",IF($N$7:$N$28&lt;&gt;"",ROW($N$7:$N$28)-MIN(ROW($N$7:$N$28))+1,""),""),ROW()-ROW(A$31)+1))),","),"")</f>
        <v>0</v>
      </c>
      <c r="P38">
        <f t="array" ref="P38">IFERROR(CONCATENATE((INDEX($A$7:$A$28,SMALL(IF($Q$7:$Q$28&lt;&gt;"",IF($N$7:$N$28&lt;&gt;"",ROW($N$7:$N$28)-MIN(ROW($N$7:$N$28))+1,""),""),ROW()-ROW(A$31)+1))),),"")</f>
        <v>0</v>
      </c>
      <c r="S38">
        <f t="array" ref="S38">IFERROR(CONCATENATE((INDEX($V$7:$V$28,SMALL(IF($V$7:$V$28&lt;&gt;"",IF($S$7:$S$28&lt;&gt;"",ROW($S$7:$S$28)-MIN(ROW($S$7:$S$28))+1,""),""),ROW()-ROW(A$31)+1)))," "),"")</f>
        <v>0</v>
      </c>
      <c r="T38">
        <f t="array" ref="T38">IFERROR(CONCATENATE(TEXT(INDEX($S$7:$S$28,SMALL(IF($V$7:$V$28&lt;&gt;"",IF($S$7:$S$28&lt;&gt;"",ROW($S$7:$S$28)-MIN(ROW($S$7:$S$28))+1,""),""),ROW()-ROW(A$31)+1)),"##0")," "),"")</f>
        <v>0</v>
      </c>
      <c r="U38">
        <f t="array" ref="U38">IFERROR(CONCATENATE((INDEX($A$7:$A$28,SMALL(IF($V$7:$V$28&lt;&gt;"",IF($S$7:$S$28&lt;&gt;"",ROW($S$7:$S$28)-MIN(ROW($S$7:$S$28))+1,""),""),ROW()-ROW(A$31)+1))),),"")</f>
        <v>0</v>
      </c>
      <c r="X38">
        <f t="array" ref="X38">IFERROR(CONCATENATE((INDEX($AA$7:$AA$28,SMALL(IF($AA$7:$AA$28&lt;&gt;"",IF($X$7:$X$28&lt;&gt;"",ROW($X$7:$X$28)-MIN(ROW($X$7:$X$28))+1,""),""),ROW()-ROW(A$31)+1)))," "),"")</f>
        <v>0</v>
      </c>
      <c r="Y38">
        <f t="array" ref="Y38">IFERROR(CONCATENATE(TEXT(INDEX($X$7:$X$28,SMALL(IF($AA$7:$AA$28&lt;&gt;"",IF($X$7:$X$28&lt;&gt;"",ROW($X$7:$X$28)-MIN(ROW($X$7:$X$28))+1,""),""),ROW()-ROW(A$31)+1)),"##0")," "),"")</f>
        <v>0</v>
      </c>
      <c r="Z38">
        <f t="array" ref="Z38">IFERROR(CONCATENATE((INDEX($A$7:$A$28,SMALL(IF($AA$7:$AA$28&lt;&gt;"",IF($X$7:$X$28&lt;&gt;"",ROW($X$7:$X$28)-MIN(ROW($X$7:$X$28))+1,""),""),ROW()-ROW(A$31)+1))),),"")</f>
        <v>0</v>
      </c>
      <c r="AC38">
        <f t="array" ref="AC38">IFERROR(CONCATENATE((INDEX($AF$7:$AF$28,SMALL(IF($AF$7:$AF$28&lt;&gt;"",IF($AC$7:$AC$28&lt;&gt;"",ROW($AC$7:$AC$28)-MIN(ROW($AC$7:$AC$28))+1,""),""),ROW()-ROW(A$31)+1))),","),"")</f>
        <v>0</v>
      </c>
      <c r="AD38">
        <f t="array" ref="AD38">IFERROR(CONCATENATE(TEXT(INDEX($AC$7:$AC$28,SMALL(IF($AF$7:$AF$28&lt;&gt;"",IF($AC$7:$AC$28&lt;&gt;"",ROW($AC$7:$AC$28)-MIN(ROW($AC$7:$AC$28))+1,""),""),ROW()-ROW(A$31)+1)),"##0"),","),"")</f>
        <v>0</v>
      </c>
      <c r="AE38">
        <f t="array" ref="AE38">IFERROR(CONCATENATE((INDEX($A$7:$A$28,SMALL(IF($AF$7:$AF$28&lt;&gt;"",IF($AC$7:$AC$28&lt;&gt;"",ROW($AC$7:$AC$28)-MIN(ROW($AC$7:$AC$28))+1,""),""),ROW()-ROW(A$31)+1))),),"")</f>
        <v>0</v>
      </c>
      <c r="AH38">
        <f t="array" ref="AH38">IFERROR(CONCATENATE((INDEX($AK$7:$AK$28,SMALL(IF($AK$7:$AK$28&lt;&gt;"",IF($AH$7:$AH$28&lt;&gt;"",ROW($AH$7:$AH$28)-MIN(ROW($AH$7:$AH$28))+1,""),""),ROW()-ROW(A$31)+1)))," "),"")</f>
        <v>0</v>
      </c>
      <c r="AI38">
        <f t="array" ref="AI38">IFERROR(CONCATENATE(TEXT(INDEX($AH$7:$AH$28,SMALL(IF($AK$7:$AK$28&lt;&gt;"",IF($AH$7:$AH$28&lt;&gt;"",ROW($AH$7:$AH$28)-MIN(ROW($AH$7:$AH$28))+1,""),""),ROW()-ROW(A$31)+1)),"##0")," "),"")</f>
        <v>0</v>
      </c>
      <c r="AJ38">
        <f t="array" ref="AJ38">IFERROR(CONCATENATE((INDEX($A$7:$A$28,SMALL(IF($AK$7:$AK$28&lt;&gt;"",IF($AH$7:$AH$28&lt;&gt;"",ROW($AH$7:$AH$28)-MIN(ROW($AH$7:$AH$28))+1,""),""),ROW()-ROW(A$31)+1))),),"")</f>
        <v>0</v>
      </c>
      <c r="AM38">
        <f t="array" ref="AM38">IFERROR(CONCATENATE((INDEX($AP$7:$AP$28,SMALL(IF($AP$7:$AP$28&lt;&gt;"",IF($AM$7:$AM$28&lt;&gt;"",ROW($AM$7:$AM$28)-MIN(ROW($AM$7:$AM$28))+1,""),""),ROW()-ROW(A$31)+1)))," "),"")</f>
        <v>0</v>
      </c>
      <c r="AN38">
        <f t="array" ref="AN38">IFERROR(CONCATENATE(TEXT(INDEX($AM$7:$AM$28,SMALL(IF($AP$7:$AP$28&lt;&gt;"",IF($AM$7:$AM$28&lt;&gt;"",ROW($AM$7:$AM$28)-MIN(ROW($AM$7:$AM$28))+1,""),""),ROW()-ROW(A$31)+1)),"##0")," "),"")</f>
        <v>0</v>
      </c>
      <c r="AO38">
        <f t="array" ref="AO38">IFERROR(CONCATENATE((INDEX($A$7:$A$28,SMALL(IF($AP$7:$AP$28&lt;&gt;"",IF($AM$7:$AM$28&lt;&gt;"",ROW($AM$7:$AM$28)-MIN(ROW($AM$7:$AM$28))+1,""),""),ROW()-ROW(A$31)+1))),),"")</f>
        <v>0</v>
      </c>
    </row>
    <row r="39" spans="9:41">
      <c r="I39">
        <f t="array" ref="I39">IFERROR(CONCATENATE((INDEX($L$7:$L$28,SMALL(IF($L$7:$L$28&lt;&gt;"",IF($I$7:$I$28&lt;&gt;"",ROW($I$7:$I$28)-MIN(ROW($I$7:$I$28))+1,""),""),ROW()-ROW(A$31)+1))),","),"")</f>
        <v>0</v>
      </c>
      <c r="J39">
        <f t="array" ref="J39">IFERROR(CONCATENATE(TEXT(INDEX($I$7:$I$28,SMALL(IF($L$7:$L$28&lt;&gt;"",IF($I$7:$I$28&lt;&gt;"",ROW($I$7:$I$28)-MIN(ROW($I$7:$I$28))+1,""),""),ROW()-ROW(A$31)+1)),"##0"),","),"")</f>
        <v>0</v>
      </c>
      <c r="K39">
        <f t="array" ref="K39">IFERROR(CONCATENATE((INDEX($A$7:$A$28,SMALL(IF($L$7:$L$28&lt;&gt;"",IF($I$7:$I$28&lt;&gt;"",ROW($I$7:$I$28)-MIN(ROW($I$7:$I$28))+1,""),""),ROW()-ROW(A$31)+1))),),"")</f>
        <v>0</v>
      </c>
      <c r="N39">
        <f t="array" ref="N39">IFERROR(CONCATENATE(TEXT(INDEX($N$7:$N$28,SMALL(IF($Q$7:$Q$28&lt;&gt;"",IF($N$7:$N$28&lt;&gt;"",ROW($N$7:$N$28)-MIN(ROW($N$7:$N$28))+1,""),""),ROW()-ROW(A$31)+1)),"##0"),","),"")</f>
        <v>0</v>
      </c>
      <c r="O39">
        <f t="array" ref="O39">IFERROR(CONCATENATE((INDEX($Q$7:$Q$28,SMALL(IF($Q$7:$Q$28&lt;&gt;"",IF($N$7:$N$28&lt;&gt;"",ROW($N$7:$N$28)-MIN(ROW($N$7:$N$28))+1,""),""),ROW()-ROW(A$31)+1))),","),"")</f>
        <v>0</v>
      </c>
      <c r="P39">
        <f t="array" ref="P39">IFERROR(CONCATENATE((INDEX($A$7:$A$28,SMALL(IF($Q$7:$Q$28&lt;&gt;"",IF($N$7:$N$28&lt;&gt;"",ROW($N$7:$N$28)-MIN(ROW($N$7:$N$28))+1,""),""),ROW()-ROW(A$31)+1))),),"")</f>
        <v>0</v>
      </c>
      <c r="S39">
        <f t="array" ref="S39">IFERROR(CONCATENATE((INDEX($V$7:$V$28,SMALL(IF($V$7:$V$28&lt;&gt;"",IF($S$7:$S$28&lt;&gt;"",ROW($S$7:$S$28)-MIN(ROW($S$7:$S$28))+1,""),""),ROW()-ROW(A$31)+1)))," "),"")</f>
        <v>0</v>
      </c>
      <c r="T39">
        <f t="array" ref="T39">IFERROR(CONCATENATE(TEXT(INDEX($S$7:$S$28,SMALL(IF($V$7:$V$28&lt;&gt;"",IF($S$7:$S$28&lt;&gt;"",ROW($S$7:$S$28)-MIN(ROW($S$7:$S$28))+1,""),""),ROW()-ROW(A$31)+1)),"##0")," "),"")</f>
        <v>0</v>
      </c>
      <c r="U39">
        <f t="array" ref="U39">IFERROR(CONCATENATE((INDEX($A$7:$A$28,SMALL(IF($V$7:$V$28&lt;&gt;"",IF($S$7:$S$28&lt;&gt;"",ROW($S$7:$S$28)-MIN(ROW($S$7:$S$28))+1,""),""),ROW()-ROW(A$31)+1))),),"")</f>
        <v>0</v>
      </c>
      <c r="X39">
        <f t="array" ref="X39">IFERROR(CONCATENATE((INDEX($AA$7:$AA$28,SMALL(IF($AA$7:$AA$28&lt;&gt;"",IF($X$7:$X$28&lt;&gt;"",ROW($X$7:$X$28)-MIN(ROW($X$7:$X$28))+1,""),""),ROW()-ROW(A$31)+1)))," "),"")</f>
        <v>0</v>
      </c>
      <c r="Y39">
        <f t="array" ref="Y39">IFERROR(CONCATENATE(TEXT(INDEX($X$7:$X$28,SMALL(IF($AA$7:$AA$28&lt;&gt;"",IF($X$7:$X$28&lt;&gt;"",ROW($X$7:$X$28)-MIN(ROW($X$7:$X$28))+1,""),""),ROW()-ROW(A$31)+1)),"##0")," "),"")</f>
        <v>0</v>
      </c>
      <c r="Z39">
        <f t="array" ref="Z39">IFERROR(CONCATENATE((INDEX($A$7:$A$28,SMALL(IF($AA$7:$AA$28&lt;&gt;"",IF($X$7:$X$28&lt;&gt;"",ROW($X$7:$X$28)-MIN(ROW($X$7:$X$28))+1,""),""),ROW()-ROW(A$31)+1))),),"")</f>
        <v>0</v>
      </c>
      <c r="AC39">
        <f t="array" ref="AC39">IFERROR(CONCATENATE((INDEX($AF$7:$AF$28,SMALL(IF($AF$7:$AF$28&lt;&gt;"",IF($AC$7:$AC$28&lt;&gt;"",ROW($AC$7:$AC$28)-MIN(ROW($AC$7:$AC$28))+1,""),""),ROW()-ROW(A$31)+1))),","),"")</f>
        <v>0</v>
      </c>
      <c r="AD39">
        <f t="array" ref="AD39">IFERROR(CONCATENATE(TEXT(INDEX($AC$7:$AC$28,SMALL(IF($AF$7:$AF$28&lt;&gt;"",IF($AC$7:$AC$28&lt;&gt;"",ROW($AC$7:$AC$28)-MIN(ROW($AC$7:$AC$28))+1,""),""),ROW()-ROW(A$31)+1)),"##0"),","),"")</f>
        <v>0</v>
      </c>
      <c r="AE39">
        <f t="array" ref="AE39">IFERROR(CONCATENATE((INDEX($A$7:$A$28,SMALL(IF($AF$7:$AF$28&lt;&gt;"",IF($AC$7:$AC$28&lt;&gt;"",ROW($AC$7:$AC$28)-MIN(ROW($AC$7:$AC$28))+1,""),""),ROW()-ROW(A$31)+1))),),"")</f>
        <v>0</v>
      </c>
      <c r="AH39">
        <f t="array" ref="AH39">IFERROR(CONCATENATE((INDEX($AK$7:$AK$28,SMALL(IF($AK$7:$AK$28&lt;&gt;"",IF($AH$7:$AH$28&lt;&gt;"",ROW($AH$7:$AH$28)-MIN(ROW($AH$7:$AH$28))+1,""),""),ROW()-ROW(A$31)+1)))," "),"")</f>
        <v>0</v>
      </c>
      <c r="AI39">
        <f t="array" ref="AI39">IFERROR(CONCATENATE(TEXT(INDEX($AH$7:$AH$28,SMALL(IF($AK$7:$AK$28&lt;&gt;"",IF($AH$7:$AH$28&lt;&gt;"",ROW($AH$7:$AH$28)-MIN(ROW($AH$7:$AH$28))+1,""),""),ROW()-ROW(A$31)+1)),"##0")," "),"")</f>
        <v>0</v>
      </c>
      <c r="AJ39">
        <f t="array" ref="AJ39">IFERROR(CONCATENATE((INDEX($A$7:$A$28,SMALL(IF($AK$7:$AK$28&lt;&gt;"",IF($AH$7:$AH$28&lt;&gt;"",ROW($AH$7:$AH$28)-MIN(ROW($AH$7:$AH$28))+1,""),""),ROW()-ROW(A$31)+1))),),"")</f>
        <v>0</v>
      </c>
      <c r="AM39">
        <f t="array" ref="AM39">IFERROR(CONCATENATE((INDEX($AP$7:$AP$28,SMALL(IF($AP$7:$AP$28&lt;&gt;"",IF($AM$7:$AM$28&lt;&gt;"",ROW($AM$7:$AM$28)-MIN(ROW($AM$7:$AM$28))+1,""),""),ROW()-ROW(A$31)+1)))," "),"")</f>
        <v>0</v>
      </c>
      <c r="AN39">
        <f t="array" ref="AN39">IFERROR(CONCATENATE(TEXT(INDEX($AM$7:$AM$28,SMALL(IF($AP$7:$AP$28&lt;&gt;"",IF($AM$7:$AM$28&lt;&gt;"",ROW($AM$7:$AM$28)-MIN(ROW($AM$7:$AM$28))+1,""),""),ROW()-ROW(A$31)+1)),"##0")," "),"")</f>
        <v>0</v>
      </c>
      <c r="AO39">
        <f t="array" ref="AO39">IFERROR(CONCATENATE((INDEX($A$7:$A$28,SMALL(IF($AP$7:$AP$28&lt;&gt;"",IF($AM$7:$AM$28&lt;&gt;"",ROW($AM$7:$AM$28)-MIN(ROW($AM$7:$AM$28))+1,""),""),ROW()-ROW(A$31)+1))),),"")</f>
        <v>0</v>
      </c>
    </row>
    <row r="40" spans="9:41">
      <c r="I40">
        <f t="array" ref="I40">IFERROR(CONCATENATE((INDEX($L$7:$L$28,SMALL(IF($L$7:$L$28&lt;&gt;"",IF($I$7:$I$28&lt;&gt;"",ROW($I$7:$I$28)-MIN(ROW($I$7:$I$28))+1,""),""),ROW()-ROW(A$31)+1))),","),"")</f>
        <v>0</v>
      </c>
      <c r="J40">
        <f t="array" ref="J40">IFERROR(CONCATENATE(TEXT(INDEX($I$7:$I$28,SMALL(IF($L$7:$L$28&lt;&gt;"",IF($I$7:$I$28&lt;&gt;"",ROW($I$7:$I$28)-MIN(ROW($I$7:$I$28))+1,""),""),ROW()-ROW(A$31)+1)),"##0"),","),"")</f>
        <v>0</v>
      </c>
      <c r="K40">
        <f t="array" ref="K40">IFERROR(CONCATENATE((INDEX($A$7:$A$28,SMALL(IF($L$7:$L$28&lt;&gt;"",IF($I$7:$I$28&lt;&gt;"",ROW($I$7:$I$28)-MIN(ROW($I$7:$I$28))+1,""),""),ROW()-ROW(A$31)+1))),),"")</f>
        <v>0</v>
      </c>
      <c r="N40">
        <f t="array" ref="N40">IFERROR(CONCATENATE(TEXT(INDEX($N$7:$N$28,SMALL(IF($Q$7:$Q$28&lt;&gt;"",IF($N$7:$N$28&lt;&gt;"",ROW($N$7:$N$28)-MIN(ROW($N$7:$N$28))+1,""),""),ROW()-ROW(A$31)+1)),"##0"),","),"")</f>
        <v>0</v>
      </c>
      <c r="O40">
        <f t="array" ref="O40">IFERROR(CONCATENATE((INDEX($Q$7:$Q$28,SMALL(IF($Q$7:$Q$28&lt;&gt;"",IF($N$7:$N$28&lt;&gt;"",ROW($N$7:$N$28)-MIN(ROW($N$7:$N$28))+1,""),""),ROW()-ROW(A$31)+1))),","),"")</f>
        <v>0</v>
      </c>
      <c r="P40">
        <f t="array" ref="P40">IFERROR(CONCATENATE((INDEX($A$7:$A$28,SMALL(IF($Q$7:$Q$28&lt;&gt;"",IF($N$7:$N$28&lt;&gt;"",ROW($N$7:$N$28)-MIN(ROW($N$7:$N$28))+1,""),""),ROW()-ROW(A$31)+1))),),"")</f>
        <v>0</v>
      </c>
      <c r="S40">
        <f t="array" ref="S40">IFERROR(CONCATENATE((INDEX($V$7:$V$28,SMALL(IF($V$7:$V$28&lt;&gt;"",IF($S$7:$S$28&lt;&gt;"",ROW($S$7:$S$28)-MIN(ROW($S$7:$S$28))+1,""),""),ROW()-ROW(A$31)+1)))," "),"")</f>
        <v>0</v>
      </c>
      <c r="T40">
        <f t="array" ref="T40">IFERROR(CONCATENATE(TEXT(INDEX($S$7:$S$28,SMALL(IF($V$7:$V$28&lt;&gt;"",IF($S$7:$S$28&lt;&gt;"",ROW($S$7:$S$28)-MIN(ROW($S$7:$S$28))+1,""),""),ROW()-ROW(A$31)+1)),"##0")," "),"")</f>
        <v>0</v>
      </c>
      <c r="U40">
        <f t="array" ref="U40">IFERROR(CONCATENATE((INDEX($A$7:$A$28,SMALL(IF($V$7:$V$28&lt;&gt;"",IF($S$7:$S$28&lt;&gt;"",ROW($S$7:$S$28)-MIN(ROW($S$7:$S$28))+1,""),""),ROW()-ROW(A$31)+1))),),"")</f>
        <v>0</v>
      </c>
      <c r="X40">
        <f t="array" ref="X40">IFERROR(CONCATENATE((INDEX($AA$7:$AA$28,SMALL(IF($AA$7:$AA$28&lt;&gt;"",IF($X$7:$X$28&lt;&gt;"",ROW($X$7:$X$28)-MIN(ROW($X$7:$X$28))+1,""),""),ROW()-ROW(A$31)+1)))," "),"")</f>
        <v>0</v>
      </c>
      <c r="Y40">
        <f t="array" ref="Y40">IFERROR(CONCATENATE(TEXT(INDEX($X$7:$X$28,SMALL(IF($AA$7:$AA$28&lt;&gt;"",IF($X$7:$X$28&lt;&gt;"",ROW($X$7:$X$28)-MIN(ROW($X$7:$X$28))+1,""),""),ROW()-ROW(A$31)+1)),"##0")," "),"")</f>
        <v>0</v>
      </c>
      <c r="Z40">
        <f t="array" ref="Z40">IFERROR(CONCATENATE((INDEX($A$7:$A$28,SMALL(IF($AA$7:$AA$28&lt;&gt;"",IF($X$7:$X$28&lt;&gt;"",ROW($X$7:$X$28)-MIN(ROW($X$7:$X$28))+1,""),""),ROW()-ROW(A$31)+1))),),"")</f>
        <v>0</v>
      </c>
      <c r="AC40">
        <f t="array" ref="AC40">IFERROR(CONCATENATE((INDEX($AF$7:$AF$28,SMALL(IF($AF$7:$AF$28&lt;&gt;"",IF($AC$7:$AC$28&lt;&gt;"",ROW($AC$7:$AC$28)-MIN(ROW($AC$7:$AC$28))+1,""),""),ROW()-ROW(A$31)+1))),","),"")</f>
        <v>0</v>
      </c>
      <c r="AD40">
        <f t="array" ref="AD40">IFERROR(CONCATENATE(TEXT(INDEX($AC$7:$AC$28,SMALL(IF($AF$7:$AF$28&lt;&gt;"",IF($AC$7:$AC$28&lt;&gt;"",ROW($AC$7:$AC$28)-MIN(ROW($AC$7:$AC$28))+1,""),""),ROW()-ROW(A$31)+1)),"##0"),","),"")</f>
        <v>0</v>
      </c>
      <c r="AE40">
        <f t="array" ref="AE40">IFERROR(CONCATENATE((INDEX($A$7:$A$28,SMALL(IF($AF$7:$AF$28&lt;&gt;"",IF($AC$7:$AC$28&lt;&gt;"",ROW($AC$7:$AC$28)-MIN(ROW($AC$7:$AC$28))+1,""),""),ROW()-ROW(A$31)+1))),),"")</f>
        <v>0</v>
      </c>
      <c r="AH40">
        <f t="array" ref="AH40">IFERROR(CONCATENATE((INDEX($AK$7:$AK$28,SMALL(IF($AK$7:$AK$28&lt;&gt;"",IF($AH$7:$AH$28&lt;&gt;"",ROW($AH$7:$AH$28)-MIN(ROW($AH$7:$AH$28))+1,""),""),ROW()-ROW(A$31)+1)))," "),"")</f>
        <v>0</v>
      </c>
      <c r="AI40">
        <f t="array" ref="AI40">IFERROR(CONCATENATE(TEXT(INDEX($AH$7:$AH$28,SMALL(IF($AK$7:$AK$28&lt;&gt;"",IF($AH$7:$AH$28&lt;&gt;"",ROW($AH$7:$AH$28)-MIN(ROW($AH$7:$AH$28))+1,""),""),ROW()-ROW(A$31)+1)),"##0")," "),"")</f>
        <v>0</v>
      </c>
      <c r="AJ40">
        <f t="array" ref="AJ40">IFERROR(CONCATENATE((INDEX($A$7:$A$28,SMALL(IF($AK$7:$AK$28&lt;&gt;"",IF($AH$7:$AH$28&lt;&gt;"",ROW($AH$7:$AH$28)-MIN(ROW($AH$7:$AH$28))+1,""),""),ROW()-ROW(A$31)+1))),),"")</f>
        <v>0</v>
      </c>
      <c r="AM40">
        <f t="array" ref="AM40">IFERROR(CONCATENATE((INDEX($AP$7:$AP$28,SMALL(IF($AP$7:$AP$28&lt;&gt;"",IF($AM$7:$AM$28&lt;&gt;"",ROW($AM$7:$AM$28)-MIN(ROW($AM$7:$AM$28))+1,""),""),ROW()-ROW(A$31)+1)))," "),"")</f>
        <v>0</v>
      </c>
      <c r="AN40">
        <f t="array" ref="AN40">IFERROR(CONCATENATE(TEXT(INDEX($AM$7:$AM$28,SMALL(IF($AP$7:$AP$28&lt;&gt;"",IF($AM$7:$AM$28&lt;&gt;"",ROW($AM$7:$AM$28)-MIN(ROW($AM$7:$AM$28))+1,""),""),ROW()-ROW(A$31)+1)),"##0")," "),"")</f>
        <v>0</v>
      </c>
      <c r="AO40">
        <f t="array" ref="AO40">IFERROR(CONCATENATE((INDEX($A$7:$A$28,SMALL(IF($AP$7:$AP$28&lt;&gt;"",IF($AM$7:$AM$28&lt;&gt;"",ROW($AM$7:$AM$28)-MIN(ROW($AM$7:$AM$28))+1,""),""),ROW()-ROW(A$31)+1))),),"")</f>
        <v>0</v>
      </c>
    </row>
    <row r="41" spans="9:41">
      <c r="I41">
        <f t="array" ref="I41">IFERROR(CONCATENATE((INDEX($L$7:$L$28,SMALL(IF($L$7:$L$28&lt;&gt;"",IF($I$7:$I$28&lt;&gt;"",ROW($I$7:$I$28)-MIN(ROW($I$7:$I$28))+1,""),""),ROW()-ROW(A$31)+1))),","),"")</f>
        <v>0</v>
      </c>
      <c r="J41">
        <f t="array" ref="J41">IFERROR(CONCATENATE(TEXT(INDEX($I$7:$I$28,SMALL(IF($L$7:$L$28&lt;&gt;"",IF($I$7:$I$28&lt;&gt;"",ROW($I$7:$I$28)-MIN(ROW($I$7:$I$28))+1,""),""),ROW()-ROW(A$31)+1)),"##0"),","),"")</f>
        <v>0</v>
      </c>
      <c r="K41">
        <f t="array" ref="K41">IFERROR(CONCATENATE((INDEX($A$7:$A$28,SMALL(IF($L$7:$L$28&lt;&gt;"",IF($I$7:$I$28&lt;&gt;"",ROW($I$7:$I$28)-MIN(ROW($I$7:$I$28))+1,""),""),ROW()-ROW(A$31)+1))),),"")</f>
        <v>0</v>
      </c>
      <c r="N41">
        <f t="array" ref="N41">IFERROR(CONCATENATE(TEXT(INDEX($N$7:$N$28,SMALL(IF($Q$7:$Q$28&lt;&gt;"",IF($N$7:$N$28&lt;&gt;"",ROW($N$7:$N$28)-MIN(ROW($N$7:$N$28))+1,""),""),ROW()-ROW(A$31)+1)),"##0"),","),"")</f>
        <v>0</v>
      </c>
      <c r="O41">
        <f t="array" ref="O41">IFERROR(CONCATENATE((INDEX($Q$7:$Q$28,SMALL(IF($Q$7:$Q$28&lt;&gt;"",IF($N$7:$N$28&lt;&gt;"",ROW($N$7:$N$28)-MIN(ROW($N$7:$N$28))+1,""),""),ROW()-ROW(A$31)+1))),","),"")</f>
        <v>0</v>
      </c>
      <c r="P41">
        <f t="array" ref="P41">IFERROR(CONCATENATE((INDEX($A$7:$A$28,SMALL(IF($Q$7:$Q$28&lt;&gt;"",IF($N$7:$N$28&lt;&gt;"",ROW($N$7:$N$28)-MIN(ROW($N$7:$N$28))+1,""),""),ROW()-ROW(A$31)+1))),),"")</f>
        <v>0</v>
      </c>
      <c r="S41">
        <f t="array" ref="S41">IFERROR(CONCATENATE((INDEX($V$7:$V$28,SMALL(IF($V$7:$V$28&lt;&gt;"",IF($S$7:$S$28&lt;&gt;"",ROW($S$7:$S$28)-MIN(ROW($S$7:$S$28))+1,""),""),ROW()-ROW(A$31)+1)))," "),"")</f>
        <v>0</v>
      </c>
      <c r="T41">
        <f t="array" ref="T41">IFERROR(CONCATENATE(TEXT(INDEX($S$7:$S$28,SMALL(IF($V$7:$V$28&lt;&gt;"",IF($S$7:$S$28&lt;&gt;"",ROW($S$7:$S$28)-MIN(ROW($S$7:$S$28))+1,""),""),ROW()-ROW(A$31)+1)),"##0")," "),"")</f>
        <v>0</v>
      </c>
      <c r="U41">
        <f t="array" ref="U41">IFERROR(CONCATENATE((INDEX($A$7:$A$28,SMALL(IF($V$7:$V$28&lt;&gt;"",IF($S$7:$S$28&lt;&gt;"",ROW($S$7:$S$28)-MIN(ROW($S$7:$S$28))+1,""),""),ROW()-ROW(A$31)+1))),),"")</f>
        <v>0</v>
      </c>
      <c r="X41">
        <f t="array" ref="X41">IFERROR(CONCATENATE((INDEX($AA$7:$AA$28,SMALL(IF($AA$7:$AA$28&lt;&gt;"",IF($X$7:$X$28&lt;&gt;"",ROW($X$7:$X$28)-MIN(ROW($X$7:$X$28))+1,""),""),ROW()-ROW(A$31)+1)))," "),"")</f>
        <v>0</v>
      </c>
      <c r="Y41">
        <f t="array" ref="Y41">IFERROR(CONCATENATE(TEXT(INDEX($X$7:$X$28,SMALL(IF($AA$7:$AA$28&lt;&gt;"",IF($X$7:$X$28&lt;&gt;"",ROW($X$7:$X$28)-MIN(ROW($X$7:$X$28))+1,""),""),ROW()-ROW(A$31)+1)),"##0")," "),"")</f>
        <v>0</v>
      </c>
      <c r="Z41">
        <f t="array" ref="Z41">IFERROR(CONCATENATE((INDEX($A$7:$A$28,SMALL(IF($AA$7:$AA$28&lt;&gt;"",IF($X$7:$X$28&lt;&gt;"",ROW($X$7:$X$28)-MIN(ROW($X$7:$X$28))+1,""),""),ROW()-ROW(A$31)+1))),),"")</f>
        <v>0</v>
      </c>
      <c r="AC41">
        <f t="array" ref="AC41">IFERROR(CONCATENATE((INDEX($AF$7:$AF$28,SMALL(IF($AF$7:$AF$28&lt;&gt;"",IF($AC$7:$AC$28&lt;&gt;"",ROW($AC$7:$AC$28)-MIN(ROW($AC$7:$AC$28))+1,""),""),ROW()-ROW(A$31)+1))),","),"")</f>
        <v>0</v>
      </c>
      <c r="AD41">
        <f t="array" ref="AD41">IFERROR(CONCATENATE(TEXT(INDEX($AC$7:$AC$28,SMALL(IF($AF$7:$AF$28&lt;&gt;"",IF($AC$7:$AC$28&lt;&gt;"",ROW($AC$7:$AC$28)-MIN(ROW($AC$7:$AC$28))+1,""),""),ROW()-ROW(A$31)+1)),"##0"),","),"")</f>
        <v>0</v>
      </c>
      <c r="AE41">
        <f t="array" ref="AE41">IFERROR(CONCATENATE((INDEX($A$7:$A$28,SMALL(IF($AF$7:$AF$28&lt;&gt;"",IF($AC$7:$AC$28&lt;&gt;"",ROW($AC$7:$AC$28)-MIN(ROW($AC$7:$AC$28))+1,""),""),ROW()-ROW(A$31)+1))),),"")</f>
        <v>0</v>
      </c>
      <c r="AH41">
        <f t="array" ref="AH41">IFERROR(CONCATENATE((INDEX($AK$7:$AK$28,SMALL(IF($AK$7:$AK$28&lt;&gt;"",IF($AH$7:$AH$28&lt;&gt;"",ROW($AH$7:$AH$28)-MIN(ROW($AH$7:$AH$28))+1,""),""),ROW()-ROW(A$31)+1)))," "),"")</f>
        <v>0</v>
      </c>
      <c r="AI41">
        <f t="array" ref="AI41">IFERROR(CONCATENATE(TEXT(INDEX($AH$7:$AH$28,SMALL(IF($AK$7:$AK$28&lt;&gt;"",IF($AH$7:$AH$28&lt;&gt;"",ROW($AH$7:$AH$28)-MIN(ROW($AH$7:$AH$28))+1,""),""),ROW()-ROW(A$31)+1)),"##0")," "),"")</f>
        <v>0</v>
      </c>
      <c r="AJ41">
        <f t="array" ref="AJ41">IFERROR(CONCATENATE((INDEX($A$7:$A$28,SMALL(IF($AK$7:$AK$28&lt;&gt;"",IF($AH$7:$AH$28&lt;&gt;"",ROW($AH$7:$AH$28)-MIN(ROW($AH$7:$AH$28))+1,""),""),ROW()-ROW(A$31)+1))),),"")</f>
        <v>0</v>
      </c>
      <c r="AM41">
        <f t="array" ref="AM41">IFERROR(CONCATENATE((INDEX($AP$7:$AP$28,SMALL(IF($AP$7:$AP$28&lt;&gt;"",IF($AM$7:$AM$28&lt;&gt;"",ROW($AM$7:$AM$28)-MIN(ROW($AM$7:$AM$28))+1,""),""),ROW()-ROW(A$31)+1)))," "),"")</f>
        <v>0</v>
      </c>
      <c r="AN41">
        <f t="array" ref="AN41">IFERROR(CONCATENATE(TEXT(INDEX($AM$7:$AM$28,SMALL(IF($AP$7:$AP$28&lt;&gt;"",IF($AM$7:$AM$28&lt;&gt;"",ROW($AM$7:$AM$28)-MIN(ROW($AM$7:$AM$28))+1,""),""),ROW()-ROW(A$31)+1)),"##0")," "),"")</f>
        <v>0</v>
      </c>
      <c r="AO41">
        <f t="array" ref="AO41">IFERROR(CONCATENATE((INDEX($A$7:$A$28,SMALL(IF($AP$7:$AP$28&lt;&gt;"",IF($AM$7:$AM$28&lt;&gt;"",ROW($AM$7:$AM$28)-MIN(ROW($AM$7:$AM$28))+1,""),""),ROW()-ROW(A$31)+1))),),"")</f>
        <v>0</v>
      </c>
    </row>
    <row r="42" spans="9:41">
      <c r="I42">
        <f t="array" ref="I42">IFERROR(CONCATENATE((INDEX($L$7:$L$28,SMALL(IF($L$7:$L$28&lt;&gt;"",IF($I$7:$I$28&lt;&gt;"",ROW($I$7:$I$28)-MIN(ROW($I$7:$I$28))+1,""),""),ROW()-ROW(A$31)+1))),","),"")</f>
        <v>0</v>
      </c>
      <c r="J42">
        <f t="array" ref="J42">IFERROR(CONCATENATE(TEXT(INDEX($I$7:$I$28,SMALL(IF($L$7:$L$28&lt;&gt;"",IF($I$7:$I$28&lt;&gt;"",ROW($I$7:$I$28)-MIN(ROW($I$7:$I$28))+1,""),""),ROW()-ROW(A$31)+1)),"##0"),","),"")</f>
        <v>0</v>
      </c>
      <c r="K42">
        <f t="array" ref="K42">IFERROR(CONCATENATE((INDEX($A$7:$A$28,SMALL(IF($L$7:$L$28&lt;&gt;"",IF($I$7:$I$28&lt;&gt;"",ROW($I$7:$I$28)-MIN(ROW($I$7:$I$28))+1,""),""),ROW()-ROW(A$31)+1))),),"")</f>
        <v>0</v>
      </c>
      <c r="N42">
        <f t="array" ref="N42">IFERROR(CONCATENATE(TEXT(INDEX($N$7:$N$28,SMALL(IF($Q$7:$Q$28&lt;&gt;"",IF($N$7:$N$28&lt;&gt;"",ROW($N$7:$N$28)-MIN(ROW($N$7:$N$28))+1,""),""),ROW()-ROW(A$31)+1)),"##0"),","),"")</f>
        <v>0</v>
      </c>
      <c r="O42">
        <f t="array" ref="O42">IFERROR(CONCATENATE((INDEX($Q$7:$Q$28,SMALL(IF($Q$7:$Q$28&lt;&gt;"",IF($N$7:$N$28&lt;&gt;"",ROW($N$7:$N$28)-MIN(ROW($N$7:$N$28))+1,""),""),ROW()-ROW(A$31)+1))),","),"")</f>
        <v>0</v>
      </c>
      <c r="P42">
        <f t="array" ref="P42">IFERROR(CONCATENATE((INDEX($A$7:$A$28,SMALL(IF($Q$7:$Q$28&lt;&gt;"",IF($N$7:$N$28&lt;&gt;"",ROW($N$7:$N$28)-MIN(ROW($N$7:$N$28))+1,""),""),ROW()-ROW(A$31)+1))),),"")</f>
        <v>0</v>
      </c>
      <c r="S42">
        <f t="array" ref="S42">IFERROR(CONCATENATE((INDEX($V$7:$V$28,SMALL(IF($V$7:$V$28&lt;&gt;"",IF($S$7:$S$28&lt;&gt;"",ROW($S$7:$S$28)-MIN(ROW($S$7:$S$28))+1,""),""),ROW()-ROW(A$31)+1)))," "),"")</f>
        <v>0</v>
      </c>
      <c r="T42">
        <f t="array" ref="T42">IFERROR(CONCATENATE(TEXT(INDEX($S$7:$S$28,SMALL(IF($V$7:$V$28&lt;&gt;"",IF($S$7:$S$28&lt;&gt;"",ROW($S$7:$S$28)-MIN(ROW($S$7:$S$28))+1,""),""),ROW()-ROW(A$31)+1)),"##0")," "),"")</f>
        <v>0</v>
      </c>
      <c r="U42">
        <f t="array" ref="U42">IFERROR(CONCATENATE((INDEX($A$7:$A$28,SMALL(IF($V$7:$V$28&lt;&gt;"",IF($S$7:$S$28&lt;&gt;"",ROW($S$7:$S$28)-MIN(ROW($S$7:$S$28))+1,""),""),ROW()-ROW(A$31)+1))),),"")</f>
        <v>0</v>
      </c>
      <c r="X42">
        <f t="array" ref="X42">IFERROR(CONCATENATE((INDEX($AA$7:$AA$28,SMALL(IF($AA$7:$AA$28&lt;&gt;"",IF($X$7:$X$28&lt;&gt;"",ROW($X$7:$X$28)-MIN(ROW($X$7:$X$28))+1,""),""),ROW()-ROW(A$31)+1)))," "),"")</f>
        <v>0</v>
      </c>
      <c r="Y42">
        <f t="array" ref="Y42">IFERROR(CONCATENATE(TEXT(INDEX($X$7:$X$28,SMALL(IF($AA$7:$AA$28&lt;&gt;"",IF($X$7:$X$28&lt;&gt;"",ROW($X$7:$X$28)-MIN(ROW($X$7:$X$28))+1,""),""),ROW()-ROW(A$31)+1)),"##0")," "),"")</f>
        <v>0</v>
      </c>
      <c r="Z42">
        <f t="array" ref="Z42">IFERROR(CONCATENATE((INDEX($A$7:$A$28,SMALL(IF($AA$7:$AA$28&lt;&gt;"",IF($X$7:$X$28&lt;&gt;"",ROW($X$7:$X$28)-MIN(ROW($X$7:$X$28))+1,""),""),ROW()-ROW(A$31)+1))),),"")</f>
        <v>0</v>
      </c>
      <c r="AC42">
        <f t="array" ref="AC42">IFERROR(CONCATENATE((INDEX($AF$7:$AF$28,SMALL(IF($AF$7:$AF$28&lt;&gt;"",IF($AC$7:$AC$28&lt;&gt;"",ROW($AC$7:$AC$28)-MIN(ROW($AC$7:$AC$28))+1,""),""),ROW()-ROW(A$31)+1))),","),"")</f>
        <v>0</v>
      </c>
      <c r="AD42">
        <f t="array" ref="AD42">IFERROR(CONCATENATE(TEXT(INDEX($AC$7:$AC$28,SMALL(IF($AF$7:$AF$28&lt;&gt;"",IF($AC$7:$AC$28&lt;&gt;"",ROW($AC$7:$AC$28)-MIN(ROW($AC$7:$AC$28))+1,""),""),ROW()-ROW(A$31)+1)),"##0"),","),"")</f>
        <v>0</v>
      </c>
      <c r="AE42">
        <f t="array" ref="AE42">IFERROR(CONCATENATE((INDEX($A$7:$A$28,SMALL(IF($AF$7:$AF$28&lt;&gt;"",IF($AC$7:$AC$28&lt;&gt;"",ROW($AC$7:$AC$28)-MIN(ROW($AC$7:$AC$28))+1,""),""),ROW()-ROW(A$31)+1))),),"")</f>
        <v>0</v>
      </c>
      <c r="AH42">
        <f t="array" ref="AH42">IFERROR(CONCATENATE((INDEX($AK$7:$AK$28,SMALL(IF($AK$7:$AK$28&lt;&gt;"",IF($AH$7:$AH$28&lt;&gt;"",ROW($AH$7:$AH$28)-MIN(ROW($AH$7:$AH$28))+1,""),""),ROW()-ROW(A$31)+1)))," "),"")</f>
        <v>0</v>
      </c>
      <c r="AI42">
        <f t="array" ref="AI42">IFERROR(CONCATENATE(TEXT(INDEX($AH$7:$AH$28,SMALL(IF($AK$7:$AK$28&lt;&gt;"",IF($AH$7:$AH$28&lt;&gt;"",ROW($AH$7:$AH$28)-MIN(ROW($AH$7:$AH$28))+1,""),""),ROW()-ROW(A$31)+1)),"##0")," "),"")</f>
        <v>0</v>
      </c>
      <c r="AJ42">
        <f t="array" ref="AJ42">IFERROR(CONCATENATE((INDEX($A$7:$A$28,SMALL(IF($AK$7:$AK$28&lt;&gt;"",IF($AH$7:$AH$28&lt;&gt;"",ROW($AH$7:$AH$28)-MIN(ROW($AH$7:$AH$28))+1,""),""),ROW()-ROW(A$31)+1))),),"")</f>
        <v>0</v>
      </c>
      <c r="AM42">
        <f t="array" ref="AM42">IFERROR(CONCATENATE((INDEX($AP$7:$AP$28,SMALL(IF($AP$7:$AP$28&lt;&gt;"",IF($AM$7:$AM$28&lt;&gt;"",ROW($AM$7:$AM$28)-MIN(ROW($AM$7:$AM$28))+1,""),""),ROW()-ROW(A$31)+1)))," "),"")</f>
        <v>0</v>
      </c>
      <c r="AN42">
        <f t="array" ref="AN42">IFERROR(CONCATENATE(TEXT(INDEX($AM$7:$AM$28,SMALL(IF($AP$7:$AP$28&lt;&gt;"",IF($AM$7:$AM$28&lt;&gt;"",ROW($AM$7:$AM$28)-MIN(ROW($AM$7:$AM$28))+1,""),""),ROW()-ROW(A$31)+1)),"##0")," "),"")</f>
        <v>0</v>
      </c>
      <c r="AO42">
        <f t="array" ref="AO42">IFERROR(CONCATENATE((INDEX($A$7:$A$28,SMALL(IF($AP$7:$AP$28&lt;&gt;"",IF($AM$7:$AM$28&lt;&gt;"",ROW($AM$7:$AM$28)-MIN(ROW($AM$7:$AM$28))+1,""),""),ROW()-ROW(A$31)+1))),),"")</f>
        <v>0</v>
      </c>
    </row>
    <row r="43" spans="9:41">
      <c r="I43">
        <f t="array" ref="I43">IFERROR(CONCATENATE((INDEX($L$7:$L$28,SMALL(IF($L$7:$L$28&lt;&gt;"",IF($I$7:$I$28&lt;&gt;"",ROW($I$7:$I$28)-MIN(ROW($I$7:$I$28))+1,""),""),ROW()-ROW(A$31)+1))),","),"")</f>
        <v>0</v>
      </c>
      <c r="J43">
        <f t="array" ref="J43">IFERROR(CONCATENATE(TEXT(INDEX($I$7:$I$28,SMALL(IF($L$7:$L$28&lt;&gt;"",IF($I$7:$I$28&lt;&gt;"",ROW($I$7:$I$28)-MIN(ROW($I$7:$I$28))+1,""),""),ROW()-ROW(A$31)+1)),"##0"),","),"")</f>
        <v>0</v>
      </c>
      <c r="K43">
        <f t="array" ref="K43">IFERROR(CONCATENATE((INDEX($A$7:$A$28,SMALL(IF($L$7:$L$28&lt;&gt;"",IF($I$7:$I$28&lt;&gt;"",ROW($I$7:$I$28)-MIN(ROW($I$7:$I$28))+1,""),""),ROW()-ROW(A$31)+1))),),"")</f>
        <v>0</v>
      </c>
      <c r="N43">
        <f t="array" ref="N43">IFERROR(CONCATENATE(TEXT(INDEX($N$7:$N$28,SMALL(IF($Q$7:$Q$28&lt;&gt;"",IF($N$7:$N$28&lt;&gt;"",ROW($N$7:$N$28)-MIN(ROW($N$7:$N$28))+1,""),""),ROW()-ROW(A$31)+1)),"##0"),","),"")</f>
        <v>0</v>
      </c>
      <c r="O43">
        <f t="array" ref="O43">IFERROR(CONCATENATE((INDEX($Q$7:$Q$28,SMALL(IF($Q$7:$Q$28&lt;&gt;"",IF($N$7:$N$28&lt;&gt;"",ROW($N$7:$N$28)-MIN(ROW($N$7:$N$28))+1,""),""),ROW()-ROW(A$31)+1))),","),"")</f>
        <v>0</v>
      </c>
      <c r="P43">
        <f t="array" ref="P43">IFERROR(CONCATENATE((INDEX($A$7:$A$28,SMALL(IF($Q$7:$Q$28&lt;&gt;"",IF($N$7:$N$28&lt;&gt;"",ROW($N$7:$N$28)-MIN(ROW($N$7:$N$28))+1,""),""),ROW()-ROW(A$31)+1))),),"")</f>
        <v>0</v>
      </c>
      <c r="S43">
        <f t="array" ref="S43">IFERROR(CONCATENATE((INDEX($V$7:$V$28,SMALL(IF($V$7:$V$28&lt;&gt;"",IF($S$7:$S$28&lt;&gt;"",ROW($S$7:$S$28)-MIN(ROW($S$7:$S$28))+1,""),""),ROW()-ROW(A$31)+1)))," "),"")</f>
        <v>0</v>
      </c>
      <c r="T43">
        <f t="array" ref="T43">IFERROR(CONCATENATE(TEXT(INDEX($S$7:$S$28,SMALL(IF($V$7:$V$28&lt;&gt;"",IF($S$7:$S$28&lt;&gt;"",ROW($S$7:$S$28)-MIN(ROW($S$7:$S$28))+1,""),""),ROW()-ROW(A$31)+1)),"##0")," "),"")</f>
        <v>0</v>
      </c>
      <c r="U43">
        <f t="array" ref="U43">IFERROR(CONCATENATE((INDEX($A$7:$A$28,SMALL(IF($V$7:$V$28&lt;&gt;"",IF($S$7:$S$28&lt;&gt;"",ROW($S$7:$S$28)-MIN(ROW($S$7:$S$28))+1,""),""),ROW()-ROW(A$31)+1))),),"")</f>
        <v>0</v>
      </c>
      <c r="X43">
        <f t="array" ref="X43">IFERROR(CONCATENATE((INDEX($AA$7:$AA$28,SMALL(IF($AA$7:$AA$28&lt;&gt;"",IF($X$7:$X$28&lt;&gt;"",ROW($X$7:$X$28)-MIN(ROW($X$7:$X$28))+1,""),""),ROW()-ROW(A$31)+1)))," "),"")</f>
        <v>0</v>
      </c>
      <c r="Y43">
        <f t="array" ref="Y43">IFERROR(CONCATENATE(TEXT(INDEX($X$7:$X$28,SMALL(IF($AA$7:$AA$28&lt;&gt;"",IF($X$7:$X$28&lt;&gt;"",ROW($X$7:$X$28)-MIN(ROW($X$7:$X$28))+1,""),""),ROW()-ROW(A$31)+1)),"##0")," "),"")</f>
        <v>0</v>
      </c>
      <c r="Z43">
        <f t="array" ref="Z43">IFERROR(CONCATENATE((INDEX($A$7:$A$28,SMALL(IF($AA$7:$AA$28&lt;&gt;"",IF($X$7:$X$28&lt;&gt;"",ROW($X$7:$X$28)-MIN(ROW($X$7:$X$28))+1,""),""),ROW()-ROW(A$31)+1))),),"")</f>
        <v>0</v>
      </c>
      <c r="AC43">
        <f t="array" ref="AC43">IFERROR(CONCATENATE((INDEX($AF$7:$AF$28,SMALL(IF($AF$7:$AF$28&lt;&gt;"",IF($AC$7:$AC$28&lt;&gt;"",ROW($AC$7:$AC$28)-MIN(ROW($AC$7:$AC$28))+1,""),""),ROW()-ROW(A$31)+1))),","),"")</f>
        <v>0</v>
      </c>
      <c r="AD43">
        <f t="array" ref="AD43">IFERROR(CONCATENATE(TEXT(INDEX($AC$7:$AC$28,SMALL(IF($AF$7:$AF$28&lt;&gt;"",IF($AC$7:$AC$28&lt;&gt;"",ROW($AC$7:$AC$28)-MIN(ROW($AC$7:$AC$28))+1,""),""),ROW()-ROW(A$31)+1)),"##0"),","),"")</f>
        <v>0</v>
      </c>
      <c r="AE43">
        <f t="array" ref="AE43">IFERROR(CONCATENATE((INDEX($A$7:$A$28,SMALL(IF($AF$7:$AF$28&lt;&gt;"",IF($AC$7:$AC$28&lt;&gt;"",ROW($AC$7:$AC$28)-MIN(ROW($AC$7:$AC$28))+1,""),""),ROW()-ROW(A$31)+1))),),"")</f>
        <v>0</v>
      </c>
      <c r="AH43">
        <f t="array" ref="AH43">IFERROR(CONCATENATE((INDEX($AK$7:$AK$28,SMALL(IF($AK$7:$AK$28&lt;&gt;"",IF($AH$7:$AH$28&lt;&gt;"",ROW($AH$7:$AH$28)-MIN(ROW($AH$7:$AH$28))+1,""),""),ROW()-ROW(A$31)+1)))," "),"")</f>
        <v>0</v>
      </c>
      <c r="AI43">
        <f t="array" ref="AI43">IFERROR(CONCATENATE(TEXT(INDEX($AH$7:$AH$28,SMALL(IF($AK$7:$AK$28&lt;&gt;"",IF($AH$7:$AH$28&lt;&gt;"",ROW($AH$7:$AH$28)-MIN(ROW($AH$7:$AH$28))+1,""),""),ROW()-ROW(A$31)+1)),"##0")," "),"")</f>
        <v>0</v>
      </c>
      <c r="AJ43">
        <f t="array" ref="AJ43">IFERROR(CONCATENATE((INDEX($A$7:$A$28,SMALL(IF($AK$7:$AK$28&lt;&gt;"",IF($AH$7:$AH$28&lt;&gt;"",ROW($AH$7:$AH$28)-MIN(ROW($AH$7:$AH$28))+1,""),""),ROW()-ROW(A$31)+1))),),"")</f>
        <v>0</v>
      </c>
      <c r="AM43">
        <f t="array" ref="AM43">IFERROR(CONCATENATE((INDEX($AP$7:$AP$28,SMALL(IF($AP$7:$AP$28&lt;&gt;"",IF($AM$7:$AM$28&lt;&gt;"",ROW($AM$7:$AM$28)-MIN(ROW($AM$7:$AM$28))+1,""),""),ROW()-ROW(A$31)+1)))," "),"")</f>
        <v>0</v>
      </c>
      <c r="AN43">
        <f t="array" ref="AN43">IFERROR(CONCATENATE(TEXT(INDEX($AM$7:$AM$28,SMALL(IF($AP$7:$AP$28&lt;&gt;"",IF($AM$7:$AM$28&lt;&gt;"",ROW($AM$7:$AM$28)-MIN(ROW($AM$7:$AM$28))+1,""),""),ROW()-ROW(A$31)+1)),"##0")," "),"")</f>
        <v>0</v>
      </c>
      <c r="AO43">
        <f t="array" ref="AO43">IFERROR(CONCATENATE((INDEX($A$7:$A$28,SMALL(IF($AP$7:$AP$28&lt;&gt;"",IF($AM$7:$AM$28&lt;&gt;"",ROW($AM$7:$AM$28)-MIN(ROW($AM$7:$AM$28))+1,""),""),ROW()-ROW(A$31)+1))),),"")</f>
        <v>0</v>
      </c>
    </row>
    <row r="44" spans="9:41">
      <c r="I44">
        <f t="array" ref="I44">IFERROR(CONCATENATE((INDEX($L$7:$L$28,SMALL(IF($L$7:$L$28&lt;&gt;"",IF($I$7:$I$28&lt;&gt;"",ROW($I$7:$I$28)-MIN(ROW($I$7:$I$28))+1,""),""),ROW()-ROW(A$31)+1))),","),"")</f>
        <v>0</v>
      </c>
      <c r="J44">
        <f t="array" ref="J44">IFERROR(CONCATENATE(TEXT(INDEX($I$7:$I$28,SMALL(IF($L$7:$L$28&lt;&gt;"",IF($I$7:$I$28&lt;&gt;"",ROW($I$7:$I$28)-MIN(ROW($I$7:$I$28))+1,""),""),ROW()-ROW(A$31)+1)),"##0"),","),"")</f>
        <v>0</v>
      </c>
      <c r="K44">
        <f t="array" ref="K44">IFERROR(CONCATENATE((INDEX($A$7:$A$28,SMALL(IF($L$7:$L$28&lt;&gt;"",IF($I$7:$I$28&lt;&gt;"",ROW($I$7:$I$28)-MIN(ROW($I$7:$I$28))+1,""),""),ROW()-ROW(A$31)+1))),),"")</f>
        <v>0</v>
      </c>
      <c r="N44">
        <f t="array" ref="N44">IFERROR(CONCATENATE(TEXT(INDEX($N$7:$N$28,SMALL(IF($Q$7:$Q$28&lt;&gt;"",IF($N$7:$N$28&lt;&gt;"",ROW($N$7:$N$28)-MIN(ROW($N$7:$N$28))+1,""),""),ROW()-ROW(A$31)+1)),"##0"),","),"")</f>
        <v>0</v>
      </c>
      <c r="O44">
        <f t="array" ref="O44">IFERROR(CONCATENATE((INDEX($Q$7:$Q$28,SMALL(IF($Q$7:$Q$28&lt;&gt;"",IF($N$7:$N$28&lt;&gt;"",ROW($N$7:$N$28)-MIN(ROW($N$7:$N$28))+1,""),""),ROW()-ROW(A$31)+1))),","),"")</f>
        <v>0</v>
      </c>
      <c r="P44">
        <f t="array" ref="P44">IFERROR(CONCATENATE((INDEX($A$7:$A$28,SMALL(IF($Q$7:$Q$28&lt;&gt;"",IF($N$7:$N$28&lt;&gt;"",ROW($N$7:$N$28)-MIN(ROW($N$7:$N$28))+1,""),""),ROW()-ROW(A$31)+1))),),"")</f>
        <v>0</v>
      </c>
      <c r="S44">
        <f t="array" ref="S44">IFERROR(CONCATENATE((INDEX($V$7:$V$28,SMALL(IF($V$7:$V$28&lt;&gt;"",IF($S$7:$S$28&lt;&gt;"",ROW($S$7:$S$28)-MIN(ROW($S$7:$S$28))+1,""),""),ROW()-ROW(A$31)+1)))," "),"")</f>
        <v>0</v>
      </c>
      <c r="T44">
        <f t="array" ref="T44">IFERROR(CONCATENATE(TEXT(INDEX($S$7:$S$28,SMALL(IF($V$7:$V$28&lt;&gt;"",IF($S$7:$S$28&lt;&gt;"",ROW($S$7:$S$28)-MIN(ROW($S$7:$S$28))+1,""),""),ROW()-ROW(A$31)+1)),"##0")," "),"")</f>
        <v>0</v>
      </c>
      <c r="U44">
        <f t="array" ref="U44">IFERROR(CONCATENATE((INDEX($A$7:$A$28,SMALL(IF($V$7:$V$28&lt;&gt;"",IF($S$7:$S$28&lt;&gt;"",ROW($S$7:$S$28)-MIN(ROW($S$7:$S$28))+1,""),""),ROW()-ROW(A$31)+1))),),"")</f>
        <v>0</v>
      </c>
      <c r="X44">
        <f t="array" ref="X44">IFERROR(CONCATENATE((INDEX($AA$7:$AA$28,SMALL(IF($AA$7:$AA$28&lt;&gt;"",IF($X$7:$X$28&lt;&gt;"",ROW($X$7:$X$28)-MIN(ROW($X$7:$X$28))+1,""),""),ROW()-ROW(A$31)+1)))," "),"")</f>
        <v>0</v>
      </c>
      <c r="Y44">
        <f t="array" ref="Y44">IFERROR(CONCATENATE(TEXT(INDEX($X$7:$X$28,SMALL(IF($AA$7:$AA$28&lt;&gt;"",IF($X$7:$X$28&lt;&gt;"",ROW($X$7:$X$28)-MIN(ROW($X$7:$X$28))+1,""),""),ROW()-ROW(A$31)+1)),"##0")," "),"")</f>
        <v>0</v>
      </c>
      <c r="Z44">
        <f t="array" ref="Z44">IFERROR(CONCATENATE((INDEX($A$7:$A$28,SMALL(IF($AA$7:$AA$28&lt;&gt;"",IF($X$7:$X$28&lt;&gt;"",ROW($X$7:$X$28)-MIN(ROW($X$7:$X$28))+1,""),""),ROW()-ROW(A$31)+1))),),"")</f>
        <v>0</v>
      </c>
      <c r="AC44">
        <f t="array" ref="AC44">IFERROR(CONCATENATE((INDEX($AF$7:$AF$28,SMALL(IF($AF$7:$AF$28&lt;&gt;"",IF($AC$7:$AC$28&lt;&gt;"",ROW($AC$7:$AC$28)-MIN(ROW($AC$7:$AC$28))+1,""),""),ROW()-ROW(A$31)+1))),","),"")</f>
        <v>0</v>
      </c>
      <c r="AD44">
        <f t="array" ref="AD44">IFERROR(CONCATENATE(TEXT(INDEX($AC$7:$AC$28,SMALL(IF($AF$7:$AF$28&lt;&gt;"",IF($AC$7:$AC$28&lt;&gt;"",ROW($AC$7:$AC$28)-MIN(ROW($AC$7:$AC$28))+1,""),""),ROW()-ROW(A$31)+1)),"##0"),","),"")</f>
        <v>0</v>
      </c>
      <c r="AE44">
        <f t="array" ref="AE44">IFERROR(CONCATENATE((INDEX($A$7:$A$28,SMALL(IF($AF$7:$AF$28&lt;&gt;"",IF($AC$7:$AC$28&lt;&gt;"",ROW($AC$7:$AC$28)-MIN(ROW($AC$7:$AC$28))+1,""),""),ROW()-ROW(A$31)+1))),),"")</f>
        <v>0</v>
      </c>
      <c r="AH44">
        <f t="array" ref="AH44">IFERROR(CONCATENATE((INDEX($AK$7:$AK$28,SMALL(IF($AK$7:$AK$28&lt;&gt;"",IF($AH$7:$AH$28&lt;&gt;"",ROW($AH$7:$AH$28)-MIN(ROW($AH$7:$AH$28))+1,""),""),ROW()-ROW(A$31)+1)))," "),"")</f>
        <v>0</v>
      </c>
      <c r="AI44">
        <f t="array" ref="AI44">IFERROR(CONCATENATE(TEXT(INDEX($AH$7:$AH$28,SMALL(IF($AK$7:$AK$28&lt;&gt;"",IF($AH$7:$AH$28&lt;&gt;"",ROW($AH$7:$AH$28)-MIN(ROW($AH$7:$AH$28))+1,""),""),ROW()-ROW(A$31)+1)),"##0")," "),"")</f>
        <v>0</v>
      </c>
      <c r="AJ44">
        <f t="array" ref="AJ44">IFERROR(CONCATENATE((INDEX($A$7:$A$28,SMALL(IF($AK$7:$AK$28&lt;&gt;"",IF($AH$7:$AH$28&lt;&gt;"",ROW($AH$7:$AH$28)-MIN(ROW($AH$7:$AH$28))+1,""),""),ROW()-ROW(A$31)+1))),),"")</f>
        <v>0</v>
      </c>
      <c r="AM44">
        <f t="array" ref="AM44">IFERROR(CONCATENATE((INDEX($AP$7:$AP$28,SMALL(IF($AP$7:$AP$28&lt;&gt;"",IF($AM$7:$AM$28&lt;&gt;"",ROW($AM$7:$AM$28)-MIN(ROW($AM$7:$AM$28))+1,""),""),ROW()-ROW(A$31)+1)))," "),"")</f>
        <v>0</v>
      </c>
      <c r="AN44">
        <f t="array" ref="AN44">IFERROR(CONCATENATE(TEXT(INDEX($AM$7:$AM$28,SMALL(IF($AP$7:$AP$28&lt;&gt;"",IF($AM$7:$AM$28&lt;&gt;"",ROW($AM$7:$AM$28)-MIN(ROW($AM$7:$AM$28))+1,""),""),ROW()-ROW(A$31)+1)),"##0")," "),"")</f>
        <v>0</v>
      </c>
      <c r="AO44">
        <f t="array" ref="AO44">IFERROR(CONCATENATE((INDEX($A$7:$A$28,SMALL(IF($AP$7:$AP$28&lt;&gt;"",IF($AM$7:$AM$28&lt;&gt;"",ROW($AM$7:$AM$28)-MIN(ROW($AM$7:$AM$28))+1,""),""),ROW()-ROW(A$31)+1))),),"")</f>
        <v>0</v>
      </c>
    </row>
    <row r="45" spans="9:41">
      <c r="I45">
        <f t="array" ref="I45">IFERROR(CONCATENATE((INDEX($L$7:$L$28,SMALL(IF($L$7:$L$28&lt;&gt;"",IF($I$7:$I$28&lt;&gt;"",ROW($I$7:$I$28)-MIN(ROW($I$7:$I$28))+1,""),""),ROW()-ROW(A$31)+1))),","),"")</f>
        <v>0</v>
      </c>
      <c r="J45">
        <f t="array" ref="J45">IFERROR(CONCATENATE(TEXT(INDEX($I$7:$I$28,SMALL(IF($L$7:$L$28&lt;&gt;"",IF($I$7:$I$28&lt;&gt;"",ROW($I$7:$I$28)-MIN(ROW($I$7:$I$28))+1,""),""),ROW()-ROW(A$31)+1)),"##0"),","),"")</f>
        <v>0</v>
      </c>
      <c r="K45">
        <f t="array" ref="K45">IFERROR(CONCATENATE((INDEX($A$7:$A$28,SMALL(IF($L$7:$L$28&lt;&gt;"",IF($I$7:$I$28&lt;&gt;"",ROW($I$7:$I$28)-MIN(ROW($I$7:$I$28))+1,""),""),ROW()-ROW(A$31)+1))),),"")</f>
        <v>0</v>
      </c>
      <c r="N45">
        <f t="array" ref="N45">IFERROR(CONCATENATE(TEXT(INDEX($N$7:$N$28,SMALL(IF($Q$7:$Q$28&lt;&gt;"",IF($N$7:$N$28&lt;&gt;"",ROW($N$7:$N$28)-MIN(ROW($N$7:$N$28))+1,""),""),ROW()-ROW(A$31)+1)),"##0"),","),"")</f>
        <v>0</v>
      </c>
      <c r="O45">
        <f t="array" ref="O45">IFERROR(CONCATENATE((INDEX($Q$7:$Q$28,SMALL(IF($Q$7:$Q$28&lt;&gt;"",IF($N$7:$N$28&lt;&gt;"",ROW($N$7:$N$28)-MIN(ROW($N$7:$N$28))+1,""),""),ROW()-ROW(A$31)+1))),","),"")</f>
        <v>0</v>
      </c>
      <c r="P45">
        <f t="array" ref="P45">IFERROR(CONCATENATE((INDEX($A$7:$A$28,SMALL(IF($Q$7:$Q$28&lt;&gt;"",IF($N$7:$N$28&lt;&gt;"",ROW($N$7:$N$28)-MIN(ROW($N$7:$N$28))+1,""),""),ROW()-ROW(A$31)+1))),),"")</f>
        <v>0</v>
      </c>
      <c r="S45">
        <f t="array" ref="S45">IFERROR(CONCATENATE((INDEX($V$7:$V$28,SMALL(IF($V$7:$V$28&lt;&gt;"",IF($S$7:$S$28&lt;&gt;"",ROW($S$7:$S$28)-MIN(ROW($S$7:$S$28))+1,""),""),ROW()-ROW(A$31)+1)))," "),"")</f>
        <v>0</v>
      </c>
      <c r="T45">
        <f t="array" ref="T45">IFERROR(CONCATENATE(TEXT(INDEX($S$7:$S$28,SMALL(IF($V$7:$V$28&lt;&gt;"",IF($S$7:$S$28&lt;&gt;"",ROW($S$7:$S$28)-MIN(ROW($S$7:$S$28))+1,""),""),ROW()-ROW(A$31)+1)),"##0")," "),"")</f>
        <v>0</v>
      </c>
      <c r="U45">
        <f t="array" ref="U45">IFERROR(CONCATENATE((INDEX($A$7:$A$28,SMALL(IF($V$7:$V$28&lt;&gt;"",IF($S$7:$S$28&lt;&gt;"",ROW($S$7:$S$28)-MIN(ROW($S$7:$S$28))+1,""),""),ROW()-ROW(A$31)+1))),),"")</f>
        <v>0</v>
      </c>
      <c r="X45">
        <f t="array" ref="X45">IFERROR(CONCATENATE((INDEX($AA$7:$AA$28,SMALL(IF($AA$7:$AA$28&lt;&gt;"",IF($X$7:$X$28&lt;&gt;"",ROW($X$7:$X$28)-MIN(ROW($X$7:$X$28))+1,""),""),ROW()-ROW(A$31)+1)))," "),"")</f>
        <v>0</v>
      </c>
      <c r="Y45">
        <f t="array" ref="Y45">IFERROR(CONCATENATE(TEXT(INDEX($X$7:$X$28,SMALL(IF($AA$7:$AA$28&lt;&gt;"",IF($X$7:$X$28&lt;&gt;"",ROW($X$7:$X$28)-MIN(ROW($X$7:$X$28))+1,""),""),ROW()-ROW(A$31)+1)),"##0")," "),"")</f>
        <v>0</v>
      </c>
      <c r="Z45">
        <f t="array" ref="Z45">IFERROR(CONCATENATE((INDEX($A$7:$A$28,SMALL(IF($AA$7:$AA$28&lt;&gt;"",IF($X$7:$X$28&lt;&gt;"",ROW($X$7:$X$28)-MIN(ROW($X$7:$X$28))+1,""),""),ROW()-ROW(A$31)+1))),),"")</f>
        <v>0</v>
      </c>
      <c r="AC45">
        <f t="array" ref="AC45">IFERROR(CONCATENATE((INDEX($AF$7:$AF$28,SMALL(IF($AF$7:$AF$28&lt;&gt;"",IF($AC$7:$AC$28&lt;&gt;"",ROW($AC$7:$AC$28)-MIN(ROW($AC$7:$AC$28))+1,""),""),ROW()-ROW(A$31)+1))),","),"")</f>
        <v>0</v>
      </c>
      <c r="AD45">
        <f t="array" ref="AD45">IFERROR(CONCATENATE(TEXT(INDEX($AC$7:$AC$28,SMALL(IF($AF$7:$AF$28&lt;&gt;"",IF($AC$7:$AC$28&lt;&gt;"",ROW($AC$7:$AC$28)-MIN(ROW($AC$7:$AC$28))+1,""),""),ROW()-ROW(A$31)+1)),"##0"),","),"")</f>
        <v>0</v>
      </c>
      <c r="AE45">
        <f t="array" ref="AE45">IFERROR(CONCATENATE((INDEX($A$7:$A$28,SMALL(IF($AF$7:$AF$28&lt;&gt;"",IF($AC$7:$AC$28&lt;&gt;"",ROW($AC$7:$AC$28)-MIN(ROW($AC$7:$AC$28))+1,""),""),ROW()-ROW(A$31)+1))),),"")</f>
        <v>0</v>
      </c>
      <c r="AH45">
        <f t="array" ref="AH45">IFERROR(CONCATENATE((INDEX($AK$7:$AK$28,SMALL(IF($AK$7:$AK$28&lt;&gt;"",IF($AH$7:$AH$28&lt;&gt;"",ROW($AH$7:$AH$28)-MIN(ROW($AH$7:$AH$28))+1,""),""),ROW()-ROW(A$31)+1)))," "),"")</f>
        <v>0</v>
      </c>
      <c r="AI45">
        <f t="array" ref="AI45">IFERROR(CONCATENATE(TEXT(INDEX($AH$7:$AH$28,SMALL(IF($AK$7:$AK$28&lt;&gt;"",IF($AH$7:$AH$28&lt;&gt;"",ROW($AH$7:$AH$28)-MIN(ROW($AH$7:$AH$28))+1,""),""),ROW()-ROW(A$31)+1)),"##0")," "),"")</f>
        <v>0</v>
      </c>
      <c r="AJ45">
        <f t="array" ref="AJ45">IFERROR(CONCATENATE((INDEX($A$7:$A$28,SMALL(IF($AK$7:$AK$28&lt;&gt;"",IF($AH$7:$AH$28&lt;&gt;"",ROW($AH$7:$AH$28)-MIN(ROW($AH$7:$AH$28))+1,""),""),ROW()-ROW(A$31)+1))),),"")</f>
        <v>0</v>
      </c>
      <c r="AM45">
        <f t="array" ref="AM45">IFERROR(CONCATENATE((INDEX($AP$7:$AP$28,SMALL(IF($AP$7:$AP$28&lt;&gt;"",IF($AM$7:$AM$28&lt;&gt;"",ROW($AM$7:$AM$28)-MIN(ROW($AM$7:$AM$28))+1,""),""),ROW()-ROW(A$31)+1)))," "),"")</f>
        <v>0</v>
      </c>
      <c r="AN45">
        <f t="array" ref="AN45">IFERROR(CONCATENATE(TEXT(INDEX($AM$7:$AM$28,SMALL(IF($AP$7:$AP$28&lt;&gt;"",IF($AM$7:$AM$28&lt;&gt;"",ROW($AM$7:$AM$28)-MIN(ROW($AM$7:$AM$28))+1,""),""),ROW()-ROW(A$31)+1)),"##0")," "),"")</f>
        <v>0</v>
      </c>
      <c r="AO45">
        <f t="array" ref="AO45">IFERROR(CONCATENATE((INDEX($A$7:$A$28,SMALL(IF($AP$7:$AP$28&lt;&gt;"",IF($AM$7:$AM$28&lt;&gt;"",ROW($AM$7:$AM$28)-MIN(ROW($AM$7:$AM$28))+1,""),""),ROW()-ROW(A$31)+1))),),"")</f>
        <v>0</v>
      </c>
    </row>
    <row r="46" spans="9:41">
      <c r="I46">
        <f t="array" ref="I46">IFERROR(CONCATENATE((INDEX($L$7:$L$28,SMALL(IF($L$7:$L$28&lt;&gt;"",IF($I$7:$I$28&lt;&gt;"",ROW($I$7:$I$28)-MIN(ROW($I$7:$I$28))+1,""),""),ROW()-ROW(A$31)+1))),","),"")</f>
        <v>0</v>
      </c>
      <c r="J46">
        <f t="array" ref="J46">IFERROR(CONCATENATE(TEXT(INDEX($I$7:$I$28,SMALL(IF($L$7:$L$28&lt;&gt;"",IF($I$7:$I$28&lt;&gt;"",ROW($I$7:$I$28)-MIN(ROW($I$7:$I$28))+1,""),""),ROW()-ROW(A$31)+1)),"##0"),","),"")</f>
        <v>0</v>
      </c>
      <c r="K46">
        <f t="array" ref="K46">IFERROR(CONCATENATE((INDEX($A$7:$A$28,SMALL(IF($L$7:$L$28&lt;&gt;"",IF($I$7:$I$28&lt;&gt;"",ROW($I$7:$I$28)-MIN(ROW($I$7:$I$28))+1,""),""),ROW()-ROW(A$31)+1))),),"")</f>
        <v>0</v>
      </c>
      <c r="N46">
        <f t="array" ref="N46">IFERROR(CONCATENATE(TEXT(INDEX($N$7:$N$28,SMALL(IF($Q$7:$Q$28&lt;&gt;"",IF($N$7:$N$28&lt;&gt;"",ROW($N$7:$N$28)-MIN(ROW($N$7:$N$28))+1,""),""),ROW()-ROW(A$31)+1)),"##0"),","),"")</f>
        <v>0</v>
      </c>
      <c r="O46">
        <f t="array" ref="O46">IFERROR(CONCATENATE((INDEX($Q$7:$Q$28,SMALL(IF($Q$7:$Q$28&lt;&gt;"",IF($N$7:$N$28&lt;&gt;"",ROW($N$7:$N$28)-MIN(ROW($N$7:$N$28))+1,""),""),ROW()-ROW(A$31)+1))),","),"")</f>
        <v>0</v>
      </c>
      <c r="P46">
        <f t="array" ref="P46">IFERROR(CONCATENATE((INDEX($A$7:$A$28,SMALL(IF($Q$7:$Q$28&lt;&gt;"",IF($N$7:$N$28&lt;&gt;"",ROW($N$7:$N$28)-MIN(ROW($N$7:$N$28))+1,""),""),ROW()-ROW(A$31)+1))),),"")</f>
        <v>0</v>
      </c>
      <c r="S46">
        <f t="array" ref="S46">IFERROR(CONCATENATE((INDEX($V$7:$V$28,SMALL(IF($V$7:$V$28&lt;&gt;"",IF($S$7:$S$28&lt;&gt;"",ROW($S$7:$S$28)-MIN(ROW($S$7:$S$28))+1,""),""),ROW()-ROW(A$31)+1)))," "),"")</f>
        <v>0</v>
      </c>
      <c r="T46">
        <f t="array" ref="T46">IFERROR(CONCATENATE(TEXT(INDEX($S$7:$S$28,SMALL(IF($V$7:$V$28&lt;&gt;"",IF($S$7:$S$28&lt;&gt;"",ROW($S$7:$S$28)-MIN(ROW($S$7:$S$28))+1,""),""),ROW()-ROW(A$31)+1)),"##0")," "),"")</f>
        <v>0</v>
      </c>
      <c r="U46">
        <f t="array" ref="U46">IFERROR(CONCATENATE((INDEX($A$7:$A$28,SMALL(IF($V$7:$V$28&lt;&gt;"",IF($S$7:$S$28&lt;&gt;"",ROW($S$7:$S$28)-MIN(ROW($S$7:$S$28))+1,""),""),ROW()-ROW(A$31)+1))),),"")</f>
        <v>0</v>
      </c>
      <c r="X46">
        <f t="array" ref="X46">IFERROR(CONCATENATE((INDEX($AA$7:$AA$28,SMALL(IF($AA$7:$AA$28&lt;&gt;"",IF($X$7:$X$28&lt;&gt;"",ROW($X$7:$X$28)-MIN(ROW($X$7:$X$28))+1,""),""),ROW()-ROW(A$31)+1)))," "),"")</f>
        <v>0</v>
      </c>
      <c r="Y46">
        <f t="array" ref="Y46">IFERROR(CONCATENATE(TEXT(INDEX($X$7:$X$28,SMALL(IF($AA$7:$AA$28&lt;&gt;"",IF($X$7:$X$28&lt;&gt;"",ROW($X$7:$X$28)-MIN(ROW($X$7:$X$28))+1,""),""),ROW()-ROW(A$31)+1)),"##0")," "),"")</f>
        <v>0</v>
      </c>
      <c r="Z46">
        <f t="array" ref="Z46">IFERROR(CONCATENATE((INDEX($A$7:$A$28,SMALL(IF($AA$7:$AA$28&lt;&gt;"",IF($X$7:$X$28&lt;&gt;"",ROW($X$7:$X$28)-MIN(ROW($X$7:$X$28))+1,""),""),ROW()-ROW(A$31)+1))),),"")</f>
        <v>0</v>
      </c>
      <c r="AC46">
        <f t="array" ref="AC46">IFERROR(CONCATENATE((INDEX($AF$7:$AF$28,SMALL(IF($AF$7:$AF$28&lt;&gt;"",IF($AC$7:$AC$28&lt;&gt;"",ROW($AC$7:$AC$28)-MIN(ROW($AC$7:$AC$28))+1,""),""),ROW()-ROW(A$31)+1))),","),"")</f>
        <v>0</v>
      </c>
      <c r="AD46">
        <f t="array" ref="AD46">IFERROR(CONCATENATE(TEXT(INDEX($AC$7:$AC$28,SMALL(IF($AF$7:$AF$28&lt;&gt;"",IF($AC$7:$AC$28&lt;&gt;"",ROW($AC$7:$AC$28)-MIN(ROW($AC$7:$AC$28))+1,""),""),ROW()-ROW(A$31)+1)),"##0"),","),"")</f>
        <v>0</v>
      </c>
      <c r="AE46">
        <f t="array" ref="AE46">IFERROR(CONCATENATE((INDEX($A$7:$A$28,SMALL(IF($AF$7:$AF$28&lt;&gt;"",IF($AC$7:$AC$28&lt;&gt;"",ROW($AC$7:$AC$28)-MIN(ROW($AC$7:$AC$28))+1,""),""),ROW()-ROW(A$31)+1))),),"")</f>
        <v>0</v>
      </c>
      <c r="AH46">
        <f t="array" ref="AH46">IFERROR(CONCATENATE((INDEX($AK$7:$AK$28,SMALL(IF($AK$7:$AK$28&lt;&gt;"",IF($AH$7:$AH$28&lt;&gt;"",ROW($AH$7:$AH$28)-MIN(ROW($AH$7:$AH$28))+1,""),""),ROW()-ROW(A$31)+1)))," "),"")</f>
        <v>0</v>
      </c>
      <c r="AI46">
        <f t="array" ref="AI46">IFERROR(CONCATENATE(TEXT(INDEX($AH$7:$AH$28,SMALL(IF($AK$7:$AK$28&lt;&gt;"",IF($AH$7:$AH$28&lt;&gt;"",ROW($AH$7:$AH$28)-MIN(ROW($AH$7:$AH$28))+1,""),""),ROW()-ROW(A$31)+1)),"##0")," "),"")</f>
        <v>0</v>
      </c>
      <c r="AJ46">
        <f t="array" ref="AJ46">IFERROR(CONCATENATE((INDEX($A$7:$A$28,SMALL(IF($AK$7:$AK$28&lt;&gt;"",IF($AH$7:$AH$28&lt;&gt;"",ROW($AH$7:$AH$28)-MIN(ROW($AH$7:$AH$28))+1,""),""),ROW()-ROW(A$31)+1))),),"")</f>
        <v>0</v>
      </c>
      <c r="AM46">
        <f t="array" ref="AM46">IFERROR(CONCATENATE((INDEX($AP$7:$AP$28,SMALL(IF($AP$7:$AP$28&lt;&gt;"",IF($AM$7:$AM$28&lt;&gt;"",ROW($AM$7:$AM$28)-MIN(ROW($AM$7:$AM$28))+1,""),""),ROW()-ROW(A$31)+1)))," "),"")</f>
        <v>0</v>
      </c>
      <c r="AN46">
        <f t="array" ref="AN46">IFERROR(CONCATENATE(TEXT(INDEX($AM$7:$AM$28,SMALL(IF($AP$7:$AP$28&lt;&gt;"",IF($AM$7:$AM$28&lt;&gt;"",ROW($AM$7:$AM$28)-MIN(ROW($AM$7:$AM$28))+1,""),""),ROW()-ROW(A$31)+1)),"##0")," "),"")</f>
        <v>0</v>
      </c>
      <c r="AO46">
        <f t="array" ref="AO46">IFERROR(CONCATENATE((INDEX($A$7:$A$28,SMALL(IF($AP$7:$AP$28&lt;&gt;"",IF($AM$7:$AM$28&lt;&gt;"",ROW($AM$7:$AM$28)-MIN(ROW($AM$7:$AM$28))+1,""),""),ROW()-ROW(A$31)+1))),),"")</f>
        <v>0</v>
      </c>
    </row>
    <row r="47" spans="9:41">
      <c r="I47">
        <f t="array" ref="I47">IFERROR(CONCATENATE((INDEX($L$7:$L$28,SMALL(IF($L$7:$L$28&lt;&gt;"",IF($I$7:$I$28&lt;&gt;"",ROW($I$7:$I$28)-MIN(ROW($I$7:$I$28))+1,""),""),ROW()-ROW(A$31)+1))),","),"")</f>
        <v>0</v>
      </c>
      <c r="J47">
        <f t="array" ref="J47">IFERROR(CONCATENATE(TEXT(INDEX($I$7:$I$28,SMALL(IF($L$7:$L$28&lt;&gt;"",IF($I$7:$I$28&lt;&gt;"",ROW($I$7:$I$28)-MIN(ROW($I$7:$I$28))+1,""),""),ROW()-ROW(A$31)+1)),"##0"),","),"")</f>
        <v>0</v>
      </c>
      <c r="K47">
        <f t="array" ref="K47">IFERROR(CONCATENATE((INDEX($A$7:$A$28,SMALL(IF($L$7:$L$28&lt;&gt;"",IF($I$7:$I$28&lt;&gt;"",ROW($I$7:$I$28)-MIN(ROW($I$7:$I$28))+1,""),""),ROW()-ROW(A$31)+1))),),"")</f>
        <v>0</v>
      </c>
      <c r="N47">
        <f t="array" ref="N47">IFERROR(CONCATENATE(TEXT(INDEX($N$7:$N$28,SMALL(IF($Q$7:$Q$28&lt;&gt;"",IF($N$7:$N$28&lt;&gt;"",ROW($N$7:$N$28)-MIN(ROW($N$7:$N$28))+1,""),""),ROW()-ROW(A$31)+1)),"##0"),","),"")</f>
        <v>0</v>
      </c>
      <c r="O47">
        <f t="array" ref="O47">IFERROR(CONCATENATE((INDEX($Q$7:$Q$28,SMALL(IF($Q$7:$Q$28&lt;&gt;"",IF($N$7:$N$28&lt;&gt;"",ROW($N$7:$N$28)-MIN(ROW($N$7:$N$28))+1,""),""),ROW()-ROW(A$31)+1))),","),"")</f>
        <v>0</v>
      </c>
      <c r="P47">
        <f t="array" ref="P47">IFERROR(CONCATENATE((INDEX($A$7:$A$28,SMALL(IF($Q$7:$Q$28&lt;&gt;"",IF($N$7:$N$28&lt;&gt;"",ROW($N$7:$N$28)-MIN(ROW($N$7:$N$28))+1,""),""),ROW()-ROW(A$31)+1))),),"")</f>
        <v>0</v>
      </c>
      <c r="S47">
        <f t="array" ref="S47">IFERROR(CONCATENATE((INDEX($V$7:$V$28,SMALL(IF($V$7:$V$28&lt;&gt;"",IF($S$7:$S$28&lt;&gt;"",ROW($S$7:$S$28)-MIN(ROW($S$7:$S$28))+1,""),""),ROW()-ROW(A$31)+1)))," "),"")</f>
        <v>0</v>
      </c>
      <c r="T47">
        <f t="array" ref="T47">IFERROR(CONCATENATE(TEXT(INDEX($S$7:$S$28,SMALL(IF($V$7:$V$28&lt;&gt;"",IF($S$7:$S$28&lt;&gt;"",ROW($S$7:$S$28)-MIN(ROW($S$7:$S$28))+1,""),""),ROW()-ROW(A$31)+1)),"##0")," "),"")</f>
        <v>0</v>
      </c>
      <c r="U47">
        <f t="array" ref="U47">IFERROR(CONCATENATE((INDEX($A$7:$A$28,SMALL(IF($V$7:$V$28&lt;&gt;"",IF($S$7:$S$28&lt;&gt;"",ROW($S$7:$S$28)-MIN(ROW($S$7:$S$28))+1,""),""),ROW()-ROW(A$31)+1))),),"")</f>
        <v>0</v>
      </c>
      <c r="X47">
        <f t="array" ref="X47">IFERROR(CONCATENATE((INDEX($AA$7:$AA$28,SMALL(IF($AA$7:$AA$28&lt;&gt;"",IF($X$7:$X$28&lt;&gt;"",ROW($X$7:$X$28)-MIN(ROW($X$7:$X$28))+1,""),""),ROW()-ROW(A$31)+1)))," "),"")</f>
        <v>0</v>
      </c>
      <c r="Y47">
        <f t="array" ref="Y47">IFERROR(CONCATENATE(TEXT(INDEX($X$7:$X$28,SMALL(IF($AA$7:$AA$28&lt;&gt;"",IF($X$7:$X$28&lt;&gt;"",ROW($X$7:$X$28)-MIN(ROW($X$7:$X$28))+1,""),""),ROW()-ROW(A$31)+1)),"##0")," "),"")</f>
        <v>0</v>
      </c>
      <c r="Z47">
        <f t="array" ref="Z47">IFERROR(CONCATENATE((INDEX($A$7:$A$28,SMALL(IF($AA$7:$AA$28&lt;&gt;"",IF($X$7:$X$28&lt;&gt;"",ROW($X$7:$X$28)-MIN(ROW($X$7:$X$28))+1,""),""),ROW()-ROW(A$31)+1))),),"")</f>
        <v>0</v>
      </c>
      <c r="AC47">
        <f t="array" ref="AC47">IFERROR(CONCATENATE((INDEX($AF$7:$AF$28,SMALL(IF($AF$7:$AF$28&lt;&gt;"",IF($AC$7:$AC$28&lt;&gt;"",ROW($AC$7:$AC$28)-MIN(ROW($AC$7:$AC$28))+1,""),""),ROW()-ROW(A$31)+1))),","),"")</f>
        <v>0</v>
      </c>
      <c r="AD47">
        <f t="array" ref="AD47">IFERROR(CONCATENATE(TEXT(INDEX($AC$7:$AC$28,SMALL(IF($AF$7:$AF$28&lt;&gt;"",IF($AC$7:$AC$28&lt;&gt;"",ROW($AC$7:$AC$28)-MIN(ROW($AC$7:$AC$28))+1,""),""),ROW()-ROW(A$31)+1)),"##0"),","),"")</f>
        <v>0</v>
      </c>
      <c r="AE47">
        <f t="array" ref="AE47">IFERROR(CONCATENATE((INDEX($A$7:$A$28,SMALL(IF($AF$7:$AF$28&lt;&gt;"",IF($AC$7:$AC$28&lt;&gt;"",ROW($AC$7:$AC$28)-MIN(ROW($AC$7:$AC$28))+1,""),""),ROW()-ROW(A$31)+1))),),"")</f>
        <v>0</v>
      </c>
      <c r="AH47">
        <f t="array" ref="AH47">IFERROR(CONCATENATE((INDEX($AK$7:$AK$28,SMALL(IF($AK$7:$AK$28&lt;&gt;"",IF($AH$7:$AH$28&lt;&gt;"",ROW($AH$7:$AH$28)-MIN(ROW($AH$7:$AH$28))+1,""),""),ROW()-ROW(A$31)+1)))," "),"")</f>
        <v>0</v>
      </c>
      <c r="AI47">
        <f t="array" ref="AI47">IFERROR(CONCATENATE(TEXT(INDEX($AH$7:$AH$28,SMALL(IF($AK$7:$AK$28&lt;&gt;"",IF($AH$7:$AH$28&lt;&gt;"",ROW($AH$7:$AH$28)-MIN(ROW($AH$7:$AH$28))+1,""),""),ROW()-ROW(A$31)+1)),"##0")," "),"")</f>
        <v>0</v>
      </c>
      <c r="AJ47">
        <f t="array" ref="AJ47">IFERROR(CONCATENATE((INDEX($A$7:$A$28,SMALL(IF($AK$7:$AK$28&lt;&gt;"",IF($AH$7:$AH$28&lt;&gt;"",ROW($AH$7:$AH$28)-MIN(ROW($AH$7:$AH$28))+1,""),""),ROW()-ROW(A$31)+1))),),"")</f>
        <v>0</v>
      </c>
      <c r="AM47">
        <f t="array" ref="AM47">IFERROR(CONCATENATE((INDEX($AP$7:$AP$28,SMALL(IF($AP$7:$AP$28&lt;&gt;"",IF($AM$7:$AM$28&lt;&gt;"",ROW($AM$7:$AM$28)-MIN(ROW($AM$7:$AM$28))+1,""),""),ROW()-ROW(A$31)+1)))," "),"")</f>
        <v>0</v>
      </c>
      <c r="AN47">
        <f t="array" ref="AN47">IFERROR(CONCATENATE(TEXT(INDEX($AM$7:$AM$28,SMALL(IF($AP$7:$AP$28&lt;&gt;"",IF($AM$7:$AM$28&lt;&gt;"",ROW($AM$7:$AM$28)-MIN(ROW($AM$7:$AM$28))+1,""),""),ROW()-ROW(A$31)+1)),"##0")," "),"")</f>
        <v>0</v>
      </c>
      <c r="AO47">
        <f t="array" ref="AO47">IFERROR(CONCATENATE((INDEX($A$7:$A$28,SMALL(IF($AP$7:$AP$28&lt;&gt;"",IF($AM$7:$AM$28&lt;&gt;"",ROW($AM$7:$AM$28)-MIN(ROW($AM$7:$AM$28))+1,""),""),ROW()-ROW(A$31)+1))),),"")</f>
        <v>0</v>
      </c>
    </row>
    <row r="48" spans="9:41">
      <c r="I48">
        <f t="array" ref="I48">IFERROR(CONCATENATE((INDEX($L$7:$L$28,SMALL(IF($L$7:$L$28&lt;&gt;"",IF($I$7:$I$28&lt;&gt;"",ROW($I$7:$I$28)-MIN(ROW($I$7:$I$28))+1,""),""),ROW()-ROW(A$31)+1))),","),"")</f>
        <v>0</v>
      </c>
      <c r="J48">
        <f t="array" ref="J48">IFERROR(CONCATENATE(TEXT(INDEX($I$7:$I$28,SMALL(IF($L$7:$L$28&lt;&gt;"",IF($I$7:$I$28&lt;&gt;"",ROW($I$7:$I$28)-MIN(ROW($I$7:$I$28))+1,""),""),ROW()-ROW(A$31)+1)),"##0"),","),"")</f>
        <v>0</v>
      </c>
      <c r="K48">
        <f t="array" ref="K48">IFERROR(CONCATENATE((INDEX($A$7:$A$28,SMALL(IF($L$7:$L$28&lt;&gt;"",IF($I$7:$I$28&lt;&gt;"",ROW($I$7:$I$28)-MIN(ROW($I$7:$I$28))+1,""),""),ROW()-ROW(A$31)+1))),),"")</f>
        <v>0</v>
      </c>
      <c r="N48">
        <f t="array" ref="N48">IFERROR(CONCATENATE(TEXT(INDEX($N$7:$N$28,SMALL(IF($Q$7:$Q$28&lt;&gt;"",IF($N$7:$N$28&lt;&gt;"",ROW($N$7:$N$28)-MIN(ROW($N$7:$N$28))+1,""),""),ROW()-ROW(A$31)+1)),"##0"),","),"")</f>
        <v>0</v>
      </c>
      <c r="O48">
        <f t="array" ref="O48">IFERROR(CONCATENATE((INDEX($Q$7:$Q$28,SMALL(IF($Q$7:$Q$28&lt;&gt;"",IF($N$7:$N$28&lt;&gt;"",ROW($N$7:$N$28)-MIN(ROW($N$7:$N$28))+1,""),""),ROW()-ROW(A$31)+1))),","),"")</f>
        <v>0</v>
      </c>
      <c r="P48">
        <f t="array" ref="P48">IFERROR(CONCATENATE((INDEX($A$7:$A$28,SMALL(IF($Q$7:$Q$28&lt;&gt;"",IF($N$7:$N$28&lt;&gt;"",ROW($N$7:$N$28)-MIN(ROW($N$7:$N$28))+1,""),""),ROW()-ROW(A$31)+1))),),"")</f>
        <v>0</v>
      </c>
      <c r="S48">
        <f t="array" ref="S48">IFERROR(CONCATENATE((INDEX($V$7:$V$28,SMALL(IF($V$7:$V$28&lt;&gt;"",IF($S$7:$S$28&lt;&gt;"",ROW($S$7:$S$28)-MIN(ROW($S$7:$S$28))+1,""),""),ROW()-ROW(A$31)+1)))," "),"")</f>
        <v>0</v>
      </c>
      <c r="T48">
        <f t="array" ref="T48">IFERROR(CONCATENATE(TEXT(INDEX($S$7:$S$28,SMALL(IF($V$7:$V$28&lt;&gt;"",IF($S$7:$S$28&lt;&gt;"",ROW($S$7:$S$28)-MIN(ROW($S$7:$S$28))+1,""),""),ROW()-ROW(A$31)+1)),"##0")," "),"")</f>
        <v>0</v>
      </c>
      <c r="U48">
        <f t="array" ref="U48">IFERROR(CONCATENATE((INDEX($A$7:$A$28,SMALL(IF($V$7:$V$28&lt;&gt;"",IF($S$7:$S$28&lt;&gt;"",ROW($S$7:$S$28)-MIN(ROW($S$7:$S$28))+1,""),""),ROW()-ROW(A$31)+1))),),"")</f>
        <v>0</v>
      </c>
      <c r="X48">
        <f t="array" ref="X48">IFERROR(CONCATENATE((INDEX($AA$7:$AA$28,SMALL(IF($AA$7:$AA$28&lt;&gt;"",IF($X$7:$X$28&lt;&gt;"",ROW($X$7:$X$28)-MIN(ROW($X$7:$X$28))+1,""),""),ROW()-ROW(A$31)+1)))," "),"")</f>
        <v>0</v>
      </c>
      <c r="Y48">
        <f t="array" ref="Y48">IFERROR(CONCATENATE(TEXT(INDEX($X$7:$X$28,SMALL(IF($AA$7:$AA$28&lt;&gt;"",IF($X$7:$X$28&lt;&gt;"",ROW($X$7:$X$28)-MIN(ROW($X$7:$X$28))+1,""),""),ROW()-ROW(A$31)+1)),"##0")," "),"")</f>
        <v>0</v>
      </c>
      <c r="Z48">
        <f t="array" ref="Z48">IFERROR(CONCATENATE((INDEX($A$7:$A$28,SMALL(IF($AA$7:$AA$28&lt;&gt;"",IF($X$7:$X$28&lt;&gt;"",ROW($X$7:$X$28)-MIN(ROW($X$7:$X$28))+1,""),""),ROW()-ROW(A$31)+1))),),"")</f>
        <v>0</v>
      </c>
      <c r="AC48">
        <f t="array" ref="AC48">IFERROR(CONCATENATE((INDEX($AF$7:$AF$28,SMALL(IF($AF$7:$AF$28&lt;&gt;"",IF($AC$7:$AC$28&lt;&gt;"",ROW($AC$7:$AC$28)-MIN(ROW($AC$7:$AC$28))+1,""),""),ROW()-ROW(A$31)+1))),","),"")</f>
        <v>0</v>
      </c>
      <c r="AD48">
        <f t="array" ref="AD48">IFERROR(CONCATENATE(TEXT(INDEX($AC$7:$AC$28,SMALL(IF($AF$7:$AF$28&lt;&gt;"",IF($AC$7:$AC$28&lt;&gt;"",ROW($AC$7:$AC$28)-MIN(ROW($AC$7:$AC$28))+1,""),""),ROW()-ROW(A$31)+1)),"##0"),","),"")</f>
        <v>0</v>
      </c>
      <c r="AE48">
        <f t="array" ref="AE48">IFERROR(CONCATENATE((INDEX($A$7:$A$28,SMALL(IF($AF$7:$AF$28&lt;&gt;"",IF($AC$7:$AC$28&lt;&gt;"",ROW($AC$7:$AC$28)-MIN(ROW($AC$7:$AC$28))+1,""),""),ROW()-ROW(A$31)+1))),),"")</f>
        <v>0</v>
      </c>
      <c r="AH48">
        <f t="array" ref="AH48">IFERROR(CONCATENATE((INDEX($AK$7:$AK$28,SMALL(IF($AK$7:$AK$28&lt;&gt;"",IF($AH$7:$AH$28&lt;&gt;"",ROW($AH$7:$AH$28)-MIN(ROW($AH$7:$AH$28))+1,""),""),ROW()-ROW(A$31)+1)))," "),"")</f>
        <v>0</v>
      </c>
      <c r="AI48">
        <f t="array" ref="AI48">IFERROR(CONCATENATE(TEXT(INDEX($AH$7:$AH$28,SMALL(IF($AK$7:$AK$28&lt;&gt;"",IF($AH$7:$AH$28&lt;&gt;"",ROW($AH$7:$AH$28)-MIN(ROW($AH$7:$AH$28))+1,""),""),ROW()-ROW(A$31)+1)),"##0")," "),"")</f>
        <v>0</v>
      </c>
      <c r="AJ48">
        <f t="array" ref="AJ48">IFERROR(CONCATENATE((INDEX($A$7:$A$28,SMALL(IF($AK$7:$AK$28&lt;&gt;"",IF($AH$7:$AH$28&lt;&gt;"",ROW($AH$7:$AH$28)-MIN(ROW($AH$7:$AH$28))+1,""),""),ROW()-ROW(A$31)+1))),),"")</f>
        <v>0</v>
      </c>
      <c r="AM48">
        <f t="array" ref="AM48">IFERROR(CONCATENATE((INDEX($AP$7:$AP$28,SMALL(IF($AP$7:$AP$28&lt;&gt;"",IF($AM$7:$AM$28&lt;&gt;"",ROW($AM$7:$AM$28)-MIN(ROW($AM$7:$AM$28))+1,""),""),ROW()-ROW(A$31)+1)))," "),"")</f>
        <v>0</v>
      </c>
      <c r="AN48">
        <f t="array" ref="AN48">IFERROR(CONCATENATE(TEXT(INDEX($AM$7:$AM$28,SMALL(IF($AP$7:$AP$28&lt;&gt;"",IF($AM$7:$AM$28&lt;&gt;"",ROW($AM$7:$AM$28)-MIN(ROW($AM$7:$AM$28))+1,""),""),ROW()-ROW(A$31)+1)),"##0")," "),"")</f>
        <v>0</v>
      </c>
      <c r="AO48">
        <f t="array" ref="AO48">IFERROR(CONCATENATE((INDEX($A$7:$A$28,SMALL(IF($AP$7:$AP$28&lt;&gt;"",IF($AM$7:$AM$28&lt;&gt;"",ROW($AM$7:$AM$28)-MIN(ROW($AM$7:$AM$28))+1,""),""),ROW()-ROW(A$31)+1))),),"")</f>
        <v>0</v>
      </c>
    </row>
    <row r="49" spans="9:41">
      <c r="I49">
        <f t="array" ref="I49">IFERROR(CONCATENATE((INDEX($L$7:$L$28,SMALL(IF($L$7:$L$28&lt;&gt;"",IF($I$7:$I$28&lt;&gt;"",ROW($I$7:$I$28)-MIN(ROW($I$7:$I$28))+1,""),""),ROW()-ROW(A$31)+1))),","),"")</f>
        <v>0</v>
      </c>
      <c r="J49">
        <f t="array" ref="J49">IFERROR(CONCATENATE(TEXT(INDEX($I$7:$I$28,SMALL(IF($L$7:$L$28&lt;&gt;"",IF($I$7:$I$28&lt;&gt;"",ROW($I$7:$I$28)-MIN(ROW($I$7:$I$28))+1,""),""),ROW()-ROW(A$31)+1)),"##0"),","),"")</f>
        <v>0</v>
      </c>
      <c r="K49">
        <f t="array" ref="K49">IFERROR(CONCATENATE((INDEX($A$7:$A$28,SMALL(IF($L$7:$L$28&lt;&gt;"",IF($I$7:$I$28&lt;&gt;"",ROW($I$7:$I$28)-MIN(ROW($I$7:$I$28))+1,""),""),ROW()-ROW(A$31)+1))),),"")</f>
        <v>0</v>
      </c>
      <c r="N49">
        <f t="array" ref="N49">IFERROR(CONCATENATE(TEXT(INDEX($N$7:$N$28,SMALL(IF($Q$7:$Q$28&lt;&gt;"",IF($N$7:$N$28&lt;&gt;"",ROW($N$7:$N$28)-MIN(ROW($N$7:$N$28))+1,""),""),ROW()-ROW(A$31)+1)),"##0"),","),"")</f>
        <v>0</v>
      </c>
      <c r="O49">
        <f t="array" ref="O49">IFERROR(CONCATENATE((INDEX($Q$7:$Q$28,SMALL(IF($Q$7:$Q$28&lt;&gt;"",IF($N$7:$N$28&lt;&gt;"",ROW($N$7:$N$28)-MIN(ROW($N$7:$N$28))+1,""),""),ROW()-ROW(A$31)+1))),","),"")</f>
        <v>0</v>
      </c>
      <c r="P49">
        <f t="array" ref="P49">IFERROR(CONCATENATE((INDEX($A$7:$A$28,SMALL(IF($Q$7:$Q$28&lt;&gt;"",IF($N$7:$N$28&lt;&gt;"",ROW($N$7:$N$28)-MIN(ROW($N$7:$N$28))+1,""),""),ROW()-ROW(A$31)+1))),),"")</f>
        <v>0</v>
      </c>
      <c r="S49">
        <f t="array" ref="S49">IFERROR(CONCATENATE((INDEX($V$7:$V$28,SMALL(IF($V$7:$V$28&lt;&gt;"",IF($S$7:$S$28&lt;&gt;"",ROW($S$7:$S$28)-MIN(ROW($S$7:$S$28))+1,""),""),ROW()-ROW(A$31)+1)))," "),"")</f>
        <v>0</v>
      </c>
      <c r="T49">
        <f t="array" ref="T49">IFERROR(CONCATENATE(TEXT(INDEX($S$7:$S$28,SMALL(IF($V$7:$V$28&lt;&gt;"",IF($S$7:$S$28&lt;&gt;"",ROW($S$7:$S$28)-MIN(ROW($S$7:$S$28))+1,""),""),ROW()-ROW(A$31)+1)),"##0")," "),"")</f>
        <v>0</v>
      </c>
      <c r="U49">
        <f t="array" ref="U49">IFERROR(CONCATENATE((INDEX($A$7:$A$28,SMALL(IF($V$7:$V$28&lt;&gt;"",IF($S$7:$S$28&lt;&gt;"",ROW($S$7:$S$28)-MIN(ROW($S$7:$S$28))+1,""),""),ROW()-ROW(A$31)+1))),),"")</f>
        <v>0</v>
      </c>
      <c r="X49">
        <f t="array" ref="X49">IFERROR(CONCATENATE((INDEX($AA$7:$AA$28,SMALL(IF($AA$7:$AA$28&lt;&gt;"",IF($X$7:$X$28&lt;&gt;"",ROW($X$7:$X$28)-MIN(ROW($X$7:$X$28))+1,""),""),ROW()-ROW(A$31)+1)))," "),"")</f>
        <v>0</v>
      </c>
      <c r="Y49">
        <f t="array" ref="Y49">IFERROR(CONCATENATE(TEXT(INDEX($X$7:$X$28,SMALL(IF($AA$7:$AA$28&lt;&gt;"",IF($X$7:$X$28&lt;&gt;"",ROW($X$7:$X$28)-MIN(ROW($X$7:$X$28))+1,""),""),ROW()-ROW(A$31)+1)),"##0")," "),"")</f>
        <v>0</v>
      </c>
      <c r="Z49">
        <f t="array" ref="Z49">IFERROR(CONCATENATE((INDEX($A$7:$A$28,SMALL(IF($AA$7:$AA$28&lt;&gt;"",IF($X$7:$X$28&lt;&gt;"",ROW($X$7:$X$28)-MIN(ROW($X$7:$X$28))+1,""),""),ROW()-ROW(A$31)+1))),),"")</f>
        <v>0</v>
      </c>
      <c r="AC49">
        <f t="array" ref="AC49">IFERROR(CONCATENATE((INDEX($AF$7:$AF$28,SMALL(IF($AF$7:$AF$28&lt;&gt;"",IF($AC$7:$AC$28&lt;&gt;"",ROW($AC$7:$AC$28)-MIN(ROW($AC$7:$AC$28))+1,""),""),ROW()-ROW(A$31)+1))),","),"")</f>
        <v>0</v>
      </c>
      <c r="AD49">
        <f t="array" ref="AD49">IFERROR(CONCATENATE(TEXT(INDEX($AC$7:$AC$28,SMALL(IF($AF$7:$AF$28&lt;&gt;"",IF($AC$7:$AC$28&lt;&gt;"",ROW($AC$7:$AC$28)-MIN(ROW($AC$7:$AC$28))+1,""),""),ROW()-ROW(A$31)+1)),"##0"),","),"")</f>
        <v>0</v>
      </c>
      <c r="AE49">
        <f t="array" ref="AE49">IFERROR(CONCATENATE((INDEX($A$7:$A$28,SMALL(IF($AF$7:$AF$28&lt;&gt;"",IF($AC$7:$AC$28&lt;&gt;"",ROW($AC$7:$AC$28)-MIN(ROW($AC$7:$AC$28))+1,""),""),ROW()-ROW(A$31)+1))),),"")</f>
        <v>0</v>
      </c>
      <c r="AH49">
        <f t="array" ref="AH49">IFERROR(CONCATENATE((INDEX($AK$7:$AK$28,SMALL(IF($AK$7:$AK$28&lt;&gt;"",IF($AH$7:$AH$28&lt;&gt;"",ROW($AH$7:$AH$28)-MIN(ROW($AH$7:$AH$28))+1,""),""),ROW()-ROW(A$31)+1)))," "),"")</f>
        <v>0</v>
      </c>
      <c r="AI49">
        <f t="array" ref="AI49">IFERROR(CONCATENATE(TEXT(INDEX($AH$7:$AH$28,SMALL(IF($AK$7:$AK$28&lt;&gt;"",IF($AH$7:$AH$28&lt;&gt;"",ROW($AH$7:$AH$28)-MIN(ROW($AH$7:$AH$28))+1,""),""),ROW()-ROW(A$31)+1)),"##0")," "),"")</f>
        <v>0</v>
      </c>
      <c r="AJ49">
        <f t="array" ref="AJ49">IFERROR(CONCATENATE((INDEX($A$7:$A$28,SMALL(IF($AK$7:$AK$28&lt;&gt;"",IF($AH$7:$AH$28&lt;&gt;"",ROW($AH$7:$AH$28)-MIN(ROW($AH$7:$AH$28))+1,""),""),ROW()-ROW(A$31)+1))),),"")</f>
        <v>0</v>
      </c>
      <c r="AM49">
        <f t="array" ref="AM49">IFERROR(CONCATENATE((INDEX($AP$7:$AP$28,SMALL(IF($AP$7:$AP$28&lt;&gt;"",IF($AM$7:$AM$28&lt;&gt;"",ROW($AM$7:$AM$28)-MIN(ROW($AM$7:$AM$28))+1,""),""),ROW()-ROW(A$31)+1)))," "),"")</f>
        <v>0</v>
      </c>
      <c r="AN49">
        <f t="array" ref="AN49">IFERROR(CONCATENATE(TEXT(INDEX($AM$7:$AM$28,SMALL(IF($AP$7:$AP$28&lt;&gt;"",IF($AM$7:$AM$28&lt;&gt;"",ROW($AM$7:$AM$28)-MIN(ROW($AM$7:$AM$28))+1,""),""),ROW()-ROW(A$31)+1)),"##0")," "),"")</f>
        <v>0</v>
      </c>
      <c r="AO49">
        <f t="array" ref="AO49">IFERROR(CONCATENATE((INDEX($A$7:$A$28,SMALL(IF($AP$7:$AP$28&lt;&gt;"",IF($AM$7:$AM$28&lt;&gt;"",ROW($AM$7:$AM$28)-MIN(ROW($AM$7:$AM$28))+1,""),""),ROW()-ROW(A$31)+1))),),"")</f>
        <v>0</v>
      </c>
    </row>
    <row r="50" spans="9:41">
      <c r="I50">
        <f t="array" ref="I50">IFERROR(CONCATENATE((INDEX($L$7:$L$28,SMALL(IF($L$7:$L$28&lt;&gt;"",IF($I$7:$I$28&lt;&gt;"",ROW($I$7:$I$28)-MIN(ROW($I$7:$I$28))+1,""),""),ROW()-ROW(A$31)+1))),","),"")</f>
        <v>0</v>
      </c>
      <c r="J50">
        <f t="array" ref="J50">IFERROR(CONCATENATE(TEXT(INDEX($I$7:$I$28,SMALL(IF($L$7:$L$28&lt;&gt;"",IF($I$7:$I$28&lt;&gt;"",ROW($I$7:$I$28)-MIN(ROW($I$7:$I$28))+1,""),""),ROW()-ROW(A$31)+1)),"##0"),","),"")</f>
        <v>0</v>
      </c>
      <c r="K50">
        <f t="array" ref="K50">IFERROR(CONCATENATE((INDEX($A$7:$A$28,SMALL(IF($L$7:$L$28&lt;&gt;"",IF($I$7:$I$28&lt;&gt;"",ROW($I$7:$I$28)-MIN(ROW($I$7:$I$28))+1,""),""),ROW()-ROW(A$31)+1))),),"")</f>
        <v>0</v>
      </c>
      <c r="N50">
        <f t="array" ref="N50">IFERROR(CONCATENATE(TEXT(INDEX($N$7:$N$28,SMALL(IF($Q$7:$Q$28&lt;&gt;"",IF($N$7:$N$28&lt;&gt;"",ROW($N$7:$N$28)-MIN(ROW($N$7:$N$28))+1,""),""),ROW()-ROW(A$31)+1)),"##0"),","),"")</f>
        <v>0</v>
      </c>
      <c r="O50">
        <f t="array" ref="O50">IFERROR(CONCATENATE((INDEX($Q$7:$Q$28,SMALL(IF($Q$7:$Q$28&lt;&gt;"",IF($N$7:$N$28&lt;&gt;"",ROW($N$7:$N$28)-MIN(ROW($N$7:$N$28))+1,""),""),ROW()-ROW(A$31)+1))),","),"")</f>
        <v>0</v>
      </c>
      <c r="P50">
        <f t="array" ref="P50">IFERROR(CONCATENATE((INDEX($A$7:$A$28,SMALL(IF($Q$7:$Q$28&lt;&gt;"",IF($N$7:$N$28&lt;&gt;"",ROW($N$7:$N$28)-MIN(ROW($N$7:$N$28))+1,""),""),ROW()-ROW(A$31)+1))),),"")</f>
        <v>0</v>
      </c>
      <c r="S50">
        <f t="array" ref="S50">IFERROR(CONCATENATE((INDEX($V$7:$V$28,SMALL(IF($V$7:$V$28&lt;&gt;"",IF($S$7:$S$28&lt;&gt;"",ROW($S$7:$S$28)-MIN(ROW($S$7:$S$28))+1,""),""),ROW()-ROW(A$31)+1)))," "),"")</f>
        <v>0</v>
      </c>
      <c r="T50">
        <f t="array" ref="T50">IFERROR(CONCATENATE(TEXT(INDEX($S$7:$S$28,SMALL(IF($V$7:$V$28&lt;&gt;"",IF($S$7:$S$28&lt;&gt;"",ROW($S$7:$S$28)-MIN(ROW($S$7:$S$28))+1,""),""),ROW()-ROW(A$31)+1)),"##0")," "),"")</f>
        <v>0</v>
      </c>
      <c r="U50">
        <f t="array" ref="U50">IFERROR(CONCATENATE((INDEX($A$7:$A$28,SMALL(IF($V$7:$V$28&lt;&gt;"",IF($S$7:$S$28&lt;&gt;"",ROW($S$7:$S$28)-MIN(ROW($S$7:$S$28))+1,""),""),ROW()-ROW(A$31)+1))),),"")</f>
        <v>0</v>
      </c>
      <c r="X50">
        <f t="array" ref="X50">IFERROR(CONCATENATE((INDEX($AA$7:$AA$28,SMALL(IF($AA$7:$AA$28&lt;&gt;"",IF($X$7:$X$28&lt;&gt;"",ROW($X$7:$X$28)-MIN(ROW($X$7:$X$28))+1,""),""),ROW()-ROW(A$31)+1)))," "),"")</f>
        <v>0</v>
      </c>
      <c r="Y50">
        <f t="array" ref="Y50">IFERROR(CONCATENATE(TEXT(INDEX($X$7:$X$28,SMALL(IF($AA$7:$AA$28&lt;&gt;"",IF($X$7:$X$28&lt;&gt;"",ROW($X$7:$X$28)-MIN(ROW($X$7:$X$28))+1,""),""),ROW()-ROW(A$31)+1)),"##0")," "),"")</f>
        <v>0</v>
      </c>
      <c r="Z50">
        <f t="array" ref="Z50">IFERROR(CONCATENATE((INDEX($A$7:$A$28,SMALL(IF($AA$7:$AA$28&lt;&gt;"",IF($X$7:$X$28&lt;&gt;"",ROW($X$7:$X$28)-MIN(ROW($X$7:$X$28))+1,""),""),ROW()-ROW(A$31)+1))),),"")</f>
        <v>0</v>
      </c>
      <c r="AC50">
        <f t="array" ref="AC50">IFERROR(CONCATENATE((INDEX($AF$7:$AF$28,SMALL(IF($AF$7:$AF$28&lt;&gt;"",IF($AC$7:$AC$28&lt;&gt;"",ROW($AC$7:$AC$28)-MIN(ROW($AC$7:$AC$28))+1,""),""),ROW()-ROW(A$31)+1))),","),"")</f>
        <v>0</v>
      </c>
      <c r="AD50">
        <f t="array" ref="AD50">IFERROR(CONCATENATE(TEXT(INDEX($AC$7:$AC$28,SMALL(IF($AF$7:$AF$28&lt;&gt;"",IF($AC$7:$AC$28&lt;&gt;"",ROW($AC$7:$AC$28)-MIN(ROW($AC$7:$AC$28))+1,""),""),ROW()-ROW(A$31)+1)),"##0"),","),"")</f>
        <v>0</v>
      </c>
      <c r="AE50">
        <f t="array" ref="AE50">IFERROR(CONCATENATE((INDEX($A$7:$A$28,SMALL(IF($AF$7:$AF$28&lt;&gt;"",IF($AC$7:$AC$28&lt;&gt;"",ROW($AC$7:$AC$28)-MIN(ROW($AC$7:$AC$28))+1,""),""),ROW()-ROW(A$31)+1))),),"")</f>
        <v>0</v>
      </c>
      <c r="AH50">
        <f t="array" ref="AH50">IFERROR(CONCATENATE((INDEX($AK$7:$AK$28,SMALL(IF($AK$7:$AK$28&lt;&gt;"",IF($AH$7:$AH$28&lt;&gt;"",ROW($AH$7:$AH$28)-MIN(ROW($AH$7:$AH$28))+1,""),""),ROW()-ROW(A$31)+1)))," "),"")</f>
        <v>0</v>
      </c>
      <c r="AI50">
        <f t="array" ref="AI50">IFERROR(CONCATENATE(TEXT(INDEX($AH$7:$AH$28,SMALL(IF($AK$7:$AK$28&lt;&gt;"",IF($AH$7:$AH$28&lt;&gt;"",ROW($AH$7:$AH$28)-MIN(ROW($AH$7:$AH$28))+1,""),""),ROW()-ROW(A$31)+1)),"##0")," "),"")</f>
        <v>0</v>
      </c>
      <c r="AJ50">
        <f t="array" ref="AJ50">IFERROR(CONCATENATE((INDEX($A$7:$A$28,SMALL(IF($AK$7:$AK$28&lt;&gt;"",IF($AH$7:$AH$28&lt;&gt;"",ROW($AH$7:$AH$28)-MIN(ROW($AH$7:$AH$28))+1,""),""),ROW()-ROW(A$31)+1))),),"")</f>
        <v>0</v>
      </c>
      <c r="AM50">
        <f t="array" ref="AM50">IFERROR(CONCATENATE((INDEX($AP$7:$AP$28,SMALL(IF($AP$7:$AP$28&lt;&gt;"",IF($AM$7:$AM$28&lt;&gt;"",ROW($AM$7:$AM$28)-MIN(ROW($AM$7:$AM$28))+1,""),""),ROW()-ROW(A$31)+1)))," "),"")</f>
        <v>0</v>
      </c>
      <c r="AN50">
        <f t="array" ref="AN50">IFERROR(CONCATENATE(TEXT(INDEX($AM$7:$AM$28,SMALL(IF($AP$7:$AP$28&lt;&gt;"",IF($AM$7:$AM$28&lt;&gt;"",ROW($AM$7:$AM$28)-MIN(ROW($AM$7:$AM$28))+1,""),""),ROW()-ROW(A$31)+1)),"##0")," "),"")</f>
        <v>0</v>
      </c>
      <c r="AO50">
        <f t="array" ref="AO50">IFERROR(CONCATENATE((INDEX($A$7:$A$28,SMALL(IF($AP$7:$AP$28&lt;&gt;"",IF($AM$7:$AM$28&lt;&gt;"",ROW($AM$7:$AM$28)-MIN(ROW($AM$7:$AM$28))+1,""),""),ROW()-ROW(A$31)+1))),),"")</f>
        <v>0</v>
      </c>
    </row>
    <row r="51" spans="9:41">
      <c r="I51">
        <f t="array" ref="I51">IFERROR(CONCATENATE((INDEX($L$7:$L$28,SMALL(IF($L$7:$L$28&lt;&gt;"",IF($I$7:$I$28&lt;&gt;"",ROW($I$7:$I$28)-MIN(ROW($I$7:$I$28))+1,""),""),ROW()-ROW(A$31)+1))),","),"")</f>
        <v>0</v>
      </c>
      <c r="J51">
        <f t="array" ref="J51">IFERROR(CONCATENATE(TEXT(INDEX($I$7:$I$28,SMALL(IF($L$7:$L$28&lt;&gt;"",IF($I$7:$I$28&lt;&gt;"",ROW($I$7:$I$28)-MIN(ROW($I$7:$I$28))+1,""),""),ROW()-ROW(A$31)+1)),"##0"),","),"")</f>
        <v>0</v>
      </c>
      <c r="K51">
        <f t="array" ref="K51">IFERROR(CONCATENATE((INDEX($A$7:$A$28,SMALL(IF($L$7:$L$28&lt;&gt;"",IF($I$7:$I$28&lt;&gt;"",ROW($I$7:$I$28)-MIN(ROW($I$7:$I$28))+1,""),""),ROW()-ROW(A$31)+1))),),"")</f>
        <v>0</v>
      </c>
      <c r="N51">
        <f t="array" ref="N51">IFERROR(CONCATENATE(TEXT(INDEX($N$7:$N$28,SMALL(IF($Q$7:$Q$28&lt;&gt;"",IF($N$7:$N$28&lt;&gt;"",ROW($N$7:$N$28)-MIN(ROW($N$7:$N$28))+1,""),""),ROW()-ROW(A$31)+1)),"##0"),","),"")</f>
        <v>0</v>
      </c>
      <c r="O51">
        <f t="array" ref="O51">IFERROR(CONCATENATE((INDEX($Q$7:$Q$28,SMALL(IF($Q$7:$Q$28&lt;&gt;"",IF($N$7:$N$28&lt;&gt;"",ROW($N$7:$N$28)-MIN(ROW($N$7:$N$28))+1,""),""),ROW()-ROW(A$31)+1))),","),"")</f>
        <v>0</v>
      </c>
      <c r="P51">
        <f t="array" ref="P51">IFERROR(CONCATENATE((INDEX($A$7:$A$28,SMALL(IF($Q$7:$Q$28&lt;&gt;"",IF($N$7:$N$28&lt;&gt;"",ROW($N$7:$N$28)-MIN(ROW($N$7:$N$28))+1,""),""),ROW()-ROW(A$31)+1))),),"")</f>
        <v>0</v>
      </c>
      <c r="S51">
        <f t="array" ref="S51">IFERROR(CONCATENATE((INDEX($V$7:$V$28,SMALL(IF($V$7:$V$28&lt;&gt;"",IF($S$7:$S$28&lt;&gt;"",ROW($S$7:$S$28)-MIN(ROW($S$7:$S$28))+1,""),""),ROW()-ROW(A$31)+1)))," "),"")</f>
        <v>0</v>
      </c>
      <c r="T51">
        <f t="array" ref="T51">IFERROR(CONCATENATE(TEXT(INDEX($S$7:$S$28,SMALL(IF($V$7:$V$28&lt;&gt;"",IF($S$7:$S$28&lt;&gt;"",ROW($S$7:$S$28)-MIN(ROW($S$7:$S$28))+1,""),""),ROW()-ROW(A$31)+1)),"##0")," "),"")</f>
        <v>0</v>
      </c>
      <c r="U51">
        <f t="array" ref="U51">IFERROR(CONCATENATE((INDEX($A$7:$A$28,SMALL(IF($V$7:$V$28&lt;&gt;"",IF($S$7:$S$28&lt;&gt;"",ROW($S$7:$S$28)-MIN(ROW($S$7:$S$28))+1,""),""),ROW()-ROW(A$31)+1))),),"")</f>
        <v>0</v>
      </c>
      <c r="X51">
        <f t="array" ref="X51">IFERROR(CONCATENATE((INDEX($AA$7:$AA$28,SMALL(IF($AA$7:$AA$28&lt;&gt;"",IF($X$7:$X$28&lt;&gt;"",ROW($X$7:$X$28)-MIN(ROW($X$7:$X$28))+1,""),""),ROW()-ROW(A$31)+1)))," "),"")</f>
        <v>0</v>
      </c>
      <c r="Y51">
        <f t="array" ref="Y51">IFERROR(CONCATENATE(TEXT(INDEX($X$7:$X$28,SMALL(IF($AA$7:$AA$28&lt;&gt;"",IF($X$7:$X$28&lt;&gt;"",ROW($X$7:$X$28)-MIN(ROW($X$7:$X$28))+1,""),""),ROW()-ROW(A$31)+1)),"##0")," "),"")</f>
        <v>0</v>
      </c>
      <c r="Z51">
        <f t="array" ref="Z51">IFERROR(CONCATENATE((INDEX($A$7:$A$28,SMALL(IF($AA$7:$AA$28&lt;&gt;"",IF($X$7:$X$28&lt;&gt;"",ROW($X$7:$X$28)-MIN(ROW($X$7:$X$28))+1,""),""),ROW()-ROW(A$31)+1))),),"")</f>
        <v>0</v>
      </c>
      <c r="AC51">
        <f t="array" ref="AC51">IFERROR(CONCATENATE((INDEX($AF$7:$AF$28,SMALL(IF($AF$7:$AF$28&lt;&gt;"",IF($AC$7:$AC$28&lt;&gt;"",ROW($AC$7:$AC$28)-MIN(ROW($AC$7:$AC$28))+1,""),""),ROW()-ROW(A$31)+1))),","),"")</f>
        <v>0</v>
      </c>
      <c r="AD51">
        <f t="array" ref="AD51">IFERROR(CONCATENATE(TEXT(INDEX($AC$7:$AC$28,SMALL(IF($AF$7:$AF$28&lt;&gt;"",IF($AC$7:$AC$28&lt;&gt;"",ROW($AC$7:$AC$28)-MIN(ROW($AC$7:$AC$28))+1,""),""),ROW()-ROW(A$31)+1)),"##0"),","),"")</f>
        <v>0</v>
      </c>
      <c r="AE51">
        <f t="array" ref="AE51">IFERROR(CONCATENATE((INDEX($A$7:$A$28,SMALL(IF($AF$7:$AF$28&lt;&gt;"",IF($AC$7:$AC$28&lt;&gt;"",ROW($AC$7:$AC$28)-MIN(ROW($AC$7:$AC$28))+1,""),""),ROW()-ROW(A$31)+1))),),"")</f>
        <v>0</v>
      </c>
      <c r="AH51">
        <f t="array" ref="AH51">IFERROR(CONCATENATE((INDEX($AK$7:$AK$28,SMALL(IF($AK$7:$AK$28&lt;&gt;"",IF($AH$7:$AH$28&lt;&gt;"",ROW($AH$7:$AH$28)-MIN(ROW($AH$7:$AH$28))+1,""),""),ROW()-ROW(A$31)+1)))," "),"")</f>
        <v>0</v>
      </c>
      <c r="AI51">
        <f t="array" ref="AI51">IFERROR(CONCATENATE(TEXT(INDEX($AH$7:$AH$28,SMALL(IF($AK$7:$AK$28&lt;&gt;"",IF($AH$7:$AH$28&lt;&gt;"",ROW($AH$7:$AH$28)-MIN(ROW($AH$7:$AH$28))+1,""),""),ROW()-ROW(A$31)+1)),"##0")," "),"")</f>
        <v>0</v>
      </c>
      <c r="AJ51">
        <f t="array" ref="AJ51">IFERROR(CONCATENATE((INDEX($A$7:$A$28,SMALL(IF($AK$7:$AK$28&lt;&gt;"",IF($AH$7:$AH$28&lt;&gt;"",ROW($AH$7:$AH$28)-MIN(ROW($AH$7:$AH$28))+1,""),""),ROW()-ROW(A$31)+1))),),"")</f>
        <v>0</v>
      </c>
      <c r="AM51">
        <f t="array" ref="AM51">IFERROR(CONCATENATE((INDEX($AP$7:$AP$28,SMALL(IF($AP$7:$AP$28&lt;&gt;"",IF($AM$7:$AM$28&lt;&gt;"",ROW($AM$7:$AM$28)-MIN(ROW($AM$7:$AM$28))+1,""),""),ROW()-ROW(A$31)+1)))," "),"")</f>
        <v>0</v>
      </c>
      <c r="AN51">
        <f t="array" ref="AN51">IFERROR(CONCATENATE(TEXT(INDEX($AM$7:$AM$28,SMALL(IF($AP$7:$AP$28&lt;&gt;"",IF($AM$7:$AM$28&lt;&gt;"",ROW($AM$7:$AM$28)-MIN(ROW($AM$7:$AM$28))+1,""),""),ROW()-ROW(A$31)+1)),"##0")," "),"")</f>
        <v>0</v>
      </c>
      <c r="AO51">
        <f t="array" ref="AO51">IFERROR(CONCATENATE((INDEX($A$7:$A$28,SMALL(IF($AP$7:$AP$28&lt;&gt;"",IF($AM$7:$AM$28&lt;&gt;"",ROW($AM$7:$AM$28)-MIN(ROW($AM$7:$AM$28))+1,""),""),ROW()-ROW(A$31)+1))),),"")</f>
        <v>0</v>
      </c>
    </row>
    <row r="52" spans="9:41">
      <c r="I52">
        <f t="array" ref="I52">IFERROR(CONCATENATE((INDEX($L$7:$L$28,SMALL(IF($L$7:$L$28&lt;&gt;"",IF($I$7:$I$28&lt;&gt;"",ROW($I$7:$I$28)-MIN(ROW($I$7:$I$28))+1,""),""),ROW()-ROW(A$31)+1))),","),"")</f>
        <v>0</v>
      </c>
      <c r="J52">
        <f t="array" ref="J52">IFERROR(CONCATENATE(TEXT(INDEX($I$7:$I$28,SMALL(IF($L$7:$L$28&lt;&gt;"",IF($I$7:$I$28&lt;&gt;"",ROW($I$7:$I$28)-MIN(ROW($I$7:$I$28))+1,""),""),ROW()-ROW(A$31)+1)),"##0"),","),"")</f>
        <v>0</v>
      </c>
      <c r="K52">
        <f t="array" ref="K52">IFERROR(CONCATENATE((INDEX($A$7:$A$28,SMALL(IF($L$7:$L$28&lt;&gt;"",IF($I$7:$I$28&lt;&gt;"",ROW($I$7:$I$28)-MIN(ROW($I$7:$I$28))+1,""),""),ROW()-ROW(A$31)+1))),),"")</f>
        <v>0</v>
      </c>
      <c r="N52">
        <f t="array" ref="N52">IFERROR(CONCATENATE(TEXT(INDEX($N$7:$N$28,SMALL(IF($Q$7:$Q$28&lt;&gt;"",IF($N$7:$N$28&lt;&gt;"",ROW($N$7:$N$28)-MIN(ROW($N$7:$N$28))+1,""),""),ROW()-ROW(A$31)+1)),"##0"),","),"")</f>
        <v>0</v>
      </c>
      <c r="O52">
        <f t="array" ref="O52">IFERROR(CONCATENATE((INDEX($Q$7:$Q$28,SMALL(IF($Q$7:$Q$28&lt;&gt;"",IF($N$7:$N$28&lt;&gt;"",ROW($N$7:$N$28)-MIN(ROW($N$7:$N$28))+1,""),""),ROW()-ROW(A$31)+1))),","),"")</f>
        <v>0</v>
      </c>
      <c r="P52">
        <f t="array" ref="P52">IFERROR(CONCATENATE((INDEX($A$7:$A$28,SMALL(IF($Q$7:$Q$28&lt;&gt;"",IF($N$7:$N$28&lt;&gt;"",ROW($N$7:$N$28)-MIN(ROW($N$7:$N$28))+1,""),""),ROW()-ROW(A$31)+1))),),"")</f>
        <v>0</v>
      </c>
      <c r="S52">
        <f t="array" ref="S52">IFERROR(CONCATENATE((INDEX($V$7:$V$28,SMALL(IF($V$7:$V$28&lt;&gt;"",IF($S$7:$S$28&lt;&gt;"",ROW($S$7:$S$28)-MIN(ROW($S$7:$S$28))+1,""),""),ROW()-ROW(A$31)+1)))," "),"")</f>
        <v>0</v>
      </c>
      <c r="T52">
        <f t="array" ref="T52">IFERROR(CONCATENATE(TEXT(INDEX($S$7:$S$28,SMALL(IF($V$7:$V$28&lt;&gt;"",IF($S$7:$S$28&lt;&gt;"",ROW($S$7:$S$28)-MIN(ROW($S$7:$S$28))+1,""),""),ROW()-ROW(A$31)+1)),"##0")," "),"")</f>
        <v>0</v>
      </c>
      <c r="U52">
        <f t="array" ref="U52">IFERROR(CONCATENATE((INDEX($A$7:$A$28,SMALL(IF($V$7:$V$28&lt;&gt;"",IF($S$7:$S$28&lt;&gt;"",ROW($S$7:$S$28)-MIN(ROW($S$7:$S$28))+1,""),""),ROW()-ROW(A$31)+1))),),"")</f>
        <v>0</v>
      </c>
      <c r="X52">
        <f t="array" ref="X52">IFERROR(CONCATENATE((INDEX($AA$7:$AA$28,SMALL(IF($AA$7:$AA$28&lt;&gt;"",IF($X$7:$X$28&lt;&gt;"",ROW($X$7:$X$28)-MIN(ROW($X$7:$X$28))+1,""),""),ROW()-ROW(A$31)+1)))," "),"")</f>
        <v>0</v>
      </c>
      <c r="Y52">
        <f t="array" ref="Y52">IFERROR(CONCATENATE(TEXT(INDEX($X$7:$X$28,SMALL(IF($AA$7:$AA$28&lt;&gt;"",IF($X$7:$X$28&lt;&gt;"",ROW($X$7:$X$28)-MIN(ROW($X$7:$X$28))+1,""),""),ROW()-ROW(A$31)+1)),"##0")," "),"")</f>
        <v>0</v>
      </c>
      <c r="Z52">
        <f t="array" ref="Z52">IFERROR(CONCATENATE((INDEX($A$7:$A$28,SMALL(IF($AA$7:$AA$28&lt;&gt;"",IF($X$7:$X$28&lt;&gt;"",ROW($X$7:$X$28)-MIN(ROW($X$7:$X$28))+1,""),""),ROW()-ROW(A$31)+1))),),"")</f>
        <v>0</v>
      </c>
      <c r="AC52">
        <f t="array" ref="AC52">IFERROR(CONCATENATE((INDEX($AF$7:$AF$28,SMALL(IF($AF$7:$AF$28&lt;&gt;"",IF($AC$7:$AC$28&lt;&gt;"",ROW($AC$7:$AC$28)-MIN(ROW($AC$7:$AC$28))+1,""),""),ROW()-ROW(A$31)+1))),","),"")</f>
        <v>0</v>
      </c>
      <c r="AD52">
        <f t="array" ref="AD52">IFERROR(CONCATENATE(TEXT(INDEX($AC$7:$AC$28,SMALL(IF($AF$7:$AF$28&lt;&gt;"",IF($AC$7:$AC$28&lt;&gt;"",ROW($AC$7:$AC$28)-MIN(ROW($AC$7:$AC$28))+1,""),""),ROW()-ROW(A$31)+1)),"##0"),","),"")</f>
        <v>0</v>
      </c>
      <c r="AE52">
        <f t="array" ref="AE52">IFERROR(CONCATENATE((INDEX($A$7:$A$28,SMALL(IF($AF$7:$AF$28&lt;&gt;"",IF($AC$7:$AC$28&lt;&gt;"",ROW($AC$7:$AC$28)-MIN(ROW($AC$7:$AC$28))+1,""),""),ROW()-ROW(A$31)+1))),),"")</f>
        <v>0</v>
      </c>
      <c r="AH52">
        <f t="array" ref="AH52">IFERROR(CONCATENATE((INDEX($AK$7:$AK$28,SMALL(IF($AK$7:$AK$28&lt;&gt;"",IF($AH$7:$AH$28&lt;&gt;"",ROW($AH$7:$AH$28)-MIN(ROW($AH$7:$AH$28))+1,""),""),ROW()-ROW(A$31)+1)))," "),"")</f>
        <v>0</v>
      </c>
      <c r="AI52">
        <f t="array" ref="AI52">IFERROR(CONCATENATE(TEXT(INDEX($AH$7:$AH$28,SMALL(IF($AK$7:$AK$28&lt;&gt;"",IF($AH$7:$AH$28&lt;&gt;"",ROW($AH$7:$AH$28)-MIN(ROW($AH$7:$AH$28))+1,""),""),ROW()-ROW(A$31)+1)),"##0")," "),"")</f>
        <v>0</v>
      </c>
      <c r="AJ52">
        <f t="array" ref="AJ52">IFERROR(CONCATENATE((INDEX($A$7:$A$28,SMALL(IF($AK$7:$AK$28&lt;&gt;"",IF($AH$7:$AH$28&lt;&gt;"",ROW($AH$7:$AH$28)-MIN(ROW($AH$7:$AH$28))+1,""),""),ROW()-ROW(A$31)+1))),),"")</f>
        <v>0</v>
      </c>
      <c r="AM52">
        <f t="array" ref="AM52">IFERROR(CONCATENATE((INDEX($AP$7:$AP$28,SMALL(IF($AP$7:$AP$28&lt;&gt;"",IF($AM$7:$AM$28&lt;&gt;"",ROW($AM$7:$AM$28)-MIN(ROW($AM$7:$AM$28))+1,""),""),ROW()-ROW(A$31)+1)))," "),"")</f>
        <v>0</v>
      </c>
      <c r="AN52">
        <f t="array" ref="AN52">IFERROR(CONCATENATE(TEXT(INDEX($AM$7:$AM$28,SMALL(IF($AP$7:$AP$28&lt;&gt;"",IF($AM$7:$AM$28&lt;&gt;"",ROW($AM$7:$AM$28)-MIN(ROW($AM$7:$AM$28))+1,""),""),ROW()-ROW(A$31)+1)),"##0")," "),"")</f>
        <v>0</v>
      </c>
      <c r="AO52">
        <f t="array" ref="AO52">IFERROR(CONCATENATE((INDEX($A$7:$A$28,SMALL(IF($AP$7:$AP$28&lt;&gt;"",IF($AM$7:$AM$28&lt;&gt;"",ROW($AM$7:$AM$28)-MIN(ROW($AM$7:$AM$28))+1,""),""),ROW()-ROW(A$31)+1))),),"")</f>
        <v>0</v>
      </c>
    </row>
  </sheetData>
  <mergeCells count="8">
    <mergeCell ref="A5:G5"/>
    <mergeCell ref="H5:L5"/>
    <mergeCell ref="M5:Q5"/>
    <mergeCell ref="R5:V5"/>
    <mergeCell ref="W5:AA5"/>
    <mergeCell ref="AB5:AF5"/>
    <mergeCell ref="AG5:AK5"/>
    <mergeCell ref="AL5:AP5"/>
  </mergeCells>
  <conditionalFormatting sqref="AB22">
    <cfRule type="cellIs" dxfId="1" priority="169" operator="equal">
      <formula>0</formula>
    </cfRule>
    <cfRule type="cellIs" dxfId="2" priority="170" operator="lessThan">
      <formula>E22</formula>
    </cfRule>
  </conditionalFormatting>
  <conditionalFormatting sqref="AB24">
    <cfRule type="cellIs" dxfId="1" priority="174" operator="equal">
      <formula>0</formula>
    </cfRule>
    <cfRule type="cellIs" dxfId="2" priority="175" operator="lessThan">
      <formula>E24</formula>
    </cfRule>
  </conditionalFormatting>
  <conditionalFormatting sqref="AB28">
    <cfRule type="cellIs" dxfId="1" priority="179" operator="equal">
      <formula>0</formula>
    </cfRule>
    <cfRule type="cellIs" dxfId="2" priority="180" operator="lessThan">
      <formula>E28</formula>
    </cfRule>
  </conditionalFormatting>
  <conditionalFormatting sqref="AC22">
    <cfRule type="cellIs" dxfId="1" priority="171" operator="greaterThan">
      <formula>AB22</formula>
    </cfRule>
  </conditionalFormatting>
  <conditionalFormatting sqref="AC24">
    <cfRule type="cellIs" dxfId="1" priority="176" operator="greaterThan">
      <formula>AB24</formula>
    </cfRule>
  </conditionalFormatting>
  <conditionalFormatting sqref="AC28">
    <cfRule type="cellIs" dxfId="1" priority="181" operator="greaterThan">
      <formula>AB28</formula>
    </cfRule>
  </conditionalFormatting>
  <conditionalFormatting sqref="AD22">
    <cfRule type="cellIs" dxfId="4" priority="173" operator="lessThanOrEqual">
      <formula>F22</formula>
    </cfRule>
  </conditionalFormatting>
  <conditionalFormatting sqref="AD24">
    <cfRule type="cellIs" dxfId="4" priority="178" operator="lessThanOrEqual">
      <formula>F24</formula>
    </cfRule>
  </conditionalFormatting>
  <conditionalFormatting sqref="AD28">
    <cfRule type="cellIs" dxfId="4" priority="183" operator="lessThanOrEqual">
      <formula>F28</formula>
    </cfRule>
  </conditionalFormatting>
  <conditionalFormatting sqref="AE22">
    <cfRule type="cellIs" dxfId="4" priority="172" operator="lessThanOrEqual">
      <formula>G22</formula>
    </cfRule>
  </conditionalFormatting>
  <conditionalFormatting sqref="AE24">
    <cfRule type="cellIs" dxfId="4" priority="177" operator="lessThanOrEqual">
      <formula>G24</formula>
    </cfRule>
  </conditionalFormatting>
  <conditionalFormatting sqref="AE28">
    <cfRule type="cellIs" dxfId="4" priority="182" operator="lessThanOrEqual">
      <formula>G28</formula>
    </cfRule>
  </conditionalFormatting>
  <conditionalFormatting sqref="AL24">
    <cfRule type="cellIs" dxfId="1" priority="184" operator="equal">
      <formula>0</formula>
    </cfRule>
    <cfRule type="cellIs" dxfId="2" priority="185" operator="lessThan">
      <formula>E24</formula>
    </cfRule>
  </conditionalFormatting>
  <conditionalFormatting sqref="AM24">
    <cfRule type="cellIs" dxfId="1" priority="186" operator="greaterThan">
      <formula>AL24</formula>
    </cfRule>
  </conditionalFormatting>
  <conditionalFormatting sqref="AN24">
    <cfRule type="cellIs" dxfId="4" priority="188" operator="lessThanOrEqual">
      <formula>F24</formula>
    </cfRule>
  </conditionalFormatting>
  <conditionalFormatting sqref="AO24">
    <cfRule type="cellIs" dxfId="4" priority="187" operator="lessThanOrEqual">
      <formula>G24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24">
    <cfRule type="cellIs" dxfId="1" priority="89" operator="equal">
      <formula>0</formula>
    </cfRule>
    <cfRule type="cellIs" dxfId="2" priority="90" operator="lessThan">
      <formula>E24</formula>
    </cfRule>
  </conditionalFormatting>
  <conditionalFormatting sqref="H25">
    <cfRule type="cellIs" dxfId="1" priority="94" operator="equal">
      <formula>0</formula>
    </cfRule>
    <cfRule type="cellIs" dxfId="2" priority="95" operator="lessThan">
      <formula>E25</formula>
    </cfRule>
  </conditionalFormatting>
  <conditionalFormatting sqref="H26">
    <cfRule type="cellIs" dxfId="1" priority="99" operator="equal">
      <formula>0</formula>
    </cfRule>
    <cfRule type="cellIs" dxfId="2" priority="100" operator="lessThan">
      <formula>E26</formula>
    </cfRule>
  </conditionalFormatting>
  <conditionalFormatting sqref="I24">
    <cfRule type="cellIs" dxfId="1" priority="91" operator="greaterThan">
      <formula>H24</formula>
    </cfRule>
  </conditionalFormatting>
  <conditionalFormatting sqref="I25">
    <cfRule type="cellIs" dxfId="1" priority="96" operator="greaterThan">
      <formula>H25</formula>
    </cfRule>
  </conditionalFormatting>
  <conditionalFormatting sqref="I26">
    <cfRule type="cellIs" dxfId="1" priority="101" operator="greaterThan">
      <formula>H26</formula>
    </cfRule>
  </conditionalFormatting>
  <conditionalFormatting sqref="J24">
    <cfRule type="cellIs" dxfId="4" priority="93" operator="lessThanOrEqual">
      <formula>F24</formula>
    </cfRule>
  </conditionalFormatting>
  <conditionalFormatting sqref="J25">
    <cfRule type="cellIs" dxfId="4" priority="98" operator="lessThanOrEqual">
      <formula>F25</formula>
    </cfRule>
  </conditionalFormatting>
  <conditionalFormatting sqref="J26">
    <cfRule type="cellIs" dxfId="4" priority="103" operator="lessThanOrEqual">
      <formula>F26</formula>
    </cfRule>
  </conditionalFormatting>
  <conditionalFormatting sqref="K24">
    <cfRule type="cellIs" dxfId="4" priority="92" operator="lessThanOrEqual">
      <formula>G24</formula>
    </cfRule>
  </conditionalFormatting>
  <conditionalFormatting sqref="K25">
    <cfRule type="cellIs" dxfId="4" priority="97" operator="lessThanOrEqual">
      <formula>G25</formula>
    </cfRule>
  </conditionalFormatting>
  <conditionalFormatting sqref="K26">
    <cfRule type="cellIs" dxfId="4" priority="102" operator="lessThanOrEqual">
      <formula>G26</formula>
    </cfRule>
  </conditionalFormatting>
  <conditionalFormatting sqref="M22">
    <cfRule type="cellIs" dxfId="1" priority="104" operator="equal">
      <formula>0</formula>
    </cfRule>
    <cfRule type="cellIs" dxfId="2" priority="105" operator="lessThan">
      <formula>E22</formula>
    </cfRule>
  </conditionalFormatting>
  <conditionalFormatting sqref="M23">
    <cfRule type="cellIs" dxfId="1" priority="109" operator="equal">
      <formula>0</formula>
    </cfRule>
    <cfRule type="cellIs" dxfId="2" priority="110" operator="lessThan">
      <formula>E23</formula>
    </cfRule>
  </conditionalFormatting>
  <conditionalFormatting sqref="M24">
    <cfRule type="cellIs" dxfId="1" priority="114" operator="equal">
      <formula>0</formula>
    </cfRule>
    <cfRule type="cellIs" dxfId="2" priority="115" operator="lessThan">
      <formula>E24</formula>
    </cfRule>
  </conditionalFormatting>
  <conditionalFormatting sqref="M25">
    <cfRule type="cellIs" dxfId="1" priority="119" operator="equal">
      <formula>0</formula>
    </cfRule>
    <cfRule type="cellIs" dxfId="2" priority="120" operator="lessThan">
      <formula>E25</formula>
    </cfRule>
  </conditionalFormatting>
  <conditionalFormatting sqref="M26">
    <cfRule type="cellIs" dxfId="1" priority="124" operator="equal">
      <formula>0</formula>
    </cfRule>
    <cfRule type="cellIs" dxfId="2" priority="125" operator="lessThan">
      <formula>E26</formula>
    </cfRule>
  </conditionalFormatting>
  <conditionalFormatting sqref="N22">
    <cfRule type="cellIs" dxfId="1" priority="106" operator="greaterThan">
      <formula>M22</formula>
    </cfRule>
  </conditionalFormatting>
  <conditionalFormatting sqref="N23">
    <cfRule type="cellIs" dxfId="1" priority="111" operator="greaterThan">
      <formula>M23</formula>
    </cfRule>
  </conditionalFormatting>
  <conditionalFormatting sqref="N24">
    <cfRule type="cellIs" dxfId="1" priority="116" operator="greaterThan">
      <formula>M24</formula>
    </cfRule>
  </conditionalFormatting>
  <conditionalFormatting sqref="N25">
    <cfRule type="cellIs" dxfId="1" priority="121" operator="greaterThan">
      <formula>M25</formula>
    </cfRule>
  </conditionalFormatting>
  <conditionalFormatting sqref="N26">
    <cfRule type="cellIs" dxfId="1" priority="126" operator="greaterThan">
      <formula>M26</formula>
    </cfRule>
  </conditionalFormatting>
  <conditionalFormatting sqref="O22">
    <cfRule type="cellIs" dxfId="4" priority="108" operator="lessThanOrEqual">
      <formula>F22</formula>
    </cfRule>
  </conditionalFormatting>
  <conditionalFormatting sqref="O23">
    <cfRule type="cellIs" dxfId="4" priority="113" operator="lessThanOrEqual">
      <formula>F23</formula>
    </cfRule>
  </conditionalFormatting>
  <conditionalFormatting sqref="O24">
    <cfRule type="cellIs" dxfId="4" priority="118" operator="lessThanOrEqual">
      <formula>F24</formula>
    </cfRule>
  </conditionalFormatting>
  <conditionalFormatting sqref="O25">
    <cfRule type="cellIs" dxfId="4" priority="123" operator="lessThanOrEqual">
      <formula>F25</formula>
    </cfRule>
  </conditionalFormatting>
  <conditionalFormatting sqref="O26">
    <cfRule type="cellIs" dxfId="4" priority="128" operator="lessThanOrEqual">
      <formula>F26</formula>
    </cfRule>
  </conditionalFormatting>
  <conditionalFormatting sqref="P22">
    <cfRule type="cellIs" dxfId="4" priority="107" operator="lessThanOrEqual">
      <formula>G22</formula>
    </cfRule>
  </conditionalFormatting>
  <conditionalFormatting sqref="P23">
    <cfRule type="cellIs" dxfId="4" priority="112" operator="lessThanOrEqual">
      <formula>G23</formula>
    </cfRule>
  </conditionalFormatting>
  <conditionalFormatting sqref="P24">
    <cfRule type="cellIs" dxfId="4" priority="117" operator="lessThanOrEqual">
      <formula>G24</formula>
    </cfRule>
  </conditionalFormatting>
  <conditionalFormatting sqref="P25">
    <cfRule type="cellIs" dxfId="4" priority="122" operator="lessThanOrEqual">
      <formula>G25</formula>
    </cfRule>
  </conditionalFormatting>
  <conditionalFormatting sqref="P26">
    <cfRule type="cellIs" dxfId="4" priority="127" operator="lessThanOrEqual">
      <formula>G26</formula>
    </cfRule>
  </conditionalFormatting>
  <conditionalFormatting sqref="R22">
    <cfRule type="cellIs" dxfId="1" priority="129" operator="equal">
      <formula>0</formula>
    </cfRule>
    <cfRule type="cellIs" dxfId="2" priority="130" operator="lessThan">
      <formula>E22</formula>
    </cfRule>
  </conditionalFormatting>
  <conditionalFormatting sqref="R24">
    <cfRule type="cellIs" dxfId="1" priority="134" operator="equal">
      <formula>0</formula>
    </cfRule>
    <cfRule type="cellIs" dxfId="2" priority="135" operator="lessThan">
      <formula>E24</formula>
    </cfRule>
  </conditionalFormatting>
  <conditionalFormatting sqref="R28">
    <cfRule type="cellIs" dxfId="1" priority="139" operator="equal">
      <formula>0</formula>
    </cfRule>
    <cfRule type="cellIs" dxfId="2" priority="140" operator="lessThan">
      <formula>E28</formula>
    </cfRule>
  </conditionalFormatting>
  <conditionalFormatting sqref="S22">
    <cfRule type="cellIs" dxfId="1" priority="131" operator="greaterThan">
      <formula>R22</formula>
    </cfRule>
  </conditionalFormatting>
  <conditionalFormatting sqref="S24">
    <cfRule type="cellIs" dxfId="1" priority="136" operator="greaterThan">
      <formula>R24</formula>
    </cfRule>
  </conditionalFormatting>
  <conditionalFormatting sqref="S28">
    <cfRule type="cellIs" dxfId="1" priority="141" operator="greaterThan">
      <formula>R28</formula>
    </cfRule>
  </conditionalFormatting>
  <conditionalFormatting sqref="T22">
    <cfRule type="cellIs" dxfId="4" priority="133" operator="lessThanOrEqual">
      <formula>F22</formula>
    </cfRule>
  </conditionalFormatting>
  <conditionalFormatting sqref="T24">
    <cfRule type="cellIs" dxfId="4" priority="138" operator="lessThanOrEqual">
      <formula>F24</formula>
    </cfRule>
  </conditionalFormatting>
  <conditionalFormatting sqref="T28">
    <cfRule type="cellIs" dxfId="4" priority="143" operator="lessThanOrEqual">
      <formula>F28</formula>
    </cfRule>
  </conditionalFormatting>
  <conditionalFormatting sqref="U22">
    <cfRule type="cellIs" dxfId="4" priority="132" operator="lessThanOrEqual">
      <formula>G22</formula>
    </cfRule>
  </conditionalFormatting>
  <conditionalFormatting sqref="U24">
    <cfRule type="cellIs" dxfId="4" priority="137" operator="lessThanOrEqual">
      <formula>G24</formula>
    </cfRule>
  </conditionalFormatting>
  <conditionalFormatting sqref="U28">
    <cfRule type="cellIs" dxfId="4" priority="142" operator="lessThanOrEqual">
      <formula>G28</formula>
    </cfRule>
  </conditionalFormatting>
  <conditionalFormatting sqref="W22">
    <cfRule type="cellIs" dxfId="1" priority="144" operator="equal">
      <formula>0</formula>
    </cfRule>
    <cfRule type="cellIs" dxfId="2" priority="145" operator="lessThan">
      <formula>E22</formula>
    </cfRule>
  </conditionalFormatting>
  <conditionalFormatting sqref="W23">
    <cfRule type="cellIs" dxfId="1" priority="149" operator="equal">
      <formula>0</formula>
    </cfRule>
    <cfRule type="cellIs" dxfId="2" priority="150" operator="lessThan">
      <formula>E23</formula>
    </cfRule>
  </conditionalFormatting>
  <conditionalFormatting sqref="W24">
    <cfRule type="cellIs" dxfId="1" priority="154" operator="equal">
      <formula>0</formula>
    </cfRule>
    <cfRule type="cellIs" dxfId="2" priority="155" operator="lessThan">
      <formula>E24</formula>
    </cfRule>
  </conditionalFormatting>
  <conditionalFormatting sqref="W25">
    <cfRule type="cellIs" dxfId="1" priority="159" operator="equal">
      <formula>0</formula>
    </cfRule>
    <cfRule type="cellIs" dxfId="2" priority="160" operator="lessThan">
      <formula>E25</formula>
    </cfRule>
  </conditionalFormatting>
  <conditionalFormatting sqref="W26">
    <cfRule type="cellIs" dxfId="1" priority="164" operator="equal">
      <formula>0</formula>
    </cfRule>
    <cfRule type="cellIs" dxfId="2" priority="165" operator="lessThan">
      <formula>E26</formula>
    </cfRule>
  </conditionalFormatting>
  <conditionalFormatting sqref="X22">
    <cfRule type="cellIs" dxfId="1" priority="146" operator="greaterThan">
      <formula>W22</formula>
    </cfRule>
  </conditionalFormatting>
  <conditionalFormatting sqref="X23">
    <cfRule type="cellIs" dxfId="1" priority="151" operator="greaterThan">
      <formula>W23</formula>
    </cfRule>
  </conditionalFormatting>
  <conditionalFormatting sqref="X24">
    <cfRule type="cellIs" dxfId="1" priority="156" operator="greaterThan">
      <formula>W24</formula>
    </cfRule>
  </conditionalFormatting>
  <conditionalFormatting sqref="X25">
    <cfRule type="cellIs" dxfId="1" priority="161" operator="greaterThan">
      <formula>W25</formula>
    </cfRule>
  </conditionalFormatting>
  <conditionalFormatting sqref="X26">
    <cfRule type="cellIs" dxfId="1" priority="166" operator="greaterThan">
      <formula>W26</formula>
    </cfRule>
  </conditionalFormatting>
  <conditionalFormatting sqref="Y22">
    <cfRule type="cellIs" dxfId="4" priority="148" operator="lessThanOrEqual">
      <formula>F22</formula>
    </cfRule>
  </conditionalFormatting>
  <conditionalFormatting sqref="Y23">
    <cfRule type="cellIs" dxfId="4" priority="153" operator="lessThanOrEqual">
      <formula>F23</formula>
    </cfRule>
  </conditionalFormatting>
  <conditionalFormatting sqref="Y24">
    <cfRule type="cellIs" dxfId="4" priority="158" operator="lessThanOrEqual">
      <formula>F24</formula>
    </cfRule>
  </conditionalFormatting>
  <conditionalFormatting sqref="Y25">
    <cfRule type="cellIs" dxfId="4" priority="163" operator="lessThanOrEqual">
      <formula>F25</formula>
    </cfRule>
  </conditionalFormatting>
  <conditionalFormatting sqref="Y26">
    <cfRule type="cellIs" dxfId="4" priority="168" operator="lessThanOrEqual">
      <formula>F26</formula>
    </cfRule>
  </conditionalFormatting>
  <conditionalFormatting sqref="Z22">
    <cfRule type="cellIs" dxfId="4" priority="147" operator="lessThanOrEqual">
      <formula>G22</formula>
    </cfRule>
  </conditionalFormatting>
  <conditionalFormatting sqref="Z23">
    <cfRule type="cellIs" dxfId="4" priority="152" operator="lessThanOrEqual">
      <formula>G23</formula>
    </cfRule>
  </conditionalFormatting>
  <conditionalFormatting sqref="Z24">
    <cfRule type="cellIs" dxfId="4" priority="157" operator="lessThanOrEqual">
      <formula>G24</formula>
    </cfRule>
  </conditionalFormatting>
  <conditionalFormatting sqref="Z25">
    <cfRule type="cellIs" dxfId="4" priority="162" operator="lessThanOrEqual">
      <formula>G25</formula>
    </cfRule>
  </conditionalFormatting>
  <conditionalFormatting sqref="Z26">
    <cfRule type="cellIs" dxfId="4" priority="167" operator="lessThanOrEqual">
      <formula>G26</formula>
    </cfRule>
  </conditionalFormatting>
  <hyperlinks>
    <hyperlink ref="Q22" r:id="rId1"/>
    <hyperlink ref="V22" r:id="rId2"/>
    <hyperlink ref="AA22" r:id="rId3"/>
    <hyperlink ref="AF22" r:id="rId4"/>
    <hyperlink ref="AK22" r:id="rId5"/>
    <hyperlink ref="AP22" r:id="rId6"/>
    <hyperlink ref="D23" r:id="rId7"/>
    <hyperlink ref="Q23" r:id="rId8"/>
    <hyperlink ref="AA23" r:id="rId9"/>
    <hyperlink ref="D24" r:id="rId10"/>
    <hyperlink ref="L24" r:id="rId11"/>
    <hyperlink ref="Q24" r:id="rId12"/>
    <hyperlink ref="V24" r:id="rId13"/>
    <hyperlink ref="AA24" r:id="rId14"/>
    <hyperlink ref="AF24" r:id="rId15"/>
    <hyperlink ref="AK24" r:id="rId16"/>
    <hyperlink ref="AP24" r:id="rId17"/>
    <hyperlink ref="L25" r:id="rId18"/>
    <hyperlink ref="Q25" r:id="rId19"/>
    <hyperlink ref="AA25" r:id="rId20"/>
    <hyperlink ref="D26" r:id="rId21"/>
    <hyperlink ref="L26" r:id="rId22"/>
    <hyperlink ref="Q26" r:id="rId23"/>
    <hyperlink ref="AA26" r:id="rId24"/>
    <hyperlink ref="V28" r:id="rId25"/>
    <hyperlink ref="AF28" r:id="rId26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TinyFPGA-BX. </vt:lpstr>
      <vt:lpstr>arrow_part_data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2018-10-17T21:08:10Z</dcterms:created>
  <dcterms:modified xsi:type="dcterms:W3CDTF">2018-10-17T21:08:10Z</dcterms:modified>
</cp:coreProperties>
</file>