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<sst xmlns="http://schemas.openxmlformats.org/spreadsheetml/2006/main" count="248" uniqueCount="97">
  <si>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</si>
  <si>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</si>
  <si>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</si>
  <si>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</si>
  <si>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</si>
  <si>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</si>
  <si>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</si>
  <si>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</si>
  <si>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</si>
  <si>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</si>
  <si>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</si>
  <si>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</si>
  <si>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</si>
  <si>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</si>
  <si>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</si>
  <si>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</si>
  <si>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</si>
  <si>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</si>
  <si>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</si>
  <si>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</si>
  <si>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</si>
  <si>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MDQ Score: </t>
  </si>
  <si>
    <t>D</t>
  </si>
  <si>
    <t>Auto</t>
  </si>
  <si>
    <t>MDQ Pain:</t>
  </si>
  <si>
    <t>E</t>
  </si>
  <si>
    <t>NDI Score:</t>
  </si>
  <si>
    <t>F</t>
  </si>
  <si>
    <t>NDI Pain:</t>
  </si>
  <si>
    <t>G</t>
  </si>
  <si>
    <t>KOS Score:</t>
  </si>
  <si>
    <t>H</t>
  </si>
  <si>
    <t>KOS Pain:</t>
  </si>
  <si>
    <t>I</t>
  </si>
  <si>
    <t>Self</t>
  </si>
  <si>
    <t>LEFS Score:</t>
  </si>
  <si>
    <t>J</t>
  </si>
  <si>
    <t>LEFS Pain:</t>
  </si>
  <si>
    <t>K</t>
  </si>
  <si>
    <t>Missing</t>
  </si>
  <si>
    <t>QDASH Score:</t>
  </si>
  <si>
    <t>L</t>
  </si>
  <si>
    <t>QDASH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</si>
  <si>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</si>
  <si>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</si>
  <si>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</si>
  <si>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</si>
  <si>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</si>
  <si>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</si>
  <si>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</si>
  <si>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</si>
  <si>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</si>
  <si>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</si>
  <si>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</si>
  <si>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</si>
  <si>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</si>
  <si>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</si>
  <si>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</si>
  <si>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</si>
  <si>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</si>
  <si>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</si>
  <si>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</si>
  <si>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</si>
  <si>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</si>
  <si>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</si>
  <si>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</si>
  <si>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</si>
  <si>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</si>
  <si>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</si>
  <si>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</si>
  <si>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</si>
  <si>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MDQ.prob.mcd</t>
  </si>
  <si>
    <t>MDQ.prob.pain</t>
  </si>
  <si>
    <t>NDI.prob.mcid</t>
  </si>
  <si>
    <t>NDI.prob.pain</t>
  </si>
  <si>
    <t>KOS.prob.mcd</t>
  </si>
  <si>
    <t>KOS.prob.pain</t>
  </si>
  <si>
    <t>LEFS.prob.mcd</t>
  </si>
  <si>
    <t>LEFS.prob.pain</t>
  </si>
  <si>
    <t>QDASH.prob.mcd</t>
  </si>
  <si>
    <t>QDASH.prob.pain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</si>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</sst>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 readingOrder="0"/>
    </xf>
    <xf borderId="0" fillId="0" fontId="6" numFmtId="0" xfId="0" applyFont="1"/>
    <xf borderId="0" fillId="0" fontId="7" numFmtId="11" xfId="0" applyAlignment="1" applyFont="1" applyNumberFormat="1">
      <alignment horizontal="right"/>
    </xf>
    <xf borderId="0" fillId="0" fontId="4" numFmtId="11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7.13"/>
    <col customWidth="1" min="5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11.63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3.0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35.0</v>
      </c>
      <c r="C2" s="1" t="s">
        <v>14</v>
      </c>
      <c r="D2" s="1">
        <v>52.0</v>
      </c>
      <c r="E2" s="1">
        <v>7.0</v>
      </c>
      <c r="F2" s="1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)/(1+EXP(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))</f>
        <v>0.2577889438</v>
      </c>
      <c r="M2" s="2">
        <f t="shared" ref="M2:M26" si="1">(J2-L2)</f>
        <v>-0.2577889438</v>
      </c>
      <c r="N2" s="2">
        <f>N7</f>
        <v>0.2453525854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)/(1+EXP(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))</f>
        <v>0.7824013739</v>
      </c>
      <c r="M3" s="2">
        <f t="shared" si="1"/>
        <v>-0.7824013739</v>
      </c>
      <c r="N3" s="2">
        <f>(M2 + 1) / 2</f>
        <v>0.3711055281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)/(1+EXP(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))</f>
        <v>0.7996240002</v>
      </c>
      <c r="M4" s="2">
        <f t="shared" si="1"/>
        <v>-0.7996240002</v>
      </c>
      <c r="N4" s="2">
        <f t="shared" ref="N4:N26" si="2">(M4 + 1) / 2</f>
        <v>0.1001879999</v>
      </c>
      <c r="O4" s="2"/>
      <c r="P4" s="3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)/(1+EXP(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))</f>
        <v>0.7565838438</v>
      </c>
      <c r="M5" s="2">
        <f t="shared" si="1"/>
        <v>-0.7565838438</v>
      </c>
      <c r="N5" s="2">
        <f t="shared" si="2"/>
        <v>0.1217080781</v>
      </c>
      <c r="O5" s="2"/>
      <c r="P5" s="3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)/(1+EXP(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))</f>
        <v>0.7321774261</v>
      </c>
      <c r="M6" s="2">
        <f t="shared" si="1"/>
        <v>0.2678225739</v>
      </c>
      <c r="N6" s="2">
        <f t="shared" si="2"/>
        <v>0.633911287</v>
      </c>
      <c r="O6" s="2"/>
      <c r="P6" s="3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)/(1+EXP(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))</f>
        <v>0.5092948292</v>
      </c>
      <c r="M7" s="2">
        <f t="shared" si="1"/>
        <v>-0.5092948292</v>
      </c>
      <c r="N7" s="2">
        <f t="shared" si="2"/>
        <v>0.2453525854</v>
      </c>
      <c r="O7" s="2"/>
      <c r="P7" s="3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1">
        <f>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)/(1+EXP(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))</f>
        <v>0.4248749187</v>
      </c>
      <c r="M8" s="2">
        <f t="shared" si="1"/>
        <v>-0.4248749187</v>
      </c>
      <c r="N8" s="2">
        <f t="shared" si="2"/>
        <v>0.2875625406</v>
      </c>
      <c r="O8" s="2"/>
      <c r="P8" s="3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)/(1+EXP(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))</f>
        <v>0.417949226</v>
      </c>
      <c r="M9" s="2">
        <f t="shared" si="1"/>
        <v>0.582050774</v>
      </c>
      <c r="N9" s="2">
        <f t="shared" si="2"/>
        <v>0.791025387</v>
      </c>
      <c r="O9" s="2"/>
      <c r="P9" s="3" t="s">
        <v>32</v>
      </c>
      <c r="Q9" s="2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)/(1+EXP(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))</f>
        <v>0.3070404158</v>
      </c>
      <c r="M10" s="2">
        <f t="shared" si="1"/>
        <v>0.6929595842</v>
      </c>
      <c r="N10" s="2">
        <f t="shared" si="2"/>
        <v>0.8464797921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)/(1+EXP(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))</f>
        <v>0.2440377193</v>
      </c>
      <c r="M11" s="2">
        <f t="shared" si="1"/>
        <v>-0.2440377193</v>
      </c>
      <c r="N11" s="2">
        <f t="shared" si="2"/>
        <v>0.3779811404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)/(1+EXP(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))</f>
        <v>0.1808385482</v>
      </c>
      <c r="M12" s="2">
        <f t="shared" si="1"/>
        <v>-0.1808385482</v>
      </c>
      <c r="N12" s="2">
        <f t="shared" si="2"/>
        <v>0.4095807259</v>
      </c>
      <c r="O12" s="2"/>
      <c r="P12" s="3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)/(1+EXP(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))</f>
        <v>0.1779389558</v>
      </c>
      <c r="M13" s="2">
        <f t="shared" si="1"/>
        <v>-0.1779389558</v>
      </c>
      <c r="N13" s="2">
        <f t="shared" si="2"/>
        <v>0.4110305221</v>
      </c>
      <c r="O13" s="2"/>
      <c r="P13" s="3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)/(1+EXP(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))</f>
        <v>0.9334448253</v>
      </c>
      <c r="M14" s="2">
        <f t="shared" si="1"/>
        <v>0.06655517468</v>
      </c>
      <c r="N14" s="2">
        <f t="shared" si="2"/>
        <v>0.5332775873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44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45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)/(1+EXP(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))</f>
        <v>0.8636482428</v>
      </c>
      <c r="M15" s="2">
        <f t="shared" si="1"/>
        <v>-0.8636482428</v>
      </c>
      <c r="N15" s="2">
        <f t="shared" si="2"/>
        <v>0.0681758786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46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)/(1+EXP(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))</f>
        <v>0.8249800881</v>
      </c>
      <c r="M16" s="2">
        <f t="shared" si="1"/>
        <v>-0.8249800881</v>
      </c>
      <c r="N16" s="2">
        <f t="shared" si="2"/>
        <v>0.08750995593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47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)/(1+EXP(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))</f>
        <v>0.7695832872</v>
      </c>
      <c r="M17" s="2">
        <f t="shared" si="1"/>
        <v>-0.7695832872</v>
      </c>
      <c r="N17" s="2">
        <f t="shared" si="2"/>
        <v>0.1152083564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48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)/(1+EXP(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))</f>
        <v>0.7027709874</v>
      </c>
      <c r="M18" s="2">
        <f t="shared" si="1"/>
        <v>-0.7027709874</v>
      </c>
      <c r="N18" s="2">
        <f t="shared" si="2"/>
        <v>0.1486145063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49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50</v>
      </c>
      <c r="H19" s="1">
        <v>9.0</v>
      </c>
      <c r="I19" s="2"/>
      <c r="J19" s="1">
        <v>0.0</v>
      </c>
      <c r="K19" s="2"/>
      <c r="L19" s="1">
        <f>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)/(1+EXP(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))</f>
        <v>0.7115387614</v>
      </c>
      <c r="M19" s="2">
        <f t="shared" si="1"/>
        <v>-0.7115387614</v>
      </c>
      <c r="N19" s="2">
        <f t="shared" si="2"/>
        <v>0.1442306193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51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52</v>
      </c>
      <c r="G20" s="1" t="s">
        <v>50</v>
      </c>
      <c r="H20" s="1">
        <v>10.0</v>
      </c>
      <c r="I20" s="2"/>
      <c r="J20" s="1">
        <v>1.0</v>
      </c>
      <c r="K20" s="2"/>
      <c r="L20" s="1">
        <f>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)/(1+EXP(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))</f>
        <v>0.6971975354</v>
      </c>
      <c r="M20" s="2">
        <f t="shared" si="1"/>
        <v>0.3028024646</v>
      </c>
      <c r="N20" s="2">
        <f t="shared" si="2"/>
        <v>0.6514012323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53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50</v>
      </c>
      <c r="H21" s="1">
        <v>11.0</v>
      </c>
      <c r="I21" s="2"/>
      <c r="J21" s="1">
        <v>0.0</v>
      </c>
      <c r="K21" s="2"/>
      <c r="L21" s="1">
        <f>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)/(1+EXP(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))</f>
        <v>0.3119387168</v>
      </c>
      <c r="M21" s="2">
        <f t="shared" si="1"/>
        <v>-0.3119387168</v>
      </c>
      <c r="N21" s="2">
        <f t="shared" si="2"/>
        <v>0.3440306416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54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50</v>
      </c>
      <c r="H22" s="1">
        <v>14.0</v>
      </c>
      <c r="I22" s="2"/>
      <c r="J22" s="1">
        <v>0.0</v>
      </c>
      <c r="K22" s="2"/>
      <c r="L22" s="1">
        <f>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)/(1+EXP(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))</f>
        <v>0.2302821591</v>
      </c>
      <c r="M22" s="2">
        <f t="shared" si="1"/>
        <v>-0.2302821591</v>
      </c>
      <c r="N22" s="2">
        <f t="shared" si="2"/>
        <v>0.3848589205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55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50</v>
      </c>
      <c r="H23" s="1">
        <v>13.0</v>
      </c>
      <c r="I23" s="2"/>
      <c r="J23" s="1">
        <v>0.0</v>
      </c>
      <c r="K23" s="2"/>
      <c r="L23" s="1">
        <f>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)/(1+EXP(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))</f>
        <v>0.1578803307</v>
      </c>
      <c r="M23" s="2">
        <f t="shared" si="1"/>
        <v>-0.1578803307</v>
      </c>
      <c r="N23" s="2">
        <f t="shared" si="2"/>
        <v>0.4210598346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56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50</v>
      </c>
      <c r="H24" s="1">
        <v>14.0</v>
      </c>
      <c r="I24" s="2"/>
      <c r="J24" s="1">
        <v>0.0</v>
      </c>
      <c r="K24" s="2"/>
      <c r="L24" s="1">
        <f>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)/(1+EXP(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))</f>
        <v>0.1096681868</v>
      </c>
      <c r="M24" s="2">
        <f t="shared" si="1"/>
        <v>-0.1096681868</v>
      </c>
      <c r="N24" s="2">
        <f t="shared" si="2"/>
        <v>0.4451659066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57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50</v>
      </c>
      <c r="H25" s="1">
        <v>15.0</v>
      </c>
      <c r="I25" s="2"/>
      <c r="J25" s="1">
        <v>1.0</v>
      </c>
      <c r="K25" s="2"/>
      <c r="L25" s="1">
        <f>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)/(1+EXP(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))</f>
        <v>0.7306016074</v>
      </c>
      <c r="M25" s="2">
        <f t="shared" si="1"/>
        <v>0.2693983926</v>
      </c>
      <c r="N25" s="2">
        <f t="shared" si="2"/>
        <v>0.6346991963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58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50</v>
      </c>
      <c r="H26" s="2">
        <v>25.0</v>
      </c>
      <c r="I26" s="2"/>
      <c r="J26" s="1">
        <v>0.0</v>
      </c>
      <c r="K26" s="2"/>
      <c r="L26" s="1">
        <f>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)/(1+EXP(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))</f>
        <v>0.2353386849</v>
      </c>
      <c r="M26" s="2">
        <f t="shared" si="1"/>
        <v>-0.2353386849</v>
      </c>
      <c r="N26" s="2">
        <f t="shared" si="2"/>
        <v>0.3823306575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Intercepts!A1:L1, $Q$1, FALSE)</f>
        <v>MDQ.prob.pain</v>
      </c>
      <c r="K29" s="2"/>
      <c r="L29" s="1" t="str">
        <f>VLOOKUP("id", Intercepts!$A1:$L1, $Q$1, FALSE)</f>
        <v>MDQ.prob.pain</v>
      </c>
      <c r="M29" s="2" t="s">
        <v>10</v>
      </c>
      <c r="N29" s="2" t="s">
        <v>59</v>
      </c>
      <c r="O29" s="2"/>
      <c r="P29" s="1" t="s">
        <v>60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61</v>
      </c>
      <c r="J30" s="1">
        <f>AVERAGE(J2:J26)</f>
        <v>0.24</v>
      </c>
      <c r="K30" s="2"/>
      <c r="L30" s="1">
        <f t="shared" ref="L30:N30" si="3">AVERAGE(L2:L26)</f>
        <v>0.5147769446</v>
      </c>
      <c r="M30" s="2">
        <f t="shared" si="3"/>
        <v>-0.2747769446</v>
      </c>
      <c r="N30" s="2">
        <f t="shared" si="3"/>
        <v>0.3680736586</v>
      </c>
      <c r="O30" s="2"/>
      <c r="P30" s="1">
        <f>M31 / COUNT(M2:M26)</f>
        <v>-0.2747769446</v>
      </c>
      <c r="Q30" s="1" t="s">
        <v>62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63</v>
      </c>
      <c r="J31" s="2">
        <f>SUM(J2:J26)</f>
        <v>6</v>
      </c>
      <c r="K31" s="2"/>
      <c r="L31" s="2">
        <f t="shared" ref="L31:N31" si="4">SUM(L2:L26)</f>
        <v>12.86942361</v>
      </c>
      <c r="M31" s="2">
        <f t="shared" si="4"/>
        <v>-6.869423614</v>
      </c>
      <c r="N31" s="4">
        <f t="shared" si="4"/>
        <v>9.201841465</v>
      </c>
      <c r="O31" s="2"/>
      <c r="P31" s="4">
        <f>N31/COUNT(N2:N26)</f>
        <v>0.3680736586</v>
      </c>
      <c r="Q31" s="2" t="s">
        <v>64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65</v>
      </c>
      <c r="J33" s="2"/>
      <c r="K33" s="2"/>
      <c r="L33" s="2"/>
      <c r="M33" s="2"/>
      <c r="N33" s="2" t="s">
        <v>66</v>
      </c>
      <c r="O33" s="2" t="s">
        <v>67</v>
      </c>
      <c r="P33" s="2" t="s">
        <v>68</v>
      </c>
      <c r="Q33" s="2"/>
      <c r="R33" s="2" t="s">
        <v>69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ROUND(N31, 0)</f>
        <v>9</v>
      </c>
      <c r="P34" s="2">
        <f>COUNT(N2:N26) - ROUND(N31, 0)</f>
        <v>16</v>
      </c>
      <c r="Q34" s="2"/>
      <c r="R34" s="2">
        <f>O34/(O34 + P34)</f>
        <v>0.36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2.5"/>
    <col customWidth="1" min="3" max="3" width="12.63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</cols>
  <sheetData>
    <row r="1" ht="14.25" customHeight="1">
      <c r="A1" s="6" t="s">
        <v>70</v>
      </c>
      <c r="B1" s="7" t="s">
        <v>71</v>
      </c>
      <c r="C1" s="7" t="s">
        <v>72</v>
      </c>
      <c r="D1" s="8" t="s">
        <v>73</v>
      </c>
      <c r="E1" s="8" t="s">
        <v>74</v>
      </c>
      <c r="F1" s="7" t="s">
        <v>75</v>
      </c>
      <c r="G1" s="7" t="s">
        <v>76</v>
      </c>
      <c r="H1" s="6" t="s">
        <v>77</v>
      </c>
      <c r="I1" s="6" t="s">
        <v>78</v>
      </c>
      <c r="J1" s="7" t="s">
        <v>79</v>
      </c>
      <c r="K1" s="7" t="s">
        <v>80</v>
      </c>
    </row>
    <row r="2" ht="14.25" customHeight="1">
      <c r="A2" s="6">
        <v>1.0</v>
      </c>
      <c r="B2" s="9">
        <v>-0.779846</v>
      </c>
      <c r="C2" s="9">
        <v>1.209866</v>
      </c>
      <c r="D2" s="9">
        <v>-0.985615</v>
      </c>
      <c r="E2" s="9">
        <v>0.532639</v>
      </c>
      <c r="F2" s="9">
        <v>-5.961749</v>
      </c>
      <c r="G2" s="9">
        <v>1.244353</v>
      </c>
      <c r="H2" s="9">
        <v>-5.190822</v>
      </c>
      <c r="I2" s="9">
        <v>1.69599</v>
      </c>
      <c r="J2" s="9">
        <v>-0.47271</v>
      </c>
      <c r="K2" s="9">
        <v>1.028508</v>
      </c>
    </row>
    <row r="3" ht="14.25" customHeight="1"/>
    <row r="4" ht="14.25" customHeight="1"/>
    <row r="5" ht="14.25" customHeight="1">
      <c r="B5" s="6"/>
      <c r="C5" s="6"/>
      <c r="D5" s="6"/>
      <c r="E5" s="6"/>
      <c r="F5" s="6"/>
      <c r="G5" s="6"/>
      <c r="H5" s="6"/>
      <c r="I5" s="6"/>
      <c r="J5" s="6"/>
      <c r="K5" s="6"/>
    </row>
    <row r="6" ht="14.25" customHeight="1">
      <c r="B6" s="10"/>
      <c r="C6" s="10"/>
      <c r="D6" s="10"/>
      <c r="E6" s="10"/>
      <c r="F6" s="10"/>
      <c r="G6" s="10"/>
      <c r="H6" s="10"/>
      <c r="I6" s="10"/>
      <c r="J6" s="10"/>
      <c r="K6" s="10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5"/>
    <col customWidth="1" min="3" max="3" width="12.63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  <col customWidth="1" min="12" max="22" width="7.63"/>
  </cols>
  <sheetData>
    <row r="1" ht="14.25" customHeight="1">
      <c r="A1" s="6" t="s">
        <v>81</v>
      </c>
      <c r="B1" s="7" t="s">
        <v>71</v>
      </c>
      <c r="C1" s="7" t="s">
        <v>72</v>
      </c>
      <c r="D1" s="8" t="s">
        <v>73</v>
      </c>
      <c r="E1" s="8" t="s">
        <v>74</v>
      </c>
      <c r="F1" s="7" t="s">
        <v>75</v>
      </c>
      <c r="G1" s="7" t="s">
        <v>76</v>
      </c>
      <c r="H1" s="6" t="s">
        <v>77</v>
      </c>
      <c r="I1" s="6" t="s">
        <v>78</v>
      </c>
      <c r="J1" s="7" t="s">
        <v>79</v>
      </c>
      <c r="K1" s="7" t="s">
        <v>80</v>
      </c>
    </row>
    <row r="2" ht="14.25" customHeight="1">
      <c r="A2" s="6">
        <v>10.0</v>
      </c>
      <c r="B2" s="11">
        <f t="shared" ref="B2:B92" si="1">LOG10(A2)*0.80249</f>
        <v>0.80249</v>
      </c>
      <c r="C2" s="11">
        <f t="shared" ref="C2:C92" si="2">LOG10(A2)*0.213478</f>
        <v>0.213478</v>
      </c>
      <c r="D2" s="6">
        <f t="shared" ref="D2:D92" si="3">LOG10(A2)*0.867662</f>
        <v>0.867662</v>
      </c>
      <c r="E2" s="6">
        <f t="shared" ref="E2:E92" si="4">LOG10(A2)*0.363254</f>
        <v>0.363254</v>
      </c>
      <c r="F2" s="11">
        <f t="shared" ref="F2:F92" si="5">LOG10(A2)*1.04185</f>
        <v>1.04185</v>
      </c>
      <c r="G2" s="12">
        <f t="shared" ref="G2:G92" si="6">LOG10(A2)*0.847128</f>
        <v>0.847128</v>
      </c>
      <c r="H2" s="13">
        <f t="shared" ref="H2:H92" si="7">LOG10(A2)*1.386108</f>
        <v>1.386108</v>
      </c>
      <c r="I2" s="11">
        <f t="shared" ref="I2:I92" si="8">LOG10(A2)*0.465362</f>
        <v>0.465362</v>
      </c>
      <c r="J2" s="11">
        <f t="shared" ref="J2:J92" si="9">LOG10(A2)*0.799397</f>
        <v>0.799397</v>
      </c>
      <c r="K2" s="11">
        <f t="shared" ref="K2:K92" si="10">LOG10(A2)*0.448185</f>
        <v>0.448185</v>
      </c>
      <c r="M2" s="11"/>
      <c r="N2" s="14"/>
      <c r="O2" s="11"/>
      <c r="P2" s="11"/>
      <c r="Q2" s="11"/>
      <c r="R2" s="11"/>
      <c r="S2" s="11"/>
      <c r="T2" s="11"/>
      <c r="U2" s="11"/>
      <c r="V2" s="11"/>
    </row>
    <row r="3" ht="14.25" customHeight="1">
      <c r="A3" s="6">
        <v>11.0</v>
      </c>
      <c r="B3" s="11">
        <f t="shared" si="1"/>
        <v>0.8357072159</v>
      </c>
      <c r="C3" s="11">
        <f t="shared" si="2"/>
        <v>0.2223144276</v>
      </c>
      <c r="D3" s="6">
        <f t="shared" si="3"/>
        <v>0.90357686</v>
      </c>
      <c r="E3" s="6">
        <f t="shared" si="4"/>
        <v>0.3782900585</v>
      </c>
      <c r="F3" s="11">
        <f t="shared" si="5"/>
        <v>1.084974969</v>
      </c>
      <c r="G3" s="12">
        <f t="shared" si="6"/>
        <v>0.8821929026</v>
      </c>
      <c r="H3" s="13">
        <f t="shared" si="7"/>
        <v>1.443482732</v>
      </c>
      <c r="I3" s="11">
        <f t="shared" si="8"/>
        <v>0.4846245828</v>
      </c>
      <c r="J3" s="11">
        <f t="shared" si="9"/>
        <v>0.8324861883</v>
      </c>
      <c r="K3" s="11">
        <f t="shared" si="10"/>
        <v>0.4667365806</v>
      </c>
    </row>
    <row r="4" ht="14.25" customHeight="1">
      <c r="A4" s="6">
        <v>12.0</v>
      </c>
      <c r="B4" s="11">
        <f t="shared" si="1"/>
        <v>0.8660321581</v>
      </c>
      <c r="C4" s="11">
        <f t="shared" si="2"/>
        <v>0.230381454</v>
      </c>
      <c r="D4" s="6">
        <f t="shared" si="3"/>
        <v>0.9363645583</v>
      </c>
      <c r="E4" s="6">
        <f t="shared" si="4"/>
        <v>0.3920169044</v>
      </c>
      <c r="F4" s="11">
        <f t="shared" si="5"/>
        <v>1.124344981</v>
      </c>
      <c r="G4" s="12">
        <f t="shared" si="6"/>
        <v>0.9142046506</v>
      </c>
      <c r="H4" s="13">
        <f t="shared" si="7"/>
        <v>1.495861759</v>
      </c>
      <c r="I4" s="11">
        <f t="shared" si="8"/>
        <v>0.502209943</v>
      </c>
      <c r="J4" s="11">
        <f t="shared" si="9"/>
        <v>0.8626942505</v>
      </c>
      <c r="K4" s="11">
        <f t="shared" si="10"/>
        <v>0.4836728468</v>
      </c>
    </row>
    <row r="5" ht="14.25" customHeight="1">
      <c r="A5" s="6">
        <v>13.0</v>
      </c>
      <c r="B5" s="11">
        <f t="shared" si="1"/>
        <v>0.8939284008</v>
      </c>
      <c r="C5" s="11">
        <f t="shared" si="2"/>
        <v>0.237802399</v>
      </c>
      <c r="D5" s="6">
        <f t="shared" si="3"/>
        <v>0.9665263169</v>
      </c>
      <c r="E5" s="6">
        <f t="shared" si="4"/>
        <v>0.4046443785</v>
      </c>
      <c r="F5" s="11">
        <f t="shared" si="5"/>
        <v>1.160561882</v>
      </c>
      <c r="G5" s="12">
        <f t="shared" si="6"/>
        <v>0.9436526042</v>
      </c>
      <c r="H5" s="13">
        <f t="shared" si="7"/>
        <v>1.544045792</v>
      </c>
      <c r="I5" s="11">
        <f t="shared" si="8"/>
        <v>0.5183869063</v>
      </c>
      <c r="J5" s="11">
        <f t="shared" si="9"/>
        <v>0.890482974</v>
      </c>
      <c r="K5" s="11">
        <f t="shared" si="10"/>
        <v>0.4992527014</v>
      </c>
    </row>
    <row r="6" ht="14.25" customHeight="1">
      <c r="A6" s="6">
        <v>14.0</v>
      </c>
      <c r="B6" s="11">
        <f t="shared" si="1"/>
        <v>0.9197562874</v>
      </c>
      <c r="C6" s="11">
        <f t="shared" si="2"/>
        <v>0.2446731208</v>
      </c>
      <c r="D6" s="6">
        <f t="shared" si="3"/>
        <v>0.9944517437</v>
      </c>
      <c r="E6" s="6">
        <f t="shared" si="4"/>
        <v>0.4163355935</v>
      </c>
      <c r="F6" s="11">
        <f t="shared" si="5"/>
        <v>1.194093494</v>
      </c>
      <c r="G6" s="12">
        <f t="shared" si="6"/>
        <v>0.9709171506</v>
      </c>
      <c r="H6" s="13">
        <f t="shared" si="7"/>
        <v>1.588657239</v>
      </c>
      <c r="I6" s="11">
        <f t="shared" si="8"/>
        <v>0.5333644349</v>
      </c>
      <c r="J6" s="11">
        <f t="shared" si="9"/>
        <v>0.9162113133</v>
      </c>
      <c r="K6" s="11">
        <f t="shared" si="10"/>
        <v>0.5136773937</v>
      </c>
    </row>
    <row r="7" ht="14.25" customHeight="1">
      <c r="A7" s="6">
        <v>15.0</v>
      </c>
      <c r="B7" s="11">
        <f t="shared" si="1"/>
        <v>0.9438014745</v>
      </c>
      <c r="C7" s="11">
        <f t="shared" si="2"/>
        <v>0.2510696098</v>
      </c>
      <c r="D7" s="6">
        <f t="shared" si="3"/>
        <v>1.020449694</v>
      </c>
      <c r="E7" s="6">
        <f t="shared" si="4"/>
        <v>0.4272198542</v>
      </c>
      <c r="F7" s="11">
        <f t="shared" si="5"/>
        <v>1.225310678</v>
      </c>
      <c r="G7" s="12">
        <f t="shared" si="6"/>
        <v>0.9962998361</v>
      </c>
      <c r="H7" s="13">
        <f t="shared" si="7"/>
        <v>1.630189503</v>
      </c>
      <c r="I7" s="11">
        <f t="shared" si="8"/>
        <v>0.5473081805</v>
      </c>
      <c r="J7" s="11">
        <f t="shared" si="9"/>
        <v>0.9401638242</v>
      </c>
      <c r="K7" s="11">
        <f t="shared" si="10"/>
        <v>0.5271064609</v>
      </c>
    </row>
    <row r="8" ht="14.25" customHeight="1">
      <c r="A8" s="6">
        <v>16.0</v>
      </c>
      <c r="B8" s="11">
        <f t="shared" si="1"/>
        <v>0.9662942449</v>
      </c>
      <c r="C8" s="11">
        <f t="shared" si="2"/>
        <v>0.2570531257</v>
      </c>
      <c r="D8" s="6">
        <f t="shared" si="3"/>
        <v>1.044769152</v>
      </c>
      <c r="E8" s="6">
        <f t="shared" si="4"/>
        <v>0.4374014002</v>
      </c>
      <c r="F8" s="11">
        <f t="shared" si="5"/>
        <v>1.254512404</v>
      </c>
      <c r="G8" s="12">
        <f t="shared" si="6"/>
        <v>1.020043753</v>
      </c>
      <c r="H8" s="13">
        <f t="shared" si="7"/>
        <v>1.669040341</v>
      </c>
      <c r="I8" s="11">
        <f t="shared" si="8"/>
        <v>0.5603516834</v>
      </c>
      <c r="J8" s="11">
        <f t="shared" si="9"/>
        <v>0.9625699018</v>
      </c>
      <c r="K8" s="11">
        <f t="shared" si="10"/>
        <v>0.5396685144</v>
      </c>
    </row>
    <row r="9" ht="14.25" customHeight="1">
      <c r="A9" s="6">
        <v>17.0</v>
      </c>
      <c r="B9" s="11">
        <f t="shared" si="1"/>
        <v>0.9874229549</v>
      </c>
      <c r="C9" s="11">
        <f t="shared" si="2"/>
        <v>0.2626737748</v>
      </c>
      <c r="D9" s="6">
        <f t="shared" si="3"/>
        <v>1.067613772</v>
      </c>
      <c r="E9" s="6">
        <f t="shared" si="4"/>
        <v>0.4469654925</v>
      </c>
      <c r="F9" s="11">
        <f t="shared" si="5"/>
        <v>1.281943209</v>
      </c>
      <c r="G9" s="12">
        <f t="shared" si="6"/>
        <v>1.042347734</v>
      </c>
      <c r="H9" s="13">
        <f t="shared" si="7"/>
        <v>1.705535094</v>
      </c>
      <c r="I9" s="11">
        <f t="shared" si="8"/>
        <v>0.572604171</v>
      </c>
      <c r="J9" s="11">
        <f t="shared" si="9"/>
        <v>0.9836171764</v>
      </c>
      <c r="K9" s="11">
        <f t="shared" si="10"/>
        <v>0.5514687498</v>
      </c>
    </row>
    <row r="10" ht="14.25" customHeight="1">
      <c r="A10" s="6">
        <v>18.0</v>
      </c>
      <c r="B10" s="11">
        <f t="shared" si="1"/>
        <v>1.007343633</v>
      </c>
      <c r="C10" s="11">
        <f t="shared" si="2"/>
        <v>0.2679730638</v>
      </c>
      <c r="D10" s="6">
        <f t="shared" si="3"/>
        <v>1.089152252</v>
      </c>
      <c r="E10" s="6">
        <f t="shared" si="4"/>
        <v>0.4559827586</v>
      </c>
      <c r="F10" s="11">
        <f t="shared" si="5"/>
        <v>1.307805659</v>
      </c>
      <c r="G10" s="12">
        <f t="shared" si="6"/>
        <v>1.063376487</v>
      </c>
      <c r="H10" s="13">
        <f t="shared" si="7"/>
        <v>1.739943262</v>
      </c>
      <c r="I10" s="11">
        <f t="shared" si="8"/>
        <v>0.5841561235</v>
      </c>
      <c r="J10" s="11">
        <f t="shared" si="9"/>
        <v>1.003461075</v>
      </c>
      <c r="K10" s="11">
        <f t="shared" si="10"/>
        <v>0.5625943077</v>
      </c>
    </row>
    <row r="11" ht="14.25" customHeight="1">
      <c r="A11" s="6">
        <v>19.0</v>
      </c>
      <c r="B11" s="11">
        <f t="shared" si="1"/>
        <v>1.026186977</v>
      </c>
      <c r="C11" s="11">
        <f t="shared" si="2"/>
        <v>0.2729857612</v>
      </c>
      <c r="D11" s="6">
        <f t="shared" si="3"/>
        <v>1.109525907</v>
      </c>
      <c r="E11" s="6">
        <f t="shared" si="4"/>
        <v>0.4645123606</v>
      </c>
      <c r="F11" s="11">
        <f t="shared" si="5"/>
        <v>1.332269439</v>
      </c>
      <c r="G11" s="12">
        <f t="shared" si="6"/>
        <v>1.08326798</v>
      </c>
      <c r="H11" s="13">
        <f t="shared" si="7"/>
        <v>1.772490596</v>
      </c>
      <c r="I11" s="11">
        <f t="shared" si="8"/>
        <v>0.5950833332</v>
      </c>
      <c r="J11" s="11">
        <f t="shared" si="9"/>
        <v>1.022231792</v>
      </c>
      <c r="K11" s="11">
        <f t="shared" si="10"/>
        <v>0.5731181826</v>
      </c>
    </row>
    <row r="12" ht="14.25" customHeight="1">
      <c r="A12" s="6">
        <v>20.0</v>
      </c>
      <c r="B12" s="11">
        <f t="shared" si="1"/>
        <v>1.044063561</v>
      </c>
      <c r="C12" s="11">
        <f t="shared" si="2"/>
        <v>0.2777412814</v>
      </c>
      <c r="D12" s="6">
        <f t="shared" si="3"/>
        <v>1.128854288</v>
      </c>
      <c r="E12" s="6">
        <f t="shared" si="4"/>
        <v>0.47260435</v>
      </c>
      <c r="F12" s="11">
        <f t="shared" si="5"/>
        <v>1.355478101</v>
      </c>
      <c r="G12" s="12">
        <f t="shared" si="6"/>
        <v>1.102138938</v>
      </c>
      <c r="H12" s="13">
        <f t="shared" si="7"/>
        <v>1.803368085</v>
      </c>
      <c r="I12" s="11">
        <f t="shared" si="8"/>
        <v>0.6054499208</v>
      </c>
      <c r="J12" s="11">
        <f t="shared" si="9"/>
        <v>1.040039475</v>
      </c>
      <c r="K12" s="11">
        <f t="shared" si="10"/>
        <v>0.5831021286</v>
      </c>
    </row>
    <row r="13" ht="14.25" customHeight="1">
      <c r="A13" s="6">
        <v>21.0</v>
      </c>
      <c r="B13" s="11">
        <f t="shared" si="1"/>
        <v>1.061067762</v>
      </c>
      <c r="C13" s="11">
        <f t="shared" si="2"/>
        <v>0.2822647306</v>
      </c>
      <c r="D13" s="6">
        <f t="shared" si="3"/>
        <v>1.147239438</v>
      </c>
      <c r="E13" s="6">
        <f t="shared" si="4"/>
        <v>0.4803014477</v>
      </c>
      <c r="F13" s="11">
        <f t="shared" si="5"/>
        <v>1.377554172</v>
      </c>
      <c r="G13" s="12">
        <f t="shared" si="6"/>
        <v>1.120088987</v>
      </c>
      <c r="H13" s="13">
        <f t="shared" si="7"/>
        <v>1.832738742</v>
      </c>
      <c r="I13" s="11">
        <f t="shared" si="8"/>
        <v>0.6153106154</v>
      </c>
      <c r="J13" s="11">
        <f t="shared" si="9"/>
        <v>1.056978138</v>
      </c>
      <c r="K13" s="11">
        <f t="shared" si="10"/>
        <v>0.5925988546</v>
      </c>
    </row>
    <row r="14" ht="14.25" customHeight="1">
      <c r="A14" s="6">
        <v>22.0</v>
      </c>
      <c r="B14" s="11">
        <f t="shared" si="1"/>
        <v>1.077280777</v>
      </c>
      <c r="C14" s="11">
        <f t="shared" si="2"/>
        <v>0.2865777091</v>
      </c>
      <c r="D14" s="6">
        <f t="shared" si="3"/>
        <v>1.164769148</v>
      </c>
      <c r="E14" s="6">
        <f t="shared" si="4"/>
        <v>0.4876404085</v>
      </c>
      <c r="F14" s="11">
        <f t="shared" si="5"/>
        <v>1.39860307</v>
      </c>
      <c r="G14" s="12">
        <f t="shared" si="6"/>
        <v>1.137203841</v>
      </c>
      <c r="H14" s="13">
        <f t="shared" si="7"/>
        <v>1.860742817</v>
      </c>
      <c r="I14" s="11">
        <f t="shared" si="8"/>
        <v>0.6247125036</v>
      </c>
      <c r="J14" s="11">
        <f t="shared" si="9"/>
        <v>1.073128664</v>
      </c>
      <c r="K14" s="11">
        <f t="shared" si="10"/>
        <v>0.6016537092</v>
      </c>
    </row>
    <row r="15" ht="14.25" customHeight="1">
      <c r="A15" s="6">
        <v>23.0</v>
      </c>
      <c r="B15" s="11">
        <f t="shared" si="1"/>
        <v>1.092772971</v>
      </c>
      <c r="C15" s="11">
        <f t="shared" si="2"/>
        <v>0.290698935</v>
      </c>
      <c r="D15" s="6">
        <f t="shared" si="3"/>
        <v>1.181519498</v>
      </c>
      <c r="E15" s="6">
        <f t="shared" si="4"/>
        <v>0.4946530833</v>
      </c>
      <c r="F15" s="11">
        <f t="shared" si="5"/>
        <v>1.418716146</v>
      </c>
      <c r="G15" s="12">
        <f t="shared" si="6"/>
        <v>1.153557778</v>
      </c>
      <c r="H15" s="13">
        <f t="shared" si="7"/>
        <v>1.887501847</v>
      </c>
      <c r="I15" s="11">
        <f t="shared" si="8"/>
        <v>0.6336963892</v>
      </c>
      <c r="J15" s="11">
        <f t="shared" si="9"/>
        <v>1.088561147</v>
      </c>
      <c r="K15" s="11">
        <f t="shared" si="10"/>
        <v>0.6103059902</v>
      </c>
    </row>
    <row r="16" ht="14.25" customHeight="1">
      <c r="A16" s="6">
        <v>24.0</v>
      </c>
      <c r="B16" s="11">
        <f t="shared" si="1"/>
        <v>1.107605719</v>
      </c>
      <c r="C16" s="11">
        <f t="shared" si="2"/>
        <v>0.2946447355</v>
      </c>
      <c r="D16" s="6">
        <f t="shared" si="3"/>
        <v>1.197556846</v>
      </c>
      <c r="E16" s="6">
        <f t="shared" si="4"/>
        <v>0.5013672544</v>
      </c>
      <c r="F16" s="11">
        <f t="shared" si="5"/>
        <v>1.437973082</v>
      </c>
      <c r="G16" s="12">
        <f t="shared" si="6"/>
        <v>1.169215589</v>
      </c>
      <c r="H16" s="13">
        <f t="shared" si="7"/>
        <v>1.913121844</v>
      </c>
      <c r="I16" s="11">
        <f t="shared" si="8"/>
        <v>0.6422978639</v>
      </c>
      <c r="J16" s="11">
        <f t="shared" si="9"/>
        <v>1.103336726</v>
      </c>
      <c r="K16" s="11">
        <f t="shared" si="10"/>
        <v>0.6185899754</v>
      </c>
    </row>
    <row r="17" ht="14.25" customHeight="1">
      <c r="A17" s="6">
        <v>25.0</v>
      </c>
      <c r="B17" s="11">
        <f t="shared" si="1"/>
        <v>1.121832878</v>
      </c>
      <c r="C17" s="11">
        <f t="shared" si="2"/>
        <v>0.2984294372</v>
      </c>
      <c r="D17" s="6">
        <f t="shared" si="3"/>
        <v>1.212939424</v>
      </c>
      <c r="E17" s="6">
        <f t="shared" si="4"/>
        <v>0.5078072999</v>
      </c>
      <c r="F17" s="11">
        <f t="shared" si="5"/>
        <v>1.456443798</v>
      </c>
      <c r="G17" s="12">
        <f t="shared" si="6"/>
        <v>1.184234124</v>
      </c>
      <c r="H17" s="13">
        <f t="shared" si="7"/>
        <v>1.93769583</v>
      </c>
      <c r="I17" s="11">
        <f t="shared" si="8"/>
        <v>0.6505481583</v>
      </c>
      <c r="J17" s="11">
        <f t="shared" si="9"/>
        <v>1.117509049</v>
      </c>
      <c r="K17" s="11">
        <f t="shared" si="10"/>
        <v>0.6265357428</v>
      </c>
    </row>
    <row r="18" ht="14.25" customHeight="1">
      <c r="A18" s="6">
        <v>26.0</v>
      </c>
      <c r="B18" s="11">
        <f t="shared" si="1"/>
        <v>1.135501962</v>
      </c>
      <c r="C18" s="11">
        <f t="shared" si="2"/>
        <v>0.3020656804</v>
      </c>
      <c r="D18" s="6">
        <f t="shared" si="3"/>
        <v>1.227718605</v>
      </c>
      <c r="E18" s="6">
        <f t="shared" si="4"/>
        <v>0.5139947285</v>
      </c>
      <c r="F18" s="11">
        <f t="shared" si="5"/>
        <v>1.474189983</v>
      </c>
      <c r="G18" s="12">
        <f t="shared" si="6"/>
        <v>1.198663542</v>
      </c>
      <c r="H18" s="13">
        <f t="shared" si="7"/>
        <v>1.961305877</v>
      </c>
      <c r="I18" s="11">
        <f t="shared" si="8"/>
        <v>0.6584748272</v>
      </c>
      <c r="J18" s="11">
        <f t="shared" si="9"/>
        <v>1.131125449</v>
      </c>
      <c r="K18" s="11">
        <f t="shared" si="10"/>
        <v>0.63416983</v>
      </c>
    </row>
    <row r="19" ht="14.25" customHeight="1">
      <c r="A19" s="6">
        <v>27.0</v>
      </c>
      <c r="B19" s="11">
        <f t="shared" si="1"/>
        <v>1.148655107</v>
      </c>
      <c r="C19" s="11">
        <f t="shared" si="2"/>
        <v>0.3055646736</v>
      </c>
      <c r="D19" s="6">
        <f t="shared" si="3"/>
        <v>1.241939946</v>
      </c>
      <c r="E19" s="6">
        <f t="shared" si="4"/>
        <v>0.5199486128</v>
      </c>
      <c r="F19" s="11">
        <f t="shared" si="5"/>
        <v>1.491266338</v>
      </c>
      <c r="G19" s="12">
        <f t="shared" si="6"/>
        <v>1.212548323</v>
      </c>
      <c r="H19" s="13">
        <f t="shared" si="7"/>
        <v>1.984024764</v>
      </c>
      <c r="I19" s="11">
        <f t="shared" si="8"/>
        <v>0.666102304</v>
      </c>
      <c r="J19" s="11">
        <f t="shared" si="9"/>
        <v>1.144227899</v>
      </c>
      <c r="K19" s="11">
        <f t="shared" si="10"/>
        <v>0.6415157686</v>
      </c>
    </row>
    <row r="20" ht="14.25" customHeight="1">
      <c r="A20" s="6">
        <v>28.0</v>
      </c>
      <c r="B20" s="11">
        <f t="shared" si="1"/>
        <v>1.161329849</v>
      </c>
      <c r="C20" s="11">
        <f t="shared" si="2"/>
        <v>0.3089364022</v>
      </c>
      <c r="D20" s="6">
        <f t="shared" si="3"/>
        <v>1.255644032</v>
      </c>
      <c r="E20" s="6">
        <f t="shared" si="4"/>
        <v>0.5256859435</v>
      </c>
      <c r="F20" s="11">
        <f t="shared" si="5"/>
        <v>1.507721595</v>
      </c>
      <c r="G20" s="12">
        <f t="shared" si="6"/>
        <v>1.225928089</v>
      </c>
      <c r="H20" s="13">
        <f t="shared" si="7"/>
        <v>2.005917325</v>
      </c>
      <c r="I20" s="11">
        <f t="shared" si="8"/>
        <v>0.6734523558</v>
      </c>
      <c r="J20" s="11">
        <f t="shared" si="9"/>
        <v>1.156853789</v>
      </c>
      <c r="K20" s="11">
        <f t="shared" si="10"/>
        <v>0.6485945223</v>
      </c>
    </row>
    <row r="21" ht="14.25" customHeight="1">
      <c r="A21" s="6">
        <v>29.0</v>
      </c>
      <c r="B21" s="11">
        <f t="shared" si="1"/>
        <v>1.173559769</v>
      </c>
      <c r="C21" s="11">
        <f t="shared" si="2"/>
        <v>0.3121897998</v>
      </c>
      <c r="D21" s="6">
        <f t="shared" si="3"/>
        <v>1.268867172</v>
      </c>
      <c r="E21" s="6">
        <f t="shared" si="4"/>
        <v>0.5312219223</v>
      </c>
      <c r="F21" s="11">
        <f t="shared" si="5"/>
        <v>1.523599354</v>
      </c>
      <c r="G21" s="12">
        <f t="shared" si="6"/>
        <v>1.238838291</v>
      </c>
      <c r="H21" s="13">
        <f t="shared" si="7"/>
        <v>2.027041564</v>
      </c>
      <c r="I21" s="11">
        <f t="shared" si="8"/>
        <v>0.6805444571</v>
      </c>
      <c r="J21" s="11">
        <f t="shared" si="9"/>
        <v>1.169036572</v>
      </c>
      <c r="K21" s="11">
        <f t="shared" si="10"/>
        <v>0.6554248467</v>
      </c>
    </row>
    <row r="22" ht="14.25" customHeight="1">
      <c r="A22" s="6">
        <v>30.0</v>
      </c>
      <c r="B22" s="11">
        <f t="shared" si="1"/>
        <v>1.185375036</v>
      </c>
      <c r="C22" s="11">
        <f t="shared" si="2"/>
        <v>0.3153328912</v>
      </c>
      <c r="D22" s="6">
        <f t="shared" si="3"/>
        <v>1.281641982</v>
      </c>
      <c r="E22" s="6">
        <f t="shared" si="4"/>
        <v>0.5365702043</v>
      </c>
      <c r="F22" s="11">
        <f t="shared" si="5"/>
        <v>1.538938779</v>
      </c>
      <c r="G22" s="12">
        <f t="shared" si="6"/>
        <v>1.251310774</v>
      </c>
      <c r="H22" s="13">
        <f t="shared" si="7"/>
        <v>2.047449588</v>
      </c>
      <c r="I22" s="11">
        <f t="shared" si="8"/>
        <v>0.6873961013</v>
      </c>
      <c r="J22" s="11">
        <f t="shared" si="9"/>
        <v>1.1808063</v>
      </c>
      <c r="K22" s="11">
        <f t="shared" si="10"/>
        <v>0.6620235895</v>
      </c>
    </row>
    <row r="23" ht="14.25" customHeight="1">
      <c r="A23" s="6">
        <v>31.0</v>
      </c>
      <c r="B23" s="11">
        <f t="shared" si="1"/>
        <v>1.196802846</v>
      </c>
      <c r="C23" s="11">
        <f t="shared" si="2"/>
        <v>0.3183729117</v>
      </c>
      <c r="D23" s="6">
        <f t="shared" si="3"/>
        <v>1.29399787</v>
      </c>
      <c r="E23" s="6">
        <f t="shared" si="4"/>
        <v>0.5417431007</v>
      </c>
      <c r="F23" s="11">
        <f t="shared" si="5"/>
        <v>1.553775181</v>
      </c>
      <c r="G23" s="12">
        <f t="shared" si="6"/>
        <v>1.263374249</v>
      </c>
      <c r="H23" s="13">
        <f t="shared" si="7"/>
        <v>2.067188375</v>
      </c>
      <c r="I23" s="11">
        <f t="shared" si="8"/>
        <v>0.6940230606</v>
      </c>
      <c r="J23" s="11">
        <f t="shared" si="9"/>
        <v>1.192190064</v>
      </c>
      <c r="K23" s="11">
        <f t="shared" si="10"/>
        <v>0.6684059408</v>
      </c>
    </row>
    <row r="24" ht="14.25" customHeight="1">
      <c r="A24" s="6">
        <v>32.0</v>
      </c>
      <c r="B24" s="11">
        <f t="shared" si="1"/>
        <v>1.207867806</v>
      </c>
      <c r="C24" s="11">
        <f t="shared" si="2"/>
        <v>0.3213164071</v>
      </c>
      <c r="D24" s="6">
        <f t="shared" si="3"/>
        <v>1.30596144</v>
      </c>
      <c r="E24" s="6">
        <f t="shared" si="4"/>
        <v>0.5467517502</v>
      </c>
      <c r="F24" s="11">
        <f t="shared" si="5"/>
        <v>1.568140505</v>
      </c>
      <c r="G24" s="12">
        <f t="shared" si="6"/>
        <v>1.275054691</v>
      </c>
      <c r="H24" s="13">
        <f t="shared" si="7"/>
        <v>2.086300426</v>
      </c>
      <c r="I24" s="11">
        <f t="shared" si="8"/>
        <v>0.7004396042</v>
      </c>
      <c r="J24" s="11">
        <f t="shared" si="9"/>
        <v>1.203212377</v>
      </c>
      <c r="K24" s="11">
        <f t="shared" si="10"/>
        <v>0.674585643</v>
      </c>
    </row>
    <row r="25" ht="14.25" customHeight="1">
      <c r="A25" s="6">
        <v>33.0</v>
      </c>
      <c r="B25" s="11">
        <f t="shared" si="1"/>
        <v>1.218592252</v>
      </c>
      <c r="C25" s="11">
        <f t="shared" si="2"/>
        <v>0.3241693189</v>
      </c>
      <c r="D25" s="6">
        <f t="shared" si="3"/>
        <v>1.317556842</v>
      </c>
      <c r="E25" s="6">
        <f t="shared" si="4"/>
        <v>0.5516062627</v>
      </c>
      <c r="F25" s="11">
        <f t="shared" si="5"/>
        <v>1.582063748</v>
      </c>
      <c r="G25" s="12">
        <f t="shared" si="6"/>
        <v>1.286375677</v>
      </c>
      <c r="H25" s="13">
        <f t="shared" si="7"/>
        <v>2.10482432</v>
      </c>
      <c r="I25" s="11">
        <f t="shared" si="8"/>
        <v>0.7066586841</v>
      </c>
      <c r="J25" s="11">
        <f t="shared" si="9"/>
        <v>1.213895488</v>
      </c>
      <c r="K25" s="11">
        <f t="shared" si="10"/>
        <v>0.6805751701</v>
      </c>
    </row>
    <row r="26" ht="14.25" customHeight="1">
      <c r="A26" s="6">
        <v>34.0</v>
      </c>
      <c r="B26" s="11">
        <f t="shared" si="1"/>
        <v>1.228996516</v>
      </c>
      <c r="C26" s="11">
        <f t="shared" si="2"/>
        <v>0.3269370563</v>
      </c>
      <c r="D26" s="6">
        <f t="shared" si="3"/>
        <v>1.32880606</v>
      </c>
      <c r="E26" s="6">
        <f t="shared" si="4"/>
        <v>0.5563158425</v>
      </c>
      <c r="F26" s="11">
        <f t="shared" si="5"/>
        <v>1.59557131</v>
      </c>
      <c r="G26" s="12">
        <f t="shared" si="6"/>
        <v>1.297358672</v>
      </c>
      <c r="H26" s="13">
        <f t="shared" si="7"/>
        <v>2.122795179</v>
      </c>
      <c r="I26" s="11">
        <f t="shared" si="8"/>
        <v>0.7126920918</v>
      </c>
      <c r="J26" s="11">
        <f t="shared" si="9"/>
        <v>1.224259652</v>
      </c>
      <c r="K26" s="11">
        <f t="shared" si="10"/>
        <v>0.6863858784</v>
      </c>
    </row>
    <row r="27" ht="14.25" customHeight="1">
      <c r="A27" s="6">
        <v>35.0</v>
      </c>
      <c r="B27" s="11">
        <f t="shared" si="1"/>
        <v>1.239099165</v>
      </c>
      <c r="C27" s="11">
        <f t="shared" si="2"/>
        <v>0.329624558</v>
      </c>
      <c r="D27" s="6">
        <f t="shared" si="3"/>
        <v>1.339729167</v>
      </c>
      <c r="E27" s="6">
        <f t="shared" si="4"/>
        <v>0.5608888934</v>
      </c>
      <c r="F27" s="11">
        <f t="shared" si="5"/>
        <v>1.608687292</v>
      </c>
      <c r="G27" s="12">
        <f t="shared" si="6"/>
        <v>1.308023274</v>
      </c>
      <c r="H27" s="13">
        <f t="shared" si="7"/>
        <v>2.140245069</v>
      </c>
      <c r="I27" s="11">
        <f t="shared" si="8"/>
        <v>0.7185505933</v>
      </c>
      <c r="J27" s="11">
        <f t="shared" si="9"/>
        <v>1.234323362</v>
      </c>
      <c r="K27" s="11">
        <f t="shared" si="10"/>
        <v>0.6920281365</v>
      </c>
      <c r="N27" s="6"/>
    </row>
    <row r="28" ht="14.25" customHeight="1">
      <c r="A28" s="6">
        <v>36.0</v>
      </c>
      <c r="B28" s="11">
        <f t="shared" si="1"/>
        <v>1.248917194</v>
      </c>
      <c r="C28" s="11">
        <f t="shared" si="2"/>
        <v>0.3322363453</v>
      </c>
      <c r="D28" s="6">
        <f t="shared" si="3"/>
        <v>1.35034454</v>
      </c>
      <c r="E28" s="6">
        <f t="shared" si="4"/>
        <v>0.5653331086</v>
      </c>
      <c r="F28" s="11">
        <f t="shared" si="5"/>
        <v>1.62143376</v>
      </c>
      <c r="G28" s="12">
        <f t="shared" si="6"/>
        <v>1.318387425</v>
      </c>
      <c r="H28" s="13">
        <f t="shared" si="7"/>
        <v>2.157203347</v>
      </c>
      <c r="I28" s="11">
        <f t="shared" si="8"/>
        <v>0.7242440444</v>
      </c>
      <c r="J28" s="11">
        <f t="shared" si="9"/>
        <v>1.24410355</v>
      </c>
      <c r="K28" s="11">
        <f t="shared" si="10"/>
        <v>0.6975114363</v>
      </c>
    </row>
    <row r="29" ht="14.25" customHeight="1">
      <c r="A29" s="6">
        <v>37.0</v>
      </c>
      <c r="B29" s="11">
        <f t="shared" si="1"/>
        <v>1.258466202</v>
      </c>
      <c r="C29" s="11">
        <f t="shared" si="2"/>
        <v>0.3347765677</v>
      </c>
      <c r="D29" s="6">
        <f t="shared" si="3"/>
        <v>1.360669044</v>
      </c>
      <c r="E29" s="6">
        <f t="shared" si="4"/>
        <v>0.5696555491</v>
      </c>
      <c r="F29" s="11">
        <f t="shared" si="5"/>
        <v>1.633830966</v>
      </c>
      <c r="G29" s="12">
        <f t="shared" si="6"/>
        <v>1.32846759</v>
      </c>
      <c r="H29" s="13">
        <f t="shared" si="7"/>
        <v>2.173696955</v>
      </c>
      <c r="I29" s="11">
        <f t="shared" si="8"/>
        <v>0.7297814907</v>
      </c>
      <c r="J29" s="11">
        <f t="shared" si="9"/>
        <v>1.253615754</v>
      </c>
      <c r="K29" s="11">
        <f t="shared" si="10"/>
        <v>0.7028444897</v>
      </c>
    </row>
    <row r="30" ht="14.25" customHeight="1">
      <c r="A30" s="6">
        <v>38.0</v>
      </c>
      <c r="B30" s="11">
        <f t="shared" si="1"/>
        <v>1.267760538</v>
      </c>
      <c r="C30" s="11">
        <f t="shared" si="2"/>
        <v>0.3372490426</v>
      </c>
      <c r="D30" s="6">
        <f t="shared" si="3"/>
        <v>1.370718195</v>
      </c>
      <c r="E30" s="6">
        <f t="shared" si="4"/>
        <v>0.5738627106</v>
      </c>
      <c r="F30" s="11">
        <f t="shared" si="5"/>
        <v>1.64589754</v>
      </c>
      <c r="G30" s="12">
        <f t="shared" si="6"/>
        <v>1.338278919</v>
      </c>
      <c r="H30" s="13">
        <f t="shared" si="7"/>
        <v>2.189750682</v>
      </c>
      <c r="I30" s="11">
        <f t="shared" si="8"/>
        <v>0.7351712541</v>
      </c>
      <c r="J30" s="11">
        <f t="shared" si="9"/>
        <v>1.262874268</v>
      </c>
      <c r="K30" s="11">
        <f t="shared" si="10"/>
        <v>0.7080353112</v>
      </c>
    </row>
    <row r="31" ht="14.25" customHeight="1">
      <c r="A31" s="6">
        <v>39.0</v>
      </c>
      <c r="B31" s="11">
        <f t="shared" si="1"/>
        <v>1.276813436</v>
      </c>
      <c r="C31" s="11">
        <f t="shared" si="2"/>
        <v>0.3396572902</v>
      </c>
      <c r="D31" s="6">
        <f t="shared" si="3"/>
        <v>1.380506299</v>
      </c>
      <c r="E31" s="6">
        <f t="shared" si="4"/>
        <v>0.5779605828</v>
      </c>
      <c r="F31" s="11">
        <f t="shared" si="5"/>
        <v>1.657650661</v>
      </c>
      <c r="G31" s="12">
        <f t="shared" si="6"/>
        <v>1.347835378</v>
      </c>
      <c r="H31" s="13">
        <f t="shared" si="7"/>
        <v>2.20538738</v>
      </c>
      <c r="I31" s="11">
        <f t="shared" si="8"/>
        <v>0.7404210077</v>
      </c>
      <c r="J31" s="11">
        <f t="shared" si="9"/>
        <v>1.271892274</v>
      </c>
      <c r="K31" s="11">
        <f t="shared" si="10"/>
        <v>0.7130912909</v>
      </c>
    </row>
    <row r="32" ht="14.25" customHeight="1">
      <c r="A32" s="6">
        <v>40.0</v>
      </c>
      <c r="B32" s="11">
        <f t="shared" si="1"/>
        <v>1.285637122</v>
      </c>
      <c r="C32" s="11">
        <f t="shared" si="2"/>
        <v>0.3420045628</v>
      </c>
      <c r="D32" s="6">
        <f t="shared" si="3"/>
        <v>1.390046576</v>
      </c>
      <c r="E32" s="6">
        <f t="shared" si="4"/>
        <v>0.5819547001</v>
      </c>
      <c r="F32" s="11">
        <f t="shared" si="5"/>
        <v>1.669106202</v>
      </c>
      <c r="G32" s="12">
        <f t="shared" si="6"/>
        <v>1.357149876</v>
      </c>
      <c r="H32" s="13">
        <f t="shared" si="7"/>
        <v>2.22062817</v>
      </c>
      <c r="I32" s="11">
        <f t="shared" si="8"/>
        <v>0.7455378417</v>
      </c>
      <c r="J32" s="11">
        <f t="shared" si="9"/>
        <v>1.280681951</v>
      </c>
      <c r="K32" s="11">
        <f t="shared" si="10"/>
        <v>0.7180192572</v>
      </c>
    </row>
    <row r="33" ht="14.25" customHeight="1">
      <c r="A33" s="6">
        <v>41.0</v>
      </c>
      <c r="B33" s="11">
        <f t="shared" si="1"/>
        <v>1.294242917</v>
      </c>
      <c r="C33" s="11">
        <f t="shared" si="2"/>
        <v>0.3442938722</v>
      </c>
      <c r="D33" s="6">
        <f t="shared" si="3"/>
        <v>1.399351267</v>
      </c>
      <c r="E33" s="6">
        <f t="shared" si="4"/>
        <v>0.5858501871</v>
      </c>
      <c r="F33" s="11">
        <f t="shared" si="5"/>
        <v>1.680278861</v>
      </c>
      <c r="G33" s="12">
        <f t="shared" si="6"/>
        <v>1.366234363</v>
      </c>
      <c r="H33" s="13">
        <f t="shared" si="7"/>
        <v>2.235492606</v>
      </c>
      <c r="I33" s="11">
        <f t="shared" si="8"/>
        <v>0.7505283211</v>
      </c>
      <c r="J33" s="11">
        <f t="shared" si="9"/>
        <v>1.289254577</v>
      </c>
      <c r="K33" s="11">
        <f t="shared" si="10"/>
        <v>0.7228255328</v>
      </c>
    </row>
    <row r="34" ht="14.25" customHeight="1">
      <c r="A34" s="6">
        <v>42.0</v>
      </c>
      <c r="B34" s="11">
        <f t="shared" si="1"/>
        <v>1.302641323</v>
      </c>
      <c r="C34" s="11">
        <f t="shared" si="2"/>
        <v>0.346528012</v>
      </c>
      <c r="D34" s="6">
        <f t="shared" si="3"/>
        <v>1.408431726</v>
      </c>
      <c r="E34" s="6">
        <f t="shared" si="4"/>
        <v>0.5896517977</v>
      </c>
      <c r="F34" s="11">
        <f t="shared" si="5"/>
        <v>1.691182273</v>
      </c>
      <c r="G34" s="12">
        <f t="shared" si="6"/>
        <v>1.375099925</v>
      </c>
      <c r="H34" s="13">
        <f t="shared" si="7"/>
        <v>2.249998827</v>
      </c>
      <c r="I34" s="11">
        <f t="shared" si="8"/>
        <v>0.7553985363</v>
      </c>
      <c r="J34" s="11">
        <f t="shared" si="9"/>
        <v>1.297620613</v>
      </c>
      <c r="K34" s="11">
        <f t="shared" si="10"/>
        <v>0.7275159832</v>
      </c>
    </row>
    <row r="35" ht="14.25" customHeight="1">
      <c r="A35" s="6">
        <v>43.0</v>
      </c>
      <c r="B35" s="11">
        <f t="shared" si="1"/>
        <v>1.310842101</v>
      </c>
      <c r="C35" s="11">
        <f t="shared" si="2"/>
        <v>0.348709579</v>
      </c>
      <c r="D35" s="6">
        <f t="shared" si="3"/>
        <v>1.417298507</v>
      </c>
      <c r="E35" s="6">
        <f t="shared" si="4"/>
        <v>0.5933639504</v>
      </c>
      <c r="F35" s="11">
        <f t="shared" si="5"/>
        <v>1.70182911</v>
      </c>
      <c r="G35" s="12">
        <f t="shared" si="6"/>
        <v>1.383756866</v>
      </c>
      <c r="H35" s="13">
        <f t="shared" si="7"/>
        <v>2.264163694</v>
      </c>
      <c r="I35" s="11">
        <f t="shared" si="8"/>
        <v>0.7601541474</v>
      </c>
      <c r="J35" s="11">
        <f t="shared" si="9"/>
        <v>1.305789783</v>
      </c>
      <c r="K35" s="11">
        <f t="shared" si="10"/>
        <v>0.7320960598</v>
      </c>
    </row>
    <row r="36" ht="14.25" customHeight="1">
      <c r="A36" s="6">
        <v>44.0</v>
      </c>
      <c r="B36" s="11">
        <f t="shared" si="1"/>
        <v>1.318854338</v>
      </c>
      <c r="C36" s="11">
        <f t="shared" si="2"/>
        <v>0.3508409905</v>
      </c>
      <c r="D36" s="6">
        <f t="shared" si="3"/>
        <v>1.425961436</v>
      </c>
      <c r="E36" s="6">
        <f t="shared" si="4"/>
        <v>0.5969907585</v>
      </c>
      <c r="F36" s="11">
        <f t="shared" si="5"/>
        <v>1.712231171</v>
      </c>
      <c r="G36" s="12">
        <f t="shared" si="6"/>
        <v>1.392214779</v>
      </c>
      <c r="H36" s="13">
        <f t="shared" si="7"/>
        <v>2.278002902</v>
      </c>
      <c r="I36" s="11">
        <f t="shared" si="8"/>
        <v>0.7648004244</v>
      </c>
      <c r="J36" s="11">
        <f t="shared" si="9"/>
        <v>1.313771139</v>
      </c>
      <c r="K36" s="11">
        <f t="shared" si="10"/>
        <v>0.7365708378</v>
      </c>
    </row>
    <row r="37" ht="14.25" customHeight="1">
      <c r="A37" s="6">
        <v>45.0</v>
      </c>
      <c r="B37" s="11">
        <f t="shared" si="1"/>
        <v>1.32668651</v>
      </c>
      <c r="C37" s="11">
        <f t="shared" si="2"/>
        <v>0.352924501</v>
      </c>
      <c r="D37" s="6">
        <f t="shared" si="3"/>
        <v>1.434429676</v>
      </c>
      <c r="E37" s="6">
        <f t="shared" si="4"/>
        <v>0.6005360585</v>
      </c>
      <c r="F37" s="11">
        <f t="shared" si="5"/>
        <v>1.722399457</v>
      </c>
      <c r="G37" s="12">
        <f t="shared" si="6"/>
        <v>1.40048261</v>
      </c>
      <c r="H37" s="13">
        <f t="shared" si="7"/>
        <v>2.291531091</v>
      </c>
      <c r="I37" s="11">
        <f t="shared" si="8"/>
        <v>0.7693422818</v>
      </c>
      <c r="J37" s="11">
        <f t="shared" si="9"/>
        <v>1.321573124</v>
      </c>
      <c r="K37" s="11">
        <f t="shared" si="10"/>
        <v>0.7409450505</v>
      </c>
    </row>
    <row r="38" ht="14.25" customHeight="1">
      <c r="A38" s="6">
        <v>46.0</v>
      </c>
      <c r="B38" s="11">
        <f t="shared" si="1"/>
        <v>1.334346532</v>
      </c>
      <c r="C38" s="11">
        <f t="shared" si="2"/>
        <v>0.3549622164</v>
      </c>
      <c r="D38" s="6">
        <f t="shared" si="3"/>
        <v>1.442711786</v>
      </c>
      <c r="E38" s="6">
        <f t="shared" si="4"/>
        <v>0.6040034334</v>
      </c>
      <c r="F38" s="11">
        <f t="shared" si="5"/>
        <v>1.732344247</v>
      </c>
      <c r="G38" s="12">
        <f t="shared" si="6"/>
        <v>1.408568716</v>
      </c>
      <c r="H38" s="13">
        <f t="shared" si="7"/>
        <v>2.304761933</v>
      </c>
      <c r="I38" s="11">
        <f t="shared" si="8"/>
        <v>0.7737843101</v>
      </c>
      <c r="J38" s="11">
        <f t="shared" si="9"/>
        <v>1.329203622</v>
      </c>
      <c r="K38" s="11">
        <f t="shared" si="10"/>
        <v>0.7452231188</v>
      </c>
    </row>
    <row r="39" ht="14.25" customHeight="1">
      <c r="A39" s="6">
        <v>47.0</v>
      </c>
      <c r="B39" s="11">
        <f t="shared" si="1"/>
        <v>1.34184181</v>
      </c>
      <c r="C39" s="11">
        <f t="shared" si="2"/>
        <v>0.3569561065</v>
      </c>
      <c r="D39" s="6">
        <f t="shared" si="3"/>
        <v>1.450815772</v>
      </c>
      <c r="E39" s="6">
        <f t="shared" si="4"/>
        <v>0.6073962353</v>
      </c>
      <c r="F39" s="11">
        <f t="shared" si="5"/>
        <v>1.742075153</v>
      </c>
      <c r="G39" s="12">
        <f t="shared" si="6"/>
        <v>1.416480914</v>
      </c>
      <c r="H39" s="13">
        <f t="shared" si="7"/>
        <v>2.317708218</v>
      </c>
      <c r="I39" s="11">
        <f t="shared" si="8"/>
        <v>0.7781308034</v>
      </c>
      <c r="J39" s="11">
        <f t="shared" si="9"/>
        <v>1.336670011</v>
      </c>
      <c r="K39" s="11">
        <f t="shared" si="10"/>
        <v>0.7494091785</v>
      </c>
    </row>
    <row r="40" ht="14.25" customHeight="1">
      <c r="A40" s="6">
        <v>48.0</v>
      </c>
      <c r="B40" s="11">
        <f t="shared" si="1"/>
        <v>1.349179281</v>
      </c>
      <c r="C40" s="11">
        <f t="shared" si="2"/>
        <v>0.3589080169</v>
      </c>
      <c r="D40" s="6">
        <f t="shared" si="3"/>
        <v>1.458749135</v>
      </c>
      <c r="E40" s="6">
        <f t="shared" si="4"/>
        <v>0.6107176044</v>
      </c>
      <c r="F40" s="11">
        <f t="shared" si="5"/>
        <v>1.751601183</v>
      </c>
      <c r="G40" s="12">
        <f t="shared" si="6"/>
        <v>1.424226527</v>
      </c>
      <c r="H40" s="13">
        <f t="shared" si="7"/>
        <v>2.330381929</v>
      </c>
      <c r="I40" s="11">
        <f t="shared" si="8"/>
        <v>0.7823857847</v>
      </c>
      <c r="J40" s="11">
        <f t="shared" si="9"/>
        <v>1.343979201</v>
      </c>
      <c r="K40" s="11">
        <f t="shared" si="10"/>
        <v>0.753507104</v>
      </c>
    </row>
    <row r="41" ht="14.25" customHeight="1">
      <c r="A41" s="6">
        <v>49.0</v>
      </c>
      <c r="B41" s="11">
        <f t="shared" si="1"/>
        <v>1.356365452</v>
      </c>
      <c r="C41" s="11">
        <f t="shared" si="2"/>
        <v>0.3608196788</v>
      </c>
      <c r="D41" s="6">
        <f t="shared" si="3"/>
        <v>1.466518911</v>
      </c>
      <c r="E41" s="6">
        <f t="shared" si="4"/>
        <v>0.6139704869</v>
      </c>
      <c r="F41" s="11">
        <f t="shared" si="5"/>
        <v>1.760930786</v>
      </c>
      <c r="G41" s="12">
        <f t="shared" si="6"/>
        <v>1.431812425</v>
      </c>
      <c r="H41" s="13">
        <f t="shared" si="7"/>
        <v>2.342794308</v>
      </c>
      <c r="I41" s="11">
        <f t="shared" si="8"/>
        <v>0.7865530282</v>
      </c>
      <c r="J41" s="11">
        <f t="shared" si="9"/>
        <v>1.351137676</v>
      </c>
      <c r="K41" s="11">
        <f t="shared" si="10"/>
        <v>0.7575205301</v>
      </c>
    </row>
    <row r="42" ht="14.25" customHeight="1">
      <c r="A42" s="6">
        <v>50.0</v>
      </c>
      <c r="B42" s="11">
        <f t="shared" si="1"/>
        <v>1.363406439</v>
      </c>
      <c r="C42" s="11">
        <f t="shared" si="2"/>
        <v>0.3626927186</v>
      </c>
      <c r="D42" s="6">
        <f t="shared" si="3"/>
        <v>1.474131712</v>
      </c>
      <c r="E42" s="6">
        <f t="shared" si="4"/>
        <v>0.61715765</v>
      </c>
      <c r="F42" s="11">
        <f t="shared" si="5"/>
        <v>1.770071899</v>
      </c>
      <c r="G42" s="12">
        <f t="shared" si="6"/>
        <v>1.439245062</v>
      </c>
      <c r="H42" s="13">
        <f t="shared" si="7"/>
        <v>2.354955915</v>
      </c>
      <c r="I42" s="11">
        <f t="shared" si="8"/>
        <v>0.7906360792</v>
      </c>
      <c r="J42" s="11">
        <f t="shared" si="9"/>
        <v>1.358151525</v>
      </c>
      <c r="K42" s="11">
        <f t="shared" si="10"/>
        <v>0.7614528714</v>
      </c>
    </row>
    <row r="43" ht="14.25" customHeight="1">
      <c r="A43" s="6">
        <v>51.0</v>
      </c>
      <c r="B43" s="11">
        <f t="shared" si="1"/>
        <v>1.370307991</v>
      </c>
      <c r="C43" s="11">
        <f t="shared" si="2"/>
        <v>0.3645286661</v>
      </c>
      <c r="D43" s="6">
        <f t="shared" si="3"/>
        <v>1.481593754</v>
      </c>
      <c r="E43" s="6">
        <f t="shared" si="4"/>
        <v>0.6202816967</v>
      </c>
      <c r="F43" s="11">
        <f t="shared" si="5"/>
        <v>1.779031988</v>
      </c>
      <c r="G43" s="12">
        <f t="shared" si="6"/>
        <v>1.446530508</v>
      </c>
      <c r="H43" s="13">
        <f t="shared" si="7"/>
        <v>2.366876682</v>
      </c>
      <c r="I43" s="11">
        <f t="shared" si="8"/>
        <v>0.7946382723</v>
      </c>
      <c r="J43" s="11">
        <f t="shared" si="9"/>
        <v>1.365026476</v>
      </c>
      <c r="K43" s="11">
        <f t="shared" si="10"/>
        <v>0.7653073394</v>
      </c>
    </row>
    <row r="44" ht="14.25" customHeight="1">
      <c r="A44" s="6">
        <v>52.0</v>
      </c>
      <c r="B44" s="11">
        <f t="shared" si="1"/>
        <v>1.377075523</v>
      </c>
      <c r="C44" s="11">
        <f t="shared" si="2"/>
        <v>0.3663289618</v>
      </c>
      <c r="D44" s="6">
        <f t="shared" si="3"/>
        <v>1.488910893</v>
      </c>
      <c r="E44" s="6">
        <f t="shared" si="4"/>
        <v>0.6233450786</v>
      </c>
      <c r="F44" s="11">
        <f t="shared" si="5"/>
        <v>1.787818084</v>
      </c>
      <c r="G44" s="12">
        <f t="shared" si="6"/>
        <v>1.45367448</v>
      </c>
      <c r="H44" s="13">
        <f t="shared" si="7"/>
        <v>2.378565963</v>
      </c>
      <c r="I44" s="11">
        <f t="shared" si="8"/>
        <v>0.798562748</v>
      </c>
      <c r="J44" s="11">
        <f t="shared" si="9"/>
        <v>1.371767925</v>
      </c>
      <c r="K44" s="11">
        <f t="shared" si="10"/>
        <v>0.7690869586</v>
      </c>
    </row>
    <row r="45" ht="14.25" customHeight="1">
      <c r="A45" s="6">
        <v>53.0</v>
      </c>
      <c r="B45" s="11">
        <f t="shared" si="1"/>
        <v>1.383714143</v>
      </c>
      <c r="C45" s="11">
        <f t="shared" si="2"/>
        <v>0.3680949641</v>
      </c>
      <c r="D45" s="6">
        <f t="shared" si="3"/>
        <v>1.49608865</v>
      </c>
      <c r="E45" s="6">
        <f t="shared" si="4"/>
        <v>0.6263501067</v>
      </c>
      <c r="F45" s="11">
        <f t="shared" si="5"/>
        <v>1.796436815</v>
      </c>
      <c r="G45" s="12">
        <f t="shared" si="6"/>
        <v>1.460682369</v>
      </c>
      <c r="H45" s="13">
        <f t="shared" si="7"/>
        <v>2.390032577</v>
      </c>
      <c r="I45" s="11">
        <f t="shared" si="8"/>
        <v>0.8024124672</v>
      </c>
      <c r="J45" s="11">
        <f t="shared" si="9"/>
        <v>1.378380957</v>
      </c>
      <c r="K45" s="11">
        <f t="shared" si="10"/>
        <v>0.7727945806</v>
      </c>
    </row>
    <row r="46" ht="14.25" customHeight="1">
      <c r="A46" s="6">
        <v>54.0</v>
      </c>
      <c r="B46" s="11">
        <f t="shared" si="1"/>
        <v>1.390228668</v>
      </c>
      <c r="C46" s="11">
        <f t="shared" si="2"/>
        <v>0.3698279551</v>
      </c>
      <c r="D46" s="6">
        <f t="shared" si="3"/>
        <v>1.503132234</v>
      </c>
      <c r="E46" s="6">
        <f t="shared" si="4"/>
        <v>0.6292989628</v>
      </c>
      <c r="F46" s="11">
        <f t="shared" si="5"/>
        <v>1.804894439</v>
      </c>
      <c r="G46" s="12">
        <f t="shared" si="6"/>
        <v>1.467559261</v>
      </c>
      <c r="H46" s="13">
        <f t="shared" si="7"/>
        <v>2.40128485</v>
      </c>
      <c r="I46" s="11">
        <f t="shared" si="8"/>
        <v>0.8061902249</v>
      </c>
      <c r="J46" s="11">
        <f t="shared" si="9"/>
        <v>1.384870374</v>
      </c>
      <c r="K46" s="11">
        <f t="shared" si="10"/>
        <v>0.7764328972</v>
      </c>
    </row>
    <row r="47" ht="14.25" customHeight="1">
      <c r="A47" s="6">
        <v>55.0</v>
      </c>
      <c r="B47" s="11">
        <f t="shared" si="1"/>
        <v>1.396623655</v>
      </c>
      <c r="C47" s="11">
        <f t="shared" si="2"/>
        <v>0.3715291462</v>
      </c>
      <c r="D47" s="6">
        <f t="shared" si="3"/>
        <v>1.510046572</v>
      </c>
      <c r="E47" s="6">
        <f t="shared" si="4"/>
        <v>0.6321937084</v>
      </c>
      <c r="F47" s="11">
        <f t="shared" si="5"/>
        <v>1.813196868</v>
      </c>
      <c r="G47" s="12">
        <f t="shared" si="6"/>
        <v>1.474309964</v>
      </c>
      <c r="H47" s="13">
        <f t="shared" si="7"/>
        <v>2.412330647</v>
      </c>
      <c r="I47" s="11">
        <f t="shared" si="8"/>
        <v>0.8098986619</v>
      </c>
      <c r="J47" s="11">
        <f t="shared" si="9"/>
        <v>1.391240713</v>
      </c>
      <c r="K47" s="11">
        <f t="shared" si="10"/>
        <v>0.780004452</v>
      </c>
    </row>
    <row r="48" ht="14.25" customHeight="1">
      <c r="A48" s="6">
        <v>56.0</v>
      </c>
      <c r="B48" s="11">
        <f t="shared" si="1"/>
        <v>1.40290341</v>
      </c>
      <c r="C48" s="11">
        <f t="shared" si="2"/>
        <v>0.3731996836</v>
      </c>
      <c r="D48" s="6">
        <f t="shared" si="3"/>
        <v>1.51683632</v>
      </c>
      <c r="E48" s="6">
        <f t="shared" si="4"/>
        <v>0.6350362936</v>
      </c>
      <c r="F48" s="11">
        <f t="shared" si="5"/>
        <v>1.821349696</v>
      </c>
      <c r="G48" s="12">
        <f t="shared" si="6"/>
        <v>1.480939027</v>
      </c>
      <c r="H48" s="13">
        <f t="shared" si="7"/>
        <v>2.42317741</v>
      </c>
      <c r="I48" s="11">
        <f t="shared" si="8"/>
        <v>0.8135402766</v>
      </c>
      <c r="J48" s="11">
        <f t="shared" si="9"/>
        <v>1.397496264</v>
      </c>
      <c r="K48" s="11">
        <f t="shared" si="10"/>
        <v>0.7835116509</v>
      </c>
    </row>
    <row r="49" ht="14.25" customHeight="1">
      <c r="A49" s="6">
        <v>57.0</v>
      </c>
      <c r="B49" s="11">
        <f t="shared" si="1"/>
        <v>1.409072013</v>
      </c>
      <c r="C49" s="11">
        <f t="shared" si="2"/>
        <v>0.3748406524</v>
      </c>
      <c r="D49" s="6">
        <f t="shared" si="3"/>
        <v>1.523505889</v>
      </c>
      <c r="E49" s="6">
        <f t="shared" si="4"/>
        <v>0.6378285648</v>
      </c>
      <c r="F49" s="11">
        <f t="shared" si="5"/>
        <v>1.829358218</v>
      </c>
      <c r="G49" s="12">
        <f t="shared" si="6"/>
        <v>1.487450755</v>
      </c>
      <c r="H49" s="13">
        <f t="shared" si="7"/>
        <v>2.433832184</v>
      </c>
      <c r="I49" s="11">
        <f t="shared" si="8"/>
        <v>0.8171174346</v>
      </c>
      <c r="J49" s="11">
        <f t="shared" si="9"/>
        <v>1.403641092</v>
      </c>
      <c r="K49" s="11">
        <f t="shared" si="10"/>
        <v>0.7869567722</v>
      </c>
    </row>
    <row r="50" ht="14.25" customHeight="1">
      <c r="A50" s="6">
        <v>58.0</v>
      </c>
      <c r="B50" s="11">
        <f t="shared" si="1"/>
        <v>1.415133331</v>
      </c>
      <c r="C50" s="11">
        <f t="shared" si="2"/>
        <v>0.3764530812</v>
      </c>
      <c r="D50" s="6">
        <f t="shared" si="3"/>
        <v>1.53005946</v>
      </c>
      <c r="E50" s="6">
        <f t="shared" si="4"/>
        <v>0.6405722724</v>
      </c>
      <c r="F50" s="11">
        <f t="shared" si="5"/>
        <v>1.837227455</v>
      </c>
      <c r="G50" s="12">
        <f t="shared" si="6"/>
        <v>1.493849229</v>
      </c>
      <c r="H50" s="13">
        <f t="shared" si="7"/>
        <v>2.444301649</v>
      </c>
      <c r="I50" s="11">
        <f t="shared" si="8"/>
        <v>0.8206323779</v>
      </c>
      <c r="J50" s="11">
        <f t="shared" si="9"/>
        <v>1.409679048</v>
      </c>
      <c r="K50" s="11">
        <f t="shared" si="10"/>
        <v>0.7903419753</v>
      </c>
    </row>
    <row r="51" ht="14.25" customHeight="1">
      <c r="A51" s="6">
        <v>59.0</v>
      </c>
      <c r="B51" s="11">
        <f t="shared" si="1"/>
        <v>1.421091031</v>
      </c>
      <c r="C51" s="11">
        <f t="shared" si="2"/>
        <v>0.3780379457</v>
      </c>
      <c r="D51" s="6">
        <f t="shared" si="3"/>
        <v>1.536500998</v>
      </c>
      <c r="E51" s="6">
        <f t="shared" si="4"/>
        <v>0.6432690766</v>
      </c>
      <c r="F51" s="11">
        <f t="shared" si="5"/>
        <v>1.844962168</v>
      </c>
      <c r="G51" s="12">
        <f t="shared" si="6"/>
        <v>1.500138323</v>
      </c>
      <c r="H51" s="13">
        <f t="shared" si="7"/>
        <v>2.45459214</v>
      </c>
      <c r="I51" s="11">
        <f t="shared" si="8"/>
        <v>0.8240872338</v>
      </c>
      <c r="J51" s="11">
        <f t="shared" si="9"/>
        <v>1.415613786</v>
      </c>
      <c r="K51" s="11">
        <f t="shared" si="10"/>
        <v>0.7936693088</v>
      </c>
    </row>
    <row r="52" ht="14.25" customHeight="1">
      <c r="A52" s="6">
        <v>60.0</v>
      </c>
      <c r="B52" s="11">
        <f t="shared" si="1"/>
        <v>1.426948597</v>
      </c>
      <c r="C52" s="11">
        <f t="shared" si="2"/>
        <v>0.3795961726</v>
      </c>
      <c r="D52" s="6">
        <f t="shared" si="3"/>
        <v>1.54283427</v>
      </c>
      <c r="E52" s="6">
        <f t="shared" si="4"/>
        <v>0.6459205543</v>
      </c>
      <c r="F52" s="11">
        <f t="shared" si="5"/>
        <v>1.85256688</v>
      </c>
      <c r="G52" s="12">
        <f t="shared" si="6"/>
        <v>1.506321712</v>
      </c>
      <c r="H52" s="13">
        <f t="shared" si="7"/>
        <v>2.464709673</v>
      </c>
      <c r="I52" s="11">
        <f t="shared" si="8"/>
        <v>0.8274840222</v>
      </c>
      <c r="J52" s="11">
        <f t="shared" si="9"/>
        <v>1.421448775</v>
      </c>
      <c r="K52" s="11">
        <f t="shared" si="10"/>
        <v>0.7969407182</v>
      </c>
    </row>
    <row r="53" ht="14.25" customHeight="1">
      <c r="A53" s="6">
        <v>61.0</v>
      </c>
      <c r="B53" s="11">
        <f t="shared" si="1"/>
        <v>1.432709339</v>
      </c>
      <c r="C53" s="11">
        <f t="shared" si="2"/>
        <v>0.3811286425</v>
      </c>
      <c r="D53" s="6">
        <f t="shared" si="3"/>
        <v>1.549062855</v>
      </c>
      <c r="E53" s="6">
        <f t="shared" si="4"/>
        <v>0.6485282039</v>
      </c>
      <c r="F53" s="11">
        <f t="shared" si="5"/>
        <v>1.860045889</v>
      </c>
      <c r="G53" s="12">
        <f t="shared" si="6"/>
        <v>1.512402892</v>
      </c>
      <c r="H53" s="13">
        <f t="shared" si="7"/>
        <v>2.474659967</v>
      </c>
      <c r="I53" s="11">
        <f t="shared" si="8"/>
        <v>0.8308246627</v>
      </c>
      <c r="J53" s="11">
        <f t="shared" si="9"/>
        <v>1.427187314</v>
      </c>
      <c r="K53" s="11">
        <f t="shared" si="10"/>
        <v>0.8001580521</v>
      </c>
    </row>
    <row r="54" ht="14.25" customHeight="1">
      <c r="A54" s="6">
        <v>62.0</v>
      </c>
      <c r="B54" s="11">
        <f t="shared" si="1"/>
        <v>1.438376407</v>
      </c>
      <c r="C54" s="11">
        <f t="shared" si="2"/>
        <v>0.3826361931</v>
      </c>
      <c r="D54" s="6">
        <f t="shared" si="3"/>
        <v>1.555190158</v>
      </c>
      <c r="E54" s="6">
        <f t="shared" si="4"/>
        <v>0.6510934508</v>
      </c>
      <c r="F54" s="11">
        <f t="shared" si="5"/>
        <v>1.867403282</v>
      </c>
      <c r="G54" s="12">
        <f t="shared" si="6"/>
        <v>1.518385187</v>
      </c>
      <c r="H54" s="13">
        <f t="shared" si="7"/>
        <v>2.48444846</v>
      </c>
      <c r="I54" s="11">
        <f t="shared" si="8"/>
        <v>0.8341109814</v>
      </c>
      <c r="J54" s="11">
        <f t="shared" si="9"/>
        <v>1.432832539</v>
      </c>
      <c r="K54" s="11">
        <f t="shared" si="10"/>
        <v>0.8033230694</v>
      </c>
    </row>
    <row r="55" ht="14.25" customHeight="1">
      <c r="A55" s="6">
        <v>63.0</v>
      </c>
      <c r="B55" s="11">
        <f t="shared" si="1"/>
        <v>1.443952798</v>
      </c>
      <c r="C55" s="11">
        <f t="shared" si="2"/>
        <v>0.3841196218</v>
      </c>
      <c r="D55" s="6">
        <f t="shared" si="3"/>
        <v>1.56121942</v>
      </c>
      <c r="E55" s="6">
        <f t="shared" si="4"/>
        <v>0.653617652</v>
      </c>
      <c r="F55" s="11">
        <f t="shared" si="5"/>
        <v>1.874642951</v>
      </c>
      <c r="G55" s="12">
        <f t="shared" si="6"/>
        <v>1.524271761</v>
      </c>
      <c r="H55" s="13">
        <f t="shared" si="7"/>
        <v>2.49408033</v>
      </c>
      <c r="I55" s="11">
        <f t="shared" si="8"/>
        <v>0.8373447168</v>
      </c>
      <c r="J55" s="11">
        <f t="shared" si="9"/>
        <v>1.438387437</v>
      </c>
      <c r="K55" s="11">
        <f t="shared" si="10"/>
        <v>0.8064374442</v>
      </c>
    </row>
    <row r="56" ht="14.25" customHeight="1">
      <c r="A56" s="6">
        <v>64.0</v>
      </c>
      <c r="B56" s="11">
        <f t="shared" si="1"/>
        <v>1.449441367</v>
      </c>
      <c r="C56" s="11">
        <f t="shared" si="2"/>
        <v>0.3855796885</v>
      </c>
      <c r="D56" s="6">
        <f t="shared" si="3"/>
        <v>1.567153729</v>
      </c>
      <c r="E56" s="6">
        <f t="shared" si="4"/>
        <v>0.6561021003</v>
      </c>
      <c r="F56" s="11">
        <f t="shared" si="5"/>
        <v>1.881768606</v>
      </c>
      <c r="G56" s="12">
        <f t="shared" si="6"/>
        <v>1.530065629</v>
      </c>
      <c r="H56" s="13">
        <f t="shared" si="7"/>
        <v>2.503560511</v>
      </c>
      <c r="I56" s="11">
        <f t="shared" si="8"/>
        <v>0.8405275251</v>
      </c>
      <c r="J56" s="11">
        <f t="shared" si="9"/>
        <v>1.443854853</v>
      </c>
      <c r="K56" s="11">
        <f t="shared" si="10"/>
        <v>0.8095027716</v>
      </c>
    </row>
    <row r="57" ht="14.25" customHeight="1">
      <c r="A57" s="6">
        <v>65.0</v>
      </c>
      <c r="B57" s="11">
        <f t="shared" si="1"/>
        <v>1.45484484</v>
      </c>
      <c r="C57" s="11">
        <f t="shared" si="2"/>
        <v>0.3870171175</v>
      </c>
      <c r="D57" s="6">
        <f t="shared" si="3"/>
        <v>1.572996029</v>
      </c>
      <c r="E57" s="6">
        <f t="shared" si="4"/>
        <v>0.6585480285</v>
      </c>
      <c r="F57" s="11">
        <f t="shared" si="5"/>
        <v>1.888783781</v>
      </c>
      <c r="G57" s="12">
        <f t="shared" si="6"/>
        <v>1.535769666</v>
      </c>
      <c r="H57" s="13">
        <f t="shared" si="7"/>
        <v>2.512893707</v>
      </c>
      <c r="I57" s="11">
        <f t="shared" si="8"/>
        <v>0.8436609855</v>
      </c>
      <c r="J57" s="11">
        <f t="shared" si="9"/>
        <v>1.449237499</v>
      </c>
      <c r="K57" s="11">
        <f t="shared" si="10"/>
        <v>0.8125205727</v>
      </c>
    </row>
    <row r="58" ht="14.25" customHeight="1">
      <c r="A58" s="6">
        <v>66.0</v>
      </c>
      <c r="B58" s="11">
        <f t="shared" si="1"/>
        <v>1.460165813</v>
      </c>
      <c r="C58" s="11">
        <f t="shared" si="2"/>
        <v>0.3884326003</v>
      </c>
      <c r="D58" s="6">
        <f t="shared" si="3"/>
        <v>1.57874913</v>
      </c>
      <c r="E58" s="6">
        <f t="shared" si="4"/>
        <v>0.6609566128</v>
      </c>
      <c r="F58" s="11">
        <f t="shared" si="5"/>
        <v>1.895691849</v>
      </c>
      <c r="G58" s="12">
        <f t="shared" si="6"/>
        <v>1.541386615</v>
      </c>
      <c r="H58" s="13">
        <f t="shared" si="7"/>
        <v>2.522084405</v>
      </c>
      <c r="I58" s="11">
        <f t="shared" si="8"/>
        <v>0.8467466049</v>
      </c>
      <c r="J58" s="11">
        <f t="shared" si="9"/>
        <v>1.454537963</v>
      </c>
      <c r="K58" s="11">
        <f t="shared" si="10"/>
        <v>0.8154922988</v>
      </c>
    </row>
    <row r="59" ht="14.25" customHeight="1">
      <c r="A59" s="6">
        <v>67.0</v>
      </c>
      <c r="B59" s="11">
        <f t="shared" si="1"/>
        <v>1.465406768</v>
      </c>
      <c r="C59" s="11">
        <f t="shared" si="2"/>
        <v>0.3898267967</v>
      </c>
      <c r="D59" s="6">
        <f t="shared" si="3"/>
        <v>1.584415715</v>
      </c>
      <c r="E59" s="6">
        <f t="shared" si="4"/>
        <v>0.6633289764</v>
      </c>
      <c r="F59" s="11">
        <f t="shared" si="5"/>
        <v>1.902496033</v>
      </c>
      <c r="G59" s="12">
        <f t="shared" si="6"/>
        <v>1.546919095</v>
      </c>
      <c r="H59" s="13">
        <f t="shared" si="7"/>
        <v>2.531136893</v>
      </c>
      <c r="I59" s="11">
        <f t="shared" si="8"/>
        <v>0.8497858223</v>
      </c>
      <c r="J59" s="11">
        <f t="shared" si="9"/>
        <v>1.459758719</v>
      </c>
      <c r="K59" s="11">
        <f t="shared" si="10"/>
        <v>0.8184193354</v>
      </c>
    </row>
    <row r="60" ht="14.25" customHeight="1">
      <c r="A60" s="6">
        <v>68.0</v>
      </c>
      <c r="B60" s="11">
        <f t="shared" si="1"/>
        <v>1.470570077</v>
      </c>
      <c r="C60" s="11">
        <f t="shared" si="2"/>
        <v>0.3912003377</v>
      </c>
      <c r="D60" s="6">
        <f t="shared" si="3"/>
        <v>1.589998348</v>
      </c>
      <c r="E60" s="6">
        <f t="shared" si="4"/>
        <v>0.6656661926</v>
      </c>
      <c r="F60" s="11">
        <f t="shared" si="5"/>
        <v>1.909199411</v>
      </c>
      <c r="G60" s="12">
        <f t="shared" si="6"/>
        <v>1.55236961</v>
      </c>
      <c r="H60" s="13">
        <f t="shared" si="7"/>
        <v>2.540055264</v>
      </c>
      <c r="I60" s="11">
        <f t="shared" si="8"/>
        <v>0.8527800126</v>
      </c>
      <c r="J60" s="11">
        <f t="shared" si="9"/>
        <v>1.464902127</v>
      </c>
      <c r="K60" s="11">
        <f t="shared" si="10"/>
        <v>0.821303007</v>
      </c>
    </row>
    <row r="61" ht="14.25" customHeight="1">
      <c r="A61" s="6">
        <v>69.0</v>
      </c>
      <c r="B61" s="11">
        <f t="shared" si="1"/>
        <v>1.475658007</v>
      </c>
      <c r="C61" s="11">
        <f t="shared" si="2"/>
        <v>0.3925538262</v>
      </c>
      <c r="D61" s="6">
        <f t="shared" si="3"/>
        <v>1.59549948</v>
      </c>
      <c r="E61" s="6">
        <f t="shared" si="4"/>
        <v>0.6679692876</v>
      </c>
      <c r="F61" s="11">
        <f t="shared" si="5"/>
        <v>1.915804925</v>
      </c>
      <c r="G61" s="12">
        <f t="shared" si="6"/>
        <v>1.557740553</v>
      </c>
      <c r="H61" s="13">
        <f t="shared" si="7"/>
        <v>2.548843435</v>
      </c>
      <c r="I61" s="11">
        <f t="shared" si="8"/>
        <v>0.8557304906</v>
      </c>
      <c r="J61" s="11">
        <f t="shared" si="9"/>
        <v>1.469970447</v>
      </c>
      <c r="K61" s="11">
        <f t="shared" si="10"/>
        <v>0.8241445797</v>
      </c>
    </row>
    <row r="62" ht="14.25" customHeight="1">
      <c r="A62" s="6">
        <v>70.0</v>
      </c>
      <c r="B62" s="11">
        <f t="shared" si="1"/>
        <v>1.480672726</v>
      </c>
      <c r="C62" s="11">
        <f t="shared" si="2"/>
        <v>0.3938878394</v>
      </c>
      <c r="D62" s="6">
        <f t="shared" si="3"/>
        <v>1.600921456</v>
      </c>
      <c r="E62" s="6">
        <f t="shared" si="4"/>
        <v>0.6702392434</v>
      </c>
      <c r="F62" s="11">
        <f t="shared" si="5"/>
        <v>1.922315393</v>
      </c>
      <c r="G62" s="12">
        <f t="shared" si="6"/>
        <v>1.563034212</v>
      </c>
      <c r="H62" s="13">
        <f t="shared" si="7"/>
        <v>2.557505154</v>
      </c>
      <c r="I62" s="11">
        <f t="shared" si="8"/>
        <v>0.8586385141</v>
      </c>
      <c r="J62" s="11">
        <f t="shared" si="9"/>
        <v>1.474965838</v>
      </c>
      <c r="K62" s="11">
        <f t="shared" si="10"/>
        <v>0.8269452651</v>
      </c>
    </row>
    <row r="63" ht="14.25" customHeight="1">
      <c r="A63" s="6">
        <v>71.0</v>
      </c>
      <c r="B63" s="11">
        <f t="shared" si="1"/>
        <v>1.485616312</v>
      </c>
      <c r="C63" s="11">
        <f t="shared" si="2"/>
        <v>0.3952029298</v>
      </c>
      <c r="D63" s="6">
        <f t="shared" si="3"/>
        <v>1.606266521</v>
      </c>
      <c r="E63" s="6">
        <f t="shared" si="4"/>
        <v>0.6724770002</v>
      </c>
      <c r="F63" s="11">
        <f t="shared" si="5"/>
        <v>1.928733511</v>
      </c>
      <c r="G63" s="12">
        <f t="shared" si="6"/>
        <v>1.568252782</v>
      </c>
      <c r="H63" s="13">
        <f t="shared" si="7"/>
        <v>2.566044007</v>
      </c>
      <c r="I63" s="11">
        <f t="shared" si="8"/>
        <v>0.8615052877</v>
      </c>
      <c r="J63" s="11">
        <f t="shared" si="9"/>
        <v>1.47989037</v>
      </c>
      <c r="K63" s="11">
        <f t="shared" si="10"/>
        <v>0.829706223</v>
      </c>
    </row>
    <row r="64" ht="14.25" customHeight="1">
      <c r="A64" s="6">
        <v>72.0</v>
      </c>
      <c r="B64" s="11">
        <f t="shared" si="1"/>
        <v>1.490490755</v>
      </c>
      <c r="C64" s="11">
        <f t="shared" si="2"/>
        <v>0.3964996267</v>
      </c>
      <c r="D64" s="6">
        <f t="shared" si="3"/>
        <v>1.611536829</v>
      </c>
      <c r="E64" s="6">
        <f t="shared" si="4"/>
        <v>0.6746834587</v>
      </c>
      <c r="F64" s="11">
        <f t="shared" si="5"/>
        <v>1.935061861</v>
      </c>
      <c r="G64" s="12">
        <f t="shared" si="6"/>
        <v>1.573398363</v>
      </c>
      <c r="H64" s="13">
        <f t="shared" si="7"/>
        <v>2.574463432</v>
      </c>
      <c r="I64" s="11">
        <f t="shared" si="8"/>
        <v>0.8643319652</v>
      </c>
      <c r="J64" s="11">
        <f t="shared" si="9"/>
        <v>1.484746026</v>
      </c>
      <c r="K64" s="11">
        <f t="shared" si="10"/>
        <v>0.8324285649</v>
      </c>
    </row>
    <row r="65" ht="14.25" customHeight="1">
      <c r="A65" s="6">
        <v>73.0</v>
      </c>
      <c r="B65" s="11">
        <f t="shared" si="1"/>
        <v>1.495297962</v>
      </c>
      <c r="C65" s="11">
        <f t="shared" si="2"/>
        <v>0.3977784375</v>
      </c>
      <c r="D65" s="6">
        <f t="shared" si="3"/>
        <v>1.616734439</v>
      </c>
      <c r="E65" s="6">
        <f t="shared" si="4"/>
        <v>0.6768594822</v>
      </c>
      <c r="F65" s="11">
        <f t="shared" si="5"/>
        <v>1.941302922</v>
      </c>
      <c r="G65" s="12">
        <f t="shared" si="6"/>
        <v>1.578472968</v>
      </c>
      <c r="H65" s="13">
        <f t="shared" si="7"/>
        <v>2.582766723</v>
      </c>
      <c r="I65" s="11">
        <f t="shared" si="8"/>
        <v>0.8671196528</v>
      </c>
      <c r="J65" s="11">
        <f t="shared" si="9"/>
        <v>1.489534704</v>
      </c>
      <c r="K65" s="11">
        <f t="shared" si="10"/>
        <v>0.8351133561</v>
      </c>
    </row>
    <row r="66" ht="14.25" customHeight="1">
      <c r="A66" s="6">
        <v>74.0</v>
      </c>
      <c r="B66" s="11">
        <f t="shared" si="1"/>
        <v>1.500039763</v>
      </c>
      <c r="C66" s="11">
        <f t="shared" si="2"/>
        <v>0.3990398491</v>
      </c>
      <c r="D66" s="6">
        <f t="shared" si="3"/>
        <v>1.621861332</v>
      </c>
      <c r="E66" s="6">
        <f t="shared" si="4"/>
        <v>0.6790058991</v>
      </c>
      <c r="F66" s="11">
        <f t="shared" si="5"/>
        <v>1.947459067</v>
      </c>
      <c r="G66" s="12">
        <f t="shared" si="6"/>
        <v>1.583478528</v>
      </c>
      <c r="H66" s="13">
        <f t="shared" si="7"/>
        <v>2.590957041</v>
      </c>
      <c r="I66" s="11">
        <f t="shared" si="8"/>
        <v>0.8698694116</v>
      </c>
      <c r="J66" s="11">
        <f t="shared" si="9"/>
        <v>1.494258229</v>
      </c>
      <c r="K66" s="11">
        <f t="shared" si="10"/>
        <v>0.8377616183</v>
      </c>
    </row>
    <row r="67" ht="14.25" customHeight="1">
      <c r="A67" s="6">
        <v>75.0</v>
      </c>
      <c r="B67" s="11">
        <f t="shared" si="1"/>
        <v>1.504717913</v>
      </c>
      <c r="C67" s="11">
        <f t="shared" si="2"/>
        <v>0.4002843284</v>
      </c>
      <c r="D67" s="6">
        <f t="shared" si="3"/>
        <v>1.626919406</v>
      </c>
      <c r="E67" s="6">
        <f t="shared" si="4"/>
        <v>0.6811235042</v>
      </c>
      <c r="F67" s="11">
        <f t="shared" si="5"/>
        <v>1.953532577</v>
      </c>
      <c r="G67" s="12">
        <f t="shared" si="6"/>
        <v>1.588416898</v>
      </c>
      <c r="H67" s="13">
        <f t="shared" si="7"/>
        <v>2.599037418</v>
      </c>
      <c r="I67" s="11">
        <f t="shared" si="8"/>
        <v>0.8725822597</v>
      </c>
      <c r="J67" s="11">
        <f t="shared" si="9"/>
        <v>1.498918349</v>
      </c>
      <c r="K67" s="11">
        <f t="shared" si="10"/>
        <v>0.8403743323</v>
      </c>
    </row>
    <row r="68" ht="14.25" customHeight="1">
      <c r="A68" s="6">
        <v>76.0</v>
      </c>
      <c r="B68" s="11">
        <f t="shared" si="1"/>
        <v>1.5093341</v>
      </c>
      <c r="C68" s="11">
        <f t="shared" si="2"/>
        <v>0.4015123241</v>
      </c>
      <c r="D68" s="6">
        <f t="shared" si="3"/>
        <v>1.631910483</v>
      </c>
      <c r="E68" s="6">
        <f t="shared" si="4"/>
        <v>0.6832130607</v>
      </c>
      <c r="F68" s="11">
        <f t="shared" si="5"/>
        <v>1.959525641</v>
      </c>
      <c r="G68" s="12">
        <f t="shared" si="6"/>
        <v>1.593289857</v>
      </c>
      <c r="H68" s="13">
        <f t="shared" si="7"/>
        <v>2.607010767</v>
      </c>
      <c r="I68" s="11">
        <f t="shared" si="8"/>
        <v>0.8752591749</v>
      </c>
      <c r="J68" s="11">
        <f t="shared" si="9"/>
        <v>1.503516743</v>
      </c>
      <c r="K68" s="11">
        <f t="shared" si="10"/>
        <v>0.8429524399</v>
      </c>
    </row>
    <row r="69" ht="14.25" customHeight="1">
      <c r="A69" s="6">
        <v>77.0</v>
      </c>
      <c r="B69" s="11">
        <f t="shared" si="1"/>
        <v>1.513889942</v>
      </c>
      <c r="C69" s="11">
        <f t="shared" si="2"/>
        <v>0.402724267</v>
      </c>
      <c r="D69" s="6">
        <f t="shared" si="3"/>
        <v>1.636836316</v>
      </c>
      <c r="E69" s="6">
        <f t="shared" si="4"/>
        <v>0.6852753019</v>
      </c>
      <c r="F69" s="11">
        <f t="shared" si="5"/>
        <v>1.965440362</v>
      </c>
      <c r="G69" s="12">
        <f t="shared" si="6"/>
        <v>1.598099115</v>
      </c>
      <c r="H69" s="13">
        <f t="shared" si="7"/>
        <v>2.614879886</v>
      </c>
      <c r="I69" s="11">
        <f t="shared" si="8"/>
        <v>0.8779010968</v>
      </c>
      <c r="J69" s="11">
        <f t="shared" si="9"/>
        <v>1.508055026</v>
      </c>
      <c r="K69" s="11">
        <f t="shared" si="10"/>
        <v>0.8454968457</v>
      </c>
    </row>
    <row r="70" ht="14.25" customHeight="1">
      <c r="A70" s="6">
        <v>78.0</v>
      </c>
      <c r="B70" s="11">
        <f t="shared" si="1"/>
        <v>1.518386998</v>
      </c>
      <c r="C70" s="11">
        <f t="shared" si="2"/>
        <v>0.4039205716</v>
      </c>
      <c r="D70" s="6">
        <f t="shared" si="3"/>
        <v>1.641698587</v>
      </c>
      <c r="E70" s="6">
        <f t="shared" si="4"/>
        <v>0.6873109328</v>
      </c>
      <c r="F70" s="11">
        <f t="shared" si="5"/>
        <v>1.971278762</v>
      </c>
      <c r="G70" s="12">
        <f t="shared" si="6"/>
        <v>1.602846317</v>
      </c>
      <c r="H70" s="13">
        <f t="shared" si="7"/>
        <v>2.622647466</v>
      </c>
      <c r="I70" s="11">
        <f t="shared" si="8"/>
        <v>0.8805089285</v>
      </c>
      <c r="J70" s="11">
        <f t="shared" si="9"/>
        <v>1.512534749</v>
      </c>
      <c r="K70" s="11">
        <f t="shared" si="10"/>
        <v>0.8480084195</v>
      </c>
    </row>
    <row r="71" ht="14.25" customHeight="1">
      <c r="A71" s="6">
        <v>79.0</v>
      </c>
      <c r="B71" s="11">
        <f t="shared" si="1"/>
        <v>1.522826764</v>
      </c>
      <c r="C71" s="11">
        <f t="shared" si="2"/>
        <v>0.4051016362</v>
      </c>
      <c r="D71" s="6">
        <f t="shared" si="3"/>
        <v>1.646498917</v>
      </c>
      <c r="E71" s="6">
        <f t="shared" si="4"/>
        <v>0.6893206314</v>
      </c>
      <c r="F71" s="11">
        <f t="shared" si="5"/>
        <v>1.977042785</v>
      </c>
      <c r="G71" s="12">
        <f t="shared" si="6"/>
        <v>1.607533043</v>
      </c>
      <c r="H71" s="13">
        <f t="shared" si="7"/>
        <v>2.630316092</v>
      </c>
      <c r="I71" s="11">
        <f t="shared" si="8"/>
        <v>0.8830835385</v>
      </c>
      <c r="J71" s="11">
        <f t="shared" si="9"/>
        <v>1.516957404</v>
      </c>
      <c r="K71" s="11">
        <f t="shared" si="10"/>
        <v>0.8504879979</v>
      </c>
    </row>
    <row r="72" ht="14.25" customHeight="1">
      <c r="A72" s="6">
        <v>80.0</v>
      </c>
      <c r="B72" s="11">
        <f t="shared" si="1"/>
        <v>1.527210684</v>
      </c>
      <c r="C72" s="11">
        <f t="shared" si="2"/>
        <v>0.4062678442</v>
      </c>
      <c r="D72" s="6">
        <f t="shared" si="3"/>
        <v>1.651238864</v>
      </c>
      <c r="E72" s="6">
        <f t="shared" si="4"/>
        <v>0.6913050501</v>
      </c>
      <c r="F72" s="11">
        <f t="shared" si="5"/>
        <v>1.982734303</v>
      </c>
      <c r="G72" s="12">
        <f t="shared" si="6"/>
        <v>1.612160815</v>
      </c>
      <c r="H72" s="13">
        <f t="shared" si="7"/>
        <v>2.637888256</v>
      </c>
      <c r="I72" s="11">
        <f t="shared" si="8"/>
        <v>0.8856257625</v>
      </c>
      <c r="J72" s="11">
        <f t="shared" si="9"/>
        <v>1.521324426</v>
      </c>
      <c r="K72" s="11">
        <f t="shared" si="10"/>
        <v>0.8529363858</v>
      </c>
    </row>
    <row r="73" ht="14.25" customHeight="1">
      <c r="A73" s="6">
        <v>81.0</v>
      </c>
      <c r="B73" s="11">
        <f t="shared" si="1"/>
        <v>1.531540143</v>
      </c>
      <c r="C73" s="11">
        <f t="shared" si="2"/>
        <v>0.4074195649</v>
      </c>
      <c r="D73" s="6">
        <f t="shared" si="3"/>
        <v>1.655919928</v>
      </c>
      <c r="E73" s="6">
        <f t="shared" si="4"/>
        <v>0.693264817</v>
      </c>
      <c r="F73" s="11">
        <f t="shared" si="5"/>
        <v>1.988355117</v>
      </c>
      <c r="G73" s="12">
        <f t="shared" si="6"/>
        <v>1.616731097</v>
      </c>
      <c r="H73" s="13">
        <f t="shared" si="7"/>
        <v>2.645366353</v>
      </c>
      <c r="I73" s="11">
        <f t="shared" si="8"/>
        <v>0.8881364054</v>
      </c>
      <c r="J73" s="11">
        <f t="shared" si="9"/>
        <v>1.525637199</v>
      </c>
      <c r="K73" s="11">
        <f t="shared" si="10"/>
        <v>0.8553543582</v>
      </c>
    </row>
    <row r="74" ht="14.25" customHeight="1">
      <c r="A74" s="6">
        <v>82.0</v>
      </c>
      <c r="B74" s="11">
        <f t="shared" si="1"/>
        <v>1.535816478</v>
      </c>
      <c r="C74" s="11">
        <f t="shared" si="2"/>
        <v>0.4085571536</v>
      </c>
      <c r="D74" s="6">
        <f t="shared" si="3"/>
        <v>1.660543555</v>
      </c>
      <c r="E74" s="6">
        <f t="shared" si="4"/>
        <v>0.6952005371</v>
      </c>
      <c r="F74" s="11">
        <f t="shared" si="5"/>
        <v>1.993906962</v>
      </c>
      <c r="G74" s="12">
        <f t="shared" si="6"/>
        <v>1.621245301</v>
      </c>
      <c r="H74" s="13">
        <f t="shared" si="7"/>
        <v>2.652752691</v>
      </c>
      <c r="I74" s="11">
        <f t="shared" si="8"/>
        <v>0.890616242</v>
      </c>
      <c r="J74" s="11">
        <f t="shared" si="9"/>
        <v>1.529897052</v>
      </c>
      <c r="K74" s="11">
        <f t="shared" si="10"/>
        <v>0.8577426614</v>
      </c>
    </row>
    <row r="75" ht="14.25" customHeight="1">
      <c r="A75" s="6">
        <v>83.0</v>
      </c>
      <c r="B75" s="11">
        <f t="shared" si="1"/>
        <v>1.540040978</v>
      </c>
      <c r="C75" s="11">
        <f t="shared" si="2"/>
        <v>0.409680953</v>
      </c>
      <c r="D75" s="6">
        <f t="shared" si="3"/>
        <v>1.665111136</v>
      </c>
      <c r="E75" s="6">
        <f t="shared" si="4"/>
        <v>0.6971127934</v>
      </c>
      <c r="F75" s="11">
        <f t="shared" si="5"/>
        <v>1.999391511</v>
      </c>
      <c r="G75" s="12">
        <f t="shared" si="6"/>
        <v>1.625704786</v>
      </c>
      <c r="H75" s="13">
        <f t="shared" si="7"/>
        <v>2.660049496</v>
      </c>
      <c r="I75" s="11">
        <f t="shared" si="8"/>
        <v>0.8930660192</v>
      </c>
      <c r="J75" s="11">
        <f t="shared" si="9"/>
        <v>1.53410527</v>
      </c>
      <c r="K75" s="11">
        <f t="shared" si="10"/>
        <v>0.8601020148</v>
      </c>
    </row>
    <row r="76" ht="14.25" customHeight="1">
      <c r="A76" s="6">
        <v>84.0</v>
      </c>
      <c r="B76" s="11">
        <f t="shared" si="1"/>
        <v>1.544214884</v>
      </c>
      <c r="C76" s="11">
        <f t="shared" si="2"/>
        <v>0.4107912934</v>
      </c>
      <c r="D76" s="6">
        <f t="shared" si="3"/>
        <v>1.669624014</v>
      </c>
      <c r="E76" s="6">
        <f t="shared" si="4"/>
        <v>0.6990021478</v>
      </c>
      <c r="F76" s="11">
        <f t="shared" si="5"/>
        <v>2.004810374</v>
      </c>
      <c r="G76" s="12">
        <f t="shared" si="6"/>
        <v>1.630110863</v>
      </c>
      <c r="H76" s="13">
        <f t="shared" si="7"/>
        <v>2.667258913</v>
      </c>
      <c r="I76" s="11">
        <f t="shared" si="8"/>
        <v>0.8954864571</v>
      </c>
      <c r="J76" s="11">
        <f t="shared" si="9"/>
        <v>1.538263088</v>
      </c>
      <c r="K76" s="11">
        <f t="shared" si="10"/>
        <v>0.8624331118</v>
      </c>
    </row>
    <row r="77" ht="14.25" customHeight="1">
      <c r="A77" s="6">
        <v>85.0</v>
      </c>
      <c r="B77" s="11">
        <f t="shared" si="1"/>
        <v>1.548339394</v>
      </c>
      <c r="C77" s="11">
        <f t="shared" si="2"/>
        <v>0.4118884934</v>
      </c>
      <c r="D77" s="6">
        <f t="shared" si="3"/>
        <v>1.674083484</v>
      </c>
      <c r="E77" s="6">
        <f t="shared" si="4"/>
        <v>0.7008691424</v>
      </c>
      <c r="F77" s="11">
        <f t="shared" si="5"/>
        <v>2.010165108</v>
      </c>
      <c r="G77" s="12">
        <f t="shared" si="6"/>
        <v>1.634464796</v>
      </c>
      <c r="H77" s="13">
        <f t="shared" si="7"/>
        <v>2.674383008</v>
      </c>
      <c r="I77" s="11">
        <f t="shared" si="8"/>
        <v>0.8978782501</v>
      </c>
      <c r="J77" s="11">
        <f t="shared" si="9"/>
        <v>1.542371701</v>
      </c>
      <c r="K77" s="11">
        <f t="shared" si="10"/>
        <v>0.8647366212</v>
      </c>
    </row>
    <row r="78" ht="14.25" customHeight="1">
      <c r="A78" s="6">
        <v>86.0</v>
      </c>
      <c r="B78" s="11">
        <f t="shared" si="1"/>
        <v>1.552415662</v>
      </c>
      <c r="C78" s="11">
        <f t="shared" si="2"/>
        <v>0.4129728604</v>
      </c>
      <c r="D78" s="6">
        <f t="shared" si="3"/>
        <v>1.678490795</v>
      </c>
      <c r="E78" s="6">
        <f t="shared" si="4"/>
        <v>0.7027143004</v>
      </c>
      <c r="F78" s="11">
        <f t="shared" si="5"/>
        <v>2.015457211</v>
      </c>
      <c r="G78" s="12">
        <f t="shared" si="6"/>
        <v>1.638767804</v>
      </c>
      <c r="H78" s="13">
        <f t="shared" si="7"/>
        <v>2.681423779</v>
      </c>
      <c r="I78" s="11">
        <f t="shared" si="8"/>
        <v>0.9002420683</v>
      </c>
      <c r="J78" s="11">
        <f t="shared" si="9"/>
        <v>1.546432258</v>
      </c>
      <c r="K78" s="11">
        <f t="shared" si="10"/>
        <v>0.8670131884</v>
      </c>
    </row>
    <row r="79" ht="14.25" customHeight="1">
      <c r="A79" s="6">
        <v>87.0</v>
      </c>
      <c r="B79" s="11">
        <f t="shared" si="1"/>
        <v>1.556444805</v>
      </c>
      <c r="C79" s="11">
        <f t="shared" si="2"/>
        <v>0.414044691</v>
      </c>
      <c r="D79" s="6">
        <f t="shared" si="3"/>
        <v>1.682847154</v>
      </c>
      <c r="E79" s="6">
        <f t="shared" si="4"/>
        <v>0.7045381266</v>
      </c>
      <c r="F79" s="11">
        <f t="shared" si="5"/>
        <v>2.020688133</v>
      </c>
      <c r="G79" s="12">
        <f t="shared" si="6"/>
        <v>1.643021065</v>
      </c>
      <c r="H79" s="13">
        <f t="shared" si="7"/>
        <v>2.688383152</v>
      </c>
      <c r="I79" s="11">
        <f t="shared" si="8"/>
        <v>0.9025785584</v>
      </c>
      <c r="J79" s="11">
        <f t="shared" si="9"/>
        <v>1.550445872</v>
      </c>
      <c r="K79" s="11">
        <f t="shared" si="10"/>
        <v>0.8692634362</v>
      </c>
    </row>
    <row r="80" ht="14.25" customHeight="1">
      <c r="A80" s="6">
        <v>88.0</v>
      </c>
      <c r="B80" s="11">
        <f t="shared" si="1"/>
        <v>1.5604279</v>
      </c>
      <c r="C80" s="11">
        <f t="shared" si="2"/>
        <v>0.4151042719</v>
      </c>
      <c r="D80" s="6">
        <f t="shared" si="3"/>
        <v>1.687153724</v>
      </c>
      <c r="E80" s="6">
        <f t="shared" si="4"/>
        <v>0.7063411086</v>
      </c>
      <c r="F80" s="11">
        <f t="shared" si="5"/>
        <v>2.025859272</v>
      </c>
      <c r="G80" s="12">
        <f t="shared" si="6"/>
        <v>1.647225717</v>
      </c>
      <c r="H80" s="13">
        <f t="shared" si="7"/>
        <v>2.695262988</v>
      </c>
      <c r="I80" s="11">
        <f t="shared" si="8"/>
        <v>0.9048883453</v>
      </c>
      <c r="J80" s="11">
        <f t="shared" si="9"/>
        <v>1.554413615</v>
      </c>
      <c r="K80" s="11">
        <f t="shared" si="10"/>
        <v>0.8714879664</v>
      </c>
    </row>
    <row r="81" ht="14.25" customHeight="1">
      <c r="A81" s="6">
        <v>89.0</v>
      </c>
      <c r="B81" s="11">
        <f t="shared" si="1"/>
        <v>1.564365986</v>
      </c>
      <c r="C81" s="11">
        <f t="shared" si="2"/>
        <v>0.4161518798</v>
      </c>
      <c r="D81" s="6">
        <f t="shared" si="3"/>
        <v>1.691411632</v>
      </c>
      <c r="E81" s="6">
        <f t="shared" si="4"/>
        <v>0.7081237175</v>
      </c>
      <c r="F81" s="11">
        <f t="shared" si="5"/>
        <v>2.030971978</v>
      </c>
      <c r="G81" s="12">
        <f t="shared" si="6"/>
        <v>1.651382858</v>
      </c>
      <c r="H81" s="13">
        <f t="shared" si="7"/>
        <v>2.702065083</v>
      </c>
      <c r="I81" s="11">
        <f t="shared" si="8"/>
        <v>0.9071720323</v>
      </c>
      <c r="J81" s="11">
        <f t="shared" si="9"/>
        <v>1.558336523</v>
      </c>
      <c r="K81" s="11">
        <f t="shared" si="10"/>
        <v>0.8736873601</v>
      </c>
    </row>
    <row r="82" ht="14.25" customHeight="1">
      <c r="A82" s="6">
        <v>90.0</v>
      </c>
      <c r="B82" s="11">
        <f t="shared" si="1"/>
        <v>1.568260071</v>
      </c>
      <c r="C82" s="11">
        <f t="shared" si="2"/>
        <v>0.4171877824</v>
      </c>
      <c r="D82" s="6">
        <f t="shared" si="3"/>
        <v>1.695621964</v>
      </c>
      <c r="E82" s="6">
        <f t="shared" si="4"/>
        <v>0.7098864085</v>
      </c>
      <c r="F82" s="11">
        <f t="shared" si="5"/>
        <v>2.036027558</v>
      </c>
      <c r="G82" s="12">
        <f t="shared" si="6"/>
        <v>1.655493549</v>
      </c>
      <c r="H82" s="13">
        <f t="shared" si="7"/>
        <v>2.708791176</v>
      </c>
      <c r="I82" s="11">
        <f t="shared" si="8"/>
        <v>0.9094302027</v>
      </c>
      <c r="J82" s="11">
        <f t="shared" si="9"/>
        <v>1.562215599</v>
      </c>
      <c r="K82" s="11">
        <f t="shared" si="10"/>
        <v>0.8758621791</v>
      </c>
    </row>
    <row r="83" ht="14.25" customHeight="1">
      <c r="A83" s="6">
        <v>91.0</v>
      </c>
      <c r="B83" s="11">
        <f t="shared" si="1"/>
        <v>1.572111127</v>
      </c>
      <c r="C83" s="11">
        <f t="shared" si="2"/>
        <v>0.4182122383</v>
      </c>
      <c r="D83" s="6">
        <f t="shared" si="3"/>
        <v>1.699785773</v>
      </c>
      <c r="E83" s="6">
        <f t="shared" si="4"/>
        <v>0.7116296219</v>
      </c>
      <c r="F83" s="11">
        <f t="shared" si="5"/>
        <v>2.041027275</v>
      </c>
      <c r="G83" s="12">
        <f t="shared" si="6"/>
        <v>1.659558817</v>
      </c>
      <c r="H83" s="13">
        <f t="shared" si="7"/>
        <v>2.715442946</v>
      </c>
      <c r="I83" s="11">
        <f t="shared" si="8"/>
        <v>0.9116634204</v>
      </c>
      <c r="J83" s="11">
        <f t="shared" si="9"/>
        <v>1.566051812</v>
      </c>
      <c r="K83" s="11">
        <f t="shared" si="10"/>
        <v>0.8780129664</v>
      </c>
    </row>
    <row r="84" ht="14.25" customHeight="1">
      <c r="A84" s="6">
        <v>92.0</v>
      </c>
      <c r="B84" s="11">
        <f t="shared" si="1"/>
        <v>1.575920094</v>
      </c>
      <c r="C84" s="11">
        <f t="shared" si="2"/>
        <v>0.4192254978</v>
      </c>
      <c r="D84" s="6">
        <f t="shared" si="3"/>
        <v>1.703904074</v>
      </c>
      <c r="E84" s="6">
        <f t="shared" si="4"/>
        <v>0.7133537834</v>
      </c>
      <c r="F84" s="11">
        <f t="shared" si="5"/>
        <v>2.045972348</v>
      </c>
      <c r="G84" s="12">
        <f t="shared" si="6"/>
        <v>1.663579655</v>
      </c>
      <c r="H84" s="13">
        <f t="shared" si="7"/>
        <v>2.722022018</v>
      </c>
      <c r="I84" s="11">
        <f t="shared" si="8"/>
        <v>0.9138722309</v>
      </c>
      <c r="J84" s="11">
        <f t="shared" si="9"/>
        <v>1.569846098</v>
      </c>
      <c r="K84" s="11">
        <f t="shared" si="10"/>
        <v>0.8801402474</v>
      </c>
    </row>
    <row r="85" ht="14.25" customHeight="1">
      <c r="A85" s="6">
        <v>93.0</v>
      </c>
      <c r="B85" s="11">
        <f t="shared" si="1"/>
        <v>1.579687881</v>
      </c>
      <c r="C85" s="11">
        <f t="shared" si="2"/>
        <v>0.4202278029</v>
      </c>
      <c r="D85" s="6">
        <f t="shared" si="3"/>
        <v>1.707977852</v>
      </c>
      <c r="E85" s="6">
        <f t="shared" si="4"/>
        <v>0.715059305</v>
      </c>
      <c r="F85" s="11">
        <f t="shared" si="5"/>
        <v>2.05086396</v>
      </c>
      <c r="G85" s="12">
        <f t="shared" si="6"/>
        <v>1.667557023</v>
      </c>
      <c r="H85" s="13">
        <f t="shared" si="7"/>
        <v>2.728529963</v>
      </c>
      <c r="I85" s="11">
        <f t="shared" si="8"/>
        <v>0.9160571619</v>
      </c>
      <c r="J85" s="11">
        <f t="shared" si="9"/>
        <v>1.573599364</v>
      </c>
      <c r="K85" s="11">
        <f t="shared" si="10"/>
        <v>0.8822445303</v>
      </c>
    </row>
    <row r="86" ht="14.25" customHeight="1">
      <c r="A86" s="6">
        <v>94.0</v>
      </c>
      <c r="B86" s="11">
        <f t="shared" si="1"/>
        <v>1.583415371</v>
      </c>
      <c r="C86" s="11">
        <f t="shared" si="2"/>
        <v>0.4212193879</v>
      </c>
      <c r="D86" s="6">
        <f t="shared" si="3"/>
        <v>1.71200806</v>
      </c>
      <c r="E86" s="6">
        <f t="shared" si="4"/>
        <v>0.7167465853</v>
      </c>
      <c r="F86" s="11">
        <f t="shared" si="5"/>
        <v>2.055703254</v>
      </c>
      <c r="G86" s="12">
        <f t="shared" si="6"/>
        <v>1.671491852</v>
      </c>
      <c r="H86" s="13">
        <f t="shared" si="7"/>
        <v>2.734968303</v>
      </c>
      <c r="I86" s="11">
        <f t="shared" si="8"/>
        <v>0.9182187242</v>
      </c>
      <c r="J86" s="11">
        <f t="shared" si="9"/>
        <v>1.577312487</v>
      </c>
      <c r="K86" s="11">
        <f t="shared" si="10"/>
        <v>0.8843263071</v>
      </c>
    </row>
    <row r="87" ht="14.25" customHeight="1">
      <c r="A87" s="6">
        <v>95.0</v>
      </c>
      <c r="B87" s="11">
        <f t="shared" si="1"/>
        <v>1.587103416</v>
      </c>
      <c r="C87" s="11">
        <f t="shared" si="2"/>
        <v>0.4222004798</v>
      </c>
      <c r="D87" s="6">
        <f t="shared" si="3"/>
        <v>1.715995619</v>
      </c>
      <c r="E87" s="6">
        <f t="shared" si="4"/>
        <v>0.7184160105</v>
      </c>
      <c r="F87" s="11">
        <f t="shared" si="5"/>
        <v>2.060491338</v>
      </c>
      <c r="G87" s="12">
        <f t="shared" si="6"/>
        <v>1.675385042</v>
      </c>
      <c r="H87" s="13">
        <f t="shared" si="7"/>
        <v>2.741338511</v>
      </c>
      <c r="I87" s="11">
        <f t="shared" si="8"/>
        <v>0.9203574124</v>
      </c>
      <c r="J87" s="11">
        <f t="shared" si="9"/>
        <v>1.580986317</v>
      </c>
      <c r="K87" s="11">
        <f t="shared" si="10"/>
        <v>0.886386054</v>
      </c>
    </row>
    <row r="88" ht="14.25" customHeight="1">
      <c r="A88" s="6">
        <v>96.0</v>
      </c>
      <c r="B88" s="11">
        <f t="shared" si="1"/>
        <v>1.590752842</v>
      </c>
      <c r="C88" s="11">
        <f t="shared" si="2"/>
        <v>0.4231712983</v>
      </c>
      <c r="D88" s="6">
        <f t="shared" si="3"/>
        <v>1.719941423</v>
      </c>
      <c r="E88" s="6">
        <f t="shared" si="4"/>
        <v>0.7200679545</v>
      </c>
      <c r="F88" s="11">
        <f t="shared" si="5"/>
        <v>2.065229284</v>
      </c>
      <c r="G88" s="12">
        <f t="shared" si="6"/>
        <v>1.679237465</v>
      </c>
      <c r="H88" s="13">
        <f t="shared" si="7"/>
        <v>2.747642014</v>
      </c>
      <c r="I88" s="11">
        <f t="shared" si="8"/>
        <v>0.9224737055</v>
      </c>
      <c r="J88" s="11">
        <f t="shared" si="9"/>
        <v>1.584621677</v>
      </c>
      <c r="K88" s="11">
        <f t="shared" si="10"/>
        <v>0.8884242326</v>
      </c>
    </row>
    <row r="89" ht="14.25" customHeight="1">
      <c r="A89" s="6">
        <v>97.0</v>
      </c>
      <c r="B89" s="11">
        <f t="shared" si="1"/>
        <v>1.594364449</v>
      </c>
      <c r="C89" s="11">
        <f t="shared" si="2"/>
        <v>0.4241320563</v>
      </c>
      <c r="D89" s="6">
        <f t="shared" si="3"/>
        <v>1.723846336</v>
      </c>
      <c r="E89" s="6">
        <f t="shared" si="4"/>
        <v>0.7217027796</v>
      </c>
      <c r="F89" s="11">
        <f t="shared" si="5"/>
        <v>2.069918131</v>
      </c>
      <c r="G89" s="12">
        <f t="shared" si="6"/>
        <v>1.683049966</v>
      </c>
      <c r="H89" s="13">
        <f t="shared" si="7"/>
        <v>2.753880195</v>
      </c>
      <c r="I89" s="11">
        <f t="shared" si="8"/>
        <v>0.9245680678</v>
      </c>
      <c r="J89" s="11">
        <f t="shared" si="9"/>
        <v>1.588219364</v>
      </c>
      <c r="K89" s="11">
        <f t="shared" si="10"/>
        <v>0.8904412897</v>
      </c>
    </row>
    <row r="90" ht="14.25" customHeight="1">
      <c r="A90" s="6">
        <v>98.0</v>
      </c>
      <c r="B90" s="11">
        <f t="shared" si="1"/>
        <v>1.597939013</v>
      </c>
      <c r="C90" s="11">
        <f t="shared" si="2"/>
        <v>0.4250829602</v>
      </c>
      <c r="D90" s="6">
        <f t="shared" si="3"/>
        <v>1.727711199</v>
      </c>
      <c r="E90" s="6">
        <f t="shared" si="4"/>
        <v>0.7233208369</v>
      </c>
      <c r="F90" s="11">
        <f t="shared" si="5"/>
        <v>2.074558887</v>
      </c>
      <c r="G90" s="12">
        <f t="shared" si="6"/>
        <v>1.686823363</v>
      </c>
      <c r="H90" s="13">
        <f t="shared" si="7"/>
        <v>2.760054393</v>
      </c>
      <c r="I90" s="11">
        <f t="shared" si="8"/>
        <v>0.926640949</v>
      </c>
      <c r="J90" s="11">
        <f t="shared" si="9"/>
        <v>1.591780151</v>
      </c>
      <c r="K90" s="11">
        <f t="shared" si="10"/>
        <v>0.8924376587</v>
      </c>
    </row>
    <row r="91" ht="14.25" customHeight="1">
      <c r="A91" s="6">
        <v>99.0</v>
      </c>
      <c r="B91" s="11">
        <f t="shared" si="1"/>
        <v>1.601477287</v>
      </c>
      <c r="C91" s="11">
        <f t="shared" si="2"/>
        <v>0.4260242101</v>
      </c>
      <c r="D91" s="6">
        <f t="shared" si="3"/>
        <v>1.731536824</v>
      </c>
      <c r="E91" s="6">
        <f t="shared" si="4"/>
        <v>0.724922467</v>
      </c>
      <c r="F91" s="11">
        <f t="shared" si="5"/>
        <v>2.079152527</v>
      </c>
      <c r="G91" s="12">
        <f t="shared" si="6"/>
        <v>1.690558451</v>
      </c>
      <c r="H91" s="13">
        <f t="shared" si="7"/>
        <v>2.766165908</v>
      </c>
      <c r="I91" s="11">
        <f t="shared" si="8"/>
        <v>0.9286927854</v>
      </c>
      <c r="J91" s="11">
        <f t="shared" si="9"/>
        <v>1.595304788</v>
      </c>
      <c r="K91" s="11">
        <f t="shared" si="10"/>
        <v>0.8944137597</v>
      </c>
    </row>
    <row r="92" ht="14.25" customHeight="1">
      <c r="A92" s="6">
        <v>100.0</v>
      </c>
      <c r="B92" s="11">
        <f t="shared" si="1"/>
        <v>1.60498</v>
      </c>
      <c r="C92" s="11">
        <f t="shared" si="2"/>
        <v>0.426956</v>
      </c>
      <c r="D92" s="6">
        <f t="shared" si="3"/>
        <v>1.735324</v>
      </c>
      <c r="E92" s="6">
        <f t="shared" si="4"/>
        <v>0.726508</v>
      </c>
      <c r="F92" s="11">
        <f t="shared" si="5"/>
        <v>2.0837</v>
      </c>
      <c r="G92" s="12">
        <f t="shared" si="6"/>
        <v>1.694256</v>
      </c>
      <c r="H92" s="13">
        <f t="shared" si="7"/>
        <v>2.772216</v>
      </c>
      <c r="I92" s="11">
        <f t="shared" si="8"/>
        <v>0.930724</v>
      </c>
      <c r="J92" s="11">
        <f t="shared" si="9"/>
        <v>1.598794</v>
      </c>
      <c r="K92" s="11">
        <f t="shared" si="10"/>
        <v>0.89637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3.13"/>
    <col customWidth="1" min="3" max="3" width="14.13"/>
    <col customWidth="1" min="4" max="4" width="12.75"/>
    <col customWidth="1" min="5" max="7" width="13.13"/>
    <col customWidth="1" min="8" max="9" width="14.13"/>
    <col customWidth="1" min="10" max="11" width="14.0"/>
  </cols>
  <sheetData>
    <row r="1" ht="14.25" customHeight="1">
      <c r="A1" s="6" t="s">
        <v>82</v>
      </c>
      <c r="B1" s="7" t="s">
        <v>71</v>
      </c>
      <c r="C1" s="7" t="s">
        <v>72</v>
      </c>
      <c r="D1" s="8" t="s">
        <v>73</v>
      </c>
      <c r="E1" s="8" t="s">
        <v>74</v>
      </c>
      <c r="F1" s="7" t="s">
        <v>75</v>
      </c>
      <c r="G1" s="7" t="s">
        <v>76</v>
      </c>
      <c r="H1" s="6" t="s">
        <v>77</v>
      </c>
      <c r="I1" s="6" t="s">
        <v>78</v>
      </c>
      <c r="J1" s="7" t="s">
        <v>79</v>
      </c>
      <c r="K1" s="7" t="s">
        <v>80</v>
      </c>
    </row>
    <row r="2" ht="14.25" customHeight="1">
      <c r="A2" s="6" t="s">
        <v>19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4.25" customHeight="1">
      <c r="A3" s="6" t="s">
        <v>14</v>
      </c>
      <c r="B3" s="9">
        <v>-0.079109</v>
      </c>
      <c r="C3" s="9">
        <v>0.0</v>
      </c>
      <c r="D3" s="6">
        <v>0.0</v>
      </c>
      <c r="E3" s="9">
        <v>0.0</v>
      </c>
      <c r="F3" s="9">
        <v>-0.081825</v>
      </c>
      <c r="G3" s="9">
        <v>-0.128657</v>
      </c>
      <c r="H3" s="9">
        <v>0.0</v>
      </c>
      <c r="I3" s="9">
        <v>-0.085064</v>
      </c>
      <c r="J3" s="9">
        <v>-0.187781</v>
      </c>
      <c r="K3" s="9">
        <v>-0.075704</v>
      </c>
    </row>
    <row r="4" ht="14.25" customHeight="1">
      <c r="A4" s="6" t="s">
        <v>83</v>
      </c>
      <c r="B4" s="9">
        <v>0.812885</v>
      </c>
      <c r="C4" s="9">
        <v>0.0</v>
      </c>
      <c r="D4" s="6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3.13"/>
    <col customWidth="1" min="3" max="3" width="12.63"/>
    <col customWidth="1" min="4" max="4" width="13.13"/>
    <col customWidth="1" min="5" max="6" width="12.63"/>
    <col customWidth="1" min="7" max="7" width="14.13"/>
    <col customWidth="1" min="8" max="8" width="12.63"/>
    <col customWidth="1" min="9" max="10" width="13.13"/>
    <col customWidth="1" min="11" max="11" width="12.75"/>
  </cols>
  <sheetData>
    <row r="1" ht="14.25" customHeight="1">
      <c r="A1" s="6" t="s">
        <v>84</v>
      </c>
      <c r="B1" s="7" t="s">
        <v>71</v>
      </c>
      <c r="C1" s="7" t="s">
        <v>72</v>
      </c>
      <c r="D1" s="8" t="s">
        <v>73</v>
      </c>
      <c r="E1" s="8" t="s">
        <v>74</v>
      </c>
      <c r="F1" s="7" t="s">
        <v>75</v>
      </c>
      <c r="G1" s="7" t="s">
        <v>76</v>
      </c>
      <c r="H1" s="6" t="s">
        <v>77</v>
      </c>
      <c r="I1" s="6" t="s">
        <v>78</v>
      </c>
      <c r="J1" s="7" t="s">
        <v>79</v>
      </c>
      <c r="K1" s="7" t="s">
        <v>80</v>
      </c>
    </row>
    <row r="2" ht="14.25" customHeight="1">
      <c r="A2" s="6">
        <v>0.0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4.25" customHeight="1">
      <c r="A3" s="6">
        <v>1.0</v>
      </c>
      <c r="B3" s="6">
        <f t="shared" ref="B3:B102" si="1">-0.040737*A3</f>
        <v>-0.040737</v>
      </c>
      <c r="C3" s="6">
        <f t="shared" ref="C3:C102" si="2">0.016944*A3</f>
        <v>0.016944</v>
      </c>
      <c r="D3" s="6">
        <f t="shared" ref="D3:D102" si="3">-0.038092*A3</f>
        <v>-0.038092</v>
      </c>
      <c r="E3" s="6">
        <f t="shared" ref="E3:E102" si="4">0.025579*A3</f>
        <v>0.025579</v>
      </c>
      <c r="F3" s="6">
        <f t="shared" ref="F3:F102" si="5">0.049111*A3</f>
        <v>0.049111</v>
      </c>
      <c r="G3" s="6">
        <f t="shared" ref="G3:G102" si="6">-0.008891*A3</f>
        <v>-0.008891</v>
      </c>
      <c r="H3" s="13">
        <f t="shared" ref="H3:H102" si="7">0.047968*A3</f>
        <v>0.047968</v>
      </c>
      <c r="I3" s="6">
        <f t="shared" ref="I3:I102" si="8">-0.012329*A3</f>
        <v>-0.012329</v>
      </c>
      <c r="J3" s="6">
        <f t="shared" ref="J3:J102" si="9">-0.043201*A3</f>
        <v>-0.043201</v>
      </c>
      <c r="K3" s="6">
        <f t="shared" ref="K3:K102" si="10">0.01062*A3</f>
        <v>0.01062</v>
      </c>
    </row>
    <row r="4" ht="14.25" customHeight="1">
      <c r="A4" s="6">
        <v>2.0</v>
      </c>
      <c r="B4" s="6">
        <f t="shared" si="1"/>
        <v>-0.081474</v>
      </c>
      <c r="C4" s="6">
        <f t="shared" si="2"/>
        <v>0.033888</v>
      </c>
      <c r="D4" s="6">
        <f t="shared" si="3"/>
        <v>-0.076184</v>
      </c>
      <c r="E4" s="6">
        <f t="shared" si="4"/>
        <v>0.051158</v>
      </c>
      <c r="F4" s="6">
        <f t="shared" si="5"/>
        <v>0.098222</v>
      </c>
      <c r="G4" s="6">
        <f t="shared" si="6"/>
        <v>-0.017782</v>
      </c>
      <c r="H4" s="13">
        <f t="shared" si="7"/>
        <v>0.095936</v>
      </c>
      <c r="I4" s="6">
        <f t="shared" si="8"/>
        <v>-0.024658</v>
      </c>
      <c r="J4" s="6">
        <f t="shared" si="9"/>
        <v>-0.086402</v>
      </c>
      <c r="K4" s="6">
        <f t="shared" si="10"/>
        <v>0.02124</v>
      </c>
    </row>
    <row r="5" ht="14.25" customHeight="1">
      <c r="A5" s="6">
        <v>3.0</v>
      </c>
      <c r="B5" s="6">
        <f t="shared" si="1"/>
        <v>-0.122211</v>
      </c>
      <c r="C5" s="6">
        <f t="shared" si="2"/>
        <v>0.050832</v>
      </c>
      <c r="D5" s="6">
        <f t="shared" si="3"/>
        <v>-0.114276</v>
      </c>
      <c r="E5" s="6">
        <f t="shared" si="4"/>
        <v>0.076737</v>
      </c>
      <c r="F5" s="6">
        <f t="shared" si="5"/>
        <v>0.147333</v>
      </c>
      <c r="G5" s="6">
        <f t="shared" si="6"/>
        <v>-0.026673</v>
      </c>
      <c r="H5" s="13">
        <f t="shared" si="7"/>
        <v>0.143904</v>
      </c>
      <c r="I5" s="6">
        <f t="shared" si="8"/>
        <v>-0.036987</v>
      </c>
      <c r="J5" s="6">
        <f t="shared" si="9"/>
        <v>-0.129603</v>
      </c>
      <c r="K5" s="6">
        <f t="shared" si="10"/>
        <v>0.03186</v>
      </c>
    </row>
    <row r="6" ht="14.25" customHeight="1">
      <c r="A6" s="6">
        <v>4.0</v>
      </c>
      <c r="B6" s="6">
        <f t="shared" si="1"/>
        <v>-0.162948</v>
      </c>
      <c r="C6" s="6">
        <f t="shared" si="2"/>
        <v>0.067776</v>
      </c>
      <c r="D6" s="6">
        <f t="shared" si="3"/>
        <v>-0.152368</v>
      </c>
      <c r="E6" s="6">
        <f t="shared" si="4"/>
        <v>0.102316</v>
      </c>
      <c r="F6" s="6">
        <f t="shared" si="5"/>
        <v>0.196444</v>
      </c>
      <c r="G6" s="6">
        <f t="shared" si="6"/>
        <v>-0.035564</v>
      </c>
      <c r="H6" s="13">
        <f t="shared" si="7"/>
        <v>0.191872</v>
      </c>
      <c r="I6" s="6">
        <f t="shared" si="8"/>
        <v>-0.049316</v>
      </c>
      <c r="J6" s="6">
        <f t="shared" si="9"/>
        <v>-0.172804</v>
      </c>
      <c r="K6" s="6">
        <f t="shared" si="10"/>
        <v>0.04248</v>
      </c>
    </row>
    <row r="7" ht="14.25" customHeight="1">
      <c r="A7" s="6">
        <v>5.0</v>
      </c>
      <c r="B7" s="6">
        <f t="shared" si="1"/>
        <v>-0.203685</v>
      </c>
      <c r="C7" s="6">
        <f t="shared" si="2"/>
        <v>0.08472</v>
      </c>
      <c r="D7" s="6">
        <f t="shared" si="3"/>
        <v>-0.19046</v>
      </c>
      <c r="E7" s="6">
        <f t="shared" si="4"/>
        <v>0.127895</v>
      </c>
      <c r="F7" s="6">
        <f t="shared" si="5"/>
        <v>0.245555</v>
      </c>
      <c r="G7" s="6">
        <f t="shared" si="6"/>
        <v>-0.044455</v>
      </c>
      <c r="H7" s="13">
        <f t="shared" si="7"/>
        <v>0.23984</v>
      </c>
      <c r="I7" s="6">
        <f t="shared" si="8"/>
        <v>-0.061645</v>
      </c>
      <c r="J7" s="6">
        <f t="shared" si="9"/>
        <v>-0.216005</v>
      </c>
      <c r="K7" s="6">
        <f t="shared" si="10"/>
        <v>0.0531</v>
      </c>
    </row>
    <row r="8" ht="14.25" customHeight="1">
      <c r="A8" s="6">
        <v>6.0</v>
      </c>
      <c r="B8" s="6">
        <f t="shared" si="1"/>
        <v>-0.244422</v>
      </c>
      <c r="C8" s="6">
        <f t="shared" si="2"/>
        <v>0.101664</v>
      </c>
      <c r="D8" s="6">
        <f t="shared" si="3"/>
        <v>-0.228552</v>
      </c>
      <c r="E8" s="6">
        <f t="shared" si="4"/>
        <v>0.153474</v>
      </c>
      <c r="F8" s="6">
        <f t="shared" si="5"/>
        <v>0.294666</v>
      </c>
      <c r="G8" s="6">
        <f t="shared" si="6"/>
        <v>-0.053346</v>
      </c>
      <c r="H8" s="13">
        <f t="shared" si="7"/>
        <v>0.287808</v>
      </c>
      <c r="I8" s="6">
        <f t="shared" si="8"/>
        <v>-0.073974</v>
      </c>
      <c r="J8" s="6">
        <f t="shared" si="9"/>
        <v>-0.259206</v>
      </c>
      <c r="K8" s="6">
        <f t="shared" si="10"/>
        <v>0.06372</v>
      </c>
    </row>
    <row r="9" ht="14.25" customHeight="1">
      <c r="A9" s="6">
        <v>7.0</v>
      </c>
      <c r="B9" s="6">
        <f t="shared" si="1"/>
        <v>-0.285159</v>
      </c>
      <c r="C9" s="6">
        <f t="shared" si="2"/>
        <v>0.118608</v>
      </c>
      <c r="D9" s="6">
        <f t="shared" si="3"/>
        <v>-0.266644</v>
      </c>
      <c r="E9" s="6">
        <f t="shared" si="4"/>
        <v>0.179053</v>
      </c>
      <c r="F9" s="6">
        <f t="shared" si="5"/>
        <v>0.343777</v>
      </c>
      <c r="G9" s="6">
        <f t="shared" si="6"/>
        <v>-0.062237</v>
      </c>
      <c r="H9" s="13">
        <f t="shared" si="7"/>
        <v>0.335776</v>
      </c>
      <c r="I9" s="6">
        <f t="shared" si="8"/>
        <v>-0.086303</v>
      </c>
      <c r="J9" s="6">
        <f t="shared" si="9"/>
        <v>-0.302407</v>
      </c>
      <c r="K9" s="6">
        <f t="shared" si="10"/>
        <v>0.07434</v>
      </c>
    </row>
    <row r="10" ht="14.25" customHeight="1">
      <c r="A10" s="6">
        <v>8.0</v>
      </c>
      <c r="B10" s="6">
        <f t="shared" si="1"/>
        <v>-0.325896</v>
      </c>
      <c r="C10" s="6">
        <f t="shared" si="2"/>
        <v>0.135552</v>
      </c>
      <c r="D10" s="6">
        <f t="shared" si="3"/>
        <v>-0.304736</v>
      </c>
      <c r="E10" s="6">
        <f t="shared" si="4"/>
        <v>0.204632</v>
      </c>
      <c r="F10" s="6">
        <f t="shared" si="5"/>
        <v>0.392888</v>
      </c>
      <c r="G10" s="6">
        <f t="shared" si="6"/>
        <v>-0.071128</v>
      </c>
      <c r="H10" s="13">
        <f t="shared" si="7"/>
        <v>0.383744</v>
      </c>
      <c r="I10" s="6">
        <f t="shared" si="8"/>
        <v>-0.098632</v>
      </c>
      <c r="J10" s="6">
        <f t="shared" si="9"/>
        <v>-0.345608</v>
      </c>
      <c r="K10" s="6">
        <f t="shared" si="10"/>
        <v>0.08496</v>
      </c>
    </row>
    <row r="11" ht="14.25" customHeight="1">
      <c r="A11" s="6">
        <v>9.0</v>
      </c>
      <c r="B11" s="6">
        <f t="shared" si="1"/>
        <v>-0.366633</v>
      </c>
      <c r="C11" s="6">
        <f t="shared" si="2"/>
        <v>0.152496</v>
      </c>
      <c r="D11" s="6">
        <f t="shared" si="3"/>
        <v>-0.342828</v>
      </c>
      <c r="E11" s="6">
        <f t="shared" si="4"/>
        <v>0.230211</v>
      </c>
      <c r="F11" s="6">
        <f t="shared" si="5"/>
        <v>0.441999</v>
      </c>
      <c r="G11" s="6">
        <f t="shared" si="6"/>
        <v>-0.080019</v>
      </c>
      <c r="H11" s="13">
        <f t="shared" si="7"/>
        <v>0.431712</v>
      </c>
      <c r="I11" s="6">
        <f t="shared" si="8"/>
        <v>-0.110961</v>
      </c>
      <c r="J11" s="6">
        <f t="shared" si="9"/>
        <v>-0.388809</v>
      </c>
      <c r="K11" s="6">
        <f t="shared" si="10"/>
        <v>0.09558</v>
      </c>
    </row>
    <row r="12" ht="14.25" customHeight="1">
      <c r="A12" s="6">
        <v>10.0</v>
      </c>
      <c r="B12" s="6">
        <f t="shared" si="1"/>
        <v>-0.40737</v>
      </c>
      <c r="C12" s="6">
        <f t="shared" si="2"/>
        <v>0.16944</v>
      </c>
      <c r="D12" s="6">
        <f t="shared" si="3"/>
        <v>-0.38092</v>
      </c>
      <c r="E12" s="6">
        <f t="shared" si="4"/>
        <v>0.25579</v>
      </c>
      <c r="F12" s="6">
        <f t="shared" si="5"/>
        <v>0.49111</v>
      </c>
      <c r="G12" s="6">
        <f t="shared" si="6"/>
        <v>-0.08891</v>
      </c>
      <c r="H12" s="13">
        <f t="shared" si="7"/>
        <v>0.47968</v>
      </c>
      <c r="I12" s="6">
        <f t="shared" si="8"/>
        <v>-0.12329</v>
      </c>
      <c r="J12" s="6">
        <f t="shared" si="9"/>
        <v>-0.43201</v>
      </c>
      <c r="K12" s="6">
        <f t="shared" si="10"/>
        <v>0.1062</v>
      </c>
    </row>
    <row r="13" ht="14.25" customHeight="1">
      <c r="A13" s="6">
        <v>11.0</v>
      </c>
      <c r="B13" s="6">
        <f t="shared" si="1"/>
        <v>-0.448107</v>
      </c>
      <c r="C13" s="6">
        <f t="shared" si="2"/>
        <v>0.186384</v>
      </c>
      <c r="D13" s="6">
        <f t="shared" si="3"/>
        <v>-0.419012</v>
      </c>
      <c r="E13" s="6">
        <f t="shared" si="4"/>
        <v>0.281369</v>
      </c>
      <c r="F13" s="6">
        <f t="shared" si="5"/>
        <v>0.540221</v>
      </c>
      <c r="G13" s="6">
        <f t="shared" si="6"/>
        <v>-0.097801</v>
      </c>
      <c r="H13" s="13">
        <f t="shared" si="7"/>
        <v>0.527648</v>
      </c>
      <c r="I13" s="6">
        <f t="shared" si="8"/>
        <v>-0.135619</v>
      </c>
      <c r="J13" s="6">
        <f t="shared" si="9"/>
        <v>-0.475211</v>
      </c>
      <c r="K13" s="6">
        <f t="shared" si="10"/>
        <v>0.11682</v>
      </c>
    </row>
    <row r="14" ht="14.25" customHeight="1">
      <c r="A14" s="6">
        <v>12.0</v>
      </c>
      <c r="B14" s="6">
        <f t="shared" si="1"/>
        <v>-0.488844</v>
      </c>
      <c r="C14" s="6">
        <f t="shared" si="2"/>
        <v>0.203328</v>
      </c>
      <c r="D14" s="6">
        <f t="shared" si="3"/>
        <v>-0.457104</v>
      </c>
      <c r="E14" s="6">
        <f t="shared" si="4"/>
        <v>0.306948</v>
      </c>
      <c r="F14" s="6">
        <f t="shared" si="5"/>
        <v>0.589332</v>
      </c>
      <c r="G14" s="6">
        <f t="shared" si="6"/>
        <v>-0.106692</v>
      </c>
      <c r="H14" s="13">
        <f t="shared" si="7"/>
        <v>0.575616</v>
      </c>
      <c r="I14" s="6">
        <f t="shared" si="8"/>
        <v>-0.147948</v>
      </c>
      <c r="J14" s="6">
        <f t="shared" si="9"/>
        <v>-0.518412</v>
      </c>
      <c r="K14" s="6">
        <f t="shared" si="10"/>
        <v>0.12744</v>
      </c>
    </row>
    <row r="15" ht="14.25" customHeight="1">
      <c r="A15" s="6">
        <v>13.0</v>
      </c>
      <c r="B15" s="6">
        <f t="shared" si="1"/>
        <v>-0.529581</v>
      </c>
      <c r="C15" s="6">
        <f t="shared" si="2"/>
        <v>0.220272</v>
      </c>
      <c r="D15" s="6">
        <f t="shared" si="3"/>
        <v>-0.495196</v>
      </c>
      <c r="E15" s="6">
        <f t="shared" si="4"/>
        <v>0.332527</v>
      </c>
      <c r="F15" s="6">
        <f t="shared" si="5"/>
        <v>0.638443</v>
      </c>
      <c r="G15" s="6">
        <f t="shared" si="6"/>
        <v>-0.115583</v>
      </c>
      <c r="H15" s="13">
        <f t="shared" si="7"/>
        <v>0.623584</v>
      </c>
      <c r="I15" s="6">
        <f t="shared" si="8"/>
        <v>-0.160277</v>
      </c>
      <c r="J15" s="6">
        <f t="shared" si="9"/>
        <v>-0.561613</v>
      </c>
      <c r="K15" s="6">
        <f t="shared" si="10"/>
        <v>0.13806</v>
      </c>
    </row>
    <row r="16" ht="14.25" customHeight="1">
      <c r="A16" s="6">
        <v>14.0</v>
      </c>
      <c r="B16" s="6">
        <f t="shared" si="1"/>
        <v>-0.570318</v>
      </c>
      <c r="C16" s="6">
        <f t="shared" si="2"/>
        <v>0.237216</v>
      </c>
      <c r="D16" s="6">
        <f t="shared" si="3"/>
        <v>-0.533288</v>
      </c>
      <c r="E16" s="6">
        <f t="shared" si="4"/>
        <v>0.358106</v>
      </c>
      <c r="F16" s="6">
        <f t="shared" si="5"/>
        <v>0.687554</v>
      </c>
      <c r="G16" s="6">
        <f t="shared" si="6"/>
        <v>-0.124474</v>
      </c>
      <c r="H16" s="13">
        <f t="shared" si="7"/>
        <v>0.671552</v>
      </c>
      <c r="I16" s="6">
        <f t="shared" si="8"/>
        <v>-0.172606</v>
      </c>
      <c r="J16" s="6">
        <f t="shared" si="9"/>
        <v>-0.604814</v>
      </c>
      <c r="K16" s="6">
        <f t="shared" si="10"/>
        <v>0.14868</v>
      </c>
    </row>
    <row r="17" ht="14.25" customHeight="1">
      <c r="A17" s="6">
        <v>15.0</v>
      </c>
      <c r="B17" s="6">
        <f t="shared" si="1"/>
        <v>-0.611055</v>
      </c>
      <c r="C17" s="6">
        <f t="shared" si="2"/>
        <v>0.25416</v>
      </c>
      <c r="D17" s="6">
        <f t="shared" si="3"/>
        <v>-0.57138</v>
      </c>
      <c r="E17" s="6">
        <f t="shared" si="4"/>
        <v>0.383685</v>
      </c>
      <c r="F17" s="6">
        <f t="shared" si="5"/>
        <v>0.736665</v>
      </c>
      <c r="G17" s="6">
        <f t="shared" si="6"/>
        <v>-0.133365</v>
      </c>
      <c r="H17" s="13">
        <f t="shared" si="7"/>
        <v>0.71952</v>
      </c>
      <c r="I17" s="6">
        <f t="shared" si="8"/>
        <v>-0.184935</v>
      </c>
      <c r="J17" s="6">
        <f t="shared" si="9"/>
        <v>-0.648015</v>
      </c>
      <c r="K17" s="6">
        <f t="shared" si="10"/>
        <v>0.1593</v>
      </c>
    </row>
    <row r="18" ht="14.25" customHeight="1">
      <c r="A18" s="6">
        <v>16.0</v>
      </c>
      <c r="B18" s="6">
        <f t="shared" si="1"/>
        <v>-0.651792</v>
      </c>
      <c r="C18" s="6">
        <f t="shared" si="2"/>
        <v>0.271104</v>
      </c>
      <c r="D18" s="6">
        <f t="shared" si="3"/>
        <v>-0.609472</v>
      </c>
      <c r="E18" s="6">
        <f t="shared" si="4"/>
        <v>0.409264</v>
      </c>
      <c r="F18" s="6">
        <f t="shared" si="5"/>
        <v>0.785776</v>
      </c>
      <c r="G18" s="6">
        <f t="shared" si="6"/>
        <v>-0.142256</v>
      </c>
      <c r="H18" s="13">
        <f t="shared" si="7"/>
        <v>0.767488</v>
      </c>
      <c r="I18" s="6">
        <f t="shared" si="8"/>
        <v>-0.197264</v>
      </c>
      <c r="J18" s="6">
        <f t="shared" si="9"/>
        <v>-0.691216</v>
      </c>
      <c r="K18" s="6">
        <f t="shared" si="10"/>
        <v>0.16992</v>
      </c>
    </row>
    <row r="19" ht="14.25" customHeight="1">
      <c r="A19" s="6">
        <v>17.0</v>
      </c>
      <c r="B19" s="6">
        <f t="shared" si="1"/>
        <v>-0.692529</v>
      </c>
      <c r="C19" s="6">
        <f t="shared" si="2"/>
        <v>0.288048</v>
      </c>
      <c r="D19" s="6">
        <f t="shared" si="3"/>
        <v>-0.647564</v>
      </c>
      <c r="E19" s="6">
        <f t="shared" si="4"/>
        <v>0.434843</v>
      </c>
      <c r="F19" s="6">
        <f t="shared" si="5"/>
        <v>0.834887</v>
      </c>
      <c r="G19" s="6">
        <f t="shared" si="6"/>
        <v>-0.151147</v>
      </c>
      <c r="H19" s="13">
        <f t="shared" si="7"/>
        <v>0.815456</v>
      </c>
      <c r="I19" s="6">
        <f t="shared" si="8"/>
        <v>-0.209593</v>
      </c>
      <c r="J19" s="6">
        <f t="shared" si="9"/>
        <v>-0.734417</v>
      </c>
      <c r="K19" s="6">
        <f t="shared" si="10"/>
        <v>0.18054</v>
      </c>
    </row>
    <row r="20" ht="14.25" customHeight="1">
      <c r="A20" s="6">
        <v>18.0</v>
      </c>
      <c r="B20" s="6">
        <f t="shared" si="1"/>
        <v>-0.733266</v>
      </c>
      <c r="C20" s="6">
        <f t="shared" si="2"/>
        <v>0.304992</v>
      </c>
      <c r="D20" s="6">
        <f t="shared" si="3"/>
        <v>-0.685656</v>
      </c>
      <c r="E20" s="6">
        <f t="shared" si="4"/>
        <v>0.460422</v>
      </c>
      <c r="F20" s="6">
        <f t="shared" si="5"/>
        <v>0.883998</v>
      </c>
      <c r="G20" s="6">
        <f t="shared" si="6"/>
        <v>-0.160038</v>
      </c>
      <c r="H20" s="13">
        <f t="shared" si="7"/>
        <v>0.863424</v>
      </c>
      <c r="I20" s="6">
        <f t="shared" si="8"/>
        <v>-0.221922</v>
      </c>
      <c r="J20" s="6">
        <f t="shared" si="9"/>
        <v>-0.777618</v>
      </c>
      <c r="K20" s="6">
        <f t="shared" si="10"/>
        <v>0.19116</v>
      </c>
    </row>
    <row r="21" ht="14.25" customHeight="1">
      <c r="A21" s="6">
        <v>19.0</v>
      </c>
      <c r="B21" s="6">
        <f t="shared" si="1"/>
        <v>-0.774003</v>
      </c>
      <c r="C21" s="6">
        <f t="shared" si="2"/>
        <v>0.321936</v>
      </c>
      <c r="D21" s="6">
        <f t="shared" si="3"/>
        <v>-0.723748</v>
      </c>
      <c r="E21" s="6">
        <f t="shared" si="4"/>
        <v>0.486001</v>
      </c>
      <c r="F21" s="6">
        <f t="shared" si="5"/>
        <v>0.933109</v>
      </c>
      <c r="G21" s="6">
        <f t="shared" si="6"/>
        <v>-0.168929</v>
      </c>
      <c r="H21" s="13">
        <f t="shared" si="7"/>
        <v>0.911392</v>
      </c>
      <c r="I21" s="6">
        <f t="shared" si="8"/>
        <v>-0.234251</v>
      </c>
      <c r="J21" s="6">
        <f t="shared" si="9"/>
        <v>-0.820819</v>
      </c>
      <c r="K21" s="6">
        <f t="shared" si="10"/>
        <v>0.20178</v>
      </c>
    </row>
    <row r="22" ht="14.25" customHeight="1">
      <c r="A22" s="6">
        <v>20.0</v>
      </c>
      <c r="B22" s="6">
        <f t="shared" si="1"/>
        <v>-0.81474</v>
      </c>
      <c r="C22" s="6">
        <f t="shared" si="2"/>
        <v>0.33888</v>
      </c>
      <c r="D22" s="6">
        <f t="shared" si="3"/>
        <v>-0.76184</v>
      </c>
      <c r="E22" s="6">
        <f t="shared" si="4"/>
        <v>0.51158</v>
      </c>
      <c r="F22" s="6">
        <f t="shared" si="5"/>
        <v>0.98222</v>
      </c>
      <c r="G22" s="6">
        <f t="shared" si="6"/>
        <v>-0.17782</v>
      </c>
      <c r="H22" s="13">
        <f t="shared" si="7"/>
        <v>0.95936</v>
      </c>
      <c r="I22" s="6">
        <f t="shared" si="8"/>
        <v>-0.24658</v>
      </c>
      <c r="J22" s="6">
        <f t="shared" si="9"/>
        <v>-0.86402</v>
      </c>
      <c r="K22" s="6">
        <f t="shared" si="10"/>
        <v>0.2124</v>
      </c>
    </row>
    <row r="23" ht="14.25" customHeight="1">
      <c r="A23" s="6">
        <v>21.0</v>
      </c>
      <c r="B23" s="6">
        <f t="shared" si="1"/>
        <v>-0.855477</v>
      </c>
      <c r="C23" s="6">
        <f t="shared" si="2"/>
        <v>0.355824</v>
      </c>
      <c r="D23" s="6">
        <f t="shared" si="3"/>
        <v>-0.799932</v>
      </c>
      <c r="E23" s="6">
        <f t="shared" si="4"/>
        <v>0.537159</v>
      </c>
      <c r="F23" s="6">
        <f t="shared" si="5"/>
        <v>1.031331</v>
      </c>
      <c r="G23" s="6">
        <f t="shared" si="6"/>
        <v>-0.186711</v>
      </c>
      <c r="H23" s="13">
        <f t="shared" si="7"/>
        <v>1.007328</v>
      </c>
      <c r="I23" s="6">
        <f t="shared" si="8"/>
        <v>-0.258909</v>
      </c>
      <c r="J23" s="6">
        <f t="shared" si="9"/>
        <v>-0.907221</v>
      </c>
      <c r="K23" s="6">
        <f t="shared" si="10"/>
        <v>0.22302</v>
      </c>
    </row>
    <row r="24" ht="14.25" customHeight="1">
      <c r="A24" s="6">
        <v>22.0</v>
      </c>
      <c r="B24" s="6">
        <f t="shared" si="1"/>
        <v>-0.896214</v>
      </c>
      <c r="C24" s="6">
        <f t="shared" si="2"/>
        <v>0.372768</v>
      </c>
      <c r="D24" s="6">
        <f t="shared" si="3"/>
        <v>-0.838024</v>
      </c>
      <c r="E24" s="6">
        <f t="shared" si="4"/>
        <v>0.562738</v>
      </c>
      <c r="F24" s="6">
        <f t="shared" si="5"/>
        <v>1.080442</v>
      </c>
      <c r="G24" s="6">
        <f t="shared" si="6"/>
        <v>-0.195602</v>
      </c>
      <c r="H24" s="13">
        <f t="shared" si="7"/>
        <v>1.055296</v>
      </c>
      <c r="I24" s="6">
        <f t="shared" si="8"/>
        <v>-0.271238</v>
      </c>
      <c r="J24" s="6">
        <f t="shared" si="9"/>
        <v>-0.950422</v>
      </c>
      <c r="K24" s="6">
        <f t="shared" si="10"/>
        <v>0.23364</v>
      </c>
    </row>
    <row r="25" ht="14.25" customHeight="1">
      <c r="A25" s="6">
        <v>23.0</v>
      </c>
      <c r="B25" s="6">
        <f t="shared" si="1"/>
        <v>-0.936951</v>
      </c>
      <c r="C25" s="6">
        <f t="shared" si="2"/>
        <v>0.389712</v>
      </c>
      <c r="D25" s="6">
        <f t="shared" si="3"/>
        <v>-0.876116</v>
      </c>
      <c r="E25" s="6">
        <f t="shared" si="4"/>
        <v>0.588317</v>
      </c>
      <c r="F25" s="6">
        <f t="shared" si="5"/>
        <v>1.129553</v>
      </c>
      <c r="G25" s="6">
        <f t="shared" si="6"/>
        <v>-0.204493</v>
      </c>
      <c r="H25" s="13">
        <f t="shared" si="7"/>
        <v>1.103264</v>
      </c>
      <c r="I25" s="6">
        <f t="shared" si="8"/>
        <v>-0.283567</v>
      </c>
      <c r="J25" s="6">
        <f t="shared" si="9"/>
        <v>-0.993623</v>
      </c>
      <c r="K25" s="6">
        <f t="shared" si="10"/>
        <v>0.24426</v>
      </c>
    </row>
    <row r="26" ht="14.25" customHeight="1">
      <c r="A26" s="6">
        <v>24.0</v>
      </c>
      <c r="B26" s="6">
        <f t="shared" si="1"/>
        <v>-0.977688</v>
      </c>
      <c r="C26" s="6">
        <f t="shared" si="2"/>
        <v>0.406656</v>
      </c>
      <c r="D26" s="6">
        <f t="shared" si="3"/>
        <v>-0.914208</v>
      </c>
      <c r="E26" s="6">
        <f t="shared" si="4"/>
        <v>0.613896</v>
      </c>
      <c r="F26" s="6">
        <f t="shared" si="5"/>
        <v>1.178664</v>
      </c>
      <c r="G26" s="6">
        <f t="shared" si="6"/>
        <v>-0.213384</v>
      </c>
      <c r="H26" s="13">
        <f t="shared" si="7"/>
        <v>1.151232</v>
      </c>
      <c r="I26" s="6">
        <f t="shared" si="8"/>
        <v>-0.295896</v>
      </c>
      <c r="J26" s="6">
        <f t="shared" si="9"/>
        <v>-1.036824</v>
      </c>
      <c r="K26" s="6">
        <f t="shared" si="10"/>
        <v>0.25488</v>
      </c>
    </row>
    <row r="27" ht="14.25" customHeight="1">
      <c r="A27" s="6">
        <v>25.0</v>
      </c>
      <c r="B27" s="6">
        <f t="shared" si="1"/>
        <v>-1.018425</v>
      </c>
      <c r="C27" s="6">
        <f t="shared" si="2"/>
        <v>0.4236</v>
      </c>
      <c r="D27" s="6">
        <f t="shared" si="3"/>
        <v>-0.9523</v>
      </c>
      <c r="E27" s="6">
        <f t="shared" si="4"/>
        <v>0.639475</v>
      </c>
      <c r="F27" s="6">
        <f t="shared" si="5"/>
        <v>1.227775</v>
      </c>
      <c r="G27" s="6">
        <f t="shared" si="6"/>
        <v>-0.222275</v>
      </c>
      <c r="H27" s="13">
        <f t="shared" si="7"/>
        <v>1.1992</v>
      </c>
      <c r="I27" s="6">
        <f t="shared" si="8"/>
        <v>-0.308225</v>
      </c>
      <c r="J27" s="6">
        <f t="shared" si="9"/>
        <v>-1.080025</v>
      </c>
      <c r="K27" s="6">
        <f t="shared" si="10"/>
        <v>0.2655</v>
      </c>
    </row>
    <row r="28" ht="14.25" customHeight="1">
      <c r="A28" s="6">
        <v>26.0</v>
      </c>
      <c r="B28" s="6">
        <f t="shared" si="1"/>
        <v>-1.059162</v>
      </c>
      <c r="C28" s="6">
        <f t="shared" si="2"/>
        <v>0.440544</v>
      </c>
      <c r="D28" s="6">
        <f t="shared" si="3"/>
        <v>-0.990392</v>
      </c>
      <c r="E28" s="6">
        <f t="shared" si="4"/>
        <v>0.665054</v>
      </c>
      <c r="F28" s="6">
        <f t="shared" si="5"/>
        <v>1.276886</v>
      </c>
      <c r="G28" s="6">
        <f t="shared" si="6"/>
        <v>-0.231166</v>
      </c>
      <c r="H28" s="13">
        <f t="shared" si="7"/>
        <v>1.247168</v>
      </c>
      <c r="I28" s="6">
        <f t="shared" si="8"/>
        <v>-0.320554</v>
      </c>
      <c r="J28" s="6">
        <f t="shared" si="9"/>
        <v>-1.123226</v>
      </c>
      <c r="K28" s="6">
        <f t="shared" si="10"/>
        <v>0.27612</v>
      </c>
    </row>
    <row r="29" ht="14.25" customHeight="1">
      <c r="A29" s="6">
        <v>27.0</v>
      </c>
      <c r="B29" s="6">
        <f t="shared" si="1"/>
        <v>-1.099899</v>
      </c>
      <c r="C29" s="6">
        <f t="shared" si="2"/>
        <v>0.457488</v>
      </c>
      <c r="D29" s="6">
        <f t="shared" si="3"/>
        <v>-1.028484</v>
      </c>
      <c r="E29" s="6">
        <f t="shared" si="4"/>
        <v>0.690633</v>
      </c>
      <c r="F29" s="6">
        <f t="shared" si="5"/>
        <v>1.325997</v>
      </c>
      <c r="G29" s="6">
        <f t="shared" si="6"/>
        <v>-0.240057</v>
      </c>
      <c r="H29" s="13">
        <f t="shared" si="7"/>
        <v>1.295136</v>
      </c>
      <c r="I29" s="6">
        <f t="shared" si="8"/>
        <v>-0.332883</v>
      </c>
      <c r="J29" s="6">
        <f t="shared" si="9"/>
        <v>-1.166427</v>
      </c>
      <c r="K29" s="6">
        <f t="shared" si="10"/>
        <v>0.28674</v>
      </c>
    </row>
    <row r="30" ht="14.25" customHeight="1">
      <c r="A30" s="6">
        <v>28.0</v>
      </c>
      <c r="B30" s="6">
        <f t="shared" si="1"/>
        <v>-1.140636</v>
      </c>
      <c r="C30" s="6">
        <f t="shared" si="2"/>
        <v>0.474432</v>
      </c>
      <c r="D30" s="6">
        <f t="shared" si="3"/>
        <v>-1.066576</v>
      </c>
      <c r="E30" s="6">
        <f t="shared" si="4"/>
        <v>0.716212</v>
      </c>
      <c r="F30" s="6">
        <f t="shared" si="5"/>
        <v>1.375108</v>
      </c>
      <c r="G30" s="6">
        <f t="shared" si="6"/>
        <v>-0.248948</v>
      </c>
      <c r="H30" s="13">
        <f t="shared" si="7"/>
        <v>1.343104</v>
      </c>
      <c r="I30" s="6">
        <f t="shared" si="8"/>
        <v>-0.345212</v>
      </c>
      <c r="J30" s="6">
        <f t="shared" si="9"/>
        <v>-1.209628</v>
      </c>
      <c r="K30" s="6">
        <f t="shared" si="10"/>
        <v>0.29736</v>
      </c>
    </row>
    <row r="31" ht="14.25" customHeight="1">
      <c r="A31" s="6">
        <v>29.0</v>
      </c>
      <c r="B31" s="6">
        <f t="shared" si="1"/>
        <v>-1.181373</v>
      </c>
      <c r="C31" s="6">
        <f t="shared" si="2"/>
        <v>0.491376</v>
      </c>
      <c r="D31" s="6">
        <f t="shared" si="3"/>
        <v>-1.104668</v>
      </c>
      <c r="E31" s="6">
        <f t="shared" si="4"/>
        <v>0.741791</v>
      </c>
      <c r="F31" s="6">
        <f t="shared" si="5"/>
        <v>1.424219</v>
      </c>
      <c r="G31" s="6">
        <f t="shared" si="6"/>
        <v>-0.257839</v>
      </c>
      <c r="H31" s="13">
        <f t="shared" si="7"/>
        <v>1.391072</v>
      </c>
      <c r="I31" s="6">
        <f t="shared" si="8"/>
        <v>-0.357541</v>
      </c>
      <c r="J31" s="6">
        <f t="shared" si="9"/>
        <v>-1.252829</v>
      </c>
      <c r="K31" s="6">
        <f t="shared" si="10"/>
        <v>0.30798</v>
      </c>
    </row>
    <row r="32" ht="14.25" customHeight="1">
      <c r="A32" s="6">
        <v>30.0</v>
      </c>
      <c r="B32" s="6">
        <f t="shared" si="1"/>
        <v>-1.22211</v>
      </c>
      <c r="C32" s="6">
        <f t="shared" si="2"/>
        <v>0.50832</v>
      </c>
      <c r="D32" s="6">
        <f t="shared" si="3"/>
        <v>-1.14276</v>
      </c>
      <c r="E32" s="6">
        <f t="shared" si="4"/>
        <v>0.76737</v>
      </c>
      <c r="F32" s="6">
        <f t="shared" si="5"/>
        <v>1.47333</v>
      </c>
      <c r="G32" s="6">
        <f t="shared" si="6"/>
        <v>-0.26673</v>
      </c>
      <c r="H32" s="13">
        <f t="shared" si="7"/>
        <v>1.43904</v>
      </c>
      <c r="I32" s="6">
        <f t="shared" si="8"/>
        <v>-0.36987</v>
      </c>
      <c r="J32" s="6">
        <f t="shared" si="9"/>
        <v>-1.29603</v>
      </c>
      <c r="K32" s="6">
        <f t="shared" si="10"/>
        <v>0.3186</v>
      </c>
    </row>
    <row r="33" ht="14.25" customHeight="1">
      <c r="A33" s="6">
        <v>31.0</v>
      </c>
      <c r="B33" s="6">
        <f t="shared" si="1"/>
        <v>-1.262847</v>
      </c>
      <c r="C33" s="6">
        <f t="shared" si="2"/>
        <v>0.525264</v>
      </c>
      <c r="D33" s="6">
        <f t="shared" si="3"/>
        <v>-1.180852</v>
      </c>
      <c r="E33" s="6">
        <f t="shared" si="4"/>
        <v>0.792949</v>
      </c>
      <c r="F33" s="6">
        <f t="shared" si="5"/>
        <v>1.522441</v>
      </c>
      <c r="G33" s="6">
        <f t="shared" si="6"/>
        <v>-0.275621</v>
      </c>
      <c r="H33" s="13">
        <f t="shared" si="7"/>
        <v>1.487008</v>
      </c>
      <c r="I33" s="6">
        <f t="shared" si="8"/>
        <v>-0.382199</v>
      </c>
      <c r="J33" s="6">
        <f t="shared" si="9"/>
        <v>-1.339231</v>
      </c>
      <c r="K33" s="6">
        <f t="shared" si="10"/>
        <v>0.32922</v>
      </c>
    </row>
    <row r="34" ht="14.25" customHeight="1">
      <c r="A34" s="6">
        <v>32.0</v>
      </c>
      <c r="B34" s="6">
        <f t="shared" si="1"/>
        <v>-1.303584</v>
      </c>
      <c r="C34" s="6">
        <f t="shared" si="2"/>
        <v>0.542208</v>
      </c>
      <c r="D34" s="6">
        <f t="shared" si="3"/>
        <v>-1.218944</v>
      </c>
      <c r="E34" s="6">
        <f t="shared" si="4"/>
        <v>0.818528</v>
      </c>
      <c r="F34" s="6">
        <f t="shared" si="5"/>
        <v>1.571552</v>
      </c>
      <c r="G34" s="6">
        <f t="shared" si="6"/>
        <v>-0.284512</v>
      </c>
      <c r="H34" s="13">
        <f t="shared" si="7"/>
        <v>1.534976</v>
      </c>
      <c r="I34" s="6">
        <f t="shared" si="8"/>
        <v>-0.394528</v>
      </c>
      <c r="J34" s="6">
        <f t="shared" si="9"/>
        <v>-1.382432</v>
      </c>
      <c r="K34" s="6">
        <f t="shared" si="10"/>
        <v>0.33984</v>
      </c>
    </row>
    <row r="35" ht="14.25" customHeight="1">
      <c r="A35" s="6">
        <v>33.0</v>
      </c>
      <c r="B35" s="6">
        <f t="shared" si="1"/>
        <v>-1.344321</v>
      </c>
      <c r="C35" s="6">
        <f t="shared" si="2"/>
        <v>0.559152</v>
      </c>
      <c r="D35" s="6">
        <f t="shared" si="3"/>
        <v>-1.257036</v>
      </c>
      <c r="E35" s="6">
        <f t="shared" si="4"/>
        <v>0.844107</v>
      </c>
      <c r="F35" s="6">
        <f t="shared" si="5"/>
        <v>1.620663</v>
      </c>
      <c r="G35" s="6">
        <f t="shared" si="6"/>
        <v>-0.293403</v>
      </c>
      <c r="H35" s="13">
        <f t="shared" si="7"/>
        <v>1.582944</v>
      </c>
      <c r="I35" s="6">
        <f t="shared" si="8"/>
        <v>-0.406857</v>
      </c>
      <c r="J35" s="6">
        <f t="shared" si="9"/>
        <v>-1.425633</v>
      </c>
      <c r="K35" s="6">
        <f t="shared" si="10"/>
        <v>0.35046</v>
      </c>
    </row>
    <row r="36" ht="14.25" customHeight="1">
      <c r="A36" s="6">
        <v>34.0</v>
      </c>
      <c r="B36" s="6">
        <f t="shared" si="1"/>
        <v>-1.385058</v>
      </c>
      <c r="C36" s="6">
        <f t="shared" si="2"/>
        <v>0.576096</v>
      </c>
      <c r="D36" s="6">
        <f t="shared" si="3"/>
        <v>-1.295128</v>
      </c>
      <c r="E36" s="6">
        <f t="shared" si="4"/>
        <v>0.869686</v>
      </c>
      <c r="F36" s="6">
        <f t="shared" si="5"/>
        <v>1.669774</v>
      </c>
      <c r="G36" s="6">
        <f t="shared" si="6"/>
        <v>-0.302294</v>
      </c>
      <c r="H36" s="13">
        <f t="shared" si="7"/>
        <v>1.630912</v>
      </c>
      <c r="I36" s="6">
        <f t="shared" si="8"/>
        <v>-0.419186</v>
      </c>
      <c r="J36" s="6">
        <f t="shared" si="9"/>
        <v>-1.468834</v>
      </c>
      <c r="K36" s="6">
        <f t="shared" si="10"/>
        <v>0.36108</v>
      </c>
    </row>
    <row r="37" ht="14.25" customHeight="1">
      <c r="A37" s="6">
        <v>35.0</v>
      </c>
      <c r="B37" s="6">
        <f t="shared" si="1"/>
        <v>-1.425795</v>
      </c>
      <c r="C37" s="6">
        <f t="shared" si="2"/>
        <v>0.59304</v>
      </c>
      <c r="D37" s="6">
        <f t="shared" si="3"/>
        <v>-1.33322</v>
      </c>
      <c r="E37" s="6">
        <f t="shared" si="4"/>
        <v>0.895265</v>
      </c>
      <c r="F37" s="6">
        <f t="shared" si="5"/>
        <v>1.718885</v>
      </c>
      <c r="G37" s="6">
        <f t="shared" si="6"/>
        <v>-0.311185</v>
      </c>
      <c r="H37" s="13">
        <f t="shared" si="7"/>
        <v>1.67888</v>
      </c>
      <c r="I37" s="6">
        <f t="shared" si="8"/>
        <v>-0.431515</v>
      </c>
      <c r="J37" s="6">
        <f t="shared" si="9"/>
        <v>-1.512035</v>
      </c>
      <c r="K37" s="6">
        <f t="shared" si="10"/>
        <v>0.3717</v>
      </c>
    </row>
    <row r="38" ht="14.25" customHeight="1">
      <c r="A38" s="6">
        <v>36.0</v>
      </c>
      <c r="B38" s="6">
        <f t="shared" si="1"/>
        <v>-1.466532</v>
      </c>
      <c r="C38" s="6">
        <f t="shared" si="2"/>
        <v>0.609984</v>
      </c>
      <c r="D38" s="6">
        <f t="shared" si="3"/>
        <v>-1.371312</v>
      </c>
      <c r="E38" s="6">
        <f t="shared" si="4"/>
        <v>0.920844</v>
      </c>
      <c r="F38" s="6">
        <f t="shared" si="5"/>
        <v>1.767996</v>
      </c>
      <c r="G38" s="6">
        <f t="shared" si="6"/>
        <v>-0.320076</v>
      </c>
      <c r="H38" s="13">
        <f t="shared" si="7"/>
        <v>1.726848</v>
      </c>
      <c r="I38" s="6">
        <f t="shared" si="8"/>
        <v>-0.443844</v>
      </c>
      <c r="J38" s="6">
        <f t="shared" si="9"/>
        <v>-1.555236</v>
      </c>
      <c r="K38" s="6">
        <f t="shared" si="10"/>
        <v>0.38232</v>
      </c>
    </row>
    <row r="39" ht="14.25" customHeight="1">
      <c r="A39" s="6">
        <v>37.0</v>
      </c>
      <c r="B39" s="6">
        <f t="shared" si="1"/>
        <v>-1.507269</v>
      </c>
      <c r="C39" s="6">
        <f t="shared" si="2"/>
        <v>0.626928</v>
      </c>
      <c r="D39" s="6">
        <f t="shared" si="3"/>
        <v>-1.409404</v>
      </c>
      <c r="E39" s="6">
        <f t="shared" si="4"/>
        <v>0.946423</v>
      </c>
      <c r="F39" s="6">
        <f t="shared" si="5"/>
        <v>1.817107</v>
      </c>
      <c r="G39" s="6">
        <f t="shared" si="6"/>
        <v>-0.328967</v>
      </c>
      <c r="H39" s="13">
        <f t="shared" si="7"/>
        <v>1.774816</v>
      </c>
      <c r="I39" s="6">
        <f t="shared" si="8"/>
        <v>-0.456173</v>
      </c>
      <c r="J39" s="6">
        <f t="shared" si="9"/>
        <v>-1.598437</v>
      </c>
      <c r="K39" s="6">
        <f t="shared" si="10"/>
        <v>0.39294</v>
      </c>
    </row>
    <row r="40" ht="14.25" customHeight="1">
      <c r="A40" s="6">
        <v>38.0</v>
      </c>
      <c r="B40" s="6">
        <f t="shared" si="1"/>
        <v>-1.548006</v>
      </c>
      <c r="C40" s="6">
        <f t="shared" si="2"/>
        <v>0.643872</v>
      </c>
      <c r="D40" s="6">
        <f t="shared" si="3"/>
        <v>-1.447496</v>
      </c>
      <c r="E40" s="6">
        <f t="shared" si="4"/>
        <v>0.972002</v>
      </c>
      <c r="F40" s="6">
        <f t="shared" si="5"/>
        <v>1.866218</v>
      </c>
      <c r="G40" s="6">
        <f t="shared" si="6"/>
        <v>-0.337858</v>
      </c>
      <c r="H40" s="13">
        <f t="shared" si="7"/>
        <v>1.822784</v>
      </c>
      <c r="I40" s="6">
        <f t="shared" si="8"/>
        <v>-0.468502</v>
      </c>
      <c r="J40" s="6">
        <f t="shared" si="9"/>
        <v>-1.641638</v>
      </c>
      <c r="K40" s="6">
        <f t="shared" si="10"/>
        <v>0.40356</v>
      </c>
    </row>
    <row r="41" ht="14.25" customHeight="1">
      <c r="A41" s="6">
        <v>39.0</v>
      </c>
      <c r="B41" s="6">
        <f t="shared" si="1"/>
        <v>-1.588743</v>
      </c>
      <c r="C41" s="6">
        <f t="shared" si="2"/>
        <v>0.660816</v>
      </c>
      <c r="D41" s="6">
        <f t="shared" si="3"/>
        <v>-1.485588</v>
      </c>
      <c r="E41" s="6">
        <f t="shared" si="4"/>
        <v>0.997581</v>
      </c>
      <c r="F41" s="6">
        <f t="shared" si="5"/>
        <v>1.915329</v>
      </c>
      <c r="G41" s="6">
        <f t="shared" si="6"/>
        <v>-0.346749</v>
      </c>
      <c r="H41" s="13">
        <f t="shared" si="7"/>
        <v>1.870752</v>
      </c>
      <c r="I41" s="6">
        <f t="shared" si="8"/>
        <v>-0.480831</v>
      </c>
      <c r="J41" s="6">
        <f t="shared" si="9"/>
        <v>-1.684839</v>
      </c>
      <c r="K41" s="6">
        <f t="shared" si="10"/>
        <v>0.41418</v>
      </c>
    </row>
    <row r="42" ht="14.25" customHeight="1">
      <c r="A42" s="6">
        <v>40.0</v>
      </c>
      <c r="B42" s="6">
        <f t="shared" si="1"/>
        <v>-1.62948</v>
      </c>
      <c r="C42" s="6">
        <f t="shared" si="2"/>
        <v>0.67776</v>
      </c>
      <c r="D42" s="6">
        <f t="shared" si="3"/>
        <v>-1.52368</v>
      </c>
      <c r="E42" s="6">
        <f t="shared" si="4"/>
        <v>1.02316</v>
      </c>
      <c r="F42" s="6">
        <f t="shared" si="5"/>
        <v>1.96444</v>
      </c>
      <c r="G42" s="6">
        <f t="shared" si="6"/>
        <v>-0.35564</v>
      </c>
      <c r="H42" s="13">
        <f t="shared" si="7"/>
        <v>1.91872</v>
      </c>
      <c r="I42" s="6">
        <f t="shared" si="8"/>
        <v>-0.49316</v>
      </c>
      <c r="J42" s="6">
        <f t="shared" si="9"/>
        <v>-1.72804</v>
      </c>
      <c r="K42" s="6">
        <f t="shared" si="10"/>
        <v>0.4248</v>
      </c>
    </row>
    <row r="43" ht="14.25" customHeight="1">
      <c r="A43" s="6">
        <v>41.0</v>
      </c>
      <c r="B43" s="6">
        <f t="shared" si="1"/>
        <v>-1.670217</v>
      </c>
      <c r="C43" s="6">
        <f t="shared" si="2"/>
        <v>0.694704</v>
      </c>
      <c r="D43" s="6">
        <f t="shared" si="3"/>
        <v>-1.561772</v>
      </c>
      <c r="E43" s="6">
        <f t="shared" si="4"/>
        <v>1.048739</v>
      </c>
      <c r="F43" s="6">
        <f t="shared" si="5"/>
        <v>2.013551</v>
      </c>
      <c r="G43" s="6">
        <f t="shared" si="6"/>
        <v>-0.364531</v>
      </c>
      <c r="H43" s="13">
        <f t="shared" si="7"/>
        <v>1.966688</v>
      </c>
      <c r="I43" s="6">
        <f t="shared" si="8"/>
        <v>-0.505489</v>
      </c>
      <c r="J43" s="6">
        <f t="shared" si="9"/>
        <v>-1.771241</v>
      </c>
      <c r="K43" s="6">
        <f t="shared" si="10"/>
        <v>0.43542</v>
      </c>
    </row>
    <row r="44" ht="14.25" customHeight="1">
      <c r="A44" s="6">
        <v>42.0</v>
      </c>
      <c r="B44" s="6">
        <f t="shared" si="1"/>
        <v>-1.710954</v>
      </c>
      <c r="C44" s="6">
        <f t="shared" si="2"/>
        <v>0.711648</v>
      </c>
      <c r="D44" s="6">
        <f t="shared" si="3"/>
        <v>-1.599864</v>
      </c>
      <c r="E44" s="6">
        <f t="shared" si="4"/>
        <v>1.074318</v>
      </c>
      <c r="F44" s="6">
        <f t="shared" si="5"/>
        <v>2.062662</v>
      </c>
      <c r="G44" s="6">
        <f t="shared" si="6"/>
        <v>-0.373422</v>
      </c>
      <c r="H44" s="13">
        <f t="shared" si="7"/>
        <v>2.014656</v>
      </c>
      <c r="I44" s="6">
        <f t="shared" si="8"/>
        <v>-0.517818</v>
      </c>
      <c r="J44" s="6">
        <f t="shared" si="9"/>
        <v>-1.814442</v>
      </c>
      <c r="K44" s="6">
        <f t="shared" si="10"/>
        <v>0.44604</v>
      </c>
    </row>
    <row r="45" ht="14.25" customHeight="1">
      <c r="A45" s="6">
        <v>43.0</v>
      </c>
      <c r="B45" s="6">
        <f t="shared" si="1"/>
        <v>-1.751691</v>
      </c>
      <c r="C45" s="6">
        <f t="shared" si="2"/>
        <v>0.728592</v>
      </c>
      <c r="D45" s="6">
        <f t="shared" si="3"/>
        <v>-1.637956</v>
      </c>
      <c r="E45" s="6">
        <f t="shared" si="4"/>
        <v>1.099897</v>
      </c>
      <c r="F45" s="6">
        <f t="shared" si="5"/>
        <v>2.111773</v>
      </c>
      <c r="G45" s="6">
        <f t="shared" si="6"/>
        <v>-0.382313</v>
      </c>
      <c r="H45" s="13">
        <f t="shared" si="7"/>
        <v>2.062624</v>
      </c>
      <c r="I45" s="6">
        <f t="shared" si="8"/>
        <v>-0.530147</v>
      </c>
      <c r="J45" s="6">
        <f t="shared" si="9"/>
        <v>-1.857643</v>
      </c>
      <c r="K45" s="6">
        <f t="shared" si="10"/>
        <v>0.45666</v>
      </c>
    </row>
    <row r="46" ht="14.25" customHeight="1">
      <c r="A46" s="6">
        <v>44.0</v>
      </c>
      <c r="B46" s="6">
        <f t="shared" si="1"/>
        <v>-1.792428</v>
      </c>
      <c r="C46" s="6">
        <f t="shared" si="2"/>
        <v>0.745536</v>
      </c>
      <c r="D46" s="6">
        <f t="shared" si="3"/>
        <v>-1.676048</v>
      </c>
      <c r="E46" s="6">
        <f t="shared" si="4"/>
        <v>1.125476</v>
      </c>
      <c r="F46" s="6">
        <f t="shared" si="5"/>
        <v>2.160884</v>
      </c>
      <c r="G46" s="6">
        <f t="shared" si="6"/>
        <v>-0.391204</v>
      </c>
      <c r="H46" s="13">
        <f t="shared" si="7"/>
        <v>2.110592</v>
      </c>
      <c r="I46" s="6">
        <f t="shared" si="8"/>
        <v>-0.542476</v>
      </c>
      <c r="J46" s="6">
        <f t="shared" si="9"/>
        <v>-1.900844</v>
      </c>
      <c r="K46" s="6">
        <f t="shared" si="10"/>
        <v>0.46728</v>
      </c>
    </row>
    <row r="47" ht="14.25" customHeight="1">
      <c r="A47" s="6">
        <v>45.0</v>
      </c>
      <c r="B47" s="6">
        <f t="shared" si="1"/>
        <v>-1.833165</v>
      </c>
      <c r="C47" s="6">
        <f t="shared" si="2"/>
        <v>0.76248</v>
      </c>
      <c r="D47" s="6">
        <f t="shared" si="3"/>
        <v>-1.71414</v>
      </c>
      <c r="E47" s="6">
        <f t="shared" si="4"/>
        <v>1.151055</v>
      </c>
      <c r="F47" s="6">
        <f t="shared" si="5"/>
        <v>2.209995</v>
      </c>
      <c r="G47" s="6">
        <f t="shared" si="6"/>
        <v>-0.400095</v>
      </c>
      <c r="H47" s="13">
        <f t="shared" si="7"/>
        <v>2.15856</v>
      </c>
      <c r="I47" s="6">
        <f t="shared" si="8"/>
        <v>-0.554805</v>
      </c>
      <c r="J47" s="6">
        <f t="shared" si="9"/>
        <v>-1.944045</v>
      </c>
      <c r="K47" s="6">
        <f t="shared" si="10"/>
        <v>0.4779</v>
      </c>
    </row>
    <row r="48" ht="14.25" customHeight="1">
      <c r="A48" s="6">
        <v>46.0</v>
      </c>
      <c r="B48" s="6">
        <f t="shared" si="1"/>
        <v>-1.873902</v>
      </c>
      <c r="C48" s="6">
        <f t="shared" si="2"/>
        <v>0.779424</v>
      </c>
      <c r="D48" s="6">
        <f t="shared" si="3"/>
        <v>-1.752232</v>
      </c>
      <c r="E48" s="6">
        <f t="shared" si="4"/>
        <v>1.176634</v>
      </c>
      <c r="F48" s="6">
        <f t="shared" si="5"/>
        <v>2.259106</v>
      </c>
      <c r="G48" s="6">
        <f t="shared" si="6"/>
        <v>-0.408986</v>
      </c>
      <c r="H48" s="13">
        <f t="shared" si="7"/>
        <v>2.206528</v>
      </c>
      <c r="I48" s="6">
        <f t="shared" si="8"/>
        <v>-0.567134</v>
      </c>
      <c r="J48" s="6">
        <f t="shared" si="9"/>
        <v>-1.987246</v>
      </c>
      <c r="K48" s="6">
        <f t="shared" si="10"/>
        <v>0.48852</v>
      </c>
    </row>
    <row r="49" ht="14.25" customHeight="1">
      <c r="A49" s="6">
        <v>47.0</v>
      </c>
      <c r="B49" s="6">
        <f t="shared" si="1"/>
        <v>-1.914639</v>
      </c>
      <c r="C49" s="6">
        <f t="shared" si="2"/>
        <v>0.796368</v>
      </c>
      <c r="D49" s="6">
        <f t="shared" si="3"/>
        <v>-1.790324</v>
      </c>
      <c r="E49" s="6">
        <f t="shared" si="4"/>
        <v>1.202213</v>
      </c>
      <c r="F49" s="6">
        <f t="shared" si="5"/>
        <v>2.308217</v>
      </c>
      <c r="G49" s="6">
        <f t="shared" si="6"/>
        <v>-0.417877</v>
      </c>
      <c r="H49" s="13">
        <f t="shared" si="7"/>
        <v>2.254496</v>
      </c>
      <c r="I49" s="6">
        <f t="shared" si="8"/>
        <v>-0.579463</v>
      </c>
      <c r="J49" s="6">
        <f t="shared" si="9"/>
        <v>-2.030447</v>
      </c>
      <c r="K49" s="6">
        <f t="shared" si="10"/>
        <v>0.49914</v>
      </c>
    </row>
    <row r="50" ht="14.25" customHeight="1">
      <c r="A50" s="6">
        <v>48.0</v>
      </c>
      <c r="B50" s="6">
        <f t="shared" si="1"/>
        <v>-1.955376</v>
      </c>
      <c r="C50" s="6">
        <f t="shared" si="2"/>
        <v>0.813312</v>
      </c>
      <c r="D50" s="6">
        <f t="shared" si="3"/>
        <v>-1.828416</v>
      </c>
      <c r="E50" s="6">
        <f t="shared" si="4"/>
        <v>1.227792</v>
      </c>
      <c r="F50" s="6">
        <f t="shared" si="5"/>
        <v>2.357328</v>
      </c>
      <c r="G50" s="6">
        <f t="shared" si="6"/>
        <v>-0.426768</v>
      </c>
      <c r="H50" s="13">
        <f t="shared" si="7"/>
        <v>2.302464</v>
      </c>
      <c r="I50" s="6">
        <f t="shared" si="8"/>
        <v>-0.591792</v>
      </c>
      <c r="J50" s="6">
        <f t="shared" si="9"/>
        <v>-2.073648</v>
      </c>
      <c r="K50" s="6">
        <f t="shared" si="10"/>
        <v>0.50976</v>
      </c>
    </row>
    <row r="51" ht="14.25" customHeight="1">
      <c r="A51" s="6">
        <v>49.0</v>
      </c>
      <c r="B51" s="6">
        <f t="shared" si="1"/>
        <v>-1.996113</v>
      </c>
      <c r="C51" s="6">
        <f t="shared" si="2"/>
        <v>0.830256</v>
      </c>
      <c r="D51" s="6">
        <f t="shared" si="3"/>
        <v>-1.866508</v>
      </c>
      <c r="E51" s="6">
        <f t="shared" si="4"/>
        <v>1.253371</v>
      </c>
      <c r="F51" s="6">
        <f t="shared" si="5"/>
        <v>2.406439</v>
      </c>
      <c r="G51" s="6">
        <f t="shared" si="6"/>
        <v>-0.435659</v>
      </c>
      <c r="H51" s="13">
        <f t="shared" si="7"/>
        <v>2.350432</v>
      </c>
      <c r="I51" s="6">
        <f t="shared" si="8"/>
        <v>-0.604121</v>
      </c>
      <c r="J51" s="6">
        <f t="shared" si="9"/>
        <v>-2.116849</v>
      </c>
      <c r="K51" s="6">
        <f t="shared" si="10"/>
        <v>0.52038</v>
      </c>
    </row>
    <row r="52" ht="14.25" customHeight="1">
      <c r="A52" s="6">
        <v>50.0</v>
      </c>
      <c r="B52" s="6">
        <f t="shared" si="1"/>
        <v>-2.03685</v>
      </c>
      <c r="C52" s="6">
        <f t="shared" si="2"/>
        <v>0.8472</v>
      </c>
      <c r="D52" s="6">
        <f t="shared" si="3"/>
        <v>-1.9046</v>
      </c>
      <c r="E52" s="6">
        <f t="shared" si="4"/>
        <v>1.27895</v>
      </c>
      <c r="F52" s="6">
        <f t="shared" si="5"/>
        <v>2.45555</v>
      </c>
      <c r="G52" s="6">
        <f t="shared" si="6"/>
        <v>-0.44455</v>
      </c>
      <c r="H52" s="13">
        <f t="shared" si="7"/>
        <v>2.3984</v>
      </c>
      <c r="I52" s="6">
        <f t="shared" si="8"/>
        <v>-0.61645</v>
      </c>
      <c r="J52" s="6">
        <f t="shared" si="9"/>
        <v>-2.16005</v>
      </c>
      <c r="K52" s="6">
        <f t="shared" si="10"/>
        <v>0.531</v>
      </c>
    </row>
    <row r="53" ht="14.25" customHeight="1">
      <c r="A53" s="6">
        <v>51.0</v>
      </c>
      <c r="B53" s="6">
        <f t="shared" si="1"/>
        <v>-2.077587</v>
      </c>
      <c r="C53" s="6">
        <f t="shared" si="2"/>
        <v>0.864144</v>
      </c>
      <c r="D53" s="6">
        <f t="shared" si="3"/>
        <v>-1.942692</v>
      </c>
      <c r="E53" s="6">
        <f t="shared" si="4"/>
        <v>1.304529</v>
      </c>
      <c r="F53" s="6">
        <f t="shared" si="5"/>
        <v>2.504661</v>
      </c>
      <c r="G53" s="6">
        <f t="shared" si="6"/>
        <v>-0.453441</v>
      </c>
      <c r="H53" s="13">
        <f t="shared" si="7"/>
        <v>2.446368</v>
      </c>
      <c r="I53" s="6">
        <f t="shared" si="8"/>
        <v>-0.628779</v>
      </c>
      <c r="J53" s="6">
        <f t="shared" si="9"/>
        <v>-2.203251</v>
      </c>
      <c r="K53" s="6">
        <f t="shared" si="10"/>
        <v>0.54162</v>
      </c>
    </row>
    <row r="54" ht="14.25" customHeight="1">
      <c r="A54" s="6">
        <v>52.0</v>
      </c>
      <c r="B54" s="6">
        <f t="shared" si="1"/>
        <v>-2.118324</v>
      </c>
      <c r="C54" s="6">
        <f t="shared" si="2"/>
        <v>0.881088</v>
      </c>
      <c r="D54" s="6">
        <f t="shared" si="3"/>
        <v>-1.980784</v>
      </c>
      <c r="E54" s="6">
        <f t="shared" si="4"/>
        <v>1.330108</v>
      </c>
      <c r="F54" s="6">
        <f t="shared" si="5"/>
        <v>2.553772</v>
      </c>
      <c r="G54" s="6">
        <f t="shared" si="6"/>
        <v>-0.462332</v>
      </c>
      <c r="H54" s="13">
        <f t="shared" si="7"/>
        <v>2.494336</v>
      </c>
      <c r="I54" s="6">
        <f t="shared" si="8"/>
        <v>-0.641108</v>
      </c>
      <c r="J54" s="6">
        <f t="shared" si="9"/>
        <v>-2.246452</v>
      </c>
      <c r="K54" s="6">
        <f t="shared" si="10"/>
        <v>0.55224</v>
      </c>
    </row>
    <row r="55" ht="14.25" customHeight="1">
      <c r="A55" s="6">
        <v>53.0</v>
      </c>
      <c r="B55" s="6">
        <f t="shared" si="1"/>
        <v>-2.159061</v>
      </c>
      <c r="C55" s="6">
        <f t="shared" si="2"/>
        <v>0.898032</v>
      </c>
      <c r="D55" s="6">
        <f t="shared" si="3"/>
        <v>-2.018876</v>
      </c>
      <c r="E55" s="6">
        <f t="shared" si="4"/>
        <v>1.355687</v>
      </c>
      <c r="F55" s="6">
        <f t="shared" si="5"/>
        <v>2.602883</v>
      </c>
      <c r="G55" s="6">
        <f t="shared" si="6"/>
        <v>-0.471223</v>
      </c>
      <c r="H55" s="13">
        <f t="shared" si="7"/>
        <v>2.542304</v>
      </c>
      <c r="I55" s="6">
        <f t="shared" si="8"/>
        <v>-0.653437</v>
      </c>
      <c r="J55" s="6">
        <f t="shared" si="9"/>
        <v>-2.289653</v>
      </c>
      <c r="K55" s="6">
        <f t="shared" si="10"/>
        <v>0.56286</v>
      </c>
    </row>
    <row r="56" ht="14.25" customHeight="1">
      <c r="A56" s="6">
        <v>54.0</v>
      </c>
      <c r="B56" s="6">
        <f t="shared" si="1"/>
        <v>-2.199798</v>
      </c>
      <c r="C56" s="6">
        <f t="shared" si="2"/>
        <v>0.914976</v>
      </c>
      <c r="D56" s="6">
        <f t="shared" si="3"/>
        <v>-2.056968</v>
      </c>
      <c r="E56" s="6">
        <f t="shared" si="4"/>
        <v>1.381266</v>
      </c>
      <c r="F56" s="6">
        <f t="shared" si="5"/>
        <v>2.651994</v>
      </c>
      <c r="G56" s="6">
        <f t="shared" si="6"/>
        <v>-0.480114</v>
      </c>
      <c r="H56" s="13">
        <f t="shared" si="7"/>
        <v>2.590272</v>
      </c>
      <c r="I56" s="6">
        <f t="shared" si="8"/>
        <v>-0.665766</v>
      </c>
      <c r="J56" s="6">
        <f t="shared" si="9"/>
        <v>-2.332854</v>
      </c>
      <c r="K56" s="6">
        <f t="shared" si="10"/>
        <v>0.57348</v>
      </c>
    </row>
    <row r="57" ht="14.25" customHeight="1">
      <c r="A57" s="6">
        <v>55.0</v>
      </c>
      <c r="B57" s="6">
        <f t="shared" si="1"/>
        <v>-2.240535</v>
      </c>
      <c r="C57" s="6">
        <f t="shared" si="2"/>
        <v>0.93192</v>
      </c>
      <c r="D57" s="6">
        <f t="shared" si="3"/>
        <v>-2.09506</v>
      </c>
      <c r="E57" s="6">
        <f t="shared" si="4"/>
        <v>1.406845</v>
      </c>
      <c r="F57" s="6">
        <f t="shared" si="5"/>
        <v>2.701105</v>
      </c>
      <c r="G57" s="6">
        <f t="shared" si="6"/>
        <v>-0.489005</v>
      </c>
      <c r="H57" s="13">
        <f t="shared" si="7"/>
        <v>2.63824</v>
      </c>
      <c r="I57" s="6">
        <f t="shared" si="8"/>
        <v>-0.678095</v>
      </c>
      <c r="J57" s="6">
        <f t="shared" si="9"/>
        <v>-2.376055</v>
      </c>
      <c r="K57" s="6">
        <f t="shared" si="10"/>
        <v>0.5841</v>
      </c>
    </row>
    <row r="58" ht="14.25" customHeight="1">
      <c r="A58" s="6">
        <v>56.0</v>
      </c>
      <c r="B58" s="6">
        <f t="shared" si="1"/>
        <v>-2.281272</v>
      </c>
      <c r="C58" s="6">
        <f t="shared" si="2"/>
        <v>0.948864</v>
      </c>
      <c r="D58" s="6">
        <f t="shared" si="3"/>
        <v>-2.133152</v>
      </c>
      <c r="E58" s="6">
        <f t="shared" si="4"/>
        <v>1.432424</v>
      </c>
      <c r="F58" s="6">
        <f t="shared" si="5"/>
        <v>2.750216</v>
      </c>
      <c r="G58" s="6">
        <f t="shared" si="6"/>
        <v>-0.497896</v>
      </c>
      <c r="H58" s="13">
        <f t="shared" si="7"/>
        <v>2.686208</v>
      </c>
      <c r="I58" s="6">
        <f t="shared" si="8"/>
        <v>-0.690424</v>
      </c>
      <c r="J58" s="6">
        <f t="shared" si="9"/>
        <v>-2.419256</v>
      </c>
      <c r="K58" s="6">
        <f t="shared" si="10"/>
        <v>0.59472</v>
      </c>
    </row>
    <row r="59" ht="14.25" customHeight="1">
      <c r="A59" s="6">
        <v>57.0</v>
      </c>
      <c r="B59" s="6">
        <f t="shared" si="1"/>
        <v>-2.322009</v>
      </c>
      <c r="C59" s="6">
        <f t="shared" si="2"/>
        <v>0.965808</v>
      </c>
      <c r="D59" s="6">
        <f t="shared" si="3"/>
        <v>-2.171244</v>
      </c>
      <c r="E59" s="6">
        <f t="shared" si="4"/>
        <v>1.458003</v>
      </c>
      <c r="F59" s="6">
        <f t="shared" si="5"/>
        <v>2.799327</v>
      </c>
      <c r="G59" s="6">
        <f t="shared" si="6"/>
        <v>-0.506787</v>
      </c>
      <c r="H59" s="13">
        <f t="shared" si="7"/>
        <v>2.734176</v>
      </c>
      <c r="I59" s="6">
        <f t="shared" si="8"/>
        <v>-0.702753</v>
      </c>
      <c r="J59" s="6">
        <f t="shared" si="9"/>
        <v>-2.462457</v>
      </c>
      <c r="K59" s="6">
        <f t="shared" si="10"/>
        <v>0.60534</v>
      </c>
    </row>
    <row r="60" ht="14.25" customHeight="1">
      <c r="A60" s="6">
        <v>58.0</v>
      </c>
      <c r="B60" s="6">
        <f t="shared" si="1"/>
        <v>-2.362746</v>
      </c>
      <c r="C60" s="6">
        <f t="shared" si="2"/>
        <v>0.982752</v>
      </c>
      <c r="D60" s="6">
        <f t="shared" si="3"/>
        <v>-2.209336</v>
      </c>
      <c r="E60" s="6">
        <f t="shared" si="4"/>
        <v>1.483582</v>
      </c>
      <c r="F60" s="6">
        <f t="shared" si="5"/>
        <v>2.848438</v>
      </c>
      <c r="G60" s="6">
        <f t="shared" si="6"/>
        <v>-0.515678</v>
      </c>
      <c r="H60" s="13">
        <f t="shared" si="7"/>
        <v>2.782144</v>
      </c>
      <c r="I60" s="6">
        <f t="shared" si="8"/>
        <v>-0.715082</v>
      </c>
      <c r="J60" s="6">
        <f t="shared" si="9"/>
        <v>-2.505658</v>
      </c>
      <c r="K60" s="6">
        <f t="shared" si="10"/>
        <v>0.61596</v>
      </c>
    </row>
    <row r="61" ht="14.25" customHeight="1">
      <c r="A61" s="6">
        <v>59.0</v>
      </c>
      <c r="B61" s="6">
        <f t="shared" si="1"/>
        <v>-2.403483</v>
      </c>
      <c r="C61" s="6">
        <f t="shared" si="2"/>
        <v>0.999696</v>
      </c>
      <c r="D61" s="6">
        <f t="shared" si="3"/>
        <v>-2.247428</v>
      </c>
      <c r="E61" s="6">
        <f t="shared" si="4"/>
        <v>1.509161</v>
      </c>
      <c r="F61" s="6">
        <f t="shared" si="5"/>
        <v>2.897549</v>
      </c>
      <c r="G61" s="6">
        <f t="shared" si="6"/>
        <v>-0.524569</v>
      </c>
      <c r="H61" s="13">
        <f t="shared" si="7"/>
        <v>2.830112</v>
      </c>
      <c r="I61" s="6">
        <f t="shared" si="8"/>
        <v>-0.727411</v>
      </c>
      <c r="J61" s="6">
        <f t="shared" si="9"/>
        <v>-2.548859</v>
      </c>
      <c r="K61" s="6">
        <f t="shared" si="10"/>
        <v>0.62658</v>
      </c>
    </row>
    <row r="62" ht="14.25" customHeight="1">
      <c r="A62" s="6">
        <v>60.0</v>
      </c>
      <c r="B62" s="6">
        <f t="shared" si="1"/>
        <v>-2.44422</v>
      </c>
      <c r="C62" s="6">
        <f t="shared" si="2"/>
        <v>1.01664</v>
      </c>
      <c r="D62" s="6">
        <f t="shared" si="3"/>
        <v>-2.28552</v>
      </c>
      <c r="E62" s="6">
        <f t="shared" si="4"/>
        <v>1.53474</v>
      </c>
      <c r="F62" s="6">
        <f t="shared" si="5"/>
        <v>2.94666</v>
      </c>
      <c r="G62" s="6">
        <f t="shared" si="6"/>
        <v>-0.53346</v>
      </c>
      <c r="H62" s="13">
        <f t="shared" si="7"/>
        <v>2.87808</v>
      </c>
      <c r="I62" s="6">
        <f t="shared" si="8"/>
        <v>-0.73974</v>
      </c>
      <c r="J62" s="6">
        <f t="shared" si="9"/>
        <v>-2.59206</v>
      </c>
      <c r="K62" s="6">
        <f t="shared" si="10"/>
        <v>0.6372</v>
      </c>
    </row>
    <row r="63" ht="14.25" customHeight="1">
      <c r="A63" s="6">
        <v>61.0</v>
      </c>
      <c r="B63" s="6">
        <f t="shared" si="1"/>
        <v>-2.484957</v>
      </c>
      <c r="C63" s="6">
        <f t="shared" si="2"/>
        <v>1.033584</v>
      </c>
      <c r="D63" s="6">
        <f t="shared" si="3"/>
        <v>-2.323612</v>
      </c>
      <c r="E63" s="6">
        <f t="shared" si="4"/>
        <v>1.560319</v>
      </c>
      <c r="F63" s="6">
        <f t="shared" si="5"/>
        <v>2.995771</v>
      </c>
      <c r="G63" s="6">
        <f t="shared" si="6"/>
        <v>-0.542351</v>
      </c>
      <c r="H63" s="13">
        <f t="shared" si="7"/>
        <v>2.926048</v>
      </c>
      <c r="I63" s="6">
        <f t="shared" si="8"/>
        <v>-0.752069</v>
      </c>
      <c r="J63" s="6">
        <f t="shared" si="9"/>
        <v>-2.635261</v>
      </c>
      <c r="K63" s="6">
        <f t="shared" si="10"/>
        <v>0.64782</v>
      </c>
    </row>
    <row r="64" ht="14.25" customHeight="1">
      <c r="A64" s="6">
        <v>62.0</v>
      </c>
      <c r="B64" s="6">
        <f t="shared" si="1"/>
        <v>-2.525694</v>
      </c>
      <c r="C64" s="6">
        <f t="shared" si="2"/>
        <v>1.050528</v>
      </c>
      <c r="D64" s="6">
        <f t="shared" si="3"/>
        <v>-2.361704</v>
      </c>
      <c r="E64" s="6">
        <f t="shared" si="4"/>
        <v>1.585898</v>
      </c>
      <c r="F64" s="6">
        <f t="shared" si="5"/>
        <v>3.044882</v>
      </c>
      <c r="G64" s="6">
        <f t="shared" si="6"/>
        <v>-0.551242</v>
      </c>
      <c r="H64" s="13">
        <f t="shared" si="7"/>
        <v>2.974016</v>
      </c>
      <c r="I64" s="6">
        <f t="shared" si="8"/>
        <v>-0.764398</v>
      </c>
      <c r="J64" s="6">
        <f t="shared" si="9"/>
        <v>-2.678462</v>
      </c>
      <c r="K64" s="6">
        <f t="shared" si="10"/>
        <v>0.65844</v>
      </c>
    </row>
    <row r="65" ht="14.25" customHeight="1">
      <c r="A65" s="6">
        <v>63.0</v>
      </c>
      <c r="B65" s="6">
        <f t="shared" si="1"/>
        <v>-2.566431</v>
      </c>
      <c r="C65" s="6">
        <f t="shared" si="2"/>
        <v>1.067472</v>
      </c>
      <c r="D65" s="6">
        <f t="shared" si="3"/>
        <v>-2.399796</v>
      </c>
      <c r="E65" s="6">
        <f t="shared" si="4"/>
        <v>1.611477</v>
      </c>
      <c r="F65" s="6">
        <f t="shared" si="5"/>
        <v>3.093993</v>
      </c>
      <c r="G65" s="6">
        <f t="shared" si="6"/>
        <v>-0.560133</v>
      </c>
      <c r="H65" s="13">
        <f t="shared" si="7"/>
        <v>3.021984</v>
      </c>
      <c r="I65" s="6">
        <f t="shared" si="8"/>
        <v>-0.776727</v>
      </c>
      <c r="J65" s="6">
        <f t="shared" si="9"/>
        <v>-2.721663</v>
      </c>
      <c r="K65" s="6">
        <f t="shared" si="10"/>
        <v>0.66906</v>
      </c>
    </row>
    <row r="66" ht="14.25" customHeight="1">
      <c r="A66" s="6">
        <v>64.0</v>
      </c>
      <c r="B66" s="6">
        <f t="shared" si="1"/>
        <v>-2.607168</v>
      </c>
      <c r="C66" s="6">
        <f t="shared" si="2"/>
        <v>1.084416</v>
      </c>
      <c r="D66" s="6">
        <f t="shared" si="3"/>
        <v>-2.437888</v>
      </c>
      <c r="E66" s="6">
        <f t="shared" si="4"/>
        <v>1.637056</v>
      </c>
      <c r="F66" s="6">
        <f t="shared" si="5"/>
        <v>3.143104</v>
      </c>
      <c r="G66" s="6">
        <f t="shared" si="6"/>
        <v>-0.569024</v>
      </c>
      <c r="H66" s="13">
        <f t="shared" si="7"/>
        <v>3.069952</v>
      </c>
      <c r="I66" s="6">
        <f t="shared" si="8"/>
        <v>-0.789056</v>
      </c>
      <c r="J66" s="6">
        <f t="shared" si="9"/>
        <v>-2.764864</v>
      </c>
      <c r="K66" s="6">
        <f t="shared" si="10"/>
        <v>0.67968</v>
      </c>
    </row>
    <row r="67" ht="14.25" customHeight="1">
      <c r="A67" s="6">
        <v>65.0</v>
      </c>
      <c r="B67" s="6">
        <f t="shared" si="1"/>
        <v>-2.647905</v>
      </c>
      <c r="C67" s="6">
        <f t="shared" si="2"/>
        <v>1.10136</v>
      </c>
      <c r="D67" s="6">
        <f t="shared" si="3"/>
        <v>-2.47598</v>
      </c>
      <c r="E67" s="6">
        <f t="shared" si="4"/>
        <v>1.662635</v>
      </c>
      <c r="F67" s="6">
        <f t="shared" si="5"/>
        <v>3.192215</v>
      </c>
      <c r="G67" s="6">
        <f t="shared" si="6"/>
        <v>-0.577915</v>
      </c>
      <c r="H67" s="13">
        <f t="shared" si="7"/>
        <v>3.11792</v>
      </c>
      <c r="I67" s="6">
        <f t="shared" si="8"/>
        <v>-0.801385</v>
      </c>
      <c r="J67" s="6">
        <f t="shared" si="9"/>
        <v>-2.808065</v>
      </c>
      <c r="K67" s="6">
        <f t="shared" si="10"/>
        <v>0.6903</v>
      </c>
    </row>
    <row r="68" ht="14.25" customHeight="1">
      <c r="A68" s="6">
        <v>66.0</v>
      </c>
      <c r="B68" s="6">
        <f t="shared" si="1"/>
        <v>-2.688642</v>
      </c>
      <c r="C68" s="6">
        <f t="shared" si="2"/>
        <v>1.118304</v>
      </c>
      <c r="D68" s="6">
        <f t="shared" si="3"/>
        <v>-2.514072</v>
      </c>
      <c r="E68" s="6">
        <f t="shared" si="4"/>
        <v>1.688214</v>
      </c>
      <c r="F68" s="6">
        <f t="shared" si="5"/>
        <v>3.241326</v>
      </c>
      <c r="G68" s="6">
        <f t="shared" si="6"/>
        <v>-0.586806</v>
      </c>
      <c r="H68" s="13">
        <f t="shared" si="7"/>
        <v>3.165888</v>
      </c>
      <c r="I68" s="6">
        <f t="shared" si="8"/>
        <v>-0.813714</v>
      </c>
      <c r="J68" s="6">
        <f t="shared" si="9"/>
        <v>-2.851266</v>
      </c>
      <c r="K68" s="6">
        <f t="shared" si="10"/>
        <v>0.70092</v>
      </c>
    </row>
    <row r="69" ht="14.25" customHeight="1">
      <c r="A69" s="6">
        <v>67.0</v>
      </c>
      <c r="B69" s="6">
        <f t="shared" si="1"/>
        <v>-2.729379</v>
      </c>
      <c r="C69" s="6">
        <f t="shared" si="2"/>
        <v>1.135248</v>
      </c>
      <c r="D69" s="6">
        <f t="shared" si="3"/>
        <v>-2.552164</v>
      </c>
      <c r="E69" s="6">
        <f t="shared" si="4"/>
        <v>1.713793</v>
      </c>
      <c r="F69" s="6">
        <f t="shared" si="5"/>
        <v>3.290437</v>
      </c>
      <c r="G69" s="6">
        <f t="shared" si="6"/>
        <v>-0.595697</v>
      </c>
      <c r="H69" s="13">
        <f t="shared" si="7"/>
        <v>3.213856</v>
      </c>
      <c r="I69" s="6">
        <f t="shared" si="8"/>
        <v>-0.826043</v>
      </c>
      <c r="J69" s="6">
        <f t="shared" si="9"/>
        <v>-2.894467</v>
      </c>
      <c r="K69" s="6">
        <f t="shared" si="10"/>
        <v>0.71154</v>
      </c>
    </row>
    <row r="70" ht="14.25" customHeight="1">
      <c r="A70" s="6">
        <v>68.0</v>
      </c>
      <c r="B70" s="6">
        <f t="shared" si="1"/>
        <v>-2.770116</v>
      </c>
      <c r="C70" s="6">
        <f t="shared" si="2"/>
        <v>1.152192</v>
      </c>
      <c r="D70" s="6">
        <f t="shared" si="3"/>
        <v>-2.590256</v>
      </c>
      <c r="E70" s="6">
        <f t="shared" si="4"/>
        <v>1.739372</v>
      </c>
      <c r="F70" s="6">
        <f t="shared" si="5"/>
        <v>3.339548</v>
      </c>
      <c r="G70" s="6">
        <f t="shared" si="6"/>
        <v>-0.604588</v>
      </c>
      <c r="H70" s="13">
        <f t="shared" si="7"/>
        <v>3.261824</v>
      </c>
      <c r="I70" s="6">
        <f t="shared" si="8"/>
        <v>-0.838372</v>
      </c>
      <c r="J70" s="6">
        <f t="shared" si="9"/>
        <v>-2.937668</v>
      </c>
      <c r="K70" s="6">
        <f t="shared" si="10"/>
        <v>0.72216</v>
      </c>
    </row>
    <row r="71" ht="14.25" customHeight="1">
      <c r="A71" s="6">
        <v>69.0</v>
      </c>
      <c r="B71" s="6">
        <f t="shared" si="1"/>
        <v>-2.810853</v>
      </c>
      <c r="C71" s="6">
        <f t="shared" si="2"/>
        <v>1.169136</v>
      </c>
      <c r="D71" s="6">
        <f t="shared" si="3"/>
        <v>-2.628348</v>
      </c>
      <c r="E71" s="6">
        <f t="shared" si="4"/>
        <v>1.764951</v>
      </c>
      <c r="F71" s="6">
        <f t="shared" si="5"/>
        <v>3.388659</v>
      </c>
      <c r="G71" s="6">
        <f t="shared" si="6"/>
        <v>-0.613479</v>
      </c>
      <c r="H71" s="13">
        <f t="shared" si="7"/>
        <v>3.309792</v>
      </c>
      <c r="I71" s="6">
        <f t="shared" si="8"/>
        <v>-0.850701</v>
      </c>
      <c r="J71" s="6">
        <f t="shared" si="9"/>
        <v>-2.980869</v>
      </c>
      <c r="K71" s="6">
        <f t="shared" si="10"/>
        <v>0.73278</v>
      </c>
    </row>
    <row r="72" ht="14.25" customHeight="1">
      <c r="A72" s="6">
        <v>70.0</v>
      </c>
      <c r="B72" s="6">
        <f t="shared" si="1"/>
        <v>-2.85159</v>
      </c>
      <c r="C72" s="6">
        <f t="shared" si="2"/>
        <v>1.18608</v>
      </c>
      <c r="D72" s="6">
        <f t="shared" si="3"/>
        <v>-2.66644</v>
      </c>
      <c r="E72" s="6">
        <f t="shared" si="4"/>
        <v>1.79053</v>
      </c>
      <c r="F72" s="6">
        <f t="shared" si="5"/>
        <v>3.43777</v>
      </c>
      <c r="G72" s="6">
        <f t="shared" si="6"/>
        <v>-0.62237</v>
      </c>
      <c r="H72" s="13">
        <f t="shared" si="7"/>
        <v>3.35776</v>
      </c>
      <c r="I72" s="6">
        <f t="shared" si="8"/>
        <v>-0.86303</v>
      </c>
      <c r="J72" s="6">
        <f t="shared" si="9"/>
        <v>-3.02407</v>
      </c>
      <c r="K72" s="6">
        <f t="shared" si="10"/>
        <v>0.7434</v>
      </c>
    </row>
    <row r="73" ht="14.25" customHeight="1">
      <c r="A73" s="6">
        <v>71.0</v>
      </c>
      <c r="B73" s="6">
        <f t="shared" si="1"/>
        <v>-2.892327</v>
      </c>
      <c r="C73" s="6">
        <f t="shared" si="2"/>
        <v>1.203024</v>
      </c>
      <c r="D73" s="6">
        <f t="shared" si="3"/>
        <v>-2.704532</v>
      </c>
      <c r="E73" s="6">
        <f t="shared" si="4"/>
        <v>1.816109</v>
      </c>
      <c r="F73" s="6">
        <f t="shared" si="5"/>
        <v>3.486881</v>
      </c>
      <c r="G73" s="6">
        <f t="shared" si="6"/>
        <v>-0.631261</v>
      </c>
      <c r="H73" s="13">
        <f t="shared" si="7"/>
        <v>3.405728</v>
      </c>
      <c r="I73" s="6">
        <f t="shared" si="8"/>
        <v>-0.875359</v>
      </c>
      <c r="J73" s="6">
        <f t="shared" si="9"/>
        <v>-3.067271</v>
      </c>
      <c r="K73" s="6">
        <f t="shared" si="10"/>
        <v>0.75402</v>
      </c>
    </row>
    <row r="74" ht="14.25" customHeight="1">
      <c r="A74" s="6">
        <v>72.0</v>
      </c>
      <c r="B74" s="6">
        <f t="shared" si="1"/>
        <v>-2.933064</v>
      </c>
      <c r="C74" s="6">
        <f t="shared" si="2"/>
        <v>1.219968</v>
      </c>
      <c r="D74" s="6">
        <f t="shared" si="3"/>
        <v>-2.742624</v>
      </c>
      <c r="E74" s="6">
        <f t="shared" si="4"/>
        <v>1.841688</v>
      </c>
      <c r="F74" s="6">
        <f t="shared" si="5"/>
        <v>3.535992</v>
      </c>
      <c r="G74" s="6">
        <f t="shared" si="6"/>
        <v>-0.640152</v>
      </c>
      <c r="H74" s="13">
        <f t="shared" si="7"/>
        <v>3.453696</v>
      </c>
      <c r="I74" s="6">
        <f t="shared" si="8"/>
        <v>-0.887688</v>
      </c>
      <c r="J74" s="6">
        <f t="shared" si="9"/>
        <v>-3.110472</v>
      </c>
      <c r="K74" s="6">
        <f t="shared" si="10"/>
        <v>0.76464</v>
      </c>
    </row>
    <row r="75" ht="14.25" customHeight="1">
      <c r="A75" s="6">
        <v>73.0</v>
      </c>
      <c r="B75" s="6">
        <f t="shared" si="1"/>
        <v>-2.973801</v>
      </c>
      <c r="C75" s="6">
        <f t="shared" si="2"/>
        <v>1.236912</v>
      </c>
      <c r="D75" s="6">
        <f t="shared" si="3"/>
        <v>-2.780716</v>
      </c>
      <c r="E75" s="6">
        <f t="shared" si="4"/>
        <v>1.867267</v>
      </c>
      <c r="F75" s="6">
        <f t="shared" si="5"/>
        <v>3.585103</v>
      </c>
      <c r="G75" s="6">
        <f t="shared" si="6"/>
        <v>-0.649043</v>
      </c>
      <c r="H75" s="13">
        <f t="shared" si="7"/>
        <v>3.501664</v>
      </c>
      <c r="I75" s="6">
        <f t="shared" si="8"/>
        <v>-0.900017</v>
      </c>
      <c r="J75" s="6">
        <f t="shared" si="9"/>
        <v>-3.153673</v>
      </c>
      <c r="K75" s="6">
        <f t="shared" si="10"/>
        <v>0.77526</v>
      </c>
    </row>
    <row r="76" ht="14.25" customHeight="1">
      <c r="A76" s="6">
        <v>74.0</v>
      </c>
      <c r="B76" s="6">
        <f t="shared" si="1"/>
        <v>-3.014538</v>
      </c>
      <c r="C76" s="6">
        <f t="shared" si="2"/>
        <v>1.253856</v>
      </c>
      <c r="D76" s="6">
        <f t="shared" si="3"/>
        <v>-2.818808</v>
      </c>
      <c r="E76" s="6">
        <f t="shared" si="4"/>
        <v>1.892846</v>
      </c>
      <c r="F76" s="6">
        <f t="shared" si="5"/>
        <v>3.634214</v>
      </c>
      <c r="G76" s="6">
        <f t="shared" si="6"/>
        <v>-0.657934</v>
      </c>
      <c r="H76" s="13">
        <f t="shared" si="7"/>
        <v>3.549632</v>
      </c>
      <c r="I76" s="6">
        <f t="shared" si="8"/>
        <v>-0.912346</v>
      </c>
      <c r="J76" s="6">
        <f t="shared" si="9"/>
        <v>-3.196874</v>
      </c>
      <c r="K76" s="6">
        <f t="shared" si="10"/>
        <v>0.78588</v>
      </c>
    </row>
    <row r="77" ht="14.25" customHeight="1">
      <c r="A77" s="6">
        <v>75.0</v>
      </c>
      <c r="B77" s="6">
        <f t="shared" si="1"/>
        <v>-3.055275</v>
      </c>
      <c r="C77" s="6">
        <f t="shared" si="2"/>
        <v>1.2708</v>
      </c>
      <c r="D77" s="6">
        <f t="shared" si="3"/>
        <v>-2.8569</v>
      </c>
      <c r="E77" s="6">
        <f t="shared" si="4"/>
        <v>1.918425</v>
      </c>
      <c r="F77" s="6">
        <f t="shared" si="5"/>
        <v>3.683325</v>
      </c>
      <c r="G77" s="6">
        <f t="shared" si="6"/>
        <v>-0.666825</v>
      </c>
      <c r="H77" s="13">
        <f t="shared" si="7"/>
        <v>3.5976</v>
      </c>
      <c r="I77" s="6">
        <f t="shared" si="8"/>
        <v>-0.924675</v>
      </c>
      <c r="J77" s="6">
        <f t="shared" si="9"/>
        <v>-3.240075</v>
      </c>
      <c r="K77" s="6">
        <f t="shared" si="10"/>
        <v>0.7965</v>
      </c>
    </row>
    <row r="78" ht="14.25" customHeight="1">
      <c r="A78" s="6">
        <v>76.0</v>
      </c>
      <c r="B78" s="6">
        <f t="shared" si="1"/>
        <v>-3.096012</v>
      </c>
      <c r="C78" s="6">
        <f t="shared" si="2"/>
        <v>1.287744</v>
      </c>
      <c r="D78" s="6">
        <f t="shared" si="3"/>
        <v>-2.894992</v>
      </c>
      <c r="E78" s="6">
        <f t="shared" si="4"/>
        <v>1.944004</v>
      </c>
      <c r="F78" s="6">
        <f t="shared" si="5"/>
        <v>3.732436</v>
      </c>
      <c r="G78" s="6">
        <f t="shared" si="6"/>
        <v>-0.675716</v>
      </c>
      <c r="H78" s="13">
        <f t="shared" si="7"/>
        <v>3.645568</v>
      </c>
      <c r="I78" s="6">
        <f t="shared" si="8"/>
        <v>-0.937004</v>
      </c>
      <c r="J78" s="6">
        <f t="shared" si="9"/>
        <v>-3.283276</v>
      </c>
      <c r="K78" s="6">
        <f t="shared" si="10"/>
        <v>0.80712</v>
      </c>
    </row>
    <row r="79" ht="14.25" customHeight="1">
      <c r="A79" s="6">
        <v>77.0</v>
      </c>
      <c r="B79" s="6">
        <f t="shared" si="1"/>
        <v>-3.136749</v>
      </c>
      <c r="C79" s="6">
        <f t="shared" si="2"/>
        <v>1.304688</v>
      </c>
      <c r="D79" s="6">
        <f t="shared" si="3"/>
        <v>-2.933084</v>
      </c>
      <c r="E79" s="6">
        <f t="shared" si="4"/>
        <v>1.969583</v>
      </c>
      <c r="F79" s="6">
        <f t="shared" si="5"/>
        <v>3.781547</v>
      </c>
      <c r="G79" s="6">
        <f t="shared" si="6"/>
        <v>-0.684607</v>
      </c>
      <c r="H79" s="13">
        <f t="shared" si="7"/>
        <v>3.693536</v>
      </c>
      <c r="I79" s="6">
        <f t="shared" si="8"/>
        <v>-0.949333</v>
      </c>
      <c r="J79" s="6">
        <f t="shared" si="9"/>
        <v>-3.326477</v>
      </c>
      <c r="K79" s="6">
        <f t="shared" si="10"/>
        <v>0.81774</v>
      </c>
    </row>
    <row r="80" ht="14.25" customHeight="1">
      <c r="A80" s="6">
        <v>78.0</v>
      </c>
      <c r="B80" s="6">
        <f t="shared" si="1"/>
        <v>-3.177486</v>
      </c>
      <c r="C80" s="6">
        <f t="shared" si="2"/>
        <v>1.321632</v>
      </c>
      <c r="D80" s="6">
        <f t="shared" si="3"/>
        <v>-2.971176</v>
      </c>
      <c r="E80" s="6">
        <f t="shared" si="4"/>
        <v>1.995162</v>
      </c>
      <c r="F80" s="6">
        <f t="shared" si="5"/>
        <v>3.830658</v>
      </c>
      <c r="G80" s="6">
        <f t="shared" si="6"/>
        <v>-0.693498</v>
      </c>
      <c r="H80" s="13">
        <f t="shared" si="7"/>
        <v>3.741504</v>
      </c>
      <c r="I80" s="6">
        <f t="shared" si="8"/>
        <v>-0.961662</v>
      </c>
      <c r="J80" s="6">
        <f t="shared" si="9"/>
        <v>-3.369678</v>
      </c>
      <c r="K80" s="6">
        <f t="shared" si="10"/>
        <v>0.82836</v>
      </c>
    </row>
    <row r="81" ht="14.25" customHeight="1">
      <c r="A81" s="6">
        <v>79.0</v>
      </c>
      <c r="B81" s="6">
        <f t="shared" si="1"/>
        <v>-3.218223</v>
      </c>
      <c r="C81" s="6">
        <f t="shared" si="2"/>
        <v>1.338576</v>
      </c>
      <c r="D81" s="6">
        <f t="shared" si="3"/>
        <v>-3.009268</v>
      </c>
      <c r="E81" s="6">
        <f t="shared" si="4"/>
        <v>2.020741</v>
      </c>
      <c r="F81" s="6">
        <f t="shared" si="5"/>
        <v>3.879769</v>
      </c>
      <c r="G81" s="6">
        <f t="shared" si="6"/>
        <v>-0.702389</v>
      </c>
      <c r="H81" s="13">
        <f t="shared" si="7"/>
        <v>3.789472</v>
      </c>
      <c r="I81" s="6">
        <f t="shared" si="8"/>
        <v>-0.973991</v>
      </c>
      <c r="J81" s="6">
        <f t="shared" si="9"/>
        <v>-3.412879</v>
      </c>
      <c r="K81" s="6">
        <f t="shared" si="10"/>
        <v>0.83898</v>
      </c>
    </row>
    <row r="82" ht="14.25" customHeight="1">
      <c r="A82" s="6">
        <v>80.0</v>
      </c>
      <c r="B82" s="6">
        <f t="shared" si="1"/>
        <v>-3.25896</v>
      </c>
      <c r="C82" s="6">
        <f t="shared" si="2"/>
        <v>1.35552</v>
      </c>
      <c r="D82" s="6">
        <f t="shared" si="3"/>
        <v>-3.04736</v>
      </c>
      <c r="E82" s="6">
        <f t="shared" si="4"/>
        <v>2.04632</v>
      </c>
      <c r="F82" s="6">
        <f t="shared" si="5"/>
        <v>3.92888</v>
      </c>
      <c r="G82" s="6">
        <f t="shared" si="6"/>
        <v>-0.71128</v>
      </c>
      <c r="H82" s="13">
        <f t="shared" si="7"/>
        <v>3.83744</v>
      </c>
      <c r="I82" s="6">
        <f t="shared" si="8"/>
        <v>-0.98632</v>
      </c>
      <c r="J82" s="6">
        <f t="shared" si="9"/>
        <v>-3.45608</v>
      </c>
      <c r="K82" s="6">
        <f t="shared" si="10"/>
        <v>0.8496</v>
      </c>
    </row>
    <row r="83" ht="14.25" customHeight="1">
      <c r="A83" s="6">
        <v>81.0</v>
      </c>
      <c r="B83" s="6">
        <f t="shared" si="1"/>
        <v>-3.299697</v>
      </c>
      <c r="C83" s="6">
        <f t="shared" si="2"/>
        <v>1.372464</v>
      </c>
      <c r="D83" s="6">
        <f t="shared" si="3"/>
        <v>-3.085452</v>
      </c>
      <c r="E83" s="6">
        <f t="shared" si="4"/>
        <v>2.071899</v>
      </c>
      <c r="F83" s="6">
        <f t="shared" si="5"/>
        <v>3.977991</v>
      </c>
      <c r="G83" s="6">
        <f t="shared" si="6"/>
        <v>-0.720171</v>
      </c>
      <c r="H83" s="13">
        <f t="shared" si="7"/>
        <v>3.885408</v>
      </c>
      <c r="I83" s="6">
        <f t="shared" si="8"/>
        <v>-0.998649</v>
      </c>
      <c r="J83" s="6">
        <f t="shared" si="9"/>
        <v>-3.499281</v>
      </c>
      <c r="K83" s="6">
        <f t="shared" si="10"/>
        <v>0.86022</v>
      </c>
    </row>
    <row r="84" ht="14.25" customHeight="1">
      <c r="A84" s="6">
        <v>82.0</v>
      </c>
      <c r="B84" s="6">
        <f t="shared" si="1"/>
        <v>-3.340434</v>
      </c>
      <c r="C84" s="6">
        <f t="shared" si="2"/>
        <v>1.389408</v>
      </c>
      <c r="D84" s="6">
        <f t="shared" si="3"/>
        <v>-3.123544</v>
      </c>
      <c r="E84" s="6">
        <f t="shared" si="4"/>
        <v>2.097478</v>
      </c>
      <c r="F84" s="6">
        <f t="shared" si="5"/>
        <v>4.027102</v>
      </c>
      <c r="G84" s="6">
        <f t="shared" si="6"/>
        <v>-0.729062</v>
      </c>
      <c r="H84" s="13">
        <f t="shared" si="7"/>
        <v>3.933376</v>
      </c>
      <c r="I84" s="6">
        <f t="shared" si="8"/>
        <v>-1.010978</v>
      </c>
      <c r="J84" s="6">
        <f t="shared" si="9"/>
        <v>-3.542482</v>
      </c>
      <c r="K84" s="6">
        <f t="shared" si="10"/>
        <v>0.87084</v>
      </c>
    </row>
    <row r="85" ht="14.25" customHeight="1">
      <c r="A85" s="6">
        <v>83.0</v>
      </c>
      <c r="B85" s="6">
        <f t="shared" si="1"/>
        <v>-3.381171</v>
      </c>
      <c r="C85" s="6">
        <f t="shared" si="2"/>
        <v>1.406352</v>
      </c>
      <c r="D85" s="6">
        <f t="shared" si="3"/>
        <v>-3.161636</v>
      </c>
      <c r="E85" s="6">
        <f t="shared" si="4"/>
        <v>2.123057</v>
      </c>
      <c r="F85" s="6">
        <f t="shared" si="5"/>
        <v>4.076213</v>
      </c>
      <c r="G85" s="6">
        <f t="shared" si="6"/>
        <v>-0.737953</v>
      </c>
      <c r="H85" s="13">
        <f t="shared" si="7"/>
        <v>3.981344</v>
      </c>
      <c r="I85" s="6">
        <f t="shared" si="8"/>
        <v>-1.023307</v>
      </c>
      <c r="J85" s="6">
        <f t="shared" si="9"/>
        <v>-3.585683</v>
      </c>
      <c r="K85" s="6">
        <f t="shared" si="10"/>
        <v>0.88146</v>
      </c>
    </row>
    <row r="86" ht="14.25" customHeight="1">
      <c r="A86" s="6">
        <v>84.0</v>
      </c>
      <c r="B86" s="6">
        <f t="shared" si="1"/>
        <v>-3.421908</v>
      </c>
      <c r="C86" s="6">
        <f t="shared" si="2"/>
        <v>1.423296</v>
      </c>
      <c r="D86" s="6">
        <f t="shared" si="3"/>
        <v>-3.199728</v>
      </c>
      <c r="E86" s="6">
        <f t="shared" si="4"/>
        <v>2.148636</v>
      </c>
      <c r="F86" s="6">
        <f t="shared" si="5"/>
        <v>4.125324</v>
      </c>
      <c r="G86" s="6">
        <f t="shared" si="6"/>
        <v>-0.746844</v>
      </c>
      <c r="H86" s="13">
        <f t="shared" si="7"/>
        <v>4.029312</v>
      </c>
      <c r="I86" s="6">
        <f t="shared" si="8"/>
        <v>-1.035636</v>
      </c>
      <c r="J86" s="6">
        <f t="shared" si="9"/>
        <v>-3.628884</v>
      </c>
      <c r="K86" s="6">
        <f t="shared" si="10"/>
        <v>0.89208</v>
      </c>
    </row>
    <row r="87" ht="14.25" customHeight="1">
      <c r="A87" s="6">
        <v>85.0</v>
      </c>
      <c r="B87" s="6">
        <f t="shared" si="1"/>
        <v>-3.462645</v>
      </c>
      <c r="C87" s="6">
        <f t="shared" si="2"/>
        <v>1.44024</v>
      </c>
      <c r="D87" s="6">
        <f t="shared" si="3"/>
        <v>-3.23782</v>
      </c>
      <c r="E87" s="6">
        <f t="shared" si="4"/>
        <v>2.174215</v>
      </c>
      <c r="F87" s="6">
        <f t="shared" si="5"/>
        <v>4.174435</v>
      </c>
      <c r="G87" s="6">
        <f t="shared" si="6"/>
        <v>-0.755735</v>
      </c>
      <c r="H87" s="13">
        <f t="shared" si="7"/>
        <v>4.07728</v>
      </c>
      <c r="I87" s="6">
        <f t="shared" si="8"/>
        <v>-1.047965</v>
      </c>
      <c r="J87" s="6">
        <f t="shared" si="9"/>
        <v>-3.672085</v>
      </c>
      <c r="K87" s="6">
        <f t="shared" si="10"/>
        <v>0.9027</v>
      </c>
    </row>
    <row r="88" ht="14.25" customHeight="1">
      <c r="A88" s="6">
        <v>86.0</v>
      </c>
      <c r="B88" s="6">
        <f t="shared" si="1"/>
        <v>-3.503382</v>
      </c>
      <c r="C88" s="6">
        <f t="shared" si="2"/>
        <v>1.457184</v>
      </c>
      <c r="D88" s="6">
        <f t="shared" si="3"/>
        <v>-3.275912</v>
      </c>
      <c r="E88" s="6">
        <f t="shared" si="4"/>
        <v>2.199794</v>
      </c>
      <c r="F88" s="6">
        <f t="shared" si="5"/>
        <v>4.223546</v>
      </c>
      <c r="G88" s="6">
        <f t="shared" si="6"/>
        <v>-0.764626</v>
      </c>
      <c r="H88" s="13">
        <f t="shared" si="7"/>
        <v>4.125248</v>
      </c>
      <c r="I88" s="6">
        <f t="shared" si="8"/>
        <v>-1.060294</v>
      </c>
      <c r="J88" s="6">
        <f t="shared" si="9"/>
        <v>-3.715286</v>
      </c>
      <c r="K88" s="6">
        <f t="shared" si="10"/>
        <v>0.91332</v>
      </c>
    </row>
    <row r="89" ht="14.25" customHeight="1">
      <c r="A89" s="6">
        <v>87.0</v>
      </c>
      <c r="B89" s="6">
        <f t="shared" si="1"/>
        <v>-3.544119</v>
      </c>
      <c r="C89" s="6">
        <f t="shared" si="2"/>
        <v>1.474128</v>
      </c>
      <c r="D89" s="6">
        <f t="shared" si="3"/>
        <v>-3.314004</v>
      </c>
      <c r="E89" s="6">
        <f t="shared" si="4"/>
        <v>2.225373</v>
      </c>
      <c r="F89" s="6">
        <f t="shared" si="5"/>
        <v>4.272657</v>
      </c>
      <c r="G89" s="6">
        <f t="shared" si="6"/>
        <v>-0.773517</v>
      </c>
      <c r="H89" s="13">
        <f t="shared" si="7"/>
        <v>4.173216</v>
      </c>
      <c r="I89" s="6">
        <f t="shared" si="8"/>
        <v>-1.072623</v>
      </c>
      <c r="J89" s="6">
        <f t="shared" si="9"/>
        <v>-3.758487</v>
      </c>
      <c r="K89" s="6">
        <f t="shared" si="10"/>
        <v>0.92394</v>
      </c>
    </row>
    <row r="90" ht="14.25" customHeight="1">
      <c r="A90" s="6">
        <v>88.0</v>
      </c>
      <c r="B90" s="6">
        <f t="shared" si="1"/>
        <v>-3.584856</v>
      </c>
      <c r="C90" s="6">
        <f t="shared" si="2"/>
        <v>1.491072</v>
      </c>
      <c r="D90" s="6">
        <f t="shared" si="3"/>
        <v>-3.352096</v>
      </c>
      <c r="E90" s="6">
        <f t="shared" si="4"/>
        <v>2.250952</v>
      </c>
      <c r="F90" s="6">
        <f t="shared" si="5"/>
        <v>4.321768</v>
      </c>
      <c r="G90" s="6">
        <f t="shared" si="6"/>
        <v>-0.782408</v>
      </c>
      <c r="H90" s="13">
        <f t="shared" si="7"/>
        <v>4.221184</v>
      </c>
      <c r="I90" s="6">
        <f t="shared" si="8"/>
        <v>-1.084952</v>
      </c>
      <c r="J90" s="6">
        <f t="shared" si="9"/>
        <v>-3.801688</v>
      </c>
      <c r="K90" s="6">
        <f t="shared" si="10"/>
        <v>0.93456</v>
      </c>
    </row>
    <row r="91" ht="14.25" customHeight="1">
      <c r="A91" s="6">
        <v>89.0</v>
      </c>
      <c r="B91" s="6">
        <f t="shared" si="1"/>
        <v>-3.625593</v>
      </c>
      <c r="C91" s="6">
        <f t="shared" si="2"/>
        <v>1.508016</v>
      </c>
      <c r="D91" s="6">
        <f t="shared" si="3"/>
        <v>-3.390188</v>
      </c>
      <c r="E91" s="6">
        <f t="shared" si="4"/>
        <v>2.276531</v>
      </c>
      <c r="F91" s="6">
        <f t="shared" si="5"/>
        <v>4.370879</v>
      </c>
      <c r="G91" s="6">
        <f t="shared" si="6"/>
        <v>-0.791299</v>
      </c>
      <c r="H91" s="13">
        <f t="shared" si="7"/>
        <v>4.269152</v>
      </c>
      <c r="I91" s="6">
        <f t="shared" si="8"/>
        <v>-1.097281</v>
      </c>
      <c r="J91" s="6">
        <f t="shared" si="9"/>
        <v>-3.844889</v>
      </c>
      <c r="K91" s="6">
        <f t="shared" si="10"/>
        <v>0.94518</v>
      </c>
    </row>
    <row r="92" ht="14.25" customHeight="1">
      <c r="A92" s="6">
        <v>90.0</v>
      </c>
      <c r="B92" s="6">
        <f t="shared" si="1"/>
        <v>-3.66633</v>
      </c>
      <c r="C92" s="6">
        <f t="shared" si="2"/>
        <v>1.52496</v>
      </c>
      <c r="D92" s="6">
        <f t="shared" si="3"/>
        <v>-3.42828</v>
      </c>
      <c r="E92" s="6">
        <f t="shared" si="4"/>
        <v>2.30211</v>
      </c>
      <c r="F92" s="6">
        <f t="shared" si="5"/>
        <v>4.41999</v>
      </c>
      <c r="G92" s="6">
        <f t="shared" si="6"/>
        <v>-0.80019</v>
      </c>
      <c r="H92" s="13">
        <f t="shared" si="7"/>
        <v>4.31712</v>
      </c>
      <c r="I92" s="6">
        <f t="shared" si="8"/>
        <v>-1.10961</v>
      </c>
      <c r="J92" s="6">
        <f t="shared" si="9"/>
        <v>-3.88809</v>
      </c>
      <c r="K92" s="6">
        <f t="shared" si="10"/>
        <v>0.9558</v>
      </c>
    </row>
    <row r="93" ht="14.25" customHeight="1">
      <c r="A93" s="6">
        <v>91.0</v>
      </c>
      <c r="B93" s="6">
        <f t="shared" si="1"/>
        <v>-3.707067</v>
      </c>
      <c r="C93" s="6">
        <f t="shared" si="2"/>
        <v>1.541904</v>
      </c>
      <c r="D93" s="6">
        <f t="shared" si="3"/>
        <v>-3.466372</v>
      </c>
      <c r="E93" s="6">
        <f t="shared" si="4"/>
        <v>2.327689</v>
      </c>
      <c r="F93" s="6">
        <f t="shared" si="5"/>
        <v>4.469101</v>
      </c>
      <c r="G93" s="6">
        <f t="shared" si="6"/>
        <v>-0.809081</v>
      </c>
      <c r="H93" s="13">
        <f t="shared" si="7"/>
        <v>4.365088</v>
      </c>
      <c r="I93" s="6">
        <f t="shared" si="8"/>
        <v>-1.121939</v>
      </c>
      <c r="J93" s="6">
        <f t="shared" si="9"/>
        <v>-3.931291</v>
      </c>
      <c r="K93" s="6">
        <f t="shared" si="10"/>
        <v>0.96642</v>
      </c>
    </row>
    <row r="94" ht="14.25" customHeight="1">
      <c r="A94" s="6">
        <v>92.0</v>
      </c>
      <c r="B94" s="6">
        <f t="shared" si="1"/>
        <v>-3.747804</v>
      </c>
      <c r="C94" s="6">
        <f t="shared" si="2"/>
        <v>1.558848</v>
      </c>
      <c r="D94" s="6">
        <f t="shared" si="3"/>
        <v>-3.504464</v>
      </c>
      <c r="E94" s="6">
        <f t="shared" si="4"/>
        <v>2.353268</v>
      </c>
      <c r="F94" s="6">
        <f t="shared" si="5"/>
        <v>4.518212</v>
      </c>
      <c r="G94" s="6">
        <f t="shared" si="6"/>
        <v>-0.817972</v>
      </c>
      <c r="H94" s="13">
        <f t="shared" si="7"/>
        <v>4.413056</v>
      </c>
      <c r="I94" s="6">
        <f t="shared" si="8"/>
        <v>-1.134268</v>
      </c>
      <c r="J94" s="6">
        <f t="shared" si="9"/>
        <v>-3.974492</v>
      </c>
      <c r="K94" s="6">
        <f t="shared" si="10"/>
        <v>0.97704</v>
      </c>
    </row>
    <row r="95" ht="14.25" customHeight="1">
      <c r="A95" s="6">
        <v>93.0</v>
      </c>
      <c r="B95" s="6">
        <f t="shared" si="1"/>
        <v>-3.788541</v>
      </c>
      <c r="C95" s="6">
        <f t="shared" si="2"/>
        <v>1.575792</v>
      </c>
      <c r="D95" s="6">
        <f t="shared" si="3"/>
        <v>-3.542556</v>
      </c>
      <c r="E95" s="6">
        <f t="shared" si="4"/>
        <v>2.378847</v>
      </c>
      <c r="F95" s="6">
        <f t="shared" si="5"/>
        <v>4.567323</v>
      </c>
      <c r="G95" s="6">
        <f t="shared" si="6"/>
        <v>-0.826863</v>
      </c>
      <c r="H95" s="13">
        <f t="shared" si="7"/>
        <v>4.461024</v>
      </c>
      <c r="I95" s="6">
        <f t="shared" si="8"/>
        <v>-1.146597</v>
      </c>
      <c r="J95" s="6">
        <f t="shared" si="9"/>
        <v>-4.017693</v>
      </c>
      <c r="K95" s="6">
        <f t="shared" si="10"/>
        <v>0.98766</v>
      </c>
    </row>
    <row r="96" ht="14.25" customHeight="1">
      <c r="A96" s="6">
        <v>94.0</v>
      </c>
      <c r="B96" s="6">
        <f t="shared" si="1"/>
        <v>-3.829278</v>
      </c>
      <c r="C96" s="6">
        <f t="shared" si="2"/>
        <v>1.592736</v>
      </c>
      <c r="D96" s="6">
        <f t="shared" si="3"/>
        <v>-3.580648</v>
      </c>
      <c r="E96" s="6">
        <f t="shared" si="4"/>
        <v>2.404426</v>
      </c>
      <c r="F96" s="6">
        <f t="shared" si="5"/>
        <v>4.616434</v>
      </c>
      <c r="G96" s="6">
        <f t="shared" si="6"/>
        <v>-0.835754</v>
      </c>
      <c r="H96" s="13">
        <f t="shared" si="7"/>
        <v>4.508992</v>
      </c>
      <c r="I96" s="6">
        <f t="shared" si="8"/>
        <v>-1.158926</v>
      </c>
      <c r="J96" s="6">
        <f t="shared" si="9"/>
        <v>-4.060894</v>
      </c>
      <c r="K96" s="6">
        <f t="shared" si="10"/>
        <v>0.99828</v>
      </c>
    </row>
    <row r="97" ht="14.25" customHeight="1">
      <c r="A97" s="6">
        <v>95.0</v>
      </c>
      <c r="B97" s="6">
        <f t="shared" si="1"/>
        <v>-3.870015</v>
      </c>
      <c r="C97" s="6">
        <f t="shared" si="2"/>
        <v>1.60968</v>
      </c>
      <c r="D97" s="6">
        <f t="shared" si="3"/>
        <v>-3.61874</v>
      </c>
      <c r="E97" s="6">
        <f t="shared" si="4"/>
        <v>2.430005</v>
      </c>
      <c r="F97" s="6">
        <f t="shared" si="5"/>
        <v>4.665545</v>
      </c>
      <c r="G97" s="6">
        <f t="shared" si="6"/>
        <v>-0.844645</v>
      </c>
      <c r="H97" s="13">
        <f t="shared" si="7"/>
        <v>4.55696</v>
      </c>
      <c r="I97" s="6">
        <f t="shared" si="8"/>
        <v>-1.171255</v>
      </c>
      <c r="J97" s="6">
        <f t="shared" si="9"/>
        <v>-4.104095</v>
      </c>
      <c r="K97" s="6">
        <f t="shared" si="10"/>
        <v>1.0089</v>
      </c>
    </row>
    <row r="98" ht="14.25" customHeight="1">
      <c r="A98" s="6">
        <v>96.0</v>
      </c>
      <c r="B98" s="6">
        <f t="shared" si="1"/>
        <v>-3.910752</v>
      </c>
      <c r="C98" s="6">
        <f t="shared" si="2"/>
        <v>1.626624</v>
      </c>
      <c r="D98" s="6">
        <f t="shared" si="3"/>
        <v>-3.656832</v>
      </c>
      <c r="E98" s="6">
        <f t="shared" si="4"/>
        <v>2.455584</v>
      </c>
      <c r="F98" s="6">
        <f t="shared" si="5"/>
        <v>4.714656</v>
      </c>
      <c r="G98" s="6">
        <f t="shared" si="6"/>
        <v>-0.853536</v>
      </c>
      <c r="H98" s="13">
        <f t="shared" si="7"/>
        <v>4.604928</v>
      </c>
      <c r="I98" s="6">
        <f t="shared" si="8"/>
        <v>-1.183584</v>
      </c>
      <c r="J98" s="6">
        <f t="shared" si="9"/>
        <v>-4.147296</v>
      </c>
      <c r="K98" s="6">
        <f t="shared" si="10"/>
        <v>1.01952</v>
      </c>
    </row>
    <row r="99" ht="14.25" customHeight="1">
      <c r="A99" s="6">
        <v>97.0</v>
      </c>
      <c r="B99" s="6">
        <f t="shared" si="1"/>
        <v>-3.951489</v>
      </c>
      <c r="C99" s="6">
        <f t="shared" si="2"/>
        <v>1.643568</v>
      </c>
      <c r="D99" s="6">
        <f t="shared" si="3"/>
        <v>-3.694924</v>
      </c>
      <c r="E99" s="6">
        <f t="shared" si="4"/>
        <v>2.481163</v>
      </c>
      <c r="F99" s="6">
        <f t="shared" si="5"/>
        <v>4.763767</v>
      </c>
      <c r="G99" s="6">
        <f t="shared" si="6"/>
        <v>-0.862427</v>
      </c>
      <c r="H99" s="13">
        <f t="shared" si="7"/>
        <v>4.652896</v>
      </c>
      <c r="I99" s="6">
        <f t="shared" si="8"/>
        <v>-1.195913</v>
      </c>
      <c r="J99" s="6">
        <f t="shared" si="9"/>
        <v>-4.190497</v>
      </c>
      <c r="K99" s="6">
        <f t="shared" si="10"/>
        <v>1.03014</v>
      </c>
    </row>
    <row r="100" ht="14.25" customHeight="1">
      <c r="A100" s="6">
        <v>98.0</v>
      </c>
      <c r="B100" s="6">
        <f t="shared" si="1"/>
        <v>-3.992226</v>
      </c>
      <c r="C100" s="6">
        <f t="shared" si="2"/>
        <v>1.660512</v>
      </c>
      <c r="D100" s="6">
        <f t="shared" si="3"/>
        <v>-3.733016</v>
      </c>
      <c r="E100" s="6">
        <f t="shared" si="4"/>
        <v>2.506742</v>
      </c>
      <c r="F100" s="6">
        <f t="shared" si="5"/>
        <v>4.812878</v>
      </c>
      <c r="G100" s="6">
        <f t="shared" si="6"/>
        <v>-0.871318</v>
      </c>
      <c r="H100" s="13">
        <f t="shared" si="7"/>
        <v>4.700864</v>
      </c>
      <c r="I100" s="6">
        <f t="shared" si="8"/>
        <v>-1.208242</v>
      </c>
      <c r="J100" s="6">
        <f t="shared" si="9"/>
        <v>-4.233698</v>
      </c>
      <c r="K100" s="6">
        <f t="shared" si="10"/>
        <v>1.04076</v>
      </c>
    </row>
    <row r="101" ht="14.25" customHeight="1">
      <c r="A101" s="6">
        <v>99.0</v>
      </c>
      <c r="B101" s="6">
        <f t="shared" si="1"/>
        <v>-4.032963</v>
      </c>
      <c r="C101" s="6">
        <f t="shared" si="2"/>
        <v>1.677456</v>
      </c>
      <c r="D101" s="6">
        <f t="shared" si="3"/>
        <v>-3.771108</v>
      </c>
      <c r="E101" s="6">
        <f t="shared" si="4"/>
        <v>2.532321</v>
      </c>
      <c r="F101" s="6">
        <f t="shared" si="5"/>
        <v>4.861989</v>
      </c>
      <c r="G101" s="6">
        <f t="shared" si="6"/>
        <v>-0.880209</v>
      </c>
      <c r="H101" s="13">
        <f t="shared" si="7"/>
        <v>4.748832</v>
      </c>
      <c r="I101" s="6">
        <f t="shared" si="8"/>
        <v>-1.220571</v>
      </c>
      <c r="J101" s="6">
        <f t="shared" si="9"/>
        <v>-4.276899</v>
      </c>
      <c r="K101" s="6">
        <f t="shared" si="10"/>
        <v>1.05138</v>
      </c>
    </row>
    <row r="102" ht="14.25" customHeight="1">
      <c r="A102" s="6">
        <v>100.0</v>
      </c>
      <c r="B102" s="6">
        <f t="shared" si="1"/>
        <v>-4.0737</v>
      </c>
      <c r="C102" s="6">
        <f t="shared" si="2"/>
        <v>1.6944</v>
      </c>
      <c r="D102" s="6">
        <f t="shared" si="3"/>
        <v>-3.8092</v>
      </c>
      <c r="E102" s="6">
        <f t="shared" si="4"/>
        <v>2.5579</v>
      </c>
      <c r="F102" s="6">
        <f t="shared" si="5"/>
        <v>4.9111</v>
      </c>
      <c r="G102" s="6">
        <f t="shared" si="6"/>
        <v>-0.8891</v>
      </c>
      <c r="H102" s="13">
        <f t="shared" si="7"/>
        <v>4.7968</v>
      </c>
      <c r="I102" s="6">
        <f t="shared" si="8"/>
        <v>-1.2329</v>
      </c>
      <c r="J102" s="6">
        <f t="shared" si="9"/>
        <v>-4.3201</v>
      </c>
      <c r="K102" s="6">
        <f t="shared" si="10"/>
        <v>1.062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2.5"/>
    <col customWidth="1" min="3" max="3" width="12.63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  <col customWidth="1" min="12" max="24" width="7.63"/>
  </cols>
  <sheetData>
    <row r="1" ht="14.25" customHeight="1">
      <c r="A1" s="6" t="s">
        <v>85</v>
      </c>
      <c r="B1" s="7" t="s">
        <v>71</v>
      </c>
      <c r="C1" s="7" t="s">
        <v>72</v>
      </c>
      <c r="D1" s="8" t="s">
        <v>73</v>
      </c>
      <c r="E1" s="8" t="s">
        <v>74</v>
      </c>
      <c r="F1" s="7" t="s">
        <v>75</v>
      </c>
      <c r="G1" s="7" t="s">
        <v>76</v>
      </c>
      <c r="H1" s="6" t="s">
        <v>77</v>
      </c>
      <c r="I1" s="6" t="s">
        <v>78</v>
      </c>
      <c r="J1" s="7" t="s">
        <v>79</v>
      </c>
      <c r="K1" s="7" t="s">
        <v>80</v>
      </c>
    </row>
    <row r="2" ht="14.25" customHeight="1">
      <c r="A2" s="6">
        <v>0.0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4.25" customHeight="1">
      <c r="A3" s="6">
        <v>1.0</v>
      </c>
      <c r="B3" s="6">
        <f t="shared" ref="B3:B12" si="1">0.049187*A3</f>
        <v>0.049187</v>
      </c>
      <c r="C3" s="6">
        <f t="shared" ref="C3:C12" si="2">-0.438988*A3</f>
        <v>-0.438988</v>
      </c>
      <c r="D3" s="6">
        <f t="shared" ref="D3:D12" si="3">-0.004601*A3</f>
        <v>-0.004601</v>
      </c>
      <c r="E3" s="6">
        <f t="shared" ref="E3:E12" si="4">-0.496104*A3</f>
        <v>-0.496104</v>
      </c>
      <c r="F3" s="6">
        <f t="shared" ref="F3:F12" si="5">0.051339*A3</f>
        <v>0.051339</v>
      </c>
      <c r="G3" s="6">
        <f t="shared" ref="G3:G12" si="6">-0.553297*A3</f>
        <v>-0.553297</v>
      </c>
      <c r="H3" s="6">
        <f t="shared" ref="H3:H12" si="7">0.032337*A3</f>
        <v>0.032337</v>
      </c>
      <c r="I3" s="6">
        <f t="shared" ref="I3:I12" si="8">-0.524968*A3</f>
        <v>-0.524968</v>
      </c>
      <c r="J3" s="6">
        <f t="shared" ref="J3:J12" si="9">0.047285*A3</f>
        <v>0.047285</v>
      </c>
      <c r="K3" s="6">
        <f t="shared" ref="K3:K12" si="10">-0.522144*A3</f>
        <v>-0.522144</v>
      </c>
      <c r="X3" s="15"/>
    </row>
    <row r="4" ht="14.25" customHeight="1">
      <c r="A4" s="6">
        <v>2.0</v>
      </c>
      <c r="B4" s="6">
        <f t="shared" si="1"/>
        <v>0.098374</v>
      </c>
      <c r="C4" s="6">
        <f t="shared" si="2"/>
        <v>-0.877976</v>
      </c>
      <c r="D4" s="6">
        <f t="shared" si="3"/>
        <v>-0.009202</v>
      </c>
      <c r="E4" s="6">
        <f t="shared" si="4"/>
        <v>-0.992208</v>
      </c>
      <c r="F4" s="6">
        <f t="shared" si="5"/>
        <v>0.102678</v>
      </c>
      <c r="G4" s="6">
        <f t="shared" si="6"/>
        <v>-1.106594</v>
      </c>
      <c r="H4" s="6">
        <f t="shared" si="7"/>
        <v>0.064674</v>
      </c>
      <c r="I4" s="6">
        <f t="shared" si="8"/>
        <v>-1.049936</v>
      </c>
      <c r="J4" s="6">
        <f t="shared" si="9"/>
        <v>0.09457</v>
      </c>
      <c r="K4" s="6">
        <f t="shared" si="10"/>
        <v>-1.044288</v>
      </c>
      <c r="X4" s="15"/>
    </row>
    <row r="5" ht="14.25" customHeight="1">
      <c r="A5" s="6">
        <v>3.0</v>
      </c>
      <c r="B5" s="6">
        <f t="shared" si="1"/>
        <v>0.147561</v>
      </c>
      <c r="C5" s="6">
        <f t="shared" si="2"/>
        <v>-1.316964</v>
      </c>
      <c r="D5" s="6">
        <f t="shared" si="3"/>
        <v>-0.013803</v>
      </c>
      <c r="E5" s="6">
        <f t="shared" si="4"/>
        <v>-1.488312</v>
      </c>
      <c r="F5" s="6">
        <f t="shared" si="5"/>
        <v>0.154017</v>
      </c>
      <c r="G5" s="6">
        <f t="shared" si="6"/>
        <v>-1.659891</v>
      </c>
      <c r="H5" s="6">
        <f t="shared" si="7"/>
        <v>0.097011</v>
      </c>
      <c r="I5" s="6">
        <f t="shared" si="8"/>
        <v>-1.574904</v>
      </c>
      <c r="J5" s="6">
        <f t="shared" si="9"/>
        <v>0.141855</v>
      </c>
      <c r="K5" s="6">
        <f t="shared" si="10"/>
        <v>-1.566432</v>
      </c>
      <c r="X5" s="15"/>
    </row>
    <row r="6" ht="14.25" customHeight="1">
      <c r="A6" s="6">
        <v>4.0</v>
      </c>
      <c r="B6" s="6">
        <f t="shared" si="1"/>
        <v>0.196748</v>
      </c>
      <c r="C6" s="6">
        <f t="shared" si="2"/>
        <v>-1.755952</v>
      </c>
      <c r="D6" s="6">
        <f t="shared" si="3"/>
        <v>-0.018404</v>
      </c>
      <c r="E6" s="6">
        <f t="shared" si="4"/>
        <v>-1.984416</v>
      </c>
      <c r="F6" s="6">
        <f t="shared" si="5"/>
        <v>0.205356</v>
      </c>
      <c r="G6" s="6">
        <f t="shared" si="6"/>
        <v>-2.213188</v>
      </c>
      <c r="H6" s="6">
        <f t="shared" si="7"/>
        <v>0.129348</v>
      </c>
      <c r="I6" s="6">
        <f t="shared" si="8"/>
        <v>-2.099872</v>
      </c>
      <c r="J6" s="6">
        <f t="shared" si="9"/>
        <v>0.18914</v>
      </c>
      <c r="K6" s="6">
        <f t="shared" si="10"/>
        <v>-2.088576</v>
      </c>
    </row>
    <row r="7" ht="14.25" customHeight="1">
      <c r="A7" s="6">
        <v>5.0</v>
      </c>
      <c r="B7" s="6">
        <f t="shared" si="1"/>
        <v>0.245935</v>
      </c>
      <c r="C7" s="6">
        <f t="shared" si="2"/>
        <v>-2.19494</v>
      </c>
      <c r="D7" s="6">
        <f t="shared" si="3"/>
        <v>-0.023005</v>
      </c>
      <c r="E7" s="6">
        <f t="shared" si="4"/>
        <v>-2.48052</v>
      </c>
      <c r="F7" s="6">
        <f t="shared" si="5"/>
        <v>0.256695</v>
      </c>
      <c r="G7" s="6">
        <f t="shared" si="6"/>
        <v>-2.766485</v>
      </c>
      <c r="H7" s="6">
        <f t="shared" si="7"/>
        <v>0.161685</v>
      </c>
      <c r="I7" s="6">
        <f t="shared" si="8"/>
        <v>-2.62484</v>
      </c>
      <c r="J7" s="6">
        <f t="shared" si="9"/>
        <v>0.236425</v>
      </c>
      <c r="K7" s="6">
        <f t="shared" si="10"/>
        <v>-2.61072</v>
      </c>
    </row>
    <row r="8" ht="14.25" customHeight="1">
      <c r="A8" s="6">
        <v>6.0</v>
      </c>
      <c r="B8" s="6">
        <f t="shared" si="1"/>
        <v>0.295122</v>
      </c>
      <c r="C8" s="6">
        <f t="shared" si="2"/>
        <v>-2.633928</v>
      </c>
      <c r="D8" s="6">
        <f t="shared" si="3"/>
        <v>-0.027606</v>
      </c>
      <c r="E8" s="6">
        <f t="shared" si="4"/>
        <v>-2.976624</v>
      </c>
      <c r="F8" s="6">
        <f t="shared" si="5"/>
        <v>0.308034</v>
      </c>
      <c r="G8" s="6">
        <f t="shared" si="6"/>
        <v>-3.319782</v>
      </c>
      <c r="H8" s="6">
        <f t="shared" si="7"/>
        <v>0.194022</v>
      </c>
      <c r="I8" s="6">
        <f t="shared" si="8"/>
        <v>-3.149808</v>
      </c>
      <c r="J8" s="6">
        <f t="shared" si="9"/>
        <v>0.28371</v>
      </c>
      <c r="K8" s="6">
        <f t="shared" si="10"/>
        <v>-3.132864</v>
      </c>
    </row>
    <row r="9" ht="14.25" customHeight="1">
      <c r="A9" s="6">
        <v>7.0</v>
      </c>
      <c r="B9" s="6">
        <f t="shared" si="1"/>
        <v>0.344309</v>
      </c>
      <c r="C9" s="6">
        <f t="shared" si="2"/>
        <v>-3.072916</v>
      </c>
      <c r="D9" s="6">
        <f t="shared" si="3"/>
        <v>-0.032207</v>
      </c>
      <c r="E9" s="6">
        <f t="shared" si="4"/>
        <v>-3.472728</v>
      </c>
      <c r="F9" s="6">
        <f t="shared" si="5"/>
        <v>0.359373</v>
      </c>
      <c r="G9" s="6">
        <f t="shared" si="6"/>
        <v>-3.873079</v>
      </c>
      <c r="H9" s="6">
        <f t="shared" si="7"/>
        <v>0.226359</v>
      </c>
      <c r="I9" s="6">
        <f t="shared" si="8"/>
        <v>-3.674776</v>
      </c>
      <c r="J9" s="6">
        <f t="shared" si="9"/>
        <v>0.330995</v>
      </c>
      <c r="K9" s="6">
        <f t="shared" si="10"/>
        <v>-3.655008</v>
      </c>
    </row>
    <row r="10" ht="14.25" customHeight="1">
      <c r="A10" s="6">
        <v>8.0</v>
      </c>
      <c r="B10" s="6">
        <f t="shared" si="1"/>
        <v>0.393496</v>
      </c>
      <c r="C10" s="6">
        <f t="shared" si="2"/>
        <v>-3.511904</v>
      </c>
      <c r="D10" s="6">
        <f t="shared" si="3"/>
        <v>-0.036808</v>
      </c>
      <c r="E10" s="6">
        <f t="shared" si="4"/>
        <v>-3.968832</v>
      </c>
      <c r="F10" s="6">
        <f t="shared" si="5"/>
        <v>0.410712</v>
      </c>
      <c r="G10" s="6">
        <f t="shared" si="6"/>
        <v>-4.426376</v>
      </c>
      <c r="H10" s="6">
        <f t="shared" si="7"/>
        <v>0.258696</v>
      </c>
      <c r="I10" s="6">
        <f t="shared" si="8"/>
        <v>-4.199744</v>
      </c>
      <c r="J10" s="6">
        <f t="shared" si="9"/>
        <v>0.37828</v>
      </c>
      <c r="K10" s="6">
        <f t="shared" si="10"/>
        <v>-4.177152</v>
      </c>
    </row>
    <row r="11" ht="14.25" customHeight="1">
      <c r="A11" s="6">
        <v>9.0</v>
      </c>
      <c r="B11" s="6">
        <f t="shared" si="1"/>
        <v>0.442683</v>
      </c>
      <c r="C11" s="6">
        <f t="shared" si="2"/>
        <v>-3.950892</v>
      </c>
      <c r="D11" s="6">
        <f t="shared" si="3"/>
        <v>-0.041409</v>
      </c>
      <c r="E11" s="6">
        <f t="shared" si="4"/>
        <v>-4.464936</v>
      </c>
      <c r="F11" s="6">
        <f t="shared" si="5"/>
        <v>0.462051</v>
      </c>
      <c r="G11" s="6">
        <f t="shared" si="6"/>
        <v>-4.979673</v>
      </c>
      <c r="H11" s="6">
        <f t="shared" si="7"/>
        <v>0.291033</v>
      </c>
      <c r="I11" s="6">
        <f t="shared" si="8"/>
        <v>-4.724712</v>
      </c>
      <c r="J11" s="6">
        <f t="shared" si="9"/>
        <v>0.425565</v>
      </c>
      <c r="K11" s="6">
        <f t="shared" si="10"/>
        <v>-4.699296</v>
      </c>
    </row>
    <row r="12" ht="14.25" customHeight="1">
      <c r="A12" s="6">
        <v>10.0</v>
      </c>
      <c r="B12" s="6">
        <f t="shared" si="1"/>
        <v>0.49187</v>
      </c>
      <c r="C12" s="6">
        <f t="shared" si="2"/>
        <v>-4.38988</v>
      </c>
      <c r="D12" s="6">
        <f t="shared" si="3"/>
        <v>-0.04601</v>
      </c>
      <c r="E12" s="6">
        <f t="shared" si="4"/>
        <v>-4.96104</v>
      </c>
      <c r="F12" s="6">
        <f t="shared" si="5"/>
        <v>0.51339</v>
      </c>
      <c r="G12" s="6">
        <f t="shared" si="6"/>
        <v>-5.53297</v>
      </c>
      <c r="H12" s="6">
        <f t="shared" si="7"/>
        <v>0.32337</v>
      </c>
      <c r="I12" s="6">
        <f t="shared" si="8"/>
        <v>-5.24968</v>
      </c>
      <c r="J12" s="6">
        <f t="shared" si="9"/>
        <v>0.47285</v>
      </c>
      <c r="K12" s="6">
        <f t="shared" si="10"/>
        <v>-5.22144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2.5"/>
    <col customWidth="1" min="3" max="3" width="12.63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</cols>
  <sheetData>
    <row r="1" ht="14.25" customHeight="1">
      <c r="A1" s="16" t="s">
        <v>86</v>
      </c>
      <c r="B1" s="7" t="s">
        <v>71</v>
      </c>
      <c r="C1" s="7" t="s">
        <v>72</v>
      </c>
      <c r="D1" s="8" t="s">
        <v>73</v>
      </c>
      <c r="E1" s="8" t="s">
        <v>74</v>
      </c>
      <c r="F1" s="7" t="s">
        <v>75</v>
      </c>
      <c r="G1" s="7" t="s">
        <v>76</v>
      </c>
      <c r="H1" s="6" t="s">
        <v>77</v>
      </c>
      <c r="I1" s="6" t="s">
        <v>78</v>
      </c>
      <c r="J1" s="7" t="s">
        <v>79</v>
      </c>
      <c r="K1" s="7" t="s">
        <v>80</v>
      </c>
    </row>
    <row r="2" ht="14.25" customHeight="1">
      <c r="A2" s="16" t="s">
        <v>39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4.25" customHeight="1">
      <c r="A3" s="6" t="s">
        <v>15</v>
      </c>
      <c r="B3" s="9">
        <v>-0.130985</v>
      </c>
      <c r="C3" s="9">
        <v>0.0</v>
      </c>
      <c r="D3" s="9">
        <v>0.0</v>
      </c>
      <c r="F3" s="9">
        <v>0.0</v>
      </c>
      <c r="G3" s="9">
        <v>-0.165293</v>
      </c>
      <c r="J3" s="9">
        <v>-0.208644</v>
      </c>
      <c r="K3" s="9">
        <v>-0.174798</v>
      </c>
    </row>
    <row r="4" ht="14.25" customHeight="1">
      <c r="A4" s="16" t="s">
        <v>23</v>
      </c>
      <c r="B4" s="9">
        <v>0.357052</v>
      </c>
      <c r="C4" s="9">
        <v>0.448198</v>
      </c>
      <c r="D4" s="9">
        <v>0.393067</v>
      </c>
      <c r="E4" s="9">
        <v>0.255441</v>
      </c>
      <c r="F4" s="9">
        <v>0.632061</v>
      </c>
      <c r="G4" s="9">
        <v>0.423394</v>
      </c>
      <c r="H4" s="9">
        <v>0.313074</v>
      </c>
      <c r="I4" s="9">
        <v>0.412017</v>
      </c>
      <c r="J4" s="9">
        <v>0.448945</v>
      </c>
      <c r="K4" s="9">
        <v>0.319218</v>
      </c>
    </row>
    <row r="5" ht="14.25" customHeight="1">
      <c r="A5" s="6" t="s">
        <v>87</v>
      </c>
      <c r="B5" s="9">
        <v>0.357052</v>
      </c>
      <c r="C5" s="9">
        <v>0.448198</v>
      </c>
      <c r="D5" s="9">
        <v>0.393067</v>
      </c>
      <c r="E5" s="9">
        <v>0.255441</v>
      </c>
      <c r="F5" s="9">
        <v>0.632061</v>
      </c>
      <c r="G5" s="9">
        <v>0.423394</v>
      </c>
      <c r="H5" s="9">
        <v>0.313074</v>
      </c>
      <c r="I5" s="9">
        <v>0.412017</v>
      </c>
      <c r="J5" s="9">
        <v>0.448945</v>
      </c>
      <c r="K5" s="9">
        <v>0.319218</v>
      </c>
    </row>
    <row r="6" ht="14.25" customHeight="1">
      <c r="A6" s="6" t="s">
        <v>52</v>
      </c>
      <c r="B6" s="9">
        <v>0.25721</v>
      </c>
      <c r="C6" s="9">
        <v>0.277966</v>
      </c>
      <c r="D6" s="9">
        <v>0.384297</v>
      </c>
      <c r="E6" s="9">
        <v>0.493605</v>
      </c>
      <c r="F6" s="9">
        <v>0.550555</v>
      </c>
      <c r="G6" s="9">
        <v>0.454969</v>
      </c>
      <c r="H6" s="9">
        <v>0.434551</v>
      </c>
      <c r="I6" s="9">
        <v>0.350805</v>
      </c>
      <c r="J6" s="9">
        <v>0.182813</v>
      </c>
      <c r="K6" s="9">
        <v>0.201883</v>
      </c>
    </row>
    <row r="7" ht="14.25" customHeight="1">
      <c r="A7" s="6" t="s">
        <v>45</v>
      </c>
      <c r="B7" s="9">
        <v>-0.108732</v>
      </c>
      <c r="C7" s="9">
        <v>-0.04788</v>
      </c>
      <c r="D7" s="9">
        <v>-0.108959</v>
      </c>
      <c r="E7" s="9">
        <v>-0.110582</v>
      </c>
      <c r="F7" s="9">
        <v>-0.111474</v>
      </c>
      <c r="G7" s="9">
        <v>-0.247992</v>
      </c>
      <c r="H7" s="9">
        <v>0.13803</v>
      </c>
      <c r="I7" s="9">
        <v>-0.064692</v>
      </c>
      <c r="J7" s="9">
        <v>-0.267267</v>
      </c>
      <c r="K7" s="9">
        <v>-0.248349</v>
      </c>
    </row>
    <row r="8" ht="14.25" customHeight="1">
      <c r="A8" s="6" t="s">
        <v>34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9">
        <v>0.0</v>
      </c>
      <c r="K8" s="7">
        <v>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2.5"/>
    <col customWidth="1" min="3" max="3" width="12.63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</cols>
  <sheetData>
    <row r="1" ht="14.25" customHeight="1">
      <c r="A1" s="6" t="s">
        <v>88</v>
      </c>
      <c r="B1" s="7" t="s">
        <v>71</v>
      </c>
      <c r="C1" s="7" t="s">
        <v>72</v>
      </c>
      <c r="D1" s="8" t="s">
        <v>73</v>
      </c>
      <c r="E1" s="8" t="s">
        <v>74</v>
      </c>
      <c r="F1" s="7" t="s">
        <v>75</v>
      </c>
      <c r="G1" s="7" t="s">
        <v>76</v>
      </c>
      <c r="H1" s="6" t="s">
        <v>77</v>
      </c>
      <c r="I1" s="6" t="s">
        <v>78</v>
      </c>
      <c r="J1" s="7" t="s">
        <v>79</v>
      </c>
      <c r="K1" s="7" t="s">
        <v>80</v>
      </c>
    </row>
    <row r="2" ht="14.25" customHeight="1">
      <c r="A2" s="6" t="s">
        <v>16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4.25" customHeight="1">
      <c r="A3" s="6" t="s">
        <v>50</v>
      </c>
      <c r="B3" s="9">
        <v>0.221379</v>
      </c>
      <c r="C3" s="9">
        <v>0.388542</v>
      </c>
      <c r="D3" s="9">
        <v>0.231392</v>
      </c>
      <c r="E3" s="9">
        <v>0.393892</v>
      </c>
      <c r="F3" s="9">
        <v>-0.355734</v>
      </c>
      <c r="G3" s="9">
        <v>-0.338732</v>
      </c>
      <c r="H3" s="9">
        <v>-0.269478</v>
      </c>
      <c r="I3" s="9">
        <v>-0.232873</v>
      </c>
      <c r="J3" s="9">
        <v>-0.208808</v>
      </c>
      <c r="K3" s="9">
        <v>-0.296927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8" width="12.63"/>
    <col customWidth="1" min="9" max="11" width="13.13"/>
    <col customWidth="1" min="12" max="12" width="12.75"/>
    <col customWidth="1" min="13" max="13" width="13.13"/>
  </cols>
  <sheetData>
    <row r="1" ht="14.25" customHeight="1">
      <c r="A1" s="6" t="s">
        <v>89</v>
      </c>
      <c r="B1" s="6" t="s">
        <v>90</v>
      </c>
      <c r="C1" s="6" t="s">
        <v>91</v>
      </c>
      <c r="D1" s="7" t="s">
        <v>71</v>
      </c>
      <c r="E1" s="7" t="s">
        <v>72</v>
      </c>
      <c r="F1" s="8" t="s">
        <v>73</v>
      </c>
      <c r="G1" s="8" t="s">
        <v>74</v>
      </c>
      <c r="H1" s="7" t="s">
        <v>75</v>
      </c>
      <c r="I1" s="7" t="s">
        <v>76</v>
      </c>
      <c r="J1" s="6" t="s">
        <v>77</v>
      </c>
      <c r="K1" s="6" t="s">
        <v>78</v>
      </c>
      <c r="L1" s="7" t="s">
        <v>79</v>
      </c>
      <c r="M1" s="7" t="s">
        <v>80</v>
      </c>
    </row>
    <row r="2" ht="14.25" customHeight="1">
      <c r="A2" s="6" t="s">
        <v>39</v>
      </c>
      <c r="B2" s="6" t="s">
        <v>39</v>
      </c>
      <c r="C2" s="6" t="s">
        <v>39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</row>
    <row r="3" ht="14.25" customHeight="1">
      <c r="A3" s="6">
        <v>0.0</v>
      </c>
      <c r="B3" s="7">
        <v>30.0</v>
      </c>
      <c r="C3" s="7" t="s">
        <v>92</v>
      </c>
      <c r="D3" s="9">
        <v>-0.372804</v>
      </c>
      <c r="E3" s="9">
        <v>-0.405155</v>
      </c>
      <c r="F3" s="9">
        <v>0.0</v>
      </c>
      <c r="G3" s="7">
        <v>0.0</v>
      </c>
      <c r="H3" s="9">
        <v>0.0</v>
      </c>
      <c r="J3" s="9">
        <v>-0.212764</v>
      </c>
      <c r="K3" s="7">
        <v>0.0</v>
      </c>
      <c r="L3" s="9">
        <v>-0.291319</v>
      </c>
      <c r="M3" s="9">
        <v>-0.117131</v>
      </c>
    </row>
    <row r="4" ht="14.25" customHeight="1">
      <c r="A4" s="7">
        <v>31.0</v>
      </c>
      <c r="B4" s="7">
        <v>90.0</v>
      </c>
      <c r="C4" s="7" t="s">
        <v>93</v>
      </c>
      <c r="D4" s="9">
        <v>-0.309496</v>
      </c>
      <c r="E4" s="9">
        <v>-0.313483</v>
      </c>
      <c r="F4" s="9">
        <v>0.074097</v>
      </c>
      <c r="G4" s="7">
        <v>0.0</v>
      </c>
      <c r="H4" s="9">
        <v>0.232576</v>
      </c>
      <c r="I4" s="9">
        <v>0.251096</v>
      </c>
      <c r="J4" s="7">
        <v>0.0</v>
      </c>
      <c r="K4" s="9">
        <v>0.258778</v>
      </c>
      <c r="L4" s="9">
        <v>-0.285572</v>
      </c>
      <c r="M4" s="7">
        <v>0.0</v>
      </c>
    </row>
    <row r="5" ht="14.25" customHeight="1">
      <c r="A5" s="7">
        <v>91.0</v>
      </c>
      <c r="B5" s="7">
        <v>365.0</v>
      </c>
      <c r="C5" s="7" t="s">
        <v>94</v>
      </c>
      <c r="D5" s="9">
        <v>0.0</v>
      </c>
      <c r="E5" s="9">
        <v>0.0</v>
      </c>
      <c r="F5" s="9">
        <v>0.277339</v>
      </c>
      <c r="G5" s="9">
        <v>0.298835</v>
      </c>
      <c r="H5" s="9">
        <v>0.394204</v>
      </c>
      <c r="I5" s="9">
        <v>0.451095</v>
      </c>
      <c r="J5" s="9">
        <v>0.342302</v>
      </c>
      <c r="K5" s="9">
        <v>0.451428</v>
      </c>
      <c r="L5" s="9">
        <v>0.0</v>
      </c>
      <c r="M5" s="9">
        <v>0.151846</v>
      </c>
    </row>
    <row r="6" ht="14.25" customHeight="1">
      <c r="A6" s="7">
        <v>366.0</v>
      </c>
      <c r="B6" s="7" t="s">
        <v>95</v>
      </c>
      <c r="C6" s="7" t="s">
        <v>96</v>
      </c>
      <c r="D6" s="9">
        <v>0.34067</v>
      </c>
      <c r="E6" s="9">
        <v>0.317667</v>
      </c>
      <c r="F6" s="9">
        <v>0.581832</v>
      </c>
      <c r="G6" s="9">
        <v>0.63655</v>
      </c>
      <c r="H6" s="9">
        <v>0.793213</v>
      </c>
      <c r="I6" s="9">
        <v>0.56925</v>
      </c>
      <c r="J6" s="9">
        <v>0.666731</v>
      </c>
      <c r="K6" s="9">
        <v>0.642354</v>
      </c>
      <c r="L6" s="9">
        <v>0.286961</v>
      </c>
      <c r="M6" s="9">
        <v>0.309892</v>
      </c>
    </row>
    <row r="7" ht="14.25" customHeight="1">
      <c r="A7" s="6"/>
      <c r="B7" s="6"/>
      <c r="C7" s="6"/>
      <c r="D7" s="6"/>
      <c r="E7" s="6"/>
      <c r="F7" s="6"/>
      <c r="H7" s="6"/>
      <c r="I7" s="6"/>
      <c r="J7" s="6"/>
      <c r="K7" s="6"/>
      <c r="L7" s="6"/>
      <c r="M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ht="14.25" customHeight="1">
      <c r="A9" s="6"/>
      <c r="B9" s="16"/>
      <c r="C9" s="6"/>
      <c r="D9" s="6"/>
      <c r="E9" s="6"/>
      <c r="F9" s="6"/>
      <c r="G9" s="6"/>
      <c r="H9" s="7"/>
      <c r="I9" s="6"/>
      <c r="J9" s="6"/>
      <c r="K9" s="6"/>
      <c r="L9" s="6"/>
      <c r="M9" s="6"/>
    </row>
    <row r="10" ht="14.25" customHeight="1"/>
    <row r="11" ht="14.25" customHeight="1"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