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https://d.docs.live.net/c8f758458f7441ec/Documents/KENNY PREPAYMENT CERT/"/>
    </mc:Choice>
  </mc:AlternateContent>
  <xr:revisionPtr revIDLastSave="14" documentId="121_{285393C7-26E9-491A-B579-6F46D77C59FC}" xr6:coauthVersionLast="47" xr6:coauthVersionMax="47" xr10:uidLastSave="{97A954C9-07AC-4DCC-9F3D-DCB564F11A74}"/>
  <bookViews>
    <workbookView xWindow="-108" yWindow="-108" windowWidth="23256" windowHeight="12576" xr2:uid="{C3105D93-4F2D-4261-B669-05F183F1BD78}"/>
  </bookViews>
  <sheets>
    <sheet name="DETAILS" sheetId="18" r:id="rId1"/>
    <sheet name="Sheet1" sheetId="25" state="hidden" r:id="rId2"/>
    <sheet name="PC 1" sheetId="2" r:id="rId3"/>
    <sheet name="PC 2" sheetId="13" r:id="rId4"/>
    <sheet name="PC 3" sheetId="20" r:id="rId5"/>
    <sheet name="INSPECTION REPORT" sheetId="1" r:id="rId6"/>
    <sheet name="INSPECTION REPORT 2" sheetId="14" r:id="rId7"/>
    <sheet name="INSPECTION REPORT 3" sheetId="23" r:id="rId8"/>
    <sheet name="CHECKLIST" sheetId="3" r:id="rId9"/>
    <sheet name="MEMO" sheetId="4" r:id="rId10"/>
    <sheet name="MEMO (2)" sheetId="24" r:id="rId11"/>
    <sheet name="MED PICTURES (A)" sheetId="11" r:id="rId12"/>
    <sheet name="MED PICTURES (B)" sheetId="19" r:id="rId13"/>
    <sheet name="MED PICTURES (C)" sheetId="22" r:id="rId14"/>
    <sheet name="APPROVAL" sheetId="8" r:id="rId15"/>
    <sheet name="APPROVAL (one reference)" sheetId="21" r:id="rId16"/>
  </sheets>
  <definedNames>
    <definedName name="_xlnm.Print_Area" localSheetId="14">APPROVAL!$A$1:$D$31</definedName>
    <definedName name="_xlnm.Print_Area" localSheetId="15">'APPROVAL (one reference)'!$A$1:$D$30</definedName>
    <definedName name="_xlnm.Print_Area" localSheetId="8">CHECKLIST!$A$1:$H$47</definedName>
    <definedName name="_xlnm.Print_Area" localSheetId="9">MEMO!$A$1:$A$32</definedName>
    <definedName name="_xlnm.Print_Area" localSheetId="10">'MEMO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18" l="1"/>
  <c r="A18" i="4"/>
  <c r="C19" i="18" l="1"/>
  <c r="B13" i="2" s="1"/>
  <c r="F19" i="18"/>
  <c r="B13" i="13" s="1"/>
  <c r="B8" i="20"/>
  <c r="D8" i="20"/>
  <c r="B8" i="13"/>
  <c r="D8" i="13"/>
  <c r="B8" i="2"/>
  <c r="D8" i="2"/>
  <c r="A1" i="20"/>
  <c r="A7" i="23" s="1"/>
  <c r="D6" i="20"/>
  <c r="D10" i="20"/>
  <c r="D4" i="20"/>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B13" i="20"/>
  <c r="B11" i="20"/>
  <c r="C26" i="23"/>
  <c r="B5" i="20"/>
  <c r="C23" i="23"/>
  <c r="B3" i="20"/>
  <c r="C20" i="23"/>
  <c r="B2" i="20"/>
  <c r="C19" i="23"/>
  <c r="B7" i="3"/>
  <c r="C11" i="23"/>
  <c r="B23" i="21"/>
  <c r="B27" i="20"/>
  <c r="C13" i="23"/>
  <c r="B6" i="20"/>
  <c r="B4" i="20"/>
  <c r="C21" i="23" s="1"/>
  <c r="C27" i="23"/>
  <c r="B7" i="20"/>
  <c r="B9" i="20"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G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A7" i="21"/>
  <c r="A18" i="8"/>
  <c r="D46" i="14"/>
  <c r="B21" i="21"/>
  <c r="G18" i="3"/>
  <c r="B4" i="13"/>
  <c r="B10" i="13" s="1"/>
  <c r="A17" i="4"/>
  <c r="A19" i="4"/>
  <c r="A30" i="4"/>
  <c r="G45" i="3"/>
  <c r="A45" i="3"/>
  <c r="C14" i="1"/>
  <c r="C22" i="2"/>
  <c r="B9" i="3"/>
  <c r="A7" i="8"/>
  <c r="B21" i="8"/>
  <c r="A2" i="14"/>
  <c r="A2" i="1"/>
  <c r="B25" i="3"/>
  <c r="A19" i="3"/>
  <c r="B24" i="2"/>
  <c r="A2" i="11" s="1"/>
  <c r="B6" i="2"/>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A7" i="4" l="1"/>
  <c r="A16" i="21"/>
  <c r="B1" i="20"/>
  <c r="D23" i="21" s="1"/>
  <c r="A31" i="4"/>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A12" i="4"/>
  <c r="B22" i="8"/>
  <c r="D23" i="8" l="1"/>
  <c r="H11" i="3"/>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<sst xmlns="http://schemas.openxmlformats.org/spreadsheetml/2006/main" count="612" uniqueCount="243">
  <si>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</si>
  <si>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</si>
  <si>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</si>
  <si>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</si>
  <si>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</si>
  <si>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</si>
  <si>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</si>
  <si>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</si>
  <si>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</si>
  <si>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</si>
  <si>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</si>
  <si>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</si>
  <si>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</si>
  <si>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</si>
  <si>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</si>
  <si>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</si>
  <si>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</si>
  <si>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</si>
  <si>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</si>
  <si>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</si>
  <si>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</si>
  <si>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</si>
  <si>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</si>
  <si>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</si>
  <si>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</si>
  <si>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</si>
  <si>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</si>
  <si>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</si>
  <si>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</si>
  <si>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</si>
  <si>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</si>
  <si>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</si>
  <si>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</si>
  <si>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</si>
  <si>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</si>
  <si>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</si>
  <si>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</si>
  <si>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</si>
  <si>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</si>
  <si>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</si>
  <si>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</si>
  <si>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</si>
  <si>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</si>
  <si>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</si>
  <si>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</si>
  <si>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</si>
  <si>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</si>
  <si>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</si>
  <si>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</si>
  <si>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</si>
  <si>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</si>
  <si>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</si>
  <si>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</si>
  <si>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</si>
  <si>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</si>
  <si>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</si>
  <si>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</si>
  <si>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</si>
  <si>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</si>
  <si>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</si>
  <si>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</si>
  <si>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</si>
  <si>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</si>
  <si>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</si>
  <si>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</si>
  <si>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</si>
  <si>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</si>
  <si>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</si>
  <si>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</si>
  <si>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</si>
  <si>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</si>
  <si>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</si>
  <si>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</si>
  <si>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</si>
  <si>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</si>
  <si>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</si>
  <si>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</si>
  <si>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</si>
  <si>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</si>
  <si>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</si>
  <si>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</si>
  <si>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</si>
  <si>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</si>
  <si>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</si>
  <si>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</si>
  <si>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</si>
  <si>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</si>
  <si>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</si>
  <si>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</si>
  <si>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</si>
  <si>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</si>
  <si>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</si>
  <si>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</si>
  <si>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</si>
  <si>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</si>
  <si>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</si>
  <si>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</si>
  <si>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</si>
  <si>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</si>
  <si>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</si>
  <si>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</si>
  <si>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</si>
  <si>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</si>
  <si>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</si>
  <si>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</si>
  <si>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</si>
  <si>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</si>
  <si>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</si>
  <si>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</si>
  <si>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</si>
  <si>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</si>
  <si>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</si>
  <si>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</si>
  <si>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</si>
  <si>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</si>
  <si>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</si>
  <si>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</si>
  <si>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</si>
  <si>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</si>
  <si>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</si>
  <si>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</si>
  <si>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</si>
  <si>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</si>
  <si>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</si>
  <si>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</si>
  <si>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</si>
  <si>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</si>
  <si>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</si>
  <si>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</si>
  <si>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</si>
  <si>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</si>
  <si>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</si>
  <si>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</si>
  <si>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</si>
  <si>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</si>
  <si>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</si>
  <si>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</si>
  <si>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</si>
  <si>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</si>
  <si>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</si>
  <si>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</si>
  <si>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</si>
  <si>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</si>
  <si>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</si>
  <si>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</si>
  <si>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</si>
  <si>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</si>
  <si>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</si>
  <si>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</si>
  <si>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</si>
  <si>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</si>
  <si>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</si>
  <si>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</si>
  <si>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</si>
  <si>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</si>
  <si>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</si>
  <si>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</si>
  <si>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</si>
  <si>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</si>
  <si>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</si>
  <si>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</si>
  <si>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</si>
  <si>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</si>
  <si>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</si>
  <si>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</si>
  <si>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</si>
  <si>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</si>
  <si>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</si>
  <si>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</si>
  <si>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</si>
  <si>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</si>
  <si>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</si>
  <si>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</si>
  <si>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</si>
  <si>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</si>
  <si>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</si>
  <si>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</si>
  <si>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</si>
  <si>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</si>
  <si>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</si>
  <si>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</si>
  <si>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</si>
  <si>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</si>
  <si>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</si>
  <si>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</si>
  <si>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</si>
  <si>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</si>
  <si>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</si>
  <si>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</si>
  <si>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</si>
  <si>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</si>
  <si>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</si>
  <si>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</si>
  <si>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</si>
  <si>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</si>
  <si>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</si>
  <si>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</si>
  <si>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</si>
  <si>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</si>
  <si>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</si>
  <si>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</si>
  <si>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</si>
  <si>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</si>
  <si>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</si>
  <si>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</si>
  <si>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</si>
  <si>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</si>
  <si>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</si>
  <si>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</si>
  <si>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</si>
  <si>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</si>
  <si>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</si>
  <si>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</si>
  <si>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</si>
  <si>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</si>
  <si>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</si>
  <si>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</si>
  <si>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</si>
  <si>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</si>
  <si>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</si>
  <si>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</si>
  <si>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</si>
  <si>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</si>
  <si>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</si>
  <si>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</si>
  <si>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</si>
  <si>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</si>
  <si>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</si>
  <si>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</si>
  <si>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</si>
  <si>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</si>
  <si>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</si>
  <si>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</si>
  <si>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</si>
  <si>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</si>
  <si>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</si>
  <si>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</si>
  <si>
    <t>The Director,</t>
  </si>
  <si>
    <t>The Chairman,</t>
  </si>
  <si>
    <t>The Permanent Secretary,</t>
  </si>
  <si>
    <t>The Honourable Commissioner,</t>
  </si>
  <si>
    <t>The Special Adviser,</t>
  </si>
  <si>
    <t>The General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</si>
</sst>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3">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xf numFmtId="164"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left" vertical="center"/>
    </xf>
    <xf numFmtId="0" fontId="12" fillId="0" borderId="0" xfId="0" applyFont="1" applyAlignment="1">
      <alignment horizontal="left"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12" fillId="0" borderId="0" xfId="0" applyFont="1" applyAlignment="1">
      <alignment horizontal="right"/>
    </xf>
    <xf numFmtId="0" fontId="13" fillId="0" borderId="0" xfId="0" applyFont="1"/>
    <xf numFmtId="0" fontId="11" fillId="0" borderId="0" xfId="0" applyFont="1"/>
    <xf numFmtId="9" fontId="11" fillId="0" borderId="8" xfId="0" applyNumberFormat="1" applyFont="1" applyBorder="1" applyAlignment="1">
      <alignment horizontal="left"/>
    </xf>
    <xf numFmtId="0" fontId="11" fillId="0" borderId="8" xfId="0" applyFont="1" applyBorder="1" applyAlignment="1">
      <alignment horizontal="left"/>
    </xf>
    <xf numFmtId="0" fontId="11" fillId="0" borderId="8" xfId="0" applyFont="1" applyBorder="1"/>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1" fillId="0" borderId="0" xfId="0" applyFont="1" applyAlignment="1">
      <alignment horizontal="center" wrapText="1"/>
    </xf>
    <xf numFmtId="0" fontId="13" fillId="0" borderId="0" xfId="0" applyFont="1" applyAlignment="1">
      <alignment horizontal="center"/>
    </xf>
    <xf numFmtId="0" fontId="11" fillId="0" borderId="8" xfId="0" applyFont="1" applyBorder="1" applyAlignment="1">
      <alignment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0" fontId="52" fillId="0" borderId="7"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52" fillId="0" borderId="1" xfId="0" applyFont="1" applyBorder="1" applyAlignment="1">
      <alignment horizontal="justify" vertical="center" wrapText="1"/>
    </xf>
    <xf numFmtId="0" fontId="54" fillId="0" borderId="1" xfId="0" applyFont="1" applyBorder="1" applyAlignment="1">
      <alignment vertical="center" wrapText="1"/>
    </xf>
    <xf numFmtId="0" fontId="54" fillId="0" borderId="28"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4" fillId="0" borderId="7" xfId="0" applyFont="1" applyBorder="1" applyAlignment="1">
      <alignmen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0" xfId="0" applyFont="1" applyAlignment="1">
      <alignment horizontal="center" vertical="center"/>
    </xf>
    <xf numFmtId="0" fontId="50" fillId="0" borderId="0" xfId="0" applyFont="1" applyAlignment="1">
      <alignment horizontal="center" vertical="center"/>
    </xf>
    <xf numFmtId="0" fontId="53" fillId="0" borderId="0" xfId="0" applyFont="1" applyAlignment="1">
      <alignment horizontal="left" wrapText="1"/>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2" xfId="0" applyFont="1" applyBorder="1" applyAlignment="1">
      <alignment horizontal="left"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10" fillId="0" borderId="0" xfId="0" applyFont="1" applyAlignment="1">
      <alignment horizontal="left" vertical="center"/>
    </xf>
    <xf numFmtId="0" fontId="4" fillId="0" borderId="0" xfId="0" applyFont="1" applyAlignment="1">
      <alignment horizontal="center" wrapText="1"/>
    </xf>
    <xf numFmtId="0" fontId="26"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0" fontId="52" fillId="0" borderId="0" xfId="0" applyFont="1" applyAlignment="1">
      <alignment horizontal="left"/>
    </xf>
    <xf numFmtId="0" fontId="52" fillId="0" borderId="0" xfId="0" applyFont="1" applyAlignment="1">
      <alignment horizontal="left" vertical="center"/>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 Target="richData/rdrichvalue.xml"/></Relationships>
</file>

<file path=xl/drawings/_rels/drawing7.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tabSelected="1" workbookViewId="0">
      <pane xSplit="9" ySplit="1" topLeftCell="J59" activePane="bottomRight" state="frozen"/>
      <selection pane="topRight" activeCell="J1" sqref="J1"/>
      <selection pane="bottomLeft" activeCell="A2" sqref="A2"/>
      <selection pane="bottomRight" activeCell="E75" sqref="E75"/>
    </sheetView>
  </sheetViews>
  <sheetFormatPr defaultRowHeight="14.4" outlineLevelRow="1" x14ac:dyDescent="0.3"/>
  <cols>
    <col min="1" max="1" width="34.33203125" customWidth="1"/>
    <col min="2" max="2" width="39.44140625" customWidth="1"/>
    <col min="3" max="3" width="3.44140625" hidden="1" customWidth="1"/>
    <col min="4" max="4" width="2.77734375" customWidth="1"/>
    <col min="5" max="5" width="39.44140625" customWidth="1"/>
    <col min="6" max="6" width="2" hidden="1" customWidth="1"/>
    <col min="7" max="7" width="3.33203125" customWidth="1"/>
    <col min="8" max="8" width="39.44140625" customWidth="1"/>
    <col min="9" max="9" width="4.6640625" hidden="1" customWidth="1"/>
    <col min="10" max="10" width="22.109375" customWidth="1"/>
  </cols>
  <sheetData>
    <row r="1" spans="1:9" ht="55.2" customHeight="1" x14ac:dyDescent="0.55000000000000004">
      <c r="A1" t="e" vm="1">
        <v>#VALUE!</v>
      </c>
      <c r="B1" s="167" t="s">
        <v>233</v>
      </c>
      <c r="E1" s="167" t="s">
        <v>234</v>
      </c>
      <c r="H1" s="167" t="s">
        <v>235</v>
      </c>
    </row>
    <row r="2" spans="1:9" ht="15" thickBot="1" x14ac:dyDescent="0.35">
      <c r="A2" s="158" t="s">
        <v>192</v>
      </c>
      <c r="B2" s="159"/>
      <c r="D2" s="162"/>
      <c r="E2" s="160"/>
      <c r="H2" s="161"/>
    </row>
    <row r="3" spans="1:9" s="67" customFormat="1" outlineLevel="1" x14ac:dyDescent="0.3">
      <c r="A3" s="66" t="s">
        <v>193</v>
      </c>
      <c r="B3" s="168"/>
      <c r="D3" s="157"/>
      <c r="E3" s="168"/>
      <c r="H3" s="168"/>
      <c r="I3"/>
    </row>
    <row r="4" spans="1:9" s="67" customFormat="1" outlineLevel="1" x14ac:dyDescent="0.3">
      <c r="A4" s="68" t="s">
        <v>6</v>
      </c>
      <c r="B4" s="69"/>
      <c r="D4" s="157"/>
      <c r="E4" s="69"/>
      <c r="H4" s="69"/>
      <c r="I4"/>
    </row>
    <row r="5" spans="1:9" s="67" customFormat="1" outlineLevel="1" x14ac:dyDescent="0.3">
      <c r="A5" s="68" t="s">
        <v>194</v>
      </c>
      <c r="B5" s="69"/>
      <c r="D5" s="157"/>
      <c r="E5" s="169"/>
      <c r="H5" s="69"/>
      <c r="I5"/>
    </row>
    <row r="6" spans="1:9" s="67" customFormat="1" outlineLevel="1" x14ac:dyDescent="0.3">
      <c r="A6" s="68" t="s">
        <v>195</v>
      </c>
      <c r="B6" s="69"/>
      <c r="D6" s="157"/>
      <c r="E6" s="69"/>
      <c r="H6" s="69"/>
      <c r="I6"/>
    </row>
    <row r="7" spans="1:9" s="67" customFormat="1" outlineLevel="1" x14ac:dyDescent="0.3">
      <c r="A7" s="70" t="s">
        <v>10</v>
      </c>
      <c r="B7" s="71"/>
      <c r="D7" s="157"/>
      <c r="E7" s="169"/>
      <c r="H7" s="71"/>
      <c r="I7"/>
    </row>
    <row r="8" spans="1:9" s="67" customFormat="1" ht="15" outlineLevel="1" thickBot="1" x14ac:dyDescent="0.35">
      <c r="A8" s="72" t="s">
        <v>12</v>
      </c>
      <c r="B8" s="73"/>
      <c r="D8" s="157"/>
      <c r="E8" s="73"/>
      <c r="H8" s="73"/>
      <c r="I8"/>
    </row>
    <row r="9" spans="1:9" s="157" customFormat="1" ht="15" outlineLevel="1" thickBot="1" x14ac:dyDescent="0.35">
      <c r="A9" s="155"/>
      <c r="B9" s="156"/>
      <c r="E9" s="156"/>
      <c r="H9" s="156"/>
      <c r="I9"/>
    </row>
    <row r="10" spans="1:9" outlineLevel="1" x14ac:dyDescent="0.3">
      <c r="A10" s="74" t="s">
        <v>196</v>
      </c>
      <c r="B10" s="75"/>
      <c r="D10" s="162"/>
      <c r="E10" s="75"/>
      <c r="H10" s="75"/>
    </row>
    <row r="11" spans="1:9" outlineLevel="1" x14ac:dyDescent="0.3">
      <c r="A11" s="76" t="s">
        <v>197</v>
      </c>
      <c r="B11" s="77"/>
      <c r="D11" s="162"/>
      <c r="E11" s="77"/>
      <c r="H11" s="77"/>
    </row>
    <row r="12" spans="1:9" outlineLevel="1" x14ac:dyDescent="0.3">
      <c r="A12" s="76" t="s">
        <v>198</v>
      </c>
      <c r="B12" s="78"/>
      <c r="D12" s="162"/>
      <c r="E12" s="78"/>
      <c r="H12" s="78"/>
    </row>
    <row r="13" spans="1:9" outlineLevel="1" x14ac:dyDescent="0.3">
      <c r="A13" s="76" t="s">
        <v>199</v>
      </c>
      <c r="B13" s="77"/>
      <c r="D13" s="162"/>
      <c r="E13" s="77"/>
      <c r="H13" s="77"/>
    </row>
    <row r="14" spans="1:9" outlineLevel="1" x14ac:dyDescent="0.3">
      <c r="A14" s="76" t="s">
        <v>200</v>
      </c>
      <c r="B14" s="78"/>
      <c r="D14" s="162"/>
      <c r="E14" s="78"/>
      <c r="H14" s="78"/>
    </row>
    <row r="15" spans="1:9" outlineLevel="1" x14ac:dyDescent="0.3">
      <c r="A15" s="76" t="s">
        <v>201</v>
      </c>
      <c r="B15" s="77"/>
      <c r="D15" s="162"/>
      <c r="E15" s="77"/>
      <c r="H15" s="174"/>
    </row>
    <row r="16" spans="1:9" ht="15" outlineLevel="1" thickBot="1" x14ac:dyDescent="0.35">
      <c r="A16" s="79" t="s">
        <v>202</v>
      </c>
      <c r="B16" s="80"/>
      <c r="D16" s="162"/>
      <c r="E16" s="80"/>
      <c r="H16" s="80"/>
    </row>
    <row r="17" spans="1:9" s="178" customFormat="1" outlineLevel="1" x14ac:dyDescent="0.3">
      <c r="A17" s="158" t="s">
        <v>236</v>
      </c>
      <c r="B17" s="177">
        <v>7.4999999999999997E-2</v>
      </c>
      <c r="D17" s="179"/>
      <c r="E17" s="180">
        <v>7.4999999999999997E-2</v>
      </c>
      <c r="H17" s="181">
        <v>7.4999999999999997E-2</v>
      </c>
      <c r="I17"/>
    </row>
    <row r="18" spans="1:9" s="7" customFormat="1" ht="18.600000000000001" outlineLevel="1" thickBot="1" x14ac:dyDescent="0.4">
      <c r="A18" s="163" t="s">
        <v>218</v>
      </c>
      <c r="B18" s="164">
        <f>'PC 1'!B12</f>
        <v>0</v>
      </c>
      <c r="D18" s="165"/>
      <c r="E18" s="164">
        <f>'PC 2'!B12</f>
        <v>0</v>
      </c>
      <c r="H18" s="164">
        <f>'PC 3'!B12</f>
        <v>0</v>
      </c>
      <c r="I18"/>
    </row>
    <row r="19" spans="1:9" ht="18.600000000000001" outlineLevel="1" thickBot="1" x14ac:dyDescent="0.4">
      <c r="A19" s="81" t="s">
        <v>203</v>
      </c>
      <c r="B19" s="82"/>
      <c r="C19" t="str">
        <f>"(" &amp;B19&amp;")"</f>
        <v>()</v>
      </c>
      <c r="D19" s="162"/>
      <c r="E19" s="82"/>
      <c r="F19" t="str">
        <f>"(" &amp;E19&amp;")"</f>
        <v>()</v>
      </c>
      <c r="H19" s="82"/>
    </row>
    <row r="20" spans="1:9" x14ac:dyDescent="0.3">
      <c r="D20" s="162"/>
    </row>
    <row r="21" spans="1:9" x14ac:dyDescent="0.3">
      <c r="D21" s="162"/>
    </row>
    <row r="22" spans="1:9" x14ac:dyDescent="0.3">
      <c r="D22" s="162"/>
    </row>
    <row r="23" spans="1:9" ht="15" thickBot="1" x14ac:dyDescent="0.35">
      <c r="A23" s="158" t="s">
        <v>204</v>
      </c>
      <c r="B23" s="159"/>
      <c r="D23" s="162"/>
      <c r="E23" s="160"/>
      <c r="H23" s="161"/>
    </row>
    <row r="24" spans="1:9" outlineLevel="1" x14ac:dyDescent="0.3">
      <c r="A24" s="83" t="s">
        <v>135</v>
      </c>
      <c r="B24" s="84"/>
      <c r="D24" s="162"/>
      <c r="E24" s="84"/>
      <c r="H24" s="84"/>
    </row>
    <row r="25" spans="1:9" outlineLevel="1" x14ac:dyDescent="0.3">
      <c r="A25" s="85" t="s">
        <v>128</v>
      </c>
      <c r="B25" s="86"/>
      <c r="D25" s="162"/>
      <c r="E25" s="86"/>
      <c r="H25" s="86"/>
    </row>
    <row r="26" spans="1:9" outlineLevel="1" x14ac:dyDescent="0.3">
      <c r="A26" s="87" t="s">
        <v>14</v>
      </c>
      <c r="B26" s="88"/>
      <c r="D26" s="162"/>
      <c r="E26" s="88"/>
      <c r="H26" s="88"/>
    </row>
    <row r="27" spans="1:9" outlineLevel="1" x14ac:dyDescent="0.3">
      <c r="A27" s="87" t="s">
        <v>185</v>
      </c>
      <c r="B27" s="88"/>
      <c r="D27" s="162"/>
      <c r="E27" s="88"/>
      <c r="H27" s="88"/>
    </row>
    <row r="28" spans="1:9" outlineLevel="1" x14ac:dyDescent="0.3">
      <c r="A28" s="87" t="s">
        <v>112</v>
      </c>
      <c r="B28" s="88"/>
      <c r="D28" s="162"/>
      <c r="E28" s="88"/>
      <c r="H28" s="88"/>
    </row>
    <row r="29" spans="1:9" outlineLevel="1" x14ac:dyDescent="0.3">
      <c r="A29" s="87" t="s">
        <v>127</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c r="I32"/>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168</v>
      </c>
      <c r="B35" s="176"/>
      <c r="D35" s="162"/>
      <c r="E35" s="94"/>
      <c r="H35" s="94"/>
    </row>
    <row r="36" spans="1:8" ht="15" outlineLevel="1" thickBot="1" x14ac:dyDescent="0.35">
      <c r="A36" s="89" t="s">
        <v>205</v>
      </c>
      <c r="B36" s="90"/>
      <c r="D36" s="162"/>
      <c r="E36" s="93"/>
      <c r="H36" s="93"/>
    </row>
    <row r="37" spans="1:8" x14ac:dyDescent="0.3">
      <c r="D37" s="162"/>
    </row>
    <row r="38" spans="1:8" x14ac:dyDescent="0.3">
      <c r="D38" s="162"/>
    </row>
    <row r="39" spans="1:8" ht="15" thickBot="1" x14ac:dyDescent="0.35">
      <c r="A39" s="158" t="s">
        <v>206</v>
      </c>
      <c r="B39" s="159"/>
      <c r="D39" s="162"/>
      <c r="E39" s="160"/>
      <c r="H39" s="161"/>
    </row>
    <row r="40" spans="1:8" outlineLevel="1" x14ac:dyDescent="0.3">
      <c r="A40" s="91" t="s">
        <v>139</v>
      </c>
      <c r="B40" s="92"/>
      <c r="D40" s="162"/>
      <c r="E40" s="93"/>
      <c r="H40" s="93"/>
    </row>
    <row r="41" spans="1:8" outlineLevel="1" x14ac:dyDescent="0.3">
      <c r="A41" s="87" t="s">
        <v>142</v>
      </c>
      <c r="B41" s="88"/>
      <c r="D41" s="162"/>
      <c r="E41" s="93"/>
      <c r="H41" s="93"/>
    </row>
    <row r="42" spans="1:8" outlineLevel="1" x14ac:dyDescent="0.3">
      <c r="A42" s="87" t="s">
        <v>207</v>
      </c>
      <c r="B42" s="88"/>
      <c r="D42" s="162"/>
      <c r="E42" s="93"/>
      <c r="H42" s="93"/>
    </row>
    <row r="43" spans="1:8" outlineLevel="1" x14ac:dyDescent="0.3">
      <c r="A43" s="87" t="s">
        <v>141</v>
      </c>
      <c r="B43" s="88"/>
      <c r="D43" s="162"/>
      <c r="E43" s="93"/>
      <c r="H43" s="93"/>
    </row>
    <row r="44" spans="1:8" outlineLevel="1" x14ac:dyDescent="0.3">
      <c r="A44" s="87" t="s">
        <v>143</v>
      </c>
      <c r="B44" s="88"/>
      <c r="D44" s="162"/>
      <c r="E44" s="152"/>
      <c r="F44" s="153"/>
      <c r="G44" s="153"/>
      <c r="H44" s="152"/>
    </row>
    <row r="45" spans="1:8" outlineLevel="1" x14ac:dyDescent="0.3">
      <c r="A45" s="87" t="s">
        <v>137</v>
      </c>
      <c r="B45" s="88"/>
      <c r="D45" s="162"/>
      <c r="E45" s="88"/>
      <c r="H45" s="88"/>
    </row>
    <row r="46" spans="1:8" outlineLevel="1" x14ac:dyDescent="0.3">
      <c r="A46" s="87" t="s">
        <v>144</v>
      </c>
      <c r="B46" s="88"/>
      <c r="D46" s="162"/>
      <c r="E46" s="93"/>
      <c r="H46" s="93"/>
    </row>
    <row r="47" spans="1:8" outlineLevel="1" x14ac:dyDescent="0.3">
      <c r="A47" s="87" t="s">
        <v>178</v>
      </c>
      <c r="B47" s="88"/>
      <c r="D47" s="162"/>
      <c r="E47" s="93"/>
      <c r="H47" s="93"/>
    </row>
    <row r="48" spans="1:8" outlineLevel="1" x14ac:dyDescent="0.3">
      <c r="A48" s="87" t="s">
        <v>179</v>
      </c>
      <c r="B48" s="88"/>
      <c r="D48" s="162"/>
      <c r="E48" s="93"/>
      <c r="H48" s="93"/>
    </row>
    <row r="49" spans="1:8" outlineLevel="1" x14ac:dyDescent="0.3">
      <c r="A49" s="87" t="s">
        <v>145</v>
      </c>
      <c r="B49" s="88"/>
      <c r="D49" s="162"/>
      <c r="E49" s="93"/>
      <c r="H49" s="93"/>
    </row>
    <row r="50" spans="1:8" outlineLevel="1" x14ac:dyDescent="0.3">
      <c r="A50" s="87" t="s">
        <v>146</v>
      </c>
      <c r="B50" s="88"/>
      <c r="D50" s="162"/>
      <c r="E50" s="93"/>
      <c r="H50" s="93"/>
    </row>
    <row r="51" spans="1:8" outlineLevel="1" x14ac:dyDescent="0.3">
      <c r="A51" s="87" t="s">
        <v>66</v>
      </c>
      <c r="B51" s="88"/>
      <c r="D51" s="162"/>
      <c r="E51" s="93"/>
      <c r="H51" s="93"/>
    </row>
    <row r="52" spans="1:8" outlineLevel="1" x14ac:dyDescent="0.3">
      <c r="A52" s="87" t="s">
        <v>147</v>
      </c>
      <c r="B52" s="88"/>
      <c r="D52" s="162"/>
      <c r="E52" s="88"/>
      <c r="H52" s="88"/>
    </row>
    <row r="53" spans="1:8" outlineLevel="1" x14ac:dyDescent="0.3">
      <c r="A53" s="87" t="s">
        <v>148</v>
      </c>
      <c r="B53" s="88"/>
      <c r="D53" s="162"/>
      <c r="E53" s="93"/>
      <c r="H53" s="93"/>
    </row>
    <row r="54" spans="1:8" outlineLevel="1" x14ac:dyDescent="0.3">
      <c r="A54" s="87" t="s">
        <v>74</v>
      </c>
      <c r="B54" s="88"/>
      <c r="D54" s="162"/>
      <c r="E54" s="93"/>
      <c r="H54" s="93"/>
    </row>
    <row r="55" spans="1:8" outlineLevel="1" x14ac:dyDescent="0.3">
      <c r="A55" s="87" t="s">
        <v>149</v>
      </c>
      <c r="B55" s="88"/>
      <c r="D55" s="162"/>
      <c r="E55" s="93"/>
      <c r="H55" s="93"/>
    </row>
    <row r="56" spans="1:8" outlineLevel="1" x14ac:dyDescent="0.3">
      <c r="A56" s="87" t="s">
        <v>208</v>
      </c>
      <c r="B56" s="88"/>
      <c r="D56" s="162"/>
      <c r="E56" s="93"/>
      <c r="H56" s="93"/>
    </row>
    <row r="57" spans="1:8" outlineLevel="1" x14ac:dyDescent="0.3">
      <c r="A57" s="87" t="s">
        <v>138</v>
      </c>
      <c r="B57" s="88"/>
      <c r="D57" s="162"/>
      <c r="E57" s="93"/>
      <c r="H57" s="93"/>
    </row>
    <row r="58" spans="1:8" ht="15" outlineLevel="1" thickBot="1" x14ac:dyDescent="0.35">
      <c r="A58" s="89" t="s">
        <v>157</v>
      </c>
      <c r="B58" s="88"/>
      <c r="D58" s="162"/>
      <c r="E58" s="93"/>
      <c r="H58" s="93"/>
    </row>
    <row r="59" spans="1:8" x14ac:dyDescent="0.3">
      <c r="D59" s="162"/>
    </row>
    <row r="60" spans="1:8" x14ac:dyDescent="0.3">
      <c r="D60" s="162"/>
    </row>
    <row r="61" spans="1:8" ht="15" thickBot="1" x14ac:dyDescent="0.35">
      <c r="A61" s="158" t="s">
        <v>209</v>
      </c>
      <c r="B61" s="159"/>
      <c r="D61" s="162"/>
      <c r="E61" s="160"/>
      <c r="H61" s="161"/>
    </row>
    <row r="62" spans="1:8" outlineLevel="1" x14ac:dyDescent="0.3">
      <c r="A62" s="91" t="s">
        <v>158</v>
      </c>
      <c r="B62" s="92"/>
      <c r="D62" s="162"/>
    </row>
    <row r="63" spans="1:8" outlineLevel="1" x14ac:dyDescent="0.3">
      <c r="A63" s="87" t="s">
        <v>159</v>
      </c>
      <c r="B63" s="88"/>
      <c r="D63" s="162"/>
    </row>
    <row r="64" spans="1:8" outlineLevel="1" x14ac:dyDescent="0.3">
      <c r="A64" s="87" t="s">
        <v>160</v>
      </c>
      <c r="B64" s="154" t="str">
        <f>B3&amp;","</f>
        <v>,</v>
      </c>
      <c r="D64" s="162"/>
    </row>
    <row r="65" spans="1:8" outlineLevel="1" x14ac:dyDescent="0.3">
      <c r="A65" s="87" t="s">
        <v>161</v>
      </c>
      <c r="B65" s="88"/>
      <c r="D65" s="162"/>
    </row>
    <row r="66" spans="1:8" outlineLevel="1" x14ac:dyDescent="0.3">
      <c r="A66" s="87" t="s">
        <v>162</v>
      </c>
      <c r="B66" s="88"/>
      <c r="D66" s="162"/>
    </row>
    <row r="67" spans="1:8" outlineLevel="1" x14ac:dyDescent="0.3">
      <c r="A67" s="87" t="s">
        <v>163</v>
      </c>
      <c r="B67" s="88"/>
      <c r="D67" s="162"/>
    </row>
    <row r="68" spans="1:8" outlineLevel="1" x14ac:dyDescent="0.3">
      <c r="A68" s="87" t="s">
        <v>164</v>
      </c>
      <c r="B68" s="88"/>
      <c r="D68" s="162"/>
      <c r="E68" s="88"/>
      <c r="H68" s="88"/>
    </row>
    <row r="69" spans="1:8" ht="15" outlineLevel="1" thickBot="1" x14ac:dyDescent="0.35">
      <c r="A69" s="89" t="s">
        <v>165</v>
      </c>
      <c r="B69" s="90"/>
      <c r="D69" s="162"/>
      <c r="E69" s="90"/>
      <c r="H69" s="90"/>
    </row>
    <row r="70" spans="1:8" x14ac:dyDescent="0.3">
      <c r="D70" s="162"/>
    </row>
    <row r="71" spans="1:8" x14ac:dyDescent="0.3">
      <c r="D71" s="162"/>
    </row>
    <row r="72" spans="1:8" ht="15" thickBot="1" x14ac:dyDescent="0.35">
      <c r="A72" s="158" t="s">
        <v>210</v>
      </c>
      <c r="B72" s="159"/>
      <c r="D72" s="162"/>
      <c r="E72" s="160"/>
      <c r="H72" s="161"/>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E6 B6 H6" xr:uid="{F9A6D356-4A76-4A3F-AC1C-EC7BB7F8C147}">
      <formula1>"Stage Payment, Final Payment, Retention Payment"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162CCD-C56D-4DCB-BE6D-1755B1A2A5B1}">
          <x14:formula1>
            <xm:f>Sheet1!A1:A6</xm:f>
          </x14:formula1>
          <xm:sqref>B63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12" zoomScaleNormal="100" workbookViewId="0">
      <selection activeCell="A18" sqref="A18"/>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 only in favour of 0. This represents  due to the Contractor.</v>
      </c>
    </row>
    <row r="24" spans="1:10" x14ac:dyDescent="0.45">
      <c r="A24" s="17" t="str">
        <f>"•    Project 2: " &amp; 'PC 2'!A18 &amp; " in favour of " &amp; 'PC 2'!B22 &amp; ". This represents " &amp; 'PC 2'!B1 &amp; " due to the Contractor."</f>
        <v>•    Project 2: sum of ₦0.00 () only in favour of 0. This represents  due to the Contractor.</v>
      </c>
    </row>
    <row r="25" spans="1:10" x14ac:dyDescent="0.45">
      <c r="A25" s="17" t="str">
        <f>"•    Project 3: " &amp; 'PC 3'!A18 &amp; " in favour of " &amp; 'PC 3'!B22 &amp; ". This represents " &amp; 'PC 3'!B1 &amp; " due to the Contractor."</f>
        <v>•    Project 3: sum of ₦0.00 0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1'!B24 &amp; " BY " &amp; 'PC 1'!C22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2'!B24 &amp; " BY " &amp; 'PC 2'!C22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3'!B24 &amp; " BY " &amp; 'PC 3'!C22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t="str">
        <f>'PC 1'!B60</f>
        <v>,</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152</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72" customHeight="1" x14ac:dyDescent="0.6">
      <c r="A18" s="248"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153</v>
      </c>
      <c r="B25" s="250"/>
      <c r="C25" s="250"/>
      <c r="D25" s="250"/>
    </row>
    <row r="26" spans="1:10" s="28" customFormat="1" ht="23.4" x14ac:dyDescent="0.6">
      <c r="A26" s="242"/>
      <c r="B26" s="242"/>
      <c r="C26" s="242"/>
      <c r="D26" s="242"/>
    </row>
    <row r="27" spans="1:10" s="28" customFormat="1" ht="39.6" customHeight="1" x14ac:dyDescent="0.6">
      <c r="A27" s="242" t="s">
        <v>154</v>
      </c>
      <c r="B27" s="242"/>
      <c r="C27" s="242"/>
      <c r="D27" s="242"/>
    </row>
    <row r="28" spans="1:10" s="28" customFormat="1" ht="39.6" customHeight="1" x14ac:dyDescent="0.6">
      <c r="A28" s="242"/>
      <c r="B28" s="242"/>
      <c r="C28" s="242"/>
      <c r="D28" s="242"/>
    </row>
    <row r="29" spans="1:10" s="28" customFormat="1" ht="23.4" x14ac:dyDescent="0.6">
      <c r="A29" s="246" t="s">
        <v>156</v>
      </c>
      <c r="B29" s="246"/>
      <c r="C29" s="246"/>
      <c r="D29" s="246"/>
    </row>
    <row r="30" spans="1:10" s="28" customFormat="1" ht="23.4" x14ac:dyDescent="0.6">
      <c r="A30" s="246" t="s">
        <v>155</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t="str">
        <f>'PC 1'!B60</f>
        <v>,</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152</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63" customHeight="1" x14ac:dyDescent="0.6">
      <c r="A18" s="248"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153</v>
      </c>
      <c r="B25" s="250"/>
      <c r="C25" s="250"/>
      <c r="D25" s="250"/>
    </row>
    <row r="26" spans="1:10" s="28" customFormat="1" ht="23.4" x14ac:dyDescent="0.6">
      <c r="A26" s="242"/>
      <c r="B26" s="242"/>
      <c r="C26" s="242"/>
      <c r="D26" s="242"/>
    </row>
    <row r="27" spans="1:10" s="28" customFormat="1" ht="39.6" customHeight="1" x14ac:dyDescent="0.6">
      <c r="A27" s="242" t="s">
        <v>154</v>
      </c>
      <c r="B27" s="242"/>
      <c r="C27" s="242"/>
      <c r="D27" s="242"/>
    </row>
    <row r="28" spans="1:10" s="28" customFormat="1" ht="39.6" customHeight="1" x14ac:dyDescent="0.6">
      <c r="A28" s="242"/>
      <c r="B28" s="242"/>
      <c r="C28" s="242"/>
      <c r="D28" s="242"/>
    </row>
    <row r="29" spans="1:10" s="28" customFormat="1" ht="23.4" x14ac:dyDescent="0.6">
      <c r="A29" s="246" t="s">
        <v>156</v>
      </c>
      <c r="B29" s="246"/>
      <c r="C29" s="246"/>
      <c r="D29" s="246"/>
    </row>
    <row r="30" spans="1:10" s="28" customFormat="1" ht="23.4" x14ac:dyDescent="0.6">
      <c r="A30" s="246" t="s">
        <v>155</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1C249-59A6-4B45-8695-E9AAD023406F}">
  <dimension ref="A1:A6"/>
  <sheetViews>
    <sheetView workbookViewId="0">
      <selection activeCell="A5" sqref="A5"/>
    </sheetView>
  </sheetViews>
  <sheetFormatPr defaultRowHeight="14.4" x14ac:dyDescent="0.3"/>
  <sheetData>
    <row r="1" spans="1:1" x14ac:dyDescent="0.3">
      <c r="A1" t="s">
        <v>237</v>
      </c>
    </row>
    <row r="2" spans="1:1" x14ac:dyDescent="0.3">
      <c r="A2" t="s">
        <v>238</v>
      </c>
    </row>
    <row r="3" spans="1:1" x14ac:dyDescent="0.3">
      <c r="A3" t="s">
        <v>239</v>
      </c>
    </row>
    <row r="4" spans="1:1" x14ac:dyDescent="0.3">
      <c r="A4" t="s">
        <v>242</v>
      </c>
    </row>
    <row r="5" spans="1:1" x14ac:dyDescent="0.3">
      <c r="A5" t="s">
        <v>240</v>
      </c>
    </row>
    <row r="6" spans="1:1" x14ac:dyDescent="0.3">
      <c r="A6"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topLeftCell="A6" zoomScale="70" zoomScaleNormal="70" workbookViewId="0">
      <selection activeCell="B13" sqref="B13"/>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182">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t="str">
        <f>DETAILS!C19</f>
        <v>()</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1" x14ac:dyDescent="0.35">
      <c r="A17" s="19" t="str">
        <f>SUBSTITUTE(A16, "Certification of the ", "")</f>
        <v>sum of ₦0.00 ()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t="str">
        <f>DETAILS!B64</f>
        <v>,</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zX1zR+Kb7Qm+UHF0apN37ecG9+icaF8YeVIOdDf9t6k3FScokQiYiBq60x+oWXlyX8tsEEifHVltQbjVVtAGQA==" saltValue="czS1yEfHG8jHPUBE2/2MEQ==" spinCount="100000" sheet="1" objects="1" scenarios="1"/>
  <phoneticPr fontId="1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topLeftCell="A7"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DETAILS!F19</f>
        <v>()</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k1xpf9iPtO72sWPgDA2X8OCMuIIDfeSr1FOU/iqqfGUiyeCMR23UlN5Y+8lOE6pSMZz3GmEcO9Ob48fSJwrhJQ==" saltValue="UOjvjTzp+UCCG1zbT66stA=="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topLeftCell="A8"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DETAILS!I19</f>
        <v>0</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teYog8nCZYi32IItBi/aYwSEL9nfEJN20wUMcJ4ggOZ1NwROEOJdGu4Jwrs7rhco0Ql/7LwqhEhkrgyJP3/ooQ==" saltValue="oXXaFZ9gG05g/GehZKUstg=="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1'!B55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7.2" customHeight="1" x14ac:dyDescent="0.4">
      <c r="C6" s="196"/>
      <c r="D6" s="196"/>
      <c r="E6" s="196"/>
      <c r="F6" s="196"/>
      <c r="G6" s="196"/>
      <c r="H6" s="196"/>
      <c r="I6" s="196"/>
    </row>
    <row r="7" spans="1:9" s="9" customFormat="1" ht="21" x14ac:dyDescent="0.4">
      <c r="A7" s="10" t="str">
        <f>'PC 1'!A1</f>
        <v xml:space="preserve">Particulars of Contract: </v>
      </c>
      <c r="C7" s="196"/>
      <c r="D7" s="196"/>
      <c r="E7" s="196"/>
      <c r="F7" s="196"/>
      <c r="G7" s="196"/>
      <c r="H7" s="196"/>
      <c r="I7" s="196"/>
    </row>
    <row r="8" spans="1:9" s="9" customFormat="1" ht="22.2" customHeight="1" x14ac:dyDescent="0.4">
      <c r="A8" s="11" t="s">
        <v>3</v>
      </c>
      <c r="B8" s="11" t="s">
        <v>4</v>
      </c>
      <c r="C8" s="198">
        <f>'PC 1'!B20</f>
        <v>0</v>
      </c>
      <c r="D8" s="198"/>
      <c r="E8" s="198"/>
      <c r="F8" s="198"/>
      <c r="G8" s="198"/>
      <c r="H8" s="198"/>
      <c r="I8" s="198"/>
    </row>
    <row r="9" spans="1:9" s="9" customFormat="1" ht="22.2" customHeight="1" x14ac:dyDescent="0.4">
      <c r="A9" s="11" t="s">
        <v>5</v>
      </c>
      <c r="B9" s="11" t="s">
        <v>6</v>
      </c>
      <c r="C9" s="199">
        <f>'PC 1'!B21</f>
        <v>0</v>
      </c>
      <c r="D9" s="199"/>
      <c r="E9" s="199"/>
      <c r="F9" s="199"/>
      <c r="G9" s="199"/>
      <c r="H9" s="199"/>
      <c r="I9" s="199"/>
    </row>
    <row r="10" spans="1:9" s="9" customFormat="1" ht="22.2" customHeight="1" x14ac:dyDescent="0.4">
      <c r="A10" s="11" t="s">
        <v>7</v>
      </c>
      <c r="B10" s="11" t="s">
        <v>8</v>
      </c>
      <c r="C10" s="199">
        <f>'PC 1'!B22</f>
        <v>0</v>
      </c>
      <c r="D10" s="199"/>
      <c r="E10" s="199"/>
      <c r="F10" s="199"/>
      <c r="G10" s="199"/>
      <c r="H10" s="199"/>
      <c r="I10" s="199"/>
    </row>
    <row r="11" spans="1:9" s="9" customFormat="1" ht="39.6" customHeight="1" x14ac:dyDescent="0.4">
      <c r="A11" s="11" t="s">
        <v>9</v>
      </c>
      <c r="B11" s="11" t="s">
        <v>10</v>
      </c>
      <c r="C11" s="206">
        <f>'PC 1'!B23</f>
        <v>0</v>
      </c>
      <c r="D11" s="206"/>
      <c r="E11" s="206"/>
      <c r="F11" s="206"/>
      <c r="G11" s="206"/>
      <c r="H11" s="206"/>
      <c r="I11" s="206"/>
    </row>
    <row r="12" spans="1:9" s="9" customFormat="1" ht="22.2" customHeight="1" x14ac:dyDescent="0.4">
      <c r="A12" s="11" t="s">
        <v>11</v>
      </c>
      <c r="B12" s="11" t="s">
        <v>12</v>
      </c>
      <c r="C12" s="199">
        <f>'PC 1'!B26</f>
        <v>0</v>
      </c>
      <c r="D12" s="199"/>
      <c r="E12" s="199"/>
      <c r="F12" s="199"/>
      <c r="G12" s="199"/>
      <c r="H12" s="199"/>
      <c r="I12" s="199"/>
    </row>
    <row r="13" spans="1:9" s="9" customFormat="1" ht="21.6" customHeight="1" x14ac:dyDescent="0.4">
      <c r="A13" s="11" t="s">
        <v>13</v>
      </c>
      <c r="B13" s="11" t="s">
        <v>14</v>
      </c>
      <c r="C13" s="199">
        <f>'PC 1'!B27</f>
        <v>0</v>
      </c>
      <c r="D13" s="199"/>
      <c r="E13" s="199"/>
      <c r="F13" s="199"/>
      <c r="G13" s="199"/>
      <c r="H13" s="199"/>
      <c r="I13" s="199"/>
    </row>
    <row r="14" spans="1:9" s="9" customFormat="1" ht="21.6" customHeight="1" x14ac:dyDescent="0.4">
      <c r="A14" s="11" t="s">
        <v>15</v>
      </c>
      <c r="B14" s="11" t="s">
        <v>189</v>
      </c>
      <c r="C14" s="199">
        <f>'PC 1'!D27</f>
        <v>0</v>
      </c>
      <c r="D14" s="199"/>
      <c r="E14" s="199"/>
      <c r="F14" s="199"/>
      <c r="G14" s="199"/>
      <c r="H14" s="199"/>
      <c r="I14" s="199"/>
    </row>
    <row r="15" spans="1:9" s="9" customFormat="1" ht="22.2" customHeight="1" x14ac:dyDescent="0.4">
      <c r="A15" s="11" t="s">
        <v>17</v>
      </c>
      <c r="B15" s="11" t="s">
        <v>16</v>
      </c>
      <c r="C15" s="199">
        <f>'PC 1'!B29</f>
        <v>0</v>
      </c>
      <c r="D15" s="199"/>
      <c r="E15" s="199"/>
      <c r="F15" s="199"/>
      <c r="G15" s="199"/>
      <c r="H15" s="199"/>
      <c r="I15" s="199"/>
    </row>
    <row r="16" spans="1:9" s="9" customFormat="1" ht="22.2" customHeight="1" x14ac:dyDescent="0.4">
      <c r="A16" s="11" t="s">
        <v>19</v>
      </c>
      <c r="B16" s="11" t="s">
        <v>18</v>
      </c>
      <c r="C16" s="199">
        <f>'PC 1'!B31</f>
        <v>0</v>
      </c>
      <c r="D16" s="199"/>
      <c r="E16" s="199"/>
      <c r="F16" s="199"/>
      <c r="G16" s="199"/>
      <c r="H16" s="199"/>
      <c r="I16" s="199"/>
    </row>
    <row r="17" spans="1:9" s="9" customFormat="1" ht="22.2" customHeight="1" x14ac:dyDescent="0.4">
      <c r="A17" s="11" t="s">
        <v>21</v>
      </c>
      <c r="B17" s="11" t="s">
        <v>20</v>
      </c>
      <c r="C17" s="199">
        <f>'PC 1'!B32</f>
        <v>0</v>
      </c>
      <c r="D17" s="199"/>
      <c r="E17" s="199"/>
      <c r="F17" s="199"/>
      <c r="G17" s="199"/>
      <c r="H17" s="199"/>
      <c r="I17" s="199"/>
    </row>
    <row r="18" spans="1:9" s="9" customFormat="1" ht="22.2" customHeight="1" x14ac:dyDescent="0.4">
      <c r="A18" s="11" t="s">
        <v>23</v>
      </c>
      <c r="B18" s="11" t="s">
        <v>22</v>
      </c>
      <c r="C18" s="199">
        <f>'PC 1'!B33</f>
        <v>0</v>
      </c>
      <c r="D18" s="199"/>
      <c r="E18" s="199"/>
      <c r="F18" s="199"/>
      <c r="G18" s="199"/>
      <c r="H18" s="199"/>
      <c r="I18" s="199"/>
    </row>
    <row r="19" spans="1:9" s="9" customFormat="1" ht="22.2" customHeight="1" x14ac:dyDescent="0.4">
      <c r="A19" s="11" t="s">
        <v>24</v>
      </c>
      <c r="B19" s="11" t="s">
        <v>102</v>
      </c>
      <c r="C19" s="184">
        <f>'PC 1'!B2</f>
        <v>0</v>
      </c>
      <c r="D19" s="184"/>
      <c r="E19" s="184"/>
      <c r="F19" s="184"/>
      <c r="G19" s="184"/>
      <c r="H19" s="184"/>
      <c r="I19" s="184"/>
    </row>
    <row r="20" spans="1:9" s="9" customFormat="1" ht="22.2" customHeight="1" x14ac:dyDescent="0.4">
      <c r="A20" s="11" t="s">
        <v>26</v>
      </c>
      <c r="B20" s="11" t="s">
        <v>169</v>
      </c>
      <c r="C20" s="184">
        <f>'PC 1'!B3</f>
        <v>0</v>
      </c>
      <c r="D20" s="184"/>
      <c r="E20" s="184"/>
      <c r="F20" s="184"/>
      <c r="G20" s="184"/>
      <c r="H20" s="184"/>
      <c r="I20" s="184"/>
    </row>
    <row r="21" spans="1:9" s="9" customFormat="1" ht="22.2" customHeight="1" x14ac:dyDescent="0.4">
      <c r="A21" s="11" t="s">
        <v>28</v>
      </c>
      <c r="B21" s="11" t="s">
        <v>25</v>
      </c>
      <c r="C21" s="184">
        <f>'PC 1'!B4</f>
        <v>0</v>
      </c>
      <c r="D21" s="184"/>
      <c r="E21" s="184"/>
      <c r="F21" s="184"/>
      <c r="G21" s="184"/>
      <c r="H21" s="184"/>
      <c r="I21" s="184"/>
    </row>
    <row r="22" spans="1:9" s="9" customFormat="1" ht="22.2" customHeight="1" x14ac:dyDescent="0.4">
      <c r="A22" s="11" t="s">
        <v>30</v>
      </c>
      <c r="B22" s="11" t="s">
        <v>27</v>
      </c>
      <c r="C22" s="184">
        <f>'PC 1'!B10</f>
        <v>0</v>
      </c>
      <c r="D22" s="184"/>
      <c r="E22" s="184"/>
      <c r="F22" s="184"/>
      <c r="G22" s="184"/>
      <c r="H22" s="184"/>
      <c r="I22" s="184"/>
    </row>
    <row r="23" spans="1:9" s="9" customFormat="1" ht="22.2" customHeight="1" x14ac:dyDescent="0.4">
      <c r="A23" s="11" t="s">
        <v>32</v>
      </c>
      <c r="B23" s="11" t="s">
        <v>29</v>
      </c>
      <c r="C23" s="184">
        <f>'PC 1'!B5</f>
        <v>0</v>
      </c>
      <c r="D23" s="184"/>
      <c r="E23" s="184"/>
      <c r="F23" s="184"/>
      <c r="G23" s="184"/>
      <c r="H23" s="184"/>
      <c r="I23" s="184"/>
    </row>
    <row r="24" spans="1:9" s="9" customFormat="1" ht="22.2" customHeight="1" x14ac:dyDescent="0.4">
      <c r="A24" s="11" t="s">
        <v>34</v>
      </c>
      <c r="B24" s="11" t="s">
        <v>31</v>
      </c>
      <c r="C24" s="197">
        <f>'PC 1'!B34</f>
        <v>0</v>
      </c>
      <c r="D24" s="198"/>
      <c r="E24" s="198"/>
      <c r="F24" s="198"/>
      <c r="G24" s="198"/>
      <c r="H24" s="198"/>
      <c r="I24" s="198"/>
    </row>
    <row r="25" spans="1:9" s="9" customFormat="1" ht="22.2" customHeight="1" x14ac:dyDescent="0.4">
      <c r="A25" s="11" t="s">
        <v>36</v>
      </c>
      <c r="B25" s="11" t="s">
        <v>33</v>
      </c>
      <c r="C25" s="199">
        <f>'PC 1'!B35</f>
        <v>0</v>
      </c>
      <c r="D25" s="199"/>
      <c r="E25" s="199"/>
      <c r="F25" s="199"/>
      <c r="G25" s="199"/>
      <c r="H25" s="199"/>
      <c r="I25" s="199"/>
    </row>
    <row r="26" spans="1:9" s="9" customFormat="1" ht="22.2" customHeight="1" x14ac:dyDescent="0.4">
      <c r="A26" s="11" t="s">
        <v>38</v>
      </c>
      <c r="B26" s="11" t="s">
        <v>35</v>
      </c>
      <c r="C26" s="184">
        <f>'PC 1'!B11</f>
        <v>0</v>
      </c>
      <c r="D26" s="184"/>
      <c r="E26" s="184"/>
      <c r="F26" s="184"/>
      <c r="G26" s="184"/>
      <c r="H26" s="184"/>
      <c r="I26" s="184"/>
    </row>
    <row r="27" spans="1:9" s="9" customFormat="1" ht="22.2" customHeight="1" x14ac:dyDescent="0.4">
      <c r="A27" s="11" t="s">
        <v>40</v>
      </c>
      <c r="B27" s="11" t="s">
        <v>37</v>
      </c>
      <c r="C27" s="184">
        <f>'PC 1'!B6</f>
        <v>0</v>
      </c>
      <c r="D27" s="184"/>
      <c r="E27" s="184"/>
      <c r="F27" s="184"/>
      <c r="G27" s="184"/>
      <c r="H27" s="184"/>
      <c r="I27" s="184"/>
    </row>
    <row r="28" spans="1:9" s="9" customFormat="1" ht="22.2" customHeight="1" x14ac:dyDescent="0.4">
      <c r="A28" s="11" t="s">
        <v>170</v>
      </c>
      <c r="B28" s="11" t="s">
        <v>39</v>
      </c>
      <c r="C28" s="184">
        <f>'PC 1'!B12</f>
        <v>0</v>
      </c>
      <c r="D28" s="184"/>
      <c r="E28" s="184"/>
      <c r="F28" s="184"/>
      <c r="G28" s="184"/>
      <c r="H28" s="184"/>
      <c r="I28" s="184"/>
    </row>
    <row r="29" spans="1:9" s="9" customFormat="1" ht="22.2" customHeight="1" x14ac:dyDescent="0.4">
      <c r="A29" s="11" t="s">
        <v>190</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1'!A16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8.600000000000001" customHeight="1" x14ac:dyDescent="0.4">
      <c r="A47" s="188" t="s">
        <v>55</v>
      </c>
      <c r="B47" s="188"/>
      <c r="C47" s="188"/>
      <c r="D47" s="188"/>
      <c r="E47" s="188"/>
      <c r="F47" s="188"/>
      <c r="G47" s="188"/>
      <c r="H47" s="188"/>
    </row>
    <row r="48" spans="1:10" s="9" customFormat="1" ht="14.4" hidden="1" customHeight="1" x14ac:dyDescent="0.4">
      <c r="A48" s="188"/>
      <c r="B48" s="188"/>
      <c r="C48" s="188"/>
      <c r="D48" s="188"/>
      <c r="E48" s="188"/>
      <c r="F48" s="188"/>
      <c r="G48" s="188"/>
      <c r="H48" s="188"/>
    </row>
    <row r="49" spans="1:9" s="9" customFormat="1" ht="22.2" customHeight="1" x14ac:dyDescent="0.4">
      <c r="A49" s="188"/>
      <c r="B49" s="188"/>
      <c r="C49" s="188"/>
      <c r="D49" s="188"/>
      <c r="E49" s="188"/>
      <c r="F49" s="188"/>
      <c r="G49" s="188"/>
      <c r="H49" s="188"/>
    </row>
    <row r="50" spans="1:9" s="9" customFormat="1" ht="14.4" customHeight="1" x14ac:dyDescent="0.4">
      <c r="A50" s="189" t="s">
        <v>100</v>
      </c>
      <c r="B50" s="190"/>
      <c r="C50" s="191" t="s">
        <v>100</v>
      </c>
      <c r="D50" s="188"/>
      <c r="E50" s="193" t="s">
        <v>100</v>
      </c>
      <c r="F50" s="193"/>
      <c r="G50" s="193"/>
      <c r="H50" s="193"/>
      <c r="I50" s="193"/>
    </row>
    <row r="51" spans="1:9" s="10" customFormat="1" ht="23.4" customHeight="1" x14ac:dyDescent="0.35">
      <c r="A51" s="185" t="s">
        <v>56</v>
      </c>
      <c r="B51" s="185"/>
      <c r="C51" s="186" t="s">
        <v>96</v>
      </c>
      <c r="D51" s="186"/>
      <c r="E51" s="194" t="s">
        <v>97</v>
      </c>
      <c r="F51" s="194"/>
      <c r="G51" s="194"/>
      <c r="H51" s="194"/>
      <c r="I51" s="194"/>
    </row>
    <row r="52" spans="1:9" s="10" customFormat="1" ht="22.2" customHeight="1" x14ac:dyDescent="0.35">
      <c r="A52" s="185" t="s">
        <v>98</v>
      </c>
      <c r="B52" s="185"/>
      <c r="C52" s="186" t="s">
        <v>99</v>
      </c>
      <c r="D52" s="186"/>
      <c r="E52" s="194" t="s">
        <v>101</v>
      </c>
      <c r="F52" s="194"/>
      <c r="G52" s="194"/>
      <c r="H52" s="194"/>
      <c r="I52" s="194"/>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IOoMU3FCnDWRKCicOL+mVhKm6FmEl5ed2f4pYj0z8gTfGaD6HMCstSmY5HD14iMrFEd7Qf4EaKMXP60KSctE9Q==" saltValue="tuxC1ENlJbVAc3parbGQMw==" spinCount="100000" sheet="1" objects="1" scenarios="1"/>
  <mergeCells count="56">
    <mergeCell ref="C20:I20"/>
    <mergeCell ref="C13:I13"/>
    <mergeCell ref="C15:I15"/>
    <mergeCell ref="C16:I16"/>
    <mergeCell ref="C17:I17"/>
    <mergeCell ref="C14:I14"/>
    <mergeCell ref="C18:I18"/>
    <mergeCell ref="C19:I19"/>
    <mergeCell ref="C9:I9"/>
    <mergeCell ref="C10:I10"/>
    <mergeCell ref="C12:I12"/>
    <mergeCell ref="A2:I2"/>
    <mergeCell ref="A3:I3"/>
    <mergeCell ref="A4:I4"/>
    <mergeCell ref="A5:I5"/>
    <mergeCell ref="C8:I8"/>
    <mergeCell ref="C6:I6"/>
    <mergeCell ref="C7:I7"/>
    <mergeCell ref="C11:I11"/>
    <mergeCell ref="D45:I45"/>
    <mergeCell ref="A38:I40"/>
    <mergeCell ref="A45:C45"/>
    <mergeCell ref="D43:I43"/>
    <mergeCell ref="B35:I35"/>
    <mergeCell ref="B36:I36"/>
    <mergeCell ref="A37:I37"/>
    <mergeCell ref="A41:I42"/>
    <mergeCell ref="A43:C43"/>
    <mergeCell ref="A44:C44"/>
    <mergeCell ref="D44:I44"/>
    <mergeCell ref="A31:I31"/>
    <mergeCell ref="B34:I34"/>
    <mergeCell ref="C23:I23"/>
    <mergeCell ref="C24:I24"/>
    <mergeCell ref="C25:I25"/>
    <mergeCell ref="C26:I26"/>
    <mergeCell ref="C27:I27"/>
    <mergeCell ref="C28:I28"/>
    <mergeCell ref="C29:I29"/>
    <mergeCell ref="C30:I30"/>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s>
  <phoneticPr fontId="16" type="noConversion"/>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2'!B55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2'!A1</f>
        <v xml:space="preserve">Particulars of Contract: </v>
      </c>
      <c r="C7" s="196"/>
      <c r="D7" s="196"/>
      <c r="E7" s="196"/>
      <c r="F7" s="196"/>
      <c r="G7" s="196"/>
      <c r="H7" s="196"/>
      <c r="I7" s="196"/>
    </row>
    <row r="8" spans="1:9" s="9" customFormat="1" ht="22.2" customHeight="1" x14ac:dyDescent="0.4">
      <c r="A8" s="11" t="s">
        <v>3</v>
      </c>
      <c r="B8" s="11" t="s">
        <v>4</v>
      </c>
      <c r="C8" s="198">
        <f>'PC 2'!B20</f>
        <v>0</v>
      </c>
      <c r="D8" s="198"/>
      <c r="E8" s="198"/>
      <c r="F8" s="198"/>
      <c r="G8" s="198"/>
      <c r="H8" s="198"/>
      <c r="I8" s="198"/>
    </row>
    <row r="9" spans="1:9" s="9" customFormat="1" ht="22.2" customHeight="1" x14ac:dyDescent="0.4">
      <c r="A9" s="11" t="s">
        <v>5</v>
      </c>
      <c r="B9" s="11" t="s">
        <v>6</v>
      </c>
      <c r="C9" s="199">
        <f>'PC 2'!B21</f>
        <v>0</v>
      </c>
      <c r="D9" s="199"/>
      <c r="E9" s="199"/>
      <c r="F9" s="199"/>
      <c r="G9" s="199"/>
      <c r="H9" s="199"/>
      <c r="I9" s="199"/>
    </row>
    <row r="10" spans="1:9" s="9" customFormat="1" ht="22.2" customHeight="1" x14ac:dyDescent="0.4">
      <c r="A10" s="11" t="s">
        <v>7</v>
      </c>
      <c r="B10" s="11" t="s">
        <v>8</v>
      </c>
      <c r="C10" s="199">
        <f>'PC 2'!B22</f>
        <v>0</v>
      </c>
      <c r="D10" s="199"/>
      <c r="E10" s="199"/>
      <c r="F10" s="199"/>
      <c r="G10" s="199"/>
      <c r="H10" s="199"/>
      <c r="I10" s="199"/>
    </row>
    <row r="11" spans="1:9" s="9" customFormat="1" ht="39" customHeight="1" x14ac:dyDescent="0.4">
      <c r="A11" s="11" t="s">
        <v>9</v>
      </c>
      <c r="B11" s="11" t="s">
        <v>10</v>
      </c>
      <c r="C11" s="206">
        <f>'PC 2'!B23</f>
        <v>0</v>
      </c>
      <c r="D11" s="206"/>
      <c r="E11" s="206"/>
      <c r="F11" s="206"/>
      <c r="G11" s="206"/>
      <c r="H11" s="206"/>
      <c r="I11" s="206"/>
    </row>
    <row r="12" spans="1:9" s="9" customFormat="1" ht="22.2" customHeight="1" x14ac:dyDescent="0.4">
      <c r="A12" s="11" t="s">
        <v>11</v>
      </c>
      <c r="B12" s="11" t="s">
        <v>12</v>
      </c>
      <c r="C12" s="199">
        <f>'PC 2'!B26</f>
        <v>0</v>
      </c>
      <c r="D12" s="199"/>
      <c r="E12" s="199"/>
      <c r="F12" s="199"/>
      <c r="G12" s="199"/>
      <c r="H12" s="199"/>
      <c r="I12" s="199"/>
    </row>
    <row r="13" spans="1:9" s="9" customFormat="1" ht="22.2" customHeight="1" x14ac:dyDescent="0.4">
      <c r="A13" s="11" t="s">
        <v>13</v>
      </c>
      <c r="B13" s="11" t="s">
        <v>14</v>
      </c>
      <c r="C13" s="199">
        <f>'PC 2'!B27</f>
        <v>0</v>
      </c>
      <c r="D13" s="199"/>
      <c r="E13" s="199"/>
      <c r="F13" s="199"/>
      <c r="G13" s="199"/>
      <c r="H13" s="199"/>
      <c r="I13" s="199"/>
    </row>
    <row r="14" spans="1:9" s="9" customFormat="1" ht="22.2" customHeight="1" x14ac:dyDescent="0.4">
      <c r="A14" s="11" t="s">
        <v>15</v>
      </c>
      <c r="B14" s="11" t="s">
        <v>14</v>
      </c>
      <c r="C14" s="199">
        <f>'PC 2'!D27</f>
        <v>0</v>
      </c>
      <c r="D14" s="199"/>
      <c r="E14" s="199"/>
      <c r="F14" s="199"/>
      <c r="G14" s="199"/>
      <c r="H14" s="199"/>
      <c r="I14" s="199"/>
    </row>
    <row r="15" spans="1:9" s="9" customFormat="1" ht="22.2" customHeight="1" x14ac:dyDescent="0.4">
      <c r="A15" s="11" t="s">
        <v>17</v>
      </c>
      <c r="B15" s="11" t="s">
        <v>16</v>
      </c>
      <c r="C15" s="199">
        <f>'PC 2'!B29</f>
        <v>0</v>
      </c>
      <c r="D15" s="199"/>
      <c r="E15" s="199"/>
      <c r="F15" s="199"/>
      <c r="G15" s="199"/>
      <c r="H15" s="199"/>
      <c r="I15" s="199"/>
    </row>
    <row r="16" spans="1:9" s="9" customFormat="1" ht="22.2" customHeight="1" x14ac:dyDescent="0.4">
      <c r="A16" s="11" t="s">
        <v>19</v>
      </c>
      <c r="B16" s="11" t="s">
        <v>18</v>
      </c>
      <c r="C16" s="199">
        <f>'PC 2'!B31</f>
        <v>0</v>
      </c>
      <c r="D16" s="199"/>
      <c r="E16" s="199"/>
      <c r="F16" s="199"/>
      <c r="G16" s="199"/>
      <c r="H16" s="199"/>
      <c r="I16" s="199"/>
    </row>
    <row r="17" spans="1:9" s="9" customFormat="1" ht="22.2" customHeight="1" x14ac:dyDescent="0.4">
      <c r="A17" s="11" t="s">
        <v>21</v>
      </c>
      <c r="B17" s="11" t="s">
        <v>20</v>
      </c>
      <c r="C17" s="199">
        <f>'PC 2'!B32</f>
        <v>0</v>
      </c>
      <c r="D17" s="199"/>
      <c r="E17" s="199"/>
      <c r="F17" s="199"/>
      <c r="G17" s="199"/>
      <c r="H17" s="199"/>
      <c r="I17" s="199"/>
    </row>
    <row r="18" spans="1:9" s="9" customFormat="1" ht="22.2" customHeight="1" x14ac:dyDescent="0.4">
      <c r="A18" s="11" t="s">
        <v>23</v>
      </c>
      <c r="B18" s="11" t="s">
        <v>22</v>
      </c>
      <c r="C18" s="199">
        <f>'PC 2'!B33</f>
        <v>0</v>
      </c>
      <c r="D18" s="199"/>
      <c r="E18" s="199"/>
      <c r="F18" s="199"/>
      <c r="G18" s="199"/>
      <c r="H18" s="199"/>
      <c r="I18" s="199"/>
    </row>
    <row r="19" spans="1:9" s="9" customFormat="1" ht="22.2" customHeight="1" x14ac:dyDescent="0.4">
      <c r="A19" s="11" t="s">
        <v>24</v>
      </c>
      <c r="B19" s="11" t="s">
        <v>102</v>
      </c>
      <c r="C19" s="184">
        <f>'PC 2'!B2</f>
        <v>0</v>
      </c>
      <c r="D19" s="184"/>
      <c r="E19" s="184"/>
      <c r="F19" s="184"/>
      <c r="G19" s="184"/>
      <c r="H19" s="184"/>
      <c r="I19" s="184"/>
    </row>
    <row r="20" spans="1:9" s="9" customFormat="1" ht="22.2" customHeight="1" x14ac:dyDescent="0.4">
      <c r="A20" s="11" t="s">
        <v>26</v>
      </c>
      <c r="B20" s="11" t="s">
        <v>172</v>
      </c>
      <c r="C20" s="184">
        <f>'PC 2'!B3</f>
        <v>0</v>
      </c>
      <c r="D20" s="184"/>
      <c r="E20" s="184"/>
      <c r="F20" s="184"/>
      <c r="G20" s="184"/>
      <c r="H20" s="184"/>
      <c r="I20" s="184"/>
    </row>
    <row r="21" spans="1:9" s="9" customFormat="1" ht="22.2" customHeight="1" x14ac:dyDescent="0.4">
      <c r="A21" s="11" t="s">
        <v>28</v>
      </c>
      <c r="B21" s="11" t="s">
        <v>25</v>
      </c>
      <c r="C21" s="184">
        <f>'PC 2'!B4</f>
        <v>0</v>
      </c>
      <c r="D21" s="184"/>
      <c r="E21" s="184"/>
      <c r="F21" s="184"/>
      <c r="G21" s="184"/>
      <c r="H21" s="184"/>
      <c r="I21" s="184"/>
    </row>
    <row r="22" spans="1:9" s="9" customFormat="1" ht="22.2" customHeight="1" x14ac:dyDescent="0.4">
      <c r="A22" s="11" t="s">
        <v>30</v>
      </c>
      <c r="B22" s="11" t="s">
        <v>27</v>
      </c>
      <c r="C22" s="184">
        <f>'PC 2'!B10</f>
        <v>0</v>
      </c>
      <c r="D22" s="184"/>
      <c r="E22" s="184"/>
      <c r="F22" s="184"/>
      <c r="G22" s="184"/>
      <c r="H22" s="184"/>
      <c r="I22" s="184"/>
    </row>
    <row r="23" spans="1:9" s="9" customFormat="1" ht="22.2" customHeight="1" x14ac:dyDescent="0.4">
      <c r="A23" s="11" t="s">
        <v>32</v>
      </c>
      <c r="B23" s="11" t="s">
        <v>29</v>
      </c>
      <c r="C23" s="184">
        <f>'PC 2'!B5</f>
        <v>0</v>
      </c>
      <c r="D23" s="184"/>
      <c r="E23" s="184"/>
      <c r="F23" s="184"/>
      <c r="G23" s="184"/>
      <c r="H23" s="184"/>
      <c r="I23" s="184"/>
    </row>
    <row r="24" spans="1:9" s="9" customFormat="1" ht="22.2" customHeight="1" x14ac:dyDescent="0.4">
      <c r="A24" s="11" t="s">
        <v>34</v>
      </c>
      <c r="B24" s="11" t="s">
        <v>31</v>
      </c>
      <c r="C24" s="197">
        <f>'PC 2'!B34</f>
        <v>0</v>
      </c>
      <c r="D24" s="198"/>
      <c r="E24" s="198"/>
      <c r="F24" s="198"/>
      <c r="G24" s="198"/>
      <c r="H24" s="198"/>
      <c r="I24" s="198"/>
    </row>
    <row r="25" spans="1:9" s="9" customFormat="1" ht="22.2" customHeight="1" x14ac:dyDescent="0.4">
      <c r="A25" s="11" t="s">
        <v>36</v>
      </c>
      <c r="B25" s="11" t="s">
        <v>33</v>
      </c>
      <c r="C25" s="199">
        <f>'PC 2'!B35</f>
        <v>0</v>
      </c>
      <c r="D25" s="199"/>
      <c r="E25" s="199"/>
      <c r="F25" s="199"/>
      <c r="G25" s="199"/>
      <c r="H25" s="199"/>
      <c r="I25" s="199"/>
    </row>
    <row r="26" spans="1:9" s="9" customFormat="1" ht="22.2" customHeight="1" x14ac:dyDescent="0.4">
      <c r="A26" s="11" t="s">
        <v>38</v>
      </c>
      <c r="B26" s="11" t="s">
        <v>35</v>
      </c>
      <c r="C26" s="184">
        <f>'PC 2'!B11</f>
        <v>0</v>
      </c>
      <c r="D26" s="184"/>
      <c r="E26" s="184"/>
      <c r="F26" s="184"/>
      <c r="G26" s="184"/>
      <c r="H26" s="184"/>
      <c r="I26" s="184"/>
    </row>
    <row r="27" spans="1:9" s="9" customFormat="1" ht="22.2" customHeight="1" x14ac:dyDescent="0.4">
      <c r="A27" s="11" t="s">
        <v>40</v>
      </c>
      <c r="B27" s="11" t="s">
        <v>37</v>
      </c>
      <c r="C27" s="184">
        <f>'PC 2'!B6</f>
        <v>0</v>
      </c>
      <c r="D27" s="184"/>
      <c r="E27" s="184"/>
      <c r="F27" s="184"/>
      <c r="G27" s="184"/>
      <c r="H27" s="184"/>
      <c r="I27" s="184"/>
    </row>
    <row r="28" spans="1:9" s="9" customFormat="1" ht="22.2" customHeight="1" x14ac:dyDescent="0.4">
      <c r="A28" s="11" t="s">
        <v>171</v>
      </c>
      <c r="B28" s="11" t="s">
        <v>39</v>
      </c>
      <c r="C28" s="184">
        <f>'PC 2'!B12</f>
        <v>0</v>
      </c>
      <c r="D28" s="184"/>
      <c r="E28" s="184"/>
      <c r="F28" s="184"/>
      <c r="G28" s="184"/>
      <c r="H28" s="184"/>
      <c r="I28" s="184"/>
    </row>
    <row r="29" spans="1:9" s="9" customFormat="1" ht="22.2" customHeight="1" x14ac:dyDescent="0.4">
      <c r="A29" s="11" t="s">
        <v>191</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2'!A16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z8Ip5U2P5Qe8Dj8foCKMI6qtPUIqRA4nz1t/A56y1klTu0P6zb9F3VGBE81bIV76G6yxIuq6Qvi2IhY8ugi6pA==" saltValue="Easln7jev24SmPXlTZdoFA==" spinCount="100000" sheet="1" objects="1" scenarios="1"/>
  <mergeCells count="56">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 ref="A51:B51"/>
    <mergeCell ref="C51:D51"/>
    <mergeCell ref="E51:I51"/>
    <mergeCell ref="A46:C46"/>
    <mergeCell ref="D46:I46"/>
    <mergeCell ref="A47:H48"/>
    <mergeCell ref="A49:B49"/>
    <mergeCell ref="C49:D49"/>
    <mergeCell ref="E49:I49"/>
    <mergeCell ref="A38:I40"/>
    <mergeCell ref="A32:I32"/>
    <mergeCell ref="C21:I21"/>
    <mergeCell ref="C22:I22"/>
    <mergeCell ref="C23:I23"/>
    <mergeCell ref="C24:I24"/>
    <mergeCell ref="C25:I25"/>
    <mergeCell ref="C26:I26"/>
    <mergeCell ref="C27:I27"/>
    <mergeCell ref="C28:I28"/>
    <mergeCell ref="C29:I29"/>
    <mergeCell ref="C30:I30"/>
    <mergeCell ref="A31:I31"/>
    <mergeCell ref="C19:I19"/>
    <mergeCell ref="C7:I7"/>
    <mergeCell ref="C8:I8"/>
    <mergeCell ref="C9:I9"/>
    <mergeCell ref="C10:I10"/>
    <mergeCell ref="C11:I11"/>
    <mergeCell ref="C12:I12"/>
    <mergeCell ref="C13:I13"/>
    <mergeCell ref="C15:I15"/>
    <mergeCell ref="C16:I16"/>
    <mergeCell ref="C17:I17"/>
    <mergeCell ref="C18:I18"/>
    <mergeCell ref="C14:I14"/>
    <mergeCell ref="C6:I6"/>
    <mergeCell ref="A2:I2"/>
    <mergeCell ref="A3:I3"/>
    <mergeCell ref="A4:I4"/>
    <mergeCell ref="A5:I5"/>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3'!B55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3'!A1</f>
        <v xml:space="preserve">Particulars of Contract: </v>
      </c>
      <c r="C7" s="196"/>
      <c r="D7" s="196"/>
      <c r="E7" s="196"/>
      <c r="F7" s="196"/>
      <c r="G7" s="196"/>
      <c r="H7" s="196"/>
      <c r="I7" s="196"/>
    </row>
    <row r="8" spans="1:9" s="9" customFormat="1" ht="22.2" customHeight="1" x14ac:dyDescent="0.4">
      <c r="A8" s="11" t="s">
        <v>3</v>
      </c>
      <c r="B8" s="11" t="s">
        <v>4</v>
      </c>
      <c r="C8" s="198">
        <f>'PC 3'!B20</f>
        <v>0</v>
      </c>
      <c r="D8" s="198"/>
      <c r="E8" s="198"/>
      <c r="F8" s="198"/>
      <c r="G8" s="198"/>
      <c r="H8" s="198"/>
      <c r="I8" s="198"/>
    </row>
    <row r="9" spans="1:9" s="9" customFormat="1" ht="22.2" customHeight="1" x14ac:dyDescent="0.4">
      <c r="A9" s="11" t="s">
        <v>5</v>
      </c>
      <c r="B9" s="11" t="s">
        <v>6</v>
      </c>
      <c r="C9" s="199">
        <f>'PC 3'!B21</f>
        <v>0</v>
      </c>
      <c r="D9" s="199"/>
      <c r="E9" s="199"/>
      <c r="F9" s="199"/>
      <c r="G9" s="199"/>
      <c r="H9" s="199"/>
      <c r="I9" s="199"/>
    </row>
    <row r="10" spans="1:9" s="9" customFormat="1" ht="22.2" customHeight="1" x14ac:dyDescent="0.4">
      <c r="A10" s="11" t="s">
        <v>7</v>
      </c>
      <c r="B10" s="11" t="s">
        <v>8</v>
      </c>
      <c r="C10" s="199">
        <f>'PC 3'!B22</f>
        <v>0</v>
      </c>
      <c r="D10" s="199"/>
      <c r="E10" s="199"/>
      <c r="F10" s="199"/>
      <c r="G10" s="199"/>
      <c r="H10" s="199"/>
      <c r="I10" s="199"/>
    </row>
    <row r="11" spans="1:9" s="9" customFormat="1" ht="39" customHeight="1" x14ac:dyDescent="0.4">
      <c r="A11" s="11" t="s">
        <v>9</v>
      </c>
      <c r="B11" s="11" t="s">
        <v>10</v>
      </c>
      <c r="C11" s="206">
        <f>'PC 3'!B23</f>
        <v>0</v>
      </c>
      <c r="D11" s="206"/>
      <c r="E11" s="206"/>
      <c r="F11" s="206"/>
      <c r="G11" s="206"/>
      <c r="H11" s="206"/>
      <c r="I11" s="206"/>
    </row>
    <row r="12" spans="1:9" s="9" customFormat="1" ht="22.2" customHeight="1" x14ac:dyDescent="0.4">
      <c r="A12" s="11" t="s">
        <v>11</v>
      </c>
      <c r="B12" s="11" t="s">
        <v>12</v>
      </c>
      <c r="C12" s="199">
        <f>'PC 3'!B26</f>
        <v>0</v>
      </c>
      <c r="D12" s="199"/>
      <c r="E12" s="199"/>
      <c r="F12" s="199"/>
      <c r="G12" s="199"/>
      <c r="H12" s="199"/>
      <c r="I12" s="199"/>
    </row>
    <row r="13" spans="1:9" s="9" customFormat="1" ht="22.2" customHeight="1" x14ac:dyDescent="0.4">
      <c r="A13" s="11" t="s">
        <v>13</v>
      </c>
      <c r="B13" s="11" t="s">
        <v>14</v>
      </c>
      <c r="C13" s="199">
        <f>'PC 3'!B27</f>
        <v>0</v>
      </c>
      <c r="D13" s="199"/>
      <c r="E13" s="199"/>
      <c r="F13" s="199"/>
      <c r="G13" s="199"/>
      <c r="H13" s="199"/>
      <c r="I13" s="199"/>
    </row>
    <row r="14" spans="1:9" s="9" customFormat="1" ht="22.2" customHeight="1" x14ac:dyDescent="0.4">
      <c r="A14" s="11" t="s">
        <v>15</v>
      </c>
      <c r="B14" s="11" t="s">
        <v>14</v>
      </c>
      <c r="C14" s="199">
        <f>'PC 3'!D27</f>
        <v>0</v>
      </c>
      <c r="D14" s="199"/>
      <c r="E14" s="199"/>
      <c r="F14" s="199"/>
      <c r="G14" s="199"/>
      <c r="H14" s="199"/>
      <c r="I14" s="199"/>
    </row>
    <row r="15" spans="1:9" s="9" customFormat="1" ht="22.2" customHeight="1" x14ac:dyDescent="0.4">
      <c r="A15" s="11" t="s">
        <v>17</v>
      </c>
      <c r="B15" s="11" t="s">
        <v>16</v>
      </c>
      <c r="C15" s="199">
        <f>'PC 3'!B29</f>
        <v>0</v>
      </c>
      <c r="D15" s="199"/>
      <c r="E15" s="199"/>
      <c r="F15" s="199"/>
      <c r="G15" s="199"/>
      <c r="H15" s="199"/>
      <c r="I15" s="199"/>
    </row>
    <row r="16" spans="1:9" s="9" customFormat="1" ht="22.2" customHeight="1" x14ac:dyDescent="0.4">
      <c r="A16" s="11" t="s">
        <v>19</v>
      </c>
      <c r="B16" s="11" t="s">
        <v>18</v>
      </c>
      <c r="C16" s="199">
        <f>'PC 3'!B31</f>
        <v>0</v>
      </c>
      <c r="D16" s="199"/>
      <c r="E16" s="199"/>
      <c r="F16" s="199"/>
      <c r="G16" s="199"/>
      <c r="H16" s="199"/>
      <c r="I16" s="199"/>
    </row>
    <row r="17" spans="1:9" s="9" customFormat="1" ht="22.2" customHeight="1" x14ac:dyDescent="0.4">
      <c r="A17" s="11" t="s">
        <v>21</v>
      </c>
      <c r="B17" s="11" t="s">
        <v>20</v>
      </c>
      <c r="C17" s="199">
        <f>'PC 3'!B32</f>
        <v>0</v>
      </c>
      <c r="D17" s="199"/>
      <c r="E17" s="199"/>
      <c r="F17" s="199"/>
      <c r="G17" s="199"/>
      <c r="H17" s="199"/>
      <c r="I17" s="199"/>
    </row>
    <row r="18" spans="1:9" s="9" customFormat="1" ht="22.2" customHeight="1" x14ac:dyDescent="0.4">
      <c r="A18" s="11" t="s">
        <v>23</v>
      </c>
      <c r="B18" s="11" t="s">
        <v>22</v>
      </c>
      <c r="C18" s="199">
        <f>'PC 3'!B33</f>
        <v>0</v>
      </c>
      <c r="D18" s="199"/>
      <c r="E18" s="199"/>
      <c r="F18" s="199"/>
      <c r="G18" s="199"/>
      <c r="H18" s="199"/>
      <c r="I18" s="199"/>
    </row>
    <row r="19" spans="1:9" s="9" customFormat="1" ht="22.2" customHeight="1" x14ac:dyDescent="0.4">
      <c r="A19" s="11" t="s">
        <v>24</v>
      </c>
      <c r="B19" s="11" t="s">
        <v>102</v>
      </c>
      <c r="C19" s="184">
        <f>'PC 3'!B2</f>
        <v>0</v>
      </c>
      <c r="D19" s="184"/>
      <c r="E19" s="184"/>
      <c r="F19" s="184"/>
      <c r="G19" s="184"/>
      <c r="H19" s="184"/>
      <c r="I19" s="184"/>
    </row>
    <row r="20" spans="1:9" s="9" customFormat="1" ht="22.2" customHeight="1" x14ac:dyDescent="0.4">
      <c r="A20" s="11" t="s">
        <v>26</v>
      </c>
      <c r="B20" s="11" t="s">
        <v>172</v>
      </c>
      <c r="C20" s="184">
        <f>'PC 3'!B3</f>
        <v>0</v>
      </c>
      <c r="D20" s="184"/>
      <c r="E20" s="184"/>
      <c r="F20" s="184"/>
      <c r="G20" s="184"/>
      <c r="H20" s="184"/>
      <c r="I20" s="184"/>
    </row>
    <row r="21" spans="1:9" s="9" customFormat="1" ht="22.2" customHeight="1" x14ac:dyDescent="0.4">
      <c r="A21" s="11" t="s">
        <v>28</v>
      </c>
      <c r="B21" s="11" t="s">
        <v>25</v>
      </c>
      <c r="C21" s="184">
        <f>'PC 3'!B4</f>
        <v>0</v>
      </c>
      <c r="D21" s="184"/>
      <c r="E21" s="184"/>
      <c r="F21" s="184"/>
      <c r="G21" s="184"/>
      <c r="H21" s="184"/>
      <c r="I21" s="184"/>
    </row>
    <row r="22" spans="1:9" s="9" customFormat="1" ht="22.2" customHeight="1" x14ac:dyDescent="0.4">
      <c r="A22" s="11" t="s">
        <v>30</v>
      </c>
      <c r="B22" s="11" t="s">
        <v>27</v>
      </c>
      <c r="C22" s="184">
        <f>'PC 3'!B10</f>
        <v>0</v>
      </c>
      <c r="D22" s="184"/>
      <c r="E22" s="184"/>
      <c r="F22" s="184"/>
      <c r="G22" s="184"/>
      <c r="H22" s="184"/>
      <c r="I22" s="184"/>
    </row>
    <row r="23" spans="1:9" s="9" customFormat="1" ht="22.2" customHeight="1" x14ac:dyDescent="0.4">
      <c r="A23" s="11" t="s">
        <v>32</v>
      </c>
      <c r="B23" s="11" t="s">
        <v>29</v>
      </c>
      <c r="C23" s="184">
        <f>'PC 3'!B5</f>
        <v>0</v>
      </c>
      <c r="D23" s="184"/>
      <c r="E23" s="184"/>
      <c r="F23" s="184"/>
      <c r="G23" s="184"/>
      <c r="H23" s="184"/>
      <c r="I23" s="184"/>
    </row>
    <row r="24" spans="1:9" s="9" customFormat="1" ht="22.2" customHeight="1" x14ac:dyDescent="0.4">
      <c r="A24" s="11" t="s">
        <v>34</v>
      </c>
      <c r="B24" s="11" t="s">
        <v>31</v>
      </c>
      <c r="C24" s="197">
        <f>'PC 3'!B34</f>
        <v>0</v>
      </c>
      <c r="D24" s="198"/>
      <c r="E24" s="198"/>
      <c r="F24" s="198"/>
      <c r="G24" s="198"/>
      <c r="H24" s="198"/>
      <c r="I24" s="198"/>
    </row>
    <row r="25" spans="1:9" s="9" customFormat="1" ht="22.2" customHeight="1" x14ac:dyDescent="0.4">
      <c r="A25" s="11" t="s">
        <v>36</v>
      </c>
      <c r="B25" s="11" t="s">
        <v>33</v>
      </c>
      <c r="C25" s="199">
        <f>'PC 3'!B35</f>
        <v>0</v>
      </c>
      <c r="D25" s="199"/>
      <c r="E25" s="199"/>
      <c r="F25" s="199"/>
      <c r="G25" s="199"/>
      <c r="H25" s="199"/>
      <c r="I25" s="199"/>
    </row>
    <row r="26" spans="1:9" s="9" customFormat="1" ht="22.2" customHeight="1" x14ac:dyDescent="0.4">
      <c r="A26" s="11" t="s">
        <v>38</v>
      </c>
      <c r="B26" s="11" t="s">
        <v>35</v>
      </c>
      <c r="C26" s="184">
        <f>'PC 3'!B11</f>
        <v>0</v>
      </c>
      <c r="D26" s="184"/>
      <c r="E26" s="184"/>
      <c r="F26" s="184"/>
      <c r="G26" s="184"/>
      <c r="H26" s="184"/>
      <c r="I26" s="184"/>
    </row>
    <row r="27" spans="1:9" s="9" customFormat="1" ht="22.2" customHeight="1" x14ac:dyDescent="0.4">
      <c r="A27" s="11" t="s">
        <v>40</v>
      </c>
      <c r="B27" s="11" t="s">
        <v>37</v>
      </c>
      <c r="C27" s="184">
        <f>'PC 3'!B6</f>
        <v>0</v>
      </c>
      <c r="D27" s="184"/>
      <c r="E27" s="184"/>
      <c r="F27" s="184"/>
      <c r="G27" s="184"/>
      <c r="H27" s="184"/>
      <c r="I27" s="184"/>
    </row>
    <row r="28" spans="1:9" s="9" customFormat="1" ht="22.2" customHeight="1" x14ac:dyDescent="0.4">
      <c r="A28" s="11" t="s">
        <v>171</v>
      </c>
      <c r="B28" s="11" t="s">
        <v>39</v>
      </c>
      <c r="C28" s="184">
        <f>'PC 3'!B12</f>
        <v>0</v>
      </c>
      <c r="D28" s="184"/>
      <c r="E28" s="184"/>
      <c r="F28" s="184"/>
      <c r="G28" s="184"/>
      <c r="H28" s="184"/>
      <c r="I28" s="184"/>
    </row>
    <row r="29" spans="1:9" s="9" customFormat="1" ht="22.2" customHeight="1" x14ac:dyDescent="0.4">
      <c r="A29" s="11" t="s">
        <v>191</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3'!A16</f>
        <v>Certification of the sum of ₦0.00 0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la5N3zMg15q2+T54YhWBTw1joYEpOZV1eUv5nsM1Ib3D9QVLu45SwfS+bdGAia+IyRaqwTfhaU41y7SOUKsSVA==" saltValue="HG73qQhhl2e/sN0Tn56x8A==" spinCount="100000" sheet="1" objects="1" scenarios="1"/>
  <mergeCells count="56">
    <mergeCell ref="C13:I13"/>
    <mergeCell ref="A2:I2"/>
    <mergeCell ref="A3:I3"/>
    <mergeCell ref="A4:I4"/>
    <mergeCell ref="A5:I5"/>
    <mergeCell ref="C6:I6"/>
    <mergeCell ref="C7:I7"/>
    <mergeCell ref="C8:I8"/>
    <mergeCell ref="C9:I9"/>
    <mergeCell ref="C10:I10"/>
    <mergeCell ref="C11:I11"/>
    <mergeCell ref="C12:I12"/>
    <mergeCell ref="C25:I25"/>
    <mergeCell ref="C14:I14"/>
    <mergeCell ref="C15:I15"/>
    <mergeCell ref="C16:I16"/>
    <mergeCell ref="C17:I17"/>
    <mergeCell ref="C18:I18"/>
    <mergeCell ref="C19:I19"/>
    <mergeCell ref="C20:I20"/>
    <mergeCell ref="C21:I21"/>
    <mergeCell ref="C22:I22"/>
    <mergeCell ref="C23:I23"/>
    <mergeCell ref="C24:I24"/>
    <mergeCell ref="A37:I37"/>
    <mergeCell ref="C26:I26"/>
    <mergeCell ref="C27:I27"/>
    <mergeCell ref="C28:I28"/>
    <mergeCell ref="C29:I29"/>
    <mergeCell ref="C30:I30"/>
    <mergeCell ref="A31:I31"/>
    <mergeCell ref="A32:I32"/>
    <mergeCell ref="B33:I33"/>
    <mergeCell ref="B34:I34"/>
    <mergeCell ref="B35:I35"/>
    <mergeCell ref="B36:I36"/>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50:B50"/>
    <mergeCell ref="C50:D50"/>
    <mergeCell ref="E50:I50"/>
    <mergeCell ref="A51:B51"/>
    <mergeCell ref="C51:D51"/>
    <mergeCell ref="E51:I51"/>
  </mergeCells>
  <pageMargins left="0.7" right="0.7" top="0.75" bottom="0.75" header="0.3" footer="0.3"/>
  <pageSetup scale="6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39" zoomScale="40" zoomScaleNormal="100" zoomScaleSheetLayoutView="40" workbookViewId="0">
      <selection activeCell="G46" sqref="G46:H46"/>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33" t="s">
        <v>117</v>
      </c>
      <c r="B1" s="233"/>
      <c r="C1" s="233"/>
      <c r="D1" s="233"/>
      <c r="E1" s="233"/>
      <c r="F1" s="233"/>
      <c r="G1" s="233"/>
      <c r="H1" s="233"/>
    </row>
    <row r="2" spans="1:8" s="134" customFormat="1" ht="34.950000000000003" customHeight="1" x14ac:dyDescent="0.75">
      <c r="A2" s="233" t="s">
        <v>57</v>
      </c>
      <c r="B2" s="233"/>
      <c r="C2" s="233"/>
      <c r="D2" s="233"/>
      <c r="E2" s="233"/>
      <c r="F2" s="233"/>
      <c r="G2" s="233"/>
      <c r="H2" s="233"/>
    </row>
    <row r="3" spans="1:8" s="134" customFormat="1" ht="34.950000000000003" customHeight="1" x14ac:dyDescent="0.75">
      <c r="A3" s="233" t="s">
        <v>116</v>
      </c>
      <c r="B3" s="233"/>
      <c r="C3" s="233"/>
      <c r="D3" s="233"/>
      <c r="E3" s="233"/>
      <c r="F3" s="233"/>
      <c r="G3" s="233"/>
      <c r="H3" s="233"/>
    </row>
    <row r="4" spans="1:8" s="134" customFormat="1" ht="24" customHeight="1" x14ac:dyDescent="0.75">
      <c r="A4" s="234"/>
      <c r="B4" s="234"/>
      <c r="C4" s="234"/>
      <c r="D4" s="234"/>
      <c r="E4" s="234"/>
      <c r="F4" s="234"/>
      <c r="G4" s="234"/>
      <c r="H4" s="234"/>
    </row>
    <row r="5" spans="1:8" s="136" customFormat="1" ht="111.6" customHeight="1" x14ac:dyDescent="0.85">
      <c r="A5" s="166" t="s">
        <v>173</v>
      </c>
      <c r="B5" s="235">
        <f>'PC 1'!B23</f>
        <v>0</v>
      </c>
      <c r="C5" s="235"/>
      <c r="D5" s="235"/>
      <c r="E5" s="235"/>
      <c r="F5" s="235"/>
      <c r="G5" s="166" t="s">
        <v>118</v>
      </c>
      <c r="H5" s="135">
        <f>'PC 1'!B36</f>
        <v>0</v>
      </c>
    </row>
    <row r="6" spans="1:8" s="136" customFormat="1" ht="111.6" customHeight="1" x14ac:dyDescent="0.85">
      <c r="A6" s="166" t="s">
        <v>175</v>
      </c>
      <c r="B6" s="235">
        <f>'PC 2'!B23</f>
        <v>0</v>
      </c>
      <c r="C6" s="235"/>
      <c r="D6" s="235"/>
      <c r="E6" s="235"/>
      <c r="F6" s="235"/>
      <c r="G6" s="166"/>
      <c r="H6" s="135"/>
    </row>
    <row r="7" spans="1:8" s="136" customFormat="1" ht="111.6" customHeight="1" x14ac:dyDescent="0.85">
      <c r="A7" s="166" t="s">
        <v>217</v>
      </c>
      <c r="B7" s="235">
        <f>'PC 3'!B23</f>
        <v>0</v>
      </c>
      <c r="C7" s="235"/>
      <c r="D7" s="235"/>
      <c r="E7" s="235"/>
      <c r="F7" s="235"/>
      <c r="G7" s="166"/>
      <c r="H7" s="135"/>
    </row>
    <row r="8" spans="1:8" s="136" customFormat="1" ht="96.6" x14ac:dyDescent="0.85">
      <c r="A8" s="166" t="s">
        <v>174</v>
      </c>
      <c r="B8" s="235">
        <f>'PC 1'!B20</f>
        <v>0</v>
      </c>
      <c r="C8" s="235"/>
      <c r="D8" s="235"/>
      <c r="E8" s="235"/>
      <c r="F8" s="235"/>
      <c r="G8" s="139" t="s">
        <v>176</v>
      </c>
      <c r="H8" s="137" t="str">
        <f>'PC 1'!B27 &amp; "/" &amp; 'PC 2'!B27 &amp; "/" &amp; 'PC 3'!B27</f>
        <v>0/0/0</v>
      </c>
    </row>
    <row r="9" spans="1:8" s="136" customFormat="1" ht="96.6" x14ac:dyDescent="0.85">
      <c r="A9" s="166" t="s">
        <v>112</v>
      </c>
      <c r="B9" s="236" t="str">
        <f>'PC 1'!B28&amp;" "&amp;"/"&amp;'PC 2'!B28</f>
        <v>0 /0</v>
      </c>
      <c r="C9" s="236"/>
      <c r="D9" s="236"/>
      <c r="E9" s="236"/>
      <c r="F9" s="236"/>
      <c r="G9" s="139" t="s">
        <v>214</v>
      </c>
      <c r="H9" s="137" t="str">
        <f>'PC 1'!B30 &amp; "/" &amp; 'PC 2'!B30 &amp; "/" &amp; 'PC 3'!B30</f>
        <v>0/0/0</v>
      </c>
    </row>
    <row r="10" spans="1:8" s="136" customFormat="1" ht="96.6" x14ac:dyDescent="0.85">
      <c r="A10" s="166" t="s">
        <v>213</v>
      </c>
      <c r="B10" s="237" t="str">
        <f>'PC 1'!B22 &amp; "/" &amp; 'PC 2'!B22&amp; "/" &amp; 'PC 3'!B22</f>
        <v>0/0/0</v>
      </c>
      <c r="C10" s="237"/>
      <c r="D10" s="237"/>
      <c r="E10" s="237"/>
      <c r="F10" s="237"/>
      <c r="G10" s="139" t="s">
        <v>113</v>
      </c>
      <c r="H10" s="138" t="s">
        <v>215</v>
      </c>
    </row>
    <row r="11" spans="1:8" s="136" customFormat="1" ht="132" customHeight="1" x14ac:dyDescent="0.85">
      <c r="A11" s="139" t="s">
        <v>114</v>
      </c>
      <c r="B11" s="236">
        <f>'PC 1'!B21</f>
        <v>0</v>
      </c>
      <c r="C11" s="236"/>
      <c r="D11" s="236"/>
      <c r="E11" s="236"/>
      <c r="F11" s="236"/>
      <c r="G11" s="139" t="s">
        <v>219</v>
      </c>
      <c r="H11" s="137" t="str">
        <f>'PC 1'!B1 &amp; "/" &amp; 'PC 2'!B1&amp; "/" &amp; 'PC 3'!B1</f>
        <v>//</v>
      </c>
    </row>
    <row r="12" spans="1:8" s="136" customFormat="1" ht="48.6" x14ac:dyDescent="0.85">
      <c r="A12" s="166" t="s">
        <v>115</v>
      </c>
      <c r="B12" s="236" t="s">
        <v>121</v>
      </c>
      <c r="C12" s="236"/>
      <c r="D12" s="236"/>
      <c r="E12" s="236"/>
      <c r="F12" s="236"/>
    </row>
    <row r="13" spans="1:8" s="136" customFormat="1" ht="49.2" thickBot="1" x14ac:dyDescent="0.9">
      <c r="A13" s="233"/>
      <c r="B13" s="233"/>
      <c r="C13" s="233"/>
      <c r="D13" s="233"/>
      <c r="E13" s="233"/>
      <c r="F13" s="233"/>
      <c r="G13" s="233"/>
      <c r="H13" s="233"/>
    </row>
    <row r="14" spans="1:8" s="136" customFormat="1" ht="49.2" thickBot="1" x14ac:dyDescent="0.9">
      <c r="A14" s="238" t="s">
        <v>58</v>
      </c>
      <c r="B14" s="211"/>
      <c r="C14" s="211"/>
      <c r="D14" s="239"/>
      <c r="E14" s="133" t="s">
        <v>59</v>
      </c>
      <c r="F14" s="133" t="s">
        <v>151</v>
      </c>
      <c r="G14" s="207" t="s">
        <v>60</v>
      </c>
      <c r="H14" s="208"/>
    </row>
    <row r="15" spans="1:8" s="136" customFormat="1" ht="49.2" thickBot="1" x14ac:dyDescent="0.9">
      <c r="A15" s="224" t="s">
        <v>61</v>
      </c>
      <c r="B15" s="225"/>
      <c r="C15" s="225"/>
      <c r="D15" s="226"/>
      <c r="E15" s="140" t="s">
        <v>122</v>
      </c>
      <c r="F15" s="141"/>
      <c r="G15" s="218" t="str">
        <f>"See " &amp; 'PC 1'!B48</f>
        <v>See 0</v>
      </c>
      <c r="H15" s="219"/>
    </row>
    <row r="16" spans="1:8" s="136" customFormat="1" ht="49.2" thickBot="1" x14ac:dyDescent="0.9">
      <c r="A16" s="224" t="s">
        <v>62</v>
      </c>
      <c r="B16" s="225"/>
      <c r="C16" s="225"/>
      <c r="D16" s="226"/>
      <c r="E16" s="140" t="s">
        <v>122</v>
      </c>
      <c r="F16" s="141"/>
      <c r="G16" s="218" t="str">
        <f>"See " &amp; 'PC 1'!B42</f>
        <v>See 0</v>
      </c>
      <c r="H16" s="219"/>
    </row>
    <row r="17" spans="1:8" s="136" customFormat="1" ht="49.2" thickBot="1" x14ac:dyDescent="0.9">
      <c r="A17" s="224" t="s">
        <v>63</v>
      </c>
      <c r="B17" s="225"/>
      <c r="C17" s="225"/>
      <c r="D17" s="226"/>
      <c r="E17" s="140" t="s">
        <v>122</v>
      </c>
      <c r="F17" s="141"/>
      <c r="G17" s="218" t="str">
        <f>"See " &amp; 'PC 1'!B43</f>
        <v>See 0</v>
      </c>
      <c r="H17" s="219"/>
    </row>
    <row r="18" spans="1:8" s="136" customFormat="1" ht="49.2" thickBot="1" x14ac:dyDescent="0.9">
      <c r="A18" s="224" t="s">
        <v>64</v>
      </c>
      <c r="B18" s="225"/>
      <c r="C18" s="225"/>
      <c r="D18" s="226"/>
      <c r="E18" s="140" t="s">
        <v>122</v>
      </c>
      <c r="F18" s="141"/>
      <c r="G18" s="218" t="str">
        <f>"See " &amp; 'PC 1'!B44</f>
        <v>See 0</v>
      </c>
      <c r="H18" s="219"/>
    </row>
    <row r="19" spans="1:8" s="136" customFormat="1" ht="49.2" thickBot="1" x14ac:dyDescent="0.9">
      <c r="A19" s="224">
        <f>'PC 1'!B37</f>
        <v>0</v>
      </c>
      <c r="B19" s="225"/>
      <c r="C19" s="225"/>
      <c r="D19" s="226"/>
      <c r="E19" s="140" t="s">
        <v>122</v>
      </c>
      <c r="F19" s="141"/>
      <c r="G19" s="218" t="str">
        <f>"See " &amp;'PC 1'!B45</f>
        <v>See 0</v>
      </c>
      <c r="H19" s="219"/>
    </row>
    <row r="20" spans="1:8" s="136" customFormat="1" ht="49.2" thickBot="1" x14ac:dyDescent="0.9">
      <c r="A20" s="224" t="s">
        <v>125</v>
      </c>
      <c r="B20" s="225"/>
      <c r="C20" s="225"/>
      <c r="D20" s="226"/>
      <c r="E20" s="140"/>
      <c r="F20" s="140" t="s">
        <v>122</v>
      </c>
      <c r="G20" s="218" t="str">
        <f>IF('PC 1'!B49="N/A","N/A","See " &amp; 'PC 1'!B49)</f>
        <v>See 0</v>
      </c>
      <c r="H20" s="219"/>
    </row>
    <row r="21" spans="1:8" s="136" customFormat="1" ht="49.2" thickBot="1" x14ac:dyDescent="0.9">
      <c r="A21" s="224" t="s">
        <v>66</v>
      </c>
      <c r="B21" s="225"/>
      <c r="C21" s="225"/>
      <c r="D21" s="226"/>
      <c r="E21" s="140"/>
      <c r="F21" s="140" t="s">
        <v>122</v>
      </c>
      <c r="G21" s="218" t="str">
        <f>IF('PC 1'!B50="N/A","N/A","See " &amp; 'PC 1'!B50)</f>
        <v>See 0</v>
      </c>
      <c r="H21" s="219"/>
    </row>
    <row r="22" spans="1:8" s="136" customFormat="1" ht="49.2" thickBot="1" x14ac:dyDescent="0.9">
      <c r="A22" s="224" t="s">
        <v>180</v>
      </c>
      <c r="B22" s="225"/>
      <c r="C22" s="225"/>
      <c r="D22" s="226"/>
      <c r="E22" s="140"/>
      <c r="F22" s="140"/>
      <c r="G22" s="218" t="str">
        <f>IF('PC 1'!B47="N/A","N/A","See " &amp; 'PC 1'!B47)</f>
        <v>See 0</v>
      </c>
      <c r="H22" s="219"/>
    </row>
    <row r="23" spans="1:8" s="136" customFormat="1" ht="49.2" thickBot="1" x14ac:dyDescent="0.9">
      <c r="A23" s="224" t="s">
        <v>67</v>
      </c>
      <c r="B23" s="225"/>
      <c r="C23" s="225"/>
      <c r="D23" s="226"/>
      <c r="E23" s="141"/>
      <c r="F23" s="140" t="s">
        <v>122</v>
      </c>
      <c r="G23" s="218" t="str">
        <f>"See " &amp; 'PC 1'!B46</f>
        <v>See 0</v>
      </c>
      <c r="H23" s="219"/>
    </row>
    <row r="24" spans="1:8" s="136" customFormat="1" ht="49.2" thickBot="1" x14ac:dyDescent="0.9">
      <c r="A24" s="224" t="s">
        <v>68</v>
      </c>
      <c r="B24" s="232"/>
      <c r="C24" s="225"/>
      <c r="D24" s="226"/>
      <c r="E24" s="143"/>
      <c r="F24" s="143"/>
      <c r="G24" s="218" t="str">
        <f>"See " &amp; 'PC 1'!B44</f>
        <v>See 0</v>
      </c>
      <c r="H24" s="219"/>
    </row>
    <row r="25" spans="1:8" s="136" customFormat="1" ht="49.2" thickBot="1" x14ac:dyDescent="0.9">
      <c r="A25" s="142" t="s">
        <v>128</v>
      </c>
      <c r="B25" s="227">
        <f>'PC 1'!B25</f>
        <v>0</v>
      </c>
      <c r="C25" s="227"/>
      <c r="D25" s="227"/>
      <c r="E25" s="227"/>
      <c r="F25" s="227"/>
      <c r="G25" s="227"/>
      <c r="H25" s="228"/>
    </row>
    <row r="26" spans="1:8" s="136" customFormat="1" ht="49.2" thickBot="1" x14ac:dyDescent="0.9">
      <c r="A26" s="207" t="s">
        <v>69</v>
      </c>
      <c r="B26" s="229"/>
      <c r="C26" s="229"/>
      <c r="D26" s="229"/>
      <c r="E26" s="146"/>
      <c r="F26" s="146"/>
      <c r="G26" s="230"/>
      <c r="H26" s="231"/>
    </row>
    <row r="27" spans="1:8" s="136" customFormat="1" ht="49.2" thickBot="1" x14ac:dyDescent="0.9">
      <c r="A27" s="218" t="s">
        <v>124</v>
      </c>
      <c r="B27" s="220"/>
      <c r="C27" s="220"/>
      <c r="D27" s="219"/>
      <c r="E27" s="144"/>
      <c r="F27" s="144"/>
      <c r="G27" s="218" t="s">
        <v>65</v>
      </c>
      <c r="H27" s="219"/>
    </row>
    <row r="28" spans="1:8" s="136" customFormat="1" ht="49.2" thickBot="1" x14ac:dyDescent="0.9">
      <c r="A28" s="218" t="s">
        <v>123</v>
      </c>
      <c r="B28" s="220"/>
      <c r="C28" s="220"/>
      <c r="D28" s="219"/>
      <c r="E28" s="144"/>
      <c r="F28" s="144"/>
      <c r="G28" s="218" t="s">
        <v>65</v>
      </c>
      <c r="H28" s="219"/>
    </row>
    <row r="29" spans="1:8" s="136" customFormat="1" ht="49.2" thickBot="1" x14ac:dyDescent="0.9">
      <c r="A29" s="218" t="s">
        <v>70</v>
      </c>
      <c r="B29" s="220"/>
      <c r="C29" s="220"/>
      <c r="D29" s="219"/>
      <c r="E29" s="144"/>
      <c r="F29" s="144"/>
      <c r="G29" s="218" t="s">
        <v>65</v>
      </c>
      <c r="H29" s="219"/>
    </row>
    <row r="30" spans="1:8" s="136" customFormat="1" ht="49.2" thickBot="1" x14ac:dyDescent="0.9">
      <c r="A30" s="218" t="s">
        <v>71</v>
      </c>
      <c r="B30" s="220"/>
      <c r="C30" s="220"/>
      <c r="D30" s="219"/>
      <c r="E30" s="144"/>
      <c r="F30" s="144"/>
      <c r="G30" s="218" t="s">
        <v>65</v>
      </c>
      <c r="H30" s="219"/>
    </row>
    <row r="31" spans="1:8" s="136" customFormat="1" ht="49.2" thickBot="1" x14ac:dyDescent="0.9">
      <c r="A31" s="218" t="s">
        <v>72</v>
      </c>
      <c r="B31" s="220"/>
      <c r="C31" s="220"/>
      <c r="D31" s="219"/>
      <c r="E31" s="144"/>
      <c r="F31" s="144"/>
      <c r="G31" s="218"/>
      <c r="H31" s="219"/>
    </row>
    <row r="32" spans="1:8" s="136" customFormat="1" ht="49.2" thickBot="1" x14ac:dyDescent="0.9">
      <c r="A32" s="218" t="s">
        <v>73</v>
      </c>
      <c r="B32" s="220"/>
      <c r="C32" s="220"/>
      <c r="D32" s="219"/>
      <c r="E32" s="144"/>
      <c r="F32" s="144"/>
      <c r="G32" s="218" t="str">
        <f>"See " &amp; 'PC 1'!B52</f>
        <v>See 0</v>
      </c>
      <c r="H32" s="219"/>
    </row>
    <row r="33" spans="1:10" s="136" customFormat="1" ht="49.2" thickBot="1" x14ac:dyDescent="0.9">
      <c r="A33" s="218" t="s">
        <v>74</v>
      </c>
      <c r="B33" s="220"/>
      <c r="C33" s="220"/>
      <c r="D33" s="219"/>
      <c r="E33" s="144"/>
      <c r="F33" s="144"/>
      <c r="G33" s="218" t="str">
        <f>"See " &amp; 'PC 1'!B53</f>
        <v>See 0</v>
      </c>
      <c r="H33" s="219"/>
    </row>
    <row r="34" spans="1:10" s="136" customFormat="1" ht="49.2" thickBot="1" x14ac:dyDescent="0.9">
      <c r="A34" s="221" t="s">
        <v>75</v>
      </c>
      <c r="B34" s="222"/>
      <c r="C34" s="222"/>
      <c r="D34" s="223"/>
      <c r="E34" s="144"/>
      <c r="F34" s="144"/>
      <c r="G34" s="218"/>
      <c r="H34" s="219"/>
    </row>
    <row r="35" spans="1:10" s="136" customFormat="1" ht="49.2" thickBot="1" x14ac:dyDescent="0.9">
      <c r="A35" s="216" t="s">
        <v>76</v>
      </c>
      <c r="B35" s="216"/>
      <c r="C35" s="216"/>
      <c r="D35" s="216"/>
      <c r="E35" s="145" t="s">
        <v>122</v>
      </c>
      <c r="F35" s="144"/>
      <c r="G35" s="218"/>
      <c r="H35" s="219"/>
    </row>
    <row r="36" spans="1:10" s="136" customFormat="1" ht="49.2" thickBot="1" x14ac:dyDescent="0.9">
      <c r="A36" s="216" t="s">
        <v>77</v>
      </c>
      <c r="B36" s="216"/>
      <c r="C36" s="216"/>
      <c r="D36" s="216"/>
      <c r="E36" s="145"/>
      <c r="F36" s="144"/>
      <c r="G36" s="218"/>
      <c r="H36" s="219"/>
    </row>
    <row r="37" spans="1:10" s="136" customFormat="1" ht="49.2" thickBot="1" x14ac:dyDescent="0.9">
      <c r="A37" s="215" t="s">
        <v>78</v>
      </c>
      <c r="B37" s="215"/>
      <c r="C37" s="215"/>
      <c r="D37" s="215"/>
      <c r="E37" s="145"/>
      <c r="F37" s="144"/>
      <c r="G37" s="218"/>
      <c r="H37" s="219"/>
    </row>
    <row r="38" spans="1:10" s="136" customFormat="1" ht="49.2" thickBot="1" x14ac:dyDescent="0.9">
      <c r="A38" s="216" t="s">
        <v>79</v>
      </c>
      <c r="B38" s="216"/>
      <c r="C38" s="216"/>
      <c r="D38" s="216"/>
      <c r="E38" s="145" t="s">
        <v>122</v>
      </c>
      <c r="F38" s="146"/>
      <c r="G38" s="207"/>
      <c r="H38" s="208"/>
    </row>
    <row r="39" spans="1:10" s="136" customFormat="1" ht="49.2" thickBot="1" x14ac:dyDescent="0.9">
      <c r="A39" s="217" t="s">
        <v>80</v>
      </c>
      <c r="B39" s="216"/>
      <c r="C39" s="216"/>
      <c r="D39" s="216"/>
      <c r="E39" s="145" t="s">
        <v>122</v>
      </c>
      <c r="F39" s="144"/>
      <c r="G39" s="218"/>
      <c r="H39" s="219"/>
    </row>
    <row r="40" spans="1:10" s="136" customFormat="1" ht="49.2" thickBot="1" x14ac:dyDescent="0.9">
      <c r="A40" s="214" t="s">
        <v>81</v>
      </c>
      <c r="B40" s="214"/>
      <c r="C40" s="214"/>
      <c r="D40" s="212" t="str">
        <f>"Project 1: " &amp;'PC 1'!B33  &amp; " / " &amp;"Project 2: " &amp; 'PC 2'!B33 &amp; " / " &amp;"Project 3: " &amp; 'PC 3'!B33</f>
        <v>Project 1: 0 / Project 2: 0 / Project 3: 0</v>
      </c>
      <c r="E40" s="212"/>
      <c r="F40" s="212"/>
      <c r="G40" s="212"/>
      <c r="H40" s="213"/>
    </row>
    <row r="41" spans="1:10" s="136" customFormat="1" ht="49.2" thickBot="1" x14ac:dyDescent="0.9">
      <c r="A41" s="211" t="s">
        <v>82</v>
      </c>
      <c r="B41" s="211"/>
      <c r="C41" s="211"/>
      <c r="D41" s="212" t="str">
        <f>"Project 1: " &amp;'PC 1'!B34 &amp; " (satisfactory)" &amp; " / " &amp;"Project 2: " &amp; 'PC 2'!B34 &amp; " (satisfactory)"&amp; " / " &amp;"Project 3: " &amp; 'PC 3'!B34 &amp; " (satisfactory)"</f>
        <v>Project 1: 0 (satisfactory) / Project 2: 0 (satisfactory) / Project 3: 0 (satisfactory)</v>
      </c>
      <c r="E41" s="212"/>
      <c r="F41" s="212"/>
      <c r="G41" s="212"/>
      <c r="H41" s="213"/>
    </row>
    <row r="42" spans="1:10" s="136" customFormat="1" ht="49.2" thickBot="1" x14ac:dyDescent="0.9">
      <c r="A42" s="209" t="s">
        <v>83</v>
      </c>
      <c r="B42" s="209"/>
      <c r="C42" s="209"/>
      <c r="D42" s="210"/>
      <c r="E42" s="140" t="s">
        <v>122</v>
      </c>
      <c r="F42" s="141"/>
      <c r="G42" s="207"/>
      <c r="H42" s="208"/>
      <c r="J42" s="147"/>
    </row>
    <row r="43" spans="1:10" s="136" customFormat="1" ht="48.6" x14ac:dyDescent="0.85">
      <c r="A43" s="148" t="s">
        <v>1</v>
      </c>
    </row>
    <row r="44" spans="1:10" s="136" customFormat="1" ht="48.6" x14ac:dyDescent="0.85">
      <c r="A44" s="149" t="s">
        <v>119</v>
      </c>
      <c r="E44" s="148"/>
      <c r="F44" s="148"/>
      <c r="G44" s="251" t="s">
        <v>120</v>
      </c>
      <c r="H44" s="251"/>
    </row>
    <row r="45" spans="1:10" s="136" customFormat="1" ht="48.6" x14ac:dyDescent="0.85">
      <c r="A45" s="148">
        <f>'PC 1'!B68</f>
        <v>0</v>
      </c>
      <c r="G45" s="251">
        <f>'PC 1'!B70</f>
        <v>0</v>
      </c>
      <c r="H45" s="251"/>
    </row>
    <row r="46" spans="1:10" s="136" customFormat="1" ht="48.6" x14ac:dyDescent="0.85">
      <c r="A46" s="148">
        <f>'PC 1'!B69</f>
        <v>0</v>
      </c>
      <c r="E46" s="148"/>
      <c r="F46" s="148"/>
      <c r="G46" s="252">
        <f>'PC 1'!B71</f>
        <v>0</v>
      </c>
      <c r="H46" s="252"/>
    </row>
    <row r="47" spans="1:10" s="136" customFormat="1" ht="48.6" x14ac:dyDescent="0.85">
      <c r="A47" s="150">
        <f>'PC 1'!B36</f>
        <v>0</v>
      </c>
    </row>
  </sheetData>
  <mergeCells count="73">
    <mergeCell ref="G44:H44"/>
    <mergeCell ref="G45:H45"/>
    <mergeCell ref="G46:H46"/>
    <mergeCell ref="A15:D15"/>
    <mergeCell ref="A16:D16"/>
    <mergeCell ref="A17:D17"/>
    <mergeCell ref="A13:H13"/>
    <mergeCell ref="B9:F9"/>
    <mergeCell ref="B10:F10"/>
    <mergeCell ref="B11:F11"/>
    <mergeCell ref="B12:F12"/>
    <mergeCell ref="A14:D14"/>
    <mergeCell ref="G14:H14"/>
    <mergeCell ref="G15:H15"/>
    <mergeCell ref="G16:H16"/>
    <mergeCell ref="G17:H17"/>
    <mergeCell ref="A1:H1"/>
    <mergeCell ref="A2:H2"/>
    <mergeCell ref="A3:H3"/>
    <mergeCell ref="A4:H4"/>
    <mergeCell ref="B8:F8"/>
    <mergeCell ref="B6:F6"/>
    <mergeCell ref="B5:F5"/>
    <mergeCell ref="B7:F7"/>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G18:H18"/>
    <mergeCell ref="G19:H19"/>
    <mergeCell ref="G20:H20"/>
    <mergeCell ref="G21:H21"/>
    <mergeCell ref="A18:D18"/>
    <mergeCell ref="A19:D19"/>
    <mergeCell ref="A20:D20"/>
    <mergeCell ref="A21:D21"/>
    <mergeCell ref="A32:D32"/>
    <mergeCell ref="A33:D33"/>
    <mergeCell ref="A34:D34"/>
    <mergeCell ref="A35:D35"/>
    <mergeCell ref="A36:D36"/>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G42:H42"/>
    <mergeCell ref="A42:D42"/>
    <mergeCell ref="A41:C41"/>
    <mergeCell ref="D41:H41"/>
    <mergeCell ref="A40:C40"/>
    <mergeCell ref="D40:H40"/>
  </mergeCells>
  <pageMargins left="0.7" right="0.7" top="0.75" bottom="0.75" header="0.3" footer="0.3"/>
  <pageSetup scale="2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DETAILS</vt:lpstr>
      <vt:lpstr>Sheet1</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2025-05-06T14:20:04Z</dcterms:modified>
</cp:coreProperties>
</file>