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cee\OneDrive\デスクトップ\わｍ\＠作業フォルダ\＠実績記録票テンプレート\"/>
    </mc:Choice>
  </mc:AlternateContent>
  <xr:revisionPtr revIDLastSave="0" documentId="13_ncr:1_{1F6CFE80-99A9-4228-85FB-5EF6CFE670A8}" xr6:coauthVersionLast="47" xr6:coauthVersionMax="47" xr10:uidLastSave="{00000000-0000-0000-0000-000000000000}"/>
  <bookViews>
    <workbookView xWindow="0" yWindow="324" windowWidth="22884" windowHeight="11916" xr2:uid="{2B81724A-6795-40CE-A146-D295128CEF53}"/>
  </bookViews>
  <sheets>
    <sheet name="実績記録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KB">#REF!</definedName>
    <definedName name="_8KB">#REF!</definedName>
    <definedName name="_BQ4.1" hidden="1">#REF!</definedName>
    <definedName name="_Fill" hidden="1">#REF!</definedName>
    <definedName name="_Order1" hidden="1">255</definedName>
    <definedName name="_Regression_X" hidden="1">#REF!</definedName>
    <definedName name="_SB2">#REF!</definedName>
    <definedName name="_UB1">#REF!</definedName>
    <definedName name="_UB4">#REF!</definedName>
    <definedName name="a">[1]目次!#REF!</definedName>
    <definedName name="AAA">[2]目次!#REF!</definedName>
    <definedName name="aaaa">[3]目次!#REF!</definedName>
    <definedName name="ACwvu.受給権者テーブル." hidden="1">#REF!</definedName>
    <definedName name="AuthorName">#REF!</definedName>
    <definedName name="BlockSize_B">#REF!</definedName>
    <definedName name="blocksize_bytes">#REF!</definedName>
    <definedName name="blocksize_K">#REF!</definedName>
    <definedName name="BlockSize_KB">#REF!</definedName>
    <definedName name="brand_number">#REF!</definedName>
    <definedName name="buy_goods_number">#REF!</definedName>
    <definedName name="card_number">#REF!</definedName>
    <definedName name="cf_numbers">#REF!</definedName>
    <definedName name="contents_number">#REF!</definedName>
    <definedName name="CreateDate">#REF!</definedName>
    <definedName name="CurrentID">#REF!</definedName>
    <definedName name="CurrentPage">#REF!</definedName>
    <definedName name="data_number">#REF!</definedName>
    <definedName name="_xlnm.Database">[4]PR!#REF!</definedName>
    <definedName name="days">#REF!</definedName>
    <definedName name="DB使用">[5]ﾘｽﾄ表!$E$2:$E$4</definedName>
    <definedName name="default">#REF!</definedName>
    <definedName name="DefaultID">#REF!</definedName>
    <definedName name="FileName">#REF!</definedName>
    <definedName name="Fixed_Header">#REF!</definedName>
    <definedName name="FooterText">#REF!</definedName>
    <definedName name="goods_number">#REF!</definedName>
    <definedName name="group_number">#REF!</definedName>
    <definedName name="HeaderText">#REF!</definedName>
    <definedName name="hours">#REF!</definedName>
    <definedName name="HTML_CodePage" hidden="1">932</definedName>
    <definedName name="HTML_Control" hidden="1">{"'住記ｲﾝﾀｰﾌｪｰｽﾚｲｱｳﾄ'!$E$5:$F$11"}</definedName>
    <definedName name="HTML_Description" hidden="1">""</definedName>
    <definedName name="HTML_Email" hidden="1">""</definedName>
    <definedName name="HTML_Header" hidden="1">"住記ｲﾝﾀｰﾌｪｰｽﾚｲｱｳﾄ"</definedName>
    <definedName name="HTML_LastUpdate" hidden="1">"98/01/19"</definedName>
    <definedName name="HTML_LineAfter" hidden="1">FALSE</definedName>
    <definedName name="HTML_LineBefore" hidden="1">FALSE</definedName>
    <definedName name="HTML_Name" hidden="1">"野尻和輝"</definedName>
    <definedName name="HTML_OBDlg2" hidden="1">TRUE</definedName>
    <definedName name="HTML_OBDlg4" hidden="1">TRUE</definedName>
    <definedName name="HTML_OS" hidden="1">0</definedName>
    <definedName name="HTML_PathFile" hidden="1">"C:\My Documents\MyHTML０.htm"</definedName>
    <definedName name="HTML_Title" hidden="1">"住記レイアウト"</definedName>
    <definedName name="ID">#REF!</definedName>
    <definedName name="Init_Trans">[6]エントリサイズ!#REF!</definedName>
    <definedName name="jcm_kcbh">#REF!</definedName>
    <definedName name="jcm_kdbh">#REF!</definedName>
    <definedName name="jcm_kdbt">#REF!</definedName>
    <definedName name="jcm_ktbbh">#REF!</definedName>
    <definedName name="jcm_ktbit">#REF!</definedName>
    <definedName name="jcm_sb2">#REF!</definedName>
    <definedName name="jcm_ub1">#REF!</definedName>
    <definedName name="jcm_ub4">#REF!</definedName>
    <definedName name="KCBH">#REF!</definedName>
    <definedName name="KDBH">#REF!</definedName>
    <definedName name="KDBT">#REF!</definedName>
    <definedName name="KTBBH">#REF!</definedName>
    <definedName name="KTBIT">#REF!</definedName>
    <definedName name="LL">[7]機能定義書!$F$2</definedName>
    <definedName name="NamespaceSchemaLocation">#REF!</definedName>
    <definedName name="order_number">#REF!</definedName>
    <definedName name="PAGE">#REF!</definedName>
    <definedName name="post_number">#REF!</definedName>
    <definedName name="_xlnm.Print_Area" localSheetId="0">実績記録票!$B$1:$BX$51</definedName>
    <definedName name="qqq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Rwvu.受給権者テーブル." hidden="1">#REF!</definedName>
    <definedName name="s">[1]目次!$B$2</definedName>
    <definedName name="store_number">#REF!</definedName>
    <definedName name="store_numbers">#REF!</definedName>
    <definedName name="Swvu.受給権者テーブル." hidden="1">#REF!</definedName>
    <definedName name="T_LST_NAME">"エディット 21"</definedName>
    <definedName name="tablespace_name">#REF!</definedName>
    <definedName name="tablespace_size">#REF!</definedName>
    <definedName name="terminal_number">#REF!</definedName>
    <definedName name="Title">#REF!</definedName>
    <definedName name="trial_number">#REF!</definedName>
    <definedName name="use_contents_number">#REF!</definedName>
    <definedName name="use_toll_contents">#REF!</definedName>
    <definedName name="Variable_transaction_header">#REF!</definedName>
    <definedName name="wrn.世田谷ＤＢ設計書." hidden="1">{#N/A,#N/A,TRUE,"表紙";#N/A,#N/A,TRUE,"ﾌｧｲﾙ一覧";#N/A,#N/A,TRUE,"補足説明";#N/A,#N/A,TRUE,"顧客ﾏｽﾀ";#N/A,#N/A,TRUE,"団体ﾏｽﾀ";#N/A,#N/A,TRUE,"事業実施";#N/A,#N/A,TRUE,"測定受診状況";#N/A,#N/A,TRUE,"操作者ﾏｽﾀ";#N/A,#N/A,TRUE,"翻訳ﾏｽﾀ";#N/A,#N/A,TRUE,"翻訳ﾏｽﾀ(ﾃﾞｰﾀ一覧)"}</definedName>
    <definedName name="wvu.受給権者テーブル.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_LIST">"リスト 20"</definedName>
    <definedName name="ｚｚｚ">#REF!</definedName>
    <definedName name="ああ">[8]目次!#REF!</definedName>
    <definedName name="あああ">#REF!</definedName>
    <definedName name="インデックス">#REF!</definedName>
    <definedName name="カンマ編集">[9]アイテム!$D$23:$D$24</definedName>
    <definedName name="コメントコード">[10]コード定義!#REF!</definedName>
    <definedName name="ディーラーDCコード">[10]コード定義!#REF!</definedName>
    <definedName name="ドロップ21">"ドロップ 80"</definedName>
    <definedName name="プラスｅ設置企業マスタ">#REF!</definedName>
    <definedName name="ラベルフォーマットNo">[10]コード定義!#REF!</definedName>
    <definedName name="画面種類">[9]アイテム!$B$3:$B$8</definedName>
    <definedName name="関連表" hidden="1">#REF!</definedName>
    <definedName name="原材料コード">[10]コード定義!#REF!</definedName>
    <definedName name="口座種別コード">[10]コード定義!#REF!</definedName>
    <definedName name="項目０詰">[9]アイテム!$D$18:$D$19</definedName>
    <definedName name="作成者">#REF!</definedName>
    <definedName name="作成日">#REF!</definedName>
    <definedName name="仕様別商品コード">[10]コード定義!#REF!</definedName>
    <definedName name="持越">[5]ﾘｽﾄ表!$G$2:$G$3</definedName>
    <definedName name="実行ﾀｲﾐﾝｸﾞ">[5]ﾘｽﾄ表!$B$2:$B$11</definedName>
    <definedName name="実行回数">[5]ﾘｽﾄ表!$C$2:$C$5</definedName>
    <definedName name="実行周期">[5]ﾘｽﾄ表!$A$2:$A$9</definedName>
    <definedName name="実行単位">[5]ﾘｽﾄ表!$D$2:$D$3</definedName>
    <definedName name="主キー">#REF!</definedName>
    <definedName name="取引先受注担当者">[11]アクター定義!$AA$11</definedName>
    <definedName name="商品部エリアコード">[10]コード定義!#REF!</definedName>
    <definedName name="上位DCコード">[10]コード定義!#REF!</definedName>
    <definedName name="情報元">[9]アイテム!$H$3:$H$116</definedName>
    <definedName name="食材分類2コード">[10]コード定義!#REF!</definedName>
    <definedName name="製造ベンダーコード">[10]コード定義!#REF!</definedName>
    <definedName name="製造ベンダー会社コード">[10]コード定義!#REF!</definedName>
    <definedName name="製造ベンダー親会社コード">[10]コード定義!#REF!</definedName>
    <definedName name="全角">[9]アイテム!$D$9:$D$10</definedName>
    <definedName name="代表商品コード">[10]コード定義!#REF!</definedName>
    <definedName name="単位コード">[10]コード定義!#REF!</definedName>
    <definedName name="帳票作成">[5]ﾘｽﾄ表!$F$2:$F$6</definedName>
    <definedName name="発注担当者">[11]アクター定義!$AA$8</definedName>
    <definedName name="必須">[9]アイテム!$D$13:$D$14</definedName>
    <definedName name="表示専用">[9]アイテム!$D$3:$D$5</definedName>
    <definedName name="便別ベンダーコード">[10]コード定義!#REF!</definedName>
    <definedName name="便別商品コード">[10]コード定義!#REF!</definedName>
    <definedName name="包材分類1コード">[10]コード定義!#REF!</definedName>
    <definedName name="目次開始">#REF!</definedName>
    <definedName name="裏貼用品名コード">[10]コード定義!#REF!</definedName>
    <definedName name="裏品名コード">[10]コード定義!#REF!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" i="1" l="1"/>
  <c r="A43" i="1"/>
  <c r="G43" i="1" s="1"/>
  <c r="A42" i="1"/>
  <c r="G42" i="1" s="1"/>
  <c r="A41" i="1"/>
  <c r="G41" i="1" s="1"/>
  <c r="A40" i="1"/>
  <c r="G40" i="1" s="1"/>
  <c r="A39" i="1"/>
  <c r="G39" i="1" s="1"/>
  <c r="A38" i="1"/>
  <c r="G38" i="1" s="1"/>
  <c r="A37" i="1"/>
  <c r="G37" i="1" s="1"/>
  <c r="A36" i="1"/>
  <c r="G36" i="1" s="1"/>
  <c r="A35" i="1"/>
  <c r="G35" i="1" s="1"/>
  <c r="A34" i="1"/>
  <c r="G34" i="1" s="1"/>
  <c r="A33" i="1"/>
  <c r="G33" i="1" s="1"/>
  <c r="A32" i="1"/>
  <c r="G32" i="1" s="1"/>
  <c r="A31" i="1"/>
  <c r="G31" i="1" s="1"/>
  <c r="A30" i="1"/>
  <c r="G30" i="1" s="1"/>
  <c r="A29" i="1"/>
  <c r="G29" i="1" s="1"/>
  <c r="A28" i="1"/>
  <c r="G28" i="1" s="1"/>
  <c r="A27" i="1"/>
  <c r="G27" i="1" s="1"/>
  <c r="A26" i="1"/>
  <c r="G26" i="1" s="1"/>
  <c r="A25" i="1"/>
  <c r="G25" i="1" s="1"/>
  <c r="A24" i="1"/>
  <c r="G24" i="1" s="1"/>
  <c r="A23" i="1"/>
  <c r="G23" i="1" s="1"/>
  <c r="A22" i="1"/>
  <c r="G22" i="1" s="1"/>
  <c r="A21" i="1"/>
  <c r="G21" i="1" s="1"/>
  <c r="A20" i="1"/>
  <c r="G20" i="1" s="1"/>
  <c r="A19" i="1"/>
  <c r="G19" i="1" s="1"/>
  <c r="A18" i="1"/>
  <c r="G18" i="1" s="1"/>
  <c r="A17" i="1"/>
  <c r="G17" i="1" s="1"/>
  <c r="A16" i="1"/>
  <c r="G16" i="1" s="1"/>
  <c r="A15" i="1"/>
  <c r="A14" i="1"/>
  <c r="G14" i="1" s="1"/>
  <c r="A13" i="1"/>
  <c r="G13" i="1" s="1"/>
  <c r="A12" i="1" l="1"/>
  <c r="G15" i="1"/>
  <c r="BZ13" i="1"/>
  <c r="BZ14" i="1" s="1"/>
  <c r="BZ15" i="1" s="1"/>
  <c r="BY13" i="1"/>
  <c r="BY14" i="1" s="1"/>
  <c r="BZ12" i="1"/>
  <c r="BY12" i="1"/>
  <c r="BZ16" i="1" l="1"/>
  <c r="BY15" i="1"/>
  <c r="BY16" i="1" s="1"/>
  <c r="BZ17" i="1" l="1"/>
  <c r="BY17" i="1"/>
  <c r="BZ18" i="1" l="1"/>
  <c r="BZ19" i="1" s="1"/>
  <c r="BY18" i="1"/>
  <c r="BZ20" i="1" l="1"/>
  <c r="BZ21" i="1" s="1"/>
  <c r="BY19" i="1"/>
  <c r="BY20" i="1" s="1"/>
  <c r="BZ22" i="1" l="1"/>
  <c r="BZ23" i="1" s="1"/>
  <c r="BY21" i="1"/>
  <c r="BZ24" i="1" l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Y22" i="1"/>
  <c r="BY23" i="1" l="1"/>
  <c r="BY24" i="1" l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D13" i="1" l="1"/>
  <c r="D14" i="1" s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3" i="1" l="1"/>
  <c r="D42" i="1"/>
  <c r="D41" i="1"/>
</calcChain>
</file>

<file path=xl/sharedStrings.xml><?xml version="1.0" encoding="utf-8"?>
<sst xmlns="http://schemas.openxmlformats.org/spreadsheetml/2006/main" count="52" uniqueCount="42">
  <si>
    <t>月分</t>
    <phoneticPr fontId="2"/>
  </si>
  <si>
    <t>年</t>
    <phoneticPr fontId="2"/>
  </si>
  <si>
    <t>共同生活援助サービス提供実績記録票</t>
    <rPh sb="0" eb="6">
      <t>キョウドウセイカツエンジョ</t>
    </rPh>
    <rPh sb="10" eb="12">
      <t>テイキョウ</t>
    </rPh>
    <phoneticPr fontId="2"/>
  </si>
  <si>
    <t>日付</t>
    <rPh sb="0" eb="2">
      <t>ヒヅケ</t>
    </rPh>
    <phoneticPr fontId="8"/>
  </si>
  <si>
    <t>曜日</t>
    <rPh sb="0" eb="2">
      <t>ヨウビ</t>
    </rPh>
    <phoneticPr fontId="8"/>
  </si>
  <si>
    <t>支援実績</t>
    <rPh sb="0" eb="2">
      <t>シエン</t>
    </rPh>
    <rPh sb="2" eb="4">
      <t>ジッセキ</t>
    </rPh>
    <phoneticPr fontId="8"/>
  </si>
  <si>
    <t>利用者
確認欄</t>
    <rPh sb="0" eb="3">
      <t>リヨウシャ</t>
    </rPh>
    <rPh sb="4" eb="6">
      <t>カクニン</t>
    </rPh>
    <rPh sb="6" eb="7">
      <t>ラン</t>
    </rPh>
    <phoneticPr fontId="8"/>
  </si>
  <si>
    <t>備考</t>
    <rPh sb="0" eb="2">
      <t>ビコウ</t>
    </rPh>
    <phoneticPr fontId="8"/>
  </si>
  <si>
    <t>サービス提供の
状況</t>
    <rPh sb="4" eb="6">
      <t>テイキョウ</t>
    </rPh>
    <rPh sb="8" eb="10">
      <t>ジョウキョウ</t>
    </rPh>
    <phoneticPr fontId="8"/>
  </si>
  <si>
    <t>住居外利用</t>
    <rPh sb="0" eb="2">
      <t>ジュウキョ</t>
    </rPh>
    <rPh sb="2" eb="3">
      <t>ガイ</t>
    </rPh>
    <rPh sb="3" eb="5">
      <t>リヨウ</t>
    </rPh>
    <phoneticPr fontId="8"/>
  </si>
  <si>
    <t>退居後支援</t>
    <rPh sb="0" eb="2">
      <t>タイキョ</t>
    </rPh>
    <rPh sb="2" eb="3">
      <t>ゴ</t>
    </rPh>
    <rPh sb="3" eb="5">
      <t>シエン</t>
    </rPh>
    <phoneticPr fontId="8"/>
  </si>
  <si>
    <t>自立生活
支援加算
（Ⅰ）</t>
    <rPh sb="0" eb="2">
      <t>ジリツ</t>
    </rPh>
    <rPh sb="2" eb="4">
      <t>セイカツ</t>
    </rPh>
    <rPh sb="5" eb="7">
      <t>シエン</t>
    </rPh>
    <rPh sb="7" eb="9">
      <t>カサン</t>
    </rPh>
    <phoneticPr fontId="8"/>
  </si>
  <si>
    <t>自立生活
支援加算
（Ⅱ）</t>
    <rPh sb="0" eb="2">
      <t>ジリツ</t>
    </rPh>
    <rPh sb="2" eb="4">
      <t>セイカツ</t>
    </rPh>
    <rPh sb="5" eb="7">
      <t>シエン</t>
    </rPh>
    <rPh sb="7" eb="9">
      <t>カサン</t>
    </rPh>
    <phoneticPr fontId="8"/>
  </si>
  <si>
    <t>集中的支援加算</t>
    <rPh sb="0" eb="7">
      <t>シュウチュウテキシエンカサン</t>
    </rPh>
    <phoneticPr fontId="8"/>
  </si>
  <si>
    <t>合計</t>
    <rPh sb="0" eb="2">
      <t>ゴウケイ</t>
    </rPh>
    <phoneticPr fontId="8"/>
  </si>
  <si>
    <t>日</t>
    <rPh sb="0" eb="1">
      <t>ニチ</t>
    </rPh>
    <phoneticPr fontId="8"/>
  </si>
  <si>
    <t>回</t>
    <rPh sb="0" eb="1">
      <t>カイ</t>
    </rPh>
    <phoneticPr fontId="8"/>
  </si>
  <si>
    <t>退居日</t>
    <rPh sb="0" eb="2">
      <t>タイキョ</t>
    </rPh>
    <rPh sb="2" eb="3">
      <t>ビ</t>
    </rPh>
    <phoneticPr fontId="8"/>
  </si>
  <si>
    <t>自立生活支援加算（Ⅱ）</t>
    <rPh sb="0" eb="2">
      <t>ジリツ</t>
    </rPh>
    <rPh sb="2" eb="4">
      <t>セイカツ</t>
    </rPh>
    <rPh sb="4" eb="6">
      <t>シエン</t>
    </rPh>
    <rPh sb="6" eb="8">
      <t>カサン</t>
    </rPh>
    <phoneticPr fontId="8"/>
  </si>
  <si>
    <t>退居後算定日</t>
    <rPh sb="0" eb="1">
      <t>タイ</t>
    </rPh>
    <rPh sb="1" eb="2">
      <t>キョ</t>
    </rPh>
    <rPh sb="2" eb="3">
      <t>ゴ</t>
    </rPh>
    <rPh sb="3" eb="5">
      <t>サンテイ</t>
    </rPh>
    <rPh sb="5" eb="6">
      <t>ビ</t>
    </rPh>
    <phoneticPr fontId="8"/>
  </si>
  <si>
    <t>移行支援住居</t>
    <rPh sb="0" eb="2">
      <t>イコウ</t>
    </rPh>
    <rPh sb="2" eb="4">
      <t>シエン</t>
    </rPh>
    <rPh sb="4" eb="6">
      <t>ジュウキョ</t>
    </rPh>
    <phoneticPr fontId="8"/>
  </si>
  <si>
    <t>入居日</t>
    <rPh sb="0" eb="3">
      <t>ニュウキョビ</t>
    </rPh>
    <phoneticPr fontId="8"/>
  </si>
  <si>
    <t>支援開始日</t>
    <rPh sb="0" eb="2">
      <t>シエン</t>
    </rPh>
    <rPh sb="2" eb="4">
      <t>カイシ</t>
    </rPh>
    <rPh sb="4" eb="5">
      <t>ビ</t>
    </rPh>
    <phoneticPr fontId="8"/>
  </si>
  <si>
    <t>夜間支援等体制加算</t>
    <rPh sb="0" eb="2">
      <t>ヤカン</t>
    </rPh>
    <rPh sb="2" eb="4">
      <t>シエン</t>
    </rPh>
    <rPh sb="4" eb="5">
      <t>トウ</t>
    </rPh>
    <rPh sb="5" eb="7">
      <t>タイセイ</t>
    </rPh>
    <rPh sb="7" eb="9">
      <t>カサン</t>
    </rPh>
    <phoneticPr fontId="8"/>
  </si>
  <si>
    <t>入院時支援特別加算</t>
    <rPh sb="0" eb="3">
      <t>ニュウインジ</t>
    </rPh>
    <rPh sb="3" eb="5">
      <t>シエン</t>
    </rPh>
    <rPh sb="5" eb="7">
      <t>トクベツ</t>
    </rPh>
    <rPh sb="7" eb="9">
      <t>カサン</t>
    </rPh>
    <phoneticPr fontId="8"/>
  </si>
  <si>
    <t>帰宅時支援加算</t>
    <rPh sb="0" eb="3">
      <t>キタクジ</t>
    </rPh>
    <rPh sb="3" eb="5">
      <t>シエン</t>
    </rPh>
    <rPh sb="5" eb="7">
      <t>カサン</t>
    </rPh>
    <phoneticPr fontId="8"/>
  </si>
  <si>
    <t>日中支援加算</t>
    <rPh sb="0" eb="2">
      <t>ニッチュウ</t>
    </rPh>
    <rPh sb="2" eb="4">
      <t>シエン</t>
    </rPh>
    <rPh sb="4" eb="6">
      <t>カサン</t>
    </rPh>
    <phoneticPr fontId="8"/>
  </si>
  <si>
    <t>医療連携体制加算</t>
    <rPh sb="0" eb="2">
      <t>イリョウ</t>
    </rPh>
    <rPh sb="2" eb="4">
      <t>レンケイ</t>
    </rPh>
    <rPh sb="4" eb="6">
      <t>タイセイ</t>
    </rPh>
    <rPh sb="6" eb="8">
      <t>カサン</t>
    </rPh>
    <phoneticPr fontId="8"/>
  </si>
  <si>
    <t>🞕</t>
    <phoneticPr fontId="2"/>
  </si>
  <si>
    <t>サービス提供単位番号：</t>
    <rPh sb="4" eb="6">
      <t>テイキョウ</t>
    </rPh>
    <rPh sb="6" eb="10">
      <t>タンイバンゴウ</t>
    </rPh>
    <phoneticPr fontId="10"/>
  </si>
  <si>
    <t>事業所番号</t>
  </si>
  <si>
    <t>事業者及び
その事業所</t>
  </si>
  <si>
    <t>受給者証
番　　　号</t>
  </si>
  <si>
    <t>支給決定障害者氏名</t>
  </si>
  <si>
    <t>カナ）</t>
    <phoneticPr fontId="2"/>
  </si>
  <si>
    <t>氏名）</t>
    <rPh sb="0" eb="2">
      <t>シメイ</t>
    </rPh>
    <phoneticPr fontId="2"/>
  </si>
  <si>
    <t>番目の番号</t>
    <phoneticPr fontId="2"/>
  </si>
  <si>
    <t>サービス
利用区分</t>
    <rPh sb="5" eb="9">
      <t>リヨウクブン</t>
    </rPh>
    <phoneticPr fontId="8"/>
  </si>
  <si>
    <t>令和</t>
    <rPh sb="0" eb="2">
      <t>レイワ</t>
    </rPh>
    <phoneticPr fontId="2"/>
  </si>
  <si>
    <t>長期入院時支援特別加算</t>
    <rPh sb="0" eb="11">
      <t>チョウキニュウインジシエントクベツカサン</t>
    </rPh>
    <phoneticPr fontId="2"/>
  </si>
  <si>
    <t>長期帰宅時支援加算</t>
    <rPh sb="0" eb="2">
      <t>チョウキ</t>
    </rPh>
    <rPh sb="2" eb="5">
      <t>キタクジ</t>
    </rPh>
    <rPh sb="5" eb="7">
      <t>シエン</t>
    </rPh>
    <rPh sb="7" eb="9">
      <t>カサン</t>
    </rPh>
    <phoneticPr fontId="2"/>
  </si>
  <si>
    <t>←システムで、プルダウンリストの上から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</si>
</sst>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e&quot;年&quot;m&quot;月&quot;d&quot;日&quot;"/>
    <numFmt numFmtId="177" formatCode="[$-411]ge\.m\.d;@"/>
    <numFmt numFmtId="178" formatCode="d"/>
    <numFmt numFmtId="179" formatCode="General\ &quot;回&quot;"/>
    <numFmt numFmtId="180" formatCode="aaa"/>
  </numFmts>
  <fonts count="31" x14ac:knownFonts="1"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MS UI Gothic"/>
      <family val="3"/>
      <charset val="128"/>
    </font>
    <font>
      <sz val="14"/>
      <color rgb="FF000000"/>
      <name val="MS UI Gothic"/>
      <family val="3"/>
      <charset val="128"/>
    </font>
    <font>
      <sz val="10"/>
      <color rgb="FF000000"/>
      <name val="MS UI Gothic"/>
      <family val="3"/>
      <charset val="128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name val="MS UI Gothic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55"/>
      <color rgb="FF000000"/>
      <name val="Segoe UI Symbol"/>
      <family val="2"/>
    </font>
    <font>
      <sz val="14"/>
      <color rgb="FF000000"/>
      <name val="游ゴシック"/>
      <family val="3"/>
      <charset val="128"/>
      <scheme val="minor"/>
    </font>
    <font>
      <sz val="9"/>
      <color rgb="FF000000"/>
      <name val="MS UI Gothic"/>
      <family val="3"/>
      <charset val="128"/>
    </font>
    <font>
      <sz val="7"/>
      <color rgb="FF000000"/>
      <name val="MS UI Gothic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游ゴシック"/>
      <family val="3"/>
      <charset val="128"/>
      <scheme val="minor"/>
    </font>
    <font>
      <b/>
      <sz val="9"/>
      <name val="MS UI Gothic"/>
      <family val="3"/>
      <charset val="128"/>
    </font>
    <font>
      <sz val="11"/>
      <color rgb="FFFF0000"/>
      <name val="HGS行書体"/>
      <family val="4"/>
      <charset val="128"/>
    </font>
    <font>
      <b/>
      <sz val="11"/>
      <color rgb="FFFF0000"/>
      <name val="Bradley Hand ITC"/>
      <family val="4"/>
    </font>
    <font>
      <sz val="16"/>
      <color rgb="FFFF0000"/>
      <name val="Bradley Hand ITC"/>
      <family val="4"/>
    </font>
    <font>
      <sz val="16"/>
      <color rgb="FFFF0000"/>
      <name val="Papyrus"/>
      <family val="4"/>
    </font>
    <font>
      <sz val="11"/>
      <color rgb="FFFF0000"/>
      <name val="Segoe Script"/>
      <family val="4"/>
    </font>
    <font>
      <sz val="24"/>
      <color rgb="FF000000"/>
      <name val="MS UI Gothic"/>
      <family val="3"/>
      <charset val="128"/>
    </font>
    <font>
      <sz val="12"/>
      <name val="MS UI Gothic"/>
      <family val="3"/>
      <charset val="128"/>
    </font>
    <font>
      <sz val="20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indexed="8"/>
      </left>
      <right/>
      <top style="hair">
        <color rgb="FF000000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indexed="64"/>
      </bottom>
      <diagonal/>
    </border>
    <border>
      <left/>
      <right style="medium">
        <color indexed="64"/>
      </right>
      <top style="hair">
        <color rgb="FF000000"/>
      </top>
      <bottom style="hair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 diagonalUp="1">
      <left/>
      <right style="medium">
        <color indexed="8"/>
      </right>
      <top/>
      <bottom style="medium">
        <color indexed="64"/>
      </bottom>
      <diagonal style="thin">
        <color indexed="64"/>
      </diagonal>
    </border>
    <border diagonalUp="1">
      <left style="medium">
        <color indexed="8"/>
      </left>
      <right style="medium">
        <color indexed="8"/>
      </right>
      <top/>
      <bottom style="medium">
        <color indexed="64"/>
      </bottom>
      <diagonal style="thin">
        <color indexed="64"/>
      </diagonal>
    </border>
    <border>
      <left style="thin">
        <color rgb="FF000000"/>
      </left>
      <right/>
      <top style="hair">
        <color rgb="FF000000"/>
      </top>
      <bottom style="double">
        <color indexed="64"/>
      </bottom>
      <diagonal/>
    </border>
    <border>
      <left/>
      <right/>
      <top style="hair">
        <color rgb="FF000000"/>
      </top>
      <bottom style="double">
        <color indexed="64"/>
      </bottom>
      <diagonal/>
    </border>
    <border>
      <left/>
      <right style="medium">
        <color rgb="FF000000"/>
      </right>
      <top style="hair">
        <color rgb="FF000000"/>
      </top>
      <bottom style="double">
        <color indexed="64"/>
      </bottom>
      <diagonal/>
    </border>
    <border>
      <left style="medium">
        <color rgb="FF000000"/>
      </left>
      <right/>
      <top style="hair">
        <color rgb="FF000000"/>
      </top>
      <bottom style="double">
        <color indexed="64"/>
      </bottom>
      <diagonal/>
    </border>
    <border>
      <left/>
      <right style="hair">
        <color rgb="FF000000"/>
      </right>
      <top style="hair">
        <color rgb="FF000000"/>
      </top>
      <bottom style="double">
        <color indexed="64"/>
      </bottom>
      <diagonal/>
    </border>
    <border>
      <left/>
      <right style="thin">
        <color indexed="64"/>
      </right>
      <top style="hair">
        <color rgb="FF000000"/>
      </top>
      <bottom style="double">
        <color indexed="64"/>
      </bottom>
      <diagonal/>
    </border>
    <border>
      <left style="thin">
        <color indexed="64"/>
      </left>
      <right/>
      <top style="hair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double">
        <color indexed="64"/>
      </bottom>
      <diagonal/>
    </border>
    <border>
      <left style="thin">
        <color indexed="8"/>
      </left>
      <right/>
      <top style="hair">
        <color rgb="FF000000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double">
        <color indexed="64"/>
      </bottom>
      <diagonal/>
    </border>
    <border>
      <left/>
      <right style="medium">
        <color indexed="64"/>
      </right>
      <top style="hair">
        <color rgb="FF000000"/>
      </top>
      <bottom style="double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5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 shrinkToFit="1"/>
    </xf>
    <xf numFmtId="177" fontId="0" fillId="0" borderId="0" xfId="0" applyNumberFormat="1" applyAlignment="1">
      <alignment vertical="center" shrinkToFi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0" borderId="0" xfId="1">
      <alignment vertical="center"/>
    </xf>
    <xf numFmtId="0" fontId="13" fillId="0" borderId="0" xfId="1" applyFont="1">
      <alignment vertical="center"/>
    </xf>
    <xf numFmtId="0" fontId="7" fillId="0" borderId="0" xfId="2" applyFont="1">
      <alignment vertical="center"/>
    </xf>
    <xf numFmtId="0" fontId="7" fillId="0" borderId="3" xfId="2" applyFont="1" applyBorder="1">
      <alignment vertical="center"/>
    </xf>
    <xf numFmtId="176" fontId="7" fillId="0" borderId="0" xfId="2" applyNumberFormat="1" applyFont="1" applyAlignment="1">
      <alignment vertical="center" shrinkToFit="1"/>
    </xf>
    <xf numFmtId="176" fontId="7" fillId="0" borderId="0" xfId="2" applyNumberFormat="1" applyFont="1" applyAlignment="1">
      <alignment horizontal="center" vertical="center" shrinkToFi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7" fillId="0" borderId="13" xfId="1" applyFont="1" applyBorder="1">
      <alignment vertical="center"/>
    </xf>
    <xf numFmtId="0" fontId="7" fillId="0" borderId="0" xfId="1" applyFont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20" fillId="0" borderId="0" xfId="0" applyFont="1"/>
    <xf numFmtId="0" fontId="16" fillId="0" borderId="0" xfId="0" applyFont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21" fillId="0" borderId="0" xfId="0" applyFont="1" applyAlignment="1">
      <alignment shrinkToFit="1"/>
    </xf>
    <xf numFmtId="0" fontId="3" fillId="0" borderId="0" xfId="0" applyFont="1" applyAlignment="1">
      <alignment horizontal="right"/>
    </xf>
    <xf numFmtId="0" fontId="23" fillId="0" borderId="96" xfId="1" applyFont="1" applyBorder="1" applyAlignment="1" applyProtection="1">
      <alignment horizontal="center" vertical="center" shrinkToFit="1"/>
      <protection locked="0"/>
    </xf>
    <xf numFmtId="0" fontId="23" fillId="0" borderId="110" xfId="1" applyFont="1" applyBorder="1" applyAlignment="1" applyProtection="1">
      <alignment horizontal="center" vertical="center" shrinkToFit="1"/>
      <protection locked="0"/>
    </xf>
    <xf numFmtId="0" fontId="6" fillId="0" borderId="94" xfId="1" applyBorder="1" applyAlignment="1" applyProtection="1">
      <alignment horizontal="center" vertical="center" shrinkToFit="1"/>
      <protection locked="0"/>
    </xf>
    <xf numFmtId="0" fontId="6" fillId="0" borderId="97" xfId="1" applyBorder="1" applyAlignment="1" applyProtection="1">
      <alignment horizontal="center" vertical="center" shrinkToFit="1"/>
      <protection locked="0"/>
    </xf>
    <xf numFmtId="0" fontId="26" fillId="0" borderId="96" xfId="1" applyFont="1" applyBorder="1" applyAlignment="1">
      <alignment horizontal="center" vertical="center" shrinkToFit="1"/>
    </xf>
    <xf numFmtId="0" fontId="26" fillId="0" borderId="110" xfId="1" applyFont="1" applyBorder="1" applyAlignment="1">
      <alignment horizontal="center" vertical="center" shrinkToFit="1"/>
    </xf>
    <xf numFmtId="0" fontId="27" fillId="0" borderId="96" xfId="1" applyFont="1" applyBorder="1" applyAlignment="1">
      <alignment horizontal="center" vertical="center" shrinkToFit="1"/>
    </xf>
    <xf numFmtId="0" fontId="27" fillId="0" borderId="110" xfId="1" applyFont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6" fillId="0" borderId="111" xfId="1" applyBorder="1" applyAlignment="1" applyProtection="1">
      <alignment horizontal="center" vertical="center" shrinkToFit="1"/>
      <protection locked="0"/>
    </xf>
    <xf numFmtId="0" fontId="6" fillId="0" borderId="112" xfId="1" applyBorder="1" applyAlignment="1" applyProtection="1">
      <alignment horizontal="center" vertical="center" shrinkToFit="1"/>
      <protection locked="0"/>
    </xf>
    <xf numFmtId="0" fontId="6" fillId="0" borderId="117" xfId="1" applyBorder="1" applyAlignment="1" applyProtection="1">
      <alignment horizontal="center" vertical="center" shrinkToFit="1"/>
      <protection locked="0"/>
    </xf>
    <xf numFmtId="178" fontId="12" fillId="2" borderId="83" xfId="1" applyNumberFormat="1" applyFont="1" applyFill="1" applyBorder="1" applyAlignment="1">
      <alignment horizontal="center" vertical="center"/>
    </xf>
    <xf numFmtId="178" fontId="12" fillId="2" borderId="84" xfId="1" applyNumberFormat="1" applyFont="1" applyFill="1" applyBorder="1" applyAlignment="1">
      <alignment horizontal="center" vertical="center"/>
    </xf>
    <xf numFmtId="180" fontId="3" fillId="0" borderId="93" xfId="0" applyNumberFormat="1" applyFont="1" applyBorder="1" applyAlignment="1">
      <alignment horizontal="center" vertical="center" wrapText="1"/>
    </xf>
    <xf numFmtId="180" fontId="3" fillId="0" borderId="94" xfId="0" applyNumberFormat="1" applyFont="1" applyBorder="1" applyAlignment="1">
      <alignment horizontal="center" vertical="center" wrapText="1"/>
    </xf>
    <xf numFmtId="180" fontId="3" fillId="0" borderId="95" xfId="0" applyNumberFormat="1" applyFont="1" applyBorder="1" applyAlignment="1">
      <alignment horizontal="center" vertical="center" wrapText="1"/>
    </xf>
    <xf numFmtId="178" fontId="12" fillId="2" borderId="79" xfId="1" applyNumberFormat="1" applyFont="1" applyFill="1" applyBorder="1" applyAlignment="1">
      <alignment horizontal="center" vertical="center"/>
    </xf>
    <xf numFmtId="178" fontId="12" fillId="2" borderId="80" xfId="1" applyNumberFormat="1" applyFont="1" applyFill="1" applyBorder="1" applyAlignment="1">
      <alignment horizontal="center" vertical="center"/>
    </xf>
    <xf numFmtId="180" fontId="3" fillId="0" borderId="91" xfId="0" applyNumberFormat="1" applyFont="1" applyBorder="1" applyAlignment="1">
      <alignment horizontal="center" vertical="center" wrapText="1"/>
    </xf>
    <xf numFmtId="180" fontId="3" fillId="0" borderId="73" xfId="0" applyNumberFormat="1" applyFont="1" applyBorder="1" applyAlignment="1">
      <alignment horizontal="center" vertical="center" wrapText="1"/>
    </xf>
    <xf numFmtId="180" fontId="3" fillId="0" borderId="92" xfId="0" applyNumberFormat="1" applyFont="1" applyBorder="1" applyAlignment="1">
      <alignment horizontal="center" vertical="center" wrapText="1"/>
    </xf>
    <xf numFmtId="0" fontId="6" fillId="0" borderId="116" xfId="1" applyBorder="1" applyAlignment="1" applyProtection="1">
      <alignment horizontal="center" vertical="center"/>
      <protection locked="0"/>
    </xf>
    <xf numFmtId="0" fontId="6" fillId="0" borderId="115" xfId="1" applyBorder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6" fillId="0" borderId="109" xfId="1" applyBorder="1" applyAlignment="1" applyProtection="1">
      <alignment horizontal="center" vertical="center"/>
      <protection locked="0"/>
    </xf>
    <xf numFmtId="0" fontId="6" fillId="0" borderId="108" xfId="1" applyBorder="1" applyAlignment="1" applyProtection="1">
      <alignment horizontal="center" vertical="center"/>
      <protection locked="0"/>
    </xf>
    <xf numFmtId="0" fontId="23" fillId="0" borderId="104" xfId="1" applyFont="1" applyBorder="1" applyAlignment="1" applyProtection="1">
      <alignment horizontal="center" vertical="center" shrinkToFit="1"/>
      <protection locked="0"/>
    </xf>
    <xf numFmtId="0" fontId="23" fillId="0" borderId="105" xfId="1" applyFont="1" applyBorder="1" applyAlignment="1" applyProtection="1">
      <alignment horizontal="center" vertical="center" shrinkToFit="1"/>
      <protection locked="0"/>
    </xf>
    <xf numFmtId="0" fontId="6" fillId="0" borderId="7" xfId="1" applyBorder="1" applyAlignment="1" applyProtection="1">
      <alignment horizontal="center" vertical="center" shrinkToFit="1"/>
      <protection locked="0"/>
    </xf>
    <xf numFmtId="0" fontId="6" fillId="0" borderId="106" xfId="1" applyBorder="1" applyAlignment="1" applyProtection="1">
      <alignment horizontal="center" vertical="center" shrinkToFit="1"/>
      <protection locked="0"/>
    </xf>
    <xf numFmtId="0" fontId="18" fillId="0" borderId="6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9" fillId="0" borderId="72" xfId="0" applyFont="1" applyBorder="1" applyAlignment="1">
      <alignment horizontal="left" shrinkToFit="1"/>
    </xf>
    <xf numFmtId="0" fontId="19" fillId="0" borderId="73" xfId="0" applyFont="1" applyBorder="1" applyAlignment="1">
      <alignment horizontal="left" shrinkToFit="1"/>
    </xf>
    <xf numFmtId="0" fontId="19" fillId="0" borderId="75" xfId="0" applyFont="1" applyBorder="1" applyAlignment="1">
      <alignment horizontal="left" shrinkToFit="1"/>
    </xf>
    <xf numFmtId="0" fontId="19" fillId="0" borderId="76" xfId="0" applyFont="1" applyBorder="1" applyAlignment="1">
      <alignment horizontal="left" shrinkToFit="1"/>
    </xf>
    <xf numFmtId="0" fontId="11" fillId="0" borderId="76" xfId="1" applyFont="1" applyBorder="1" applyAlignment="1" applyProtection="1">
      <alignment horizontal="center" vertical="center"/>
      <protection locked="0"/>
    </xf>
    <xf numFmtId="0" fontId="11" fillId="0" borderId="77" xfId="1" applyFont="1" applyBorder="1" applyAlignment="1" applyProtection="1">
      <alignment horizontal="center" vertical="center"/>
      <protection locked="0"/>
    </xf>
    <xf numFmtId="0" fontId="18" fillId="0" borderId="60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6" fillId="0" borderId="111" xfId="1" applyBorder="1" applyAlignment="1" applyProtection="1">
      <alignment horizontal="center" vertical="center"/>
      <protection locked="0"/>
    </xf>
    <xf numFmtId="0" fontId="6" fillId="0" borderId="112" xfId="1" applyBorder="1" applyAlignment="1" applyProtection="1">
      <alignment horizontal="center" vertical="center"/>
      <protection locked="0"/>
    </xf>
    <xf numFmtId="0" fontId="6" fillId="0" borderId="113" xfId="1" applyBorder="1" applyAlignment="1" applyProtection="1">
      <alignment horizontal="center" vertical="center"/>
      <protection locked="0"/>
    </xf>
    <xf numFmtId="0" fontId="6" fillId="0" borderId="114" xfId="1" applyBorder="1" applyAlignment="1" applyProtection="1">
      <alignment horizontal="center" vertical="center"/>
      <protection locked="0"/>
    </xf>
    <xf numFmtId="0" fontId="7" fillId="0" borderId="7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49" fontId="11" fillId="0" borderId="51" xfId="1" quotePrefix="1" applyNumberFormat="1" applyFont="1" applyBorder="1" applyAlignment="1" applyProtection="1">
      <alignment horizontal="center" vertical="center"/>
      <protection locked="0"/>
    </xf>
    <xf numFmtId="49" fontId="11" fillId="0" borderId="3" xfId="1" quotePrefix="1" applyNumberFormat="1" applyFont="1" applyBorder="1" applyAlignment="1" applyProtection="1">
      <alignment horizontal="center" vertical="center"/>
      <protection locked="0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 applyProtection="1">
      <alignment horizontal="center" vertical="center" wrapText="1"/>
      <protection locked="0"/>
    </xf>
    <xf numFmtId="0" fontId="18" fillId="0" borderId="47" xfId="0" applyFont="1" applyBorder="1" applyAlignment="1" applyProtection="1">
      <alignment horizontal="center" vertical="center" wrapText="1"/>
      <protection locked="0"/>
    </xf>
    <xf numFmtId="0" fontId="18" fillId="0" borderId="49" xfId="0" applyFont="1" applyBorder="1" applyAlignment="1" applyProtection="1">
      <alignment horizontal="center" vertical="center" wrapText="1"/>
      <protection locked="0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2" xfId="0" applyFont="1" applyBorder="1" applyAlignment="1" applyProtection="1">
      <alignment horizontal="center" vertical="center" wrapText="1"/>
      <protection locked="0"/>
    </xf>
    <xf numFmtId="0" fontId="18" fillId="0" borderId="51" xfId="0" applyFont="1" applyBorder="1" applyAlignment="1" applyProtection="1">
      <alignment horizontal="center" vertical="center" wrapText="1"/>
      <protection locked="0"/>
    </xf>
    <xf numFmtId="0" fontId="18" fillId="0" borderId="53" xfId="0" applyFont="1" applyBorder="1" applyAlignment="1" applyProtection="1">
      <alignment horizontal="center" vertical="center" wrapText="1"/>
      <protection locked="0"/>
    </xf>
    <xf numFmtId="0" fontId="18" fillId="0" borderId="55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0" borderId="56" xfId="0" applyFont="1" applyBorder="1" applyAlignment="1" applyProtection="1">
      <alignment horizontal="center" vertical="center" wrapText="1"/>
      <protection locked="0"/>
    </xf>
    <xf numFmtId="0" fontId="18" fillId="0" borderId="58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59" xfId="0" applyFont="1" applyBorder="1" applyAlignment="1" applyProtection="1">
      <alignment horizontal="center" vertical="center" wrapText="1"/>
      <protection locked="0"/>
    </xf>
    <xf numFmtId="0" fontId="7" fillId="0" borderId="4" xfId="1" applyFont="1" applyBorder="1" applyAlignment="1">
      <alignment horizontal="center" vertical="center" textRotation="255"/>
    </xf>
    <xf numFmtId="0" fontId="7" fillId="0" borderId="5" xfId="1" applyFont="1" applyBorder="1" applyAlignment="1">
      <alignment horizontal="center" vertical="center" textRotation="255"/>
    </xf>
    <xf numFmtId="0" fontId="7" fillId="0" borderId="10" xfId="1" applyFont="1" applyBorder="1" applyAlignment="1">
      <alignment horizontal="center" vertical="center" textRotation="255"/>
    </xf>
    <xf numFmtId="0" fontId="7" fillId="0" borderId="11" xfId="1" applyFont="1" applyBorder="1" applyAlignment="1">
      <alignment horizontal="center" vertical="center" textRotation="255"/>
    </xf>
    <xf numFmtId="0" fontId="7" fillId="0" borderId="32" xfId="1" applyFont="1" applyBorder="1" applyAlignment="1">
      <alignment horizontal="center" vertical="center" textRotation="255"/>
    </xf>
    <xf numFmtId="0" fontId="7" fillId="0" borderId="33" xfId="1" applyFont="1" applyBorder="1" applyAlignment="1">
      <alignment horizontal="center" vertical="center" textRotation="255"/>
    </xf>
    <xf numFmtId="0" fontId="7" fillId="0" borderId="8" xfId="1" applyFont="1" applyBorder="1" applyAlignment="1">
      <alignment horizontal="center" vertical="center" textRotation="255"/>
    </xf>
    <xf numFmtId="0" fontId="7" fillId="0" borderId="25" xfId="1" applyFont="1" applyBorder="1" applyAlignment="1">
      <alignment horizontal="center" vertical="center" textRotation="255"/>
    </xf>
    <xf numFmtId="0" fontId="7" fillId="0" borderId="34" xfId="1" applyFont="1" applyBorder="1" applyAlignment="1">
      <alignment horizontal="center" vertical="center" textRotation="255"/>
    </xf>
    <xf numFmtId="0" fontId="11" fillId="0" borderId="22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33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3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32" xfId="1" applyFont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6" fillId="0" borderId="83" xfId="1" applyBorder="1" applyAlignment="1" applyProtection="1">
      <alignment horizontal="center" vertical="center"/>
      <protection locked="0"/>
    </xf>
    <xf numFmtId="0" fontId="6" fillId="0" borderId="84" xfId="1" applyBorder="1" applyAlignment="1" applyProtection="1">
      <alignment horizontal="center" vertical="center"/>
      <protection locked="0"/>
    </xf>
    <xf numFmtId="0" fontId="6" fillId="0" borderId="85" xfId="1" applyBorder="1" applyAlignment="1" applyProtection="1">
      <alignment horizontal="center" vertical="center"/>
      <protection locked="0"/>
    </xf>
    <xf numFmtId="0" fontId="6" fillId="0" borderId="86" xfId="1" applyBorder="1" applyAlignment="1" applyProtection="1">
      <alignment horizontal="center" vertical="center"/>
      <protection locked="0"/>
    </xf>
    <xf numFmtId="0" fontId="6" fillId="0" borderId="136" xfId="1" applyBorder="1" applyAlignment="1" applyProtection="1">
      <alignment horizontal="center" vertical="center"/>
      <protection locked="0"/>
    </xf>
    <xf numFmtId="0" fontId="6" fillId="0" borderId="135" xfId="1" applyBorder="1" applyAlignment="1" applyProtection="1">
      <alignment horizontal="center" vertical="center"/>
      <protection locked="0"/>
    </xf>
    <xf numFmtId="0" fontId="6" fillId="0" borderId="87" xfId="1" applyBorder="1" applyAlignment="1" applyProtection="1">
      <alignment horizontal="center" vertical="center"/>
      <protection locked="0"/>
    </xf>
    <xf numFmtId="0" fontId="6" fillId="0" borderId="88" xfId="1" applyBorder="1" applyAlignment="1" applyProtection="1">
      <alignment horizontal="center" vertical="center"/>
      <protection locked="0"/>
    </xf>
    <xf numFmtId="0" fontId="6" fillId="0" borderId="89" xfId="1" applyBorder="1" applyAlignment="1" applyProtection="1">
      <alignment horizontal="center" vertical="center"/>
      <protection locked="0"/>
    </xf>
    <xf numFmtId="0" fontId="6" fillId="0" borderId="90" xfId="1" applyBorder="1" applyAlignment="1" applyProtection="1">
      <alignment horizontal="center" vertical="center"/>
      <protection locked="0"/>
    </xf>
    <xf numFmtId="0" fontId="15" fillId="0" borderId="123" xfId="1" applyFont="1" applyBorder="1" applyAlignment="1">
      <alignment horizontal="right" vertical="center"/>
    </xf>
    <xf numFmtId="0" fontId="15" fillId="0" borderId="121" xfId="1" applyFont="1" applyBorder="1" applyAlignment="1">
      <alignment horizontal="right" vertical="center"/>
    </xf>
    <xf numFmtId="0" fontId="15" fillId="0" borderId="124" xfId="1" applyFont="1" applyBorder="1" applyAlignment="1">
      <alignment horizontal="right" vertical="center"/>
    </xf>
    <xf numFmtId="0" fontId="15" fillId="0" borderId="126" xfId="1" applyFont="1" applyBorder="1" applyAlignment="1">
      <alignment horizontal="right" vertical="center"/>
    </xf>
    <xf numFmtId="180" fontId="3" fillId="0" borderId="93" xfId="0" applyNumberFormat="1" applyFont="1" applyBorder="1" applyAlignment="1">
      <alignment horizontal="center" vertical="center" shrinkToFit="1"/>
    </xf>
    <xf numFmtId="180" fontId="3" fillId="0" borderId="94" xfId="0" applyNumberFormat="1" applyFont="1" applyBorder="1" applyAlignment="1">
      <alignment horizontal="center" vertical="center" shrinkToFit="1"/>
    </xf>
    <xf numFmtId="180" fontId="3" fillId="0" borderId="95" xfId="0" applyNumberFormat="1" applyFont="1" applyBorder="1" applyAlignment="1">
      <alignment horizontal="center" vertical="center" shrinkToFit="1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7" xfId="1" applyBorder="1" applyAlignment="1" applyProtection="1">
      <alignment horizontal="center" vertical="center"/>
      <protection locked="0"/>
    </xf>
    <xf numFmtId="0" fontId="6" fillId="0" borderId="86" xfId="1" applyBorder="1" applyAlignment="1" applyProtection="1">
      <alignment horizontal="left" vertical="center"/>
      <protection locked="0"/>
    </xf>
    <xf numFmtId="0" fontId="6" fillId="0" borderId="79" xfId="1" applyBorder="1" applyAlignment="1" applyProtection="1">
      <alignment horizontal="center" vertical="center"/>
      <protection locked="0"/>
    </xf>
    <xf numFmtId="0" fontId="6" fillId="0" borderId="80" xfId="1" applyBorder="1" applyAlignment="1" applyProtection="1">
      <alignment horizontal="center" vertical="center"/>
      <protection locked="0"/>
    </xf>
    <xf numFmtId="0" fontId="6" fillId="0" borderId="81" xfId="1" applyBorder="1" applyAlignment="1" applyProtection="1">
      <alignment horizontal="center" vertical="center"/>
      <protection locked="0"/>
    </xf>
    <xf numFmtId="0" fontId="6" fillId="0" borderId="82" xfId="1" applyBorder="1" applyAlignment="1" applyProtection="1">
      <alignment horizontal="center" vertical="center"/>
      <protection locked="0"/>
    </xf>
    <xf numFmtId="0" fontId="6" fillId="0" borderId="6" xfId="1" applyBorder="1" applyAlignment="1" applyProtection="1">
      <alignment horizontal="center" vertical="center"/>
      <protection locked="0"/>
    </xf>
    <xf numFmtId="0" fontId="6" fillId="0" borderId="106" xfId="1" applyBorder="1" applyAlignment="1" applyProtection="1">
      <alignment horizontal="center" vertical="center"/>
      <protection locked="0"/>
    </xf>
    <xf numFmtId="0" fontId="6" fillId="0" borderId="107" xfId="1" applyBorder="1" applyAlignment="1" applyProtection="1">
      <alignment horizontal="center" vertical="center"/>
      <protection locked="0"/>
    </xf>
    <xf numFmtId="0" fontId="6" fillId="0" borderId="6" xfId="1" applyBorder="1" applyAlignment="1" applyProtection="1">
      <alignment horizontal="center" vertical="center" shrinkToFit="1"/>
      <protection locked="0"/>
    </xf>
    <xf numFmtId="0" fontId="6" fillId="0" borderId="23" xfId="1" applyBorder="1" applyAlignment="1" applyProtection="1">
      <alignment horizontal="center" vertical="center" shrinkToFit="1"/>
      <protection locked="0"/>
    </xf>
    <xf numFmtId="0" fontId="24" fillId="0" borderId="96" xfId="1" applyFont="1" applyBorder="1" applyAlignment="1">
      <alignment horizontal="center" vertical="center" shrinkToFit="1"/>
    </xf>
    <xf numFmtId="0" fontId="24" fillId="0" borderId="110" xfId="1" applyFont="1" applyBorder="1" applyAlignment="1">
      <alignment horizontal="center" vertical="center" shrinkToFit="1"/>
    </xf>
    <xf numFmtId="0" fontId="25" fillId="0" borderId="96" xfId="1" applyFont="1" applyBorder="1" applyAlignment="1">
      <alignment horizontal="center" vertical="center" shrinkToFit="1"/>
    </xf>
    <xf numFmtId="0" fontId="25" fillId="0" borderId="110" xfId="1" applyFont="1" applyBorder="1" applyAlignment="1">
      <alignment horizontal="center" vertical="center" shrinkToFit="1"/>
    </xf>
    <xf numFmtId="0" fontId="14" fillId="0" borderId="86" xfId="1" applyFont="1" applyBorder="1" applyAlignment="1" applyProtection="1">
      <alignment horizontal="center" vertical="center"/>
      <protection locked="0"/>
    </xf>
    <xf numFmtId="0" fontId="6" fillId="0" borderId="128" xfId="1" applyBorder="1" applyAlignment="1" applyProtection="1">
      <alignment horizontal="center" vertical="center"/>
      <protection locked="0"/>
    </xf>
    <xf numFmtId="0" fontId="15" fillId="0" borderId="40" xfId="1" applyFont="1" applyBorder="1" applyAlignment="1">
      <alignment horizontal="right" vertical="center"/>
    </xf>
    <xf numFmtId="0" fontId="15" fillId="0" borderId="17" xfId="1" applyFont="1" applyBorder="1" applyAlignment="1">
      <alignment horizontal="right" vertical="center"/>
    </xf>
    <xf numFmtId="0" fontId="6" fillId="0" borderId="133" xfId="1" applyBorder="1" applyAlignment="1" applyProtection="1">
      <alignment horizontal="center" vertical="center" shrinkToFit="1"/>
      <protection locked="0"/>
    </xf>
    <xf numFmtId="0" fontId="6" fillId="0" borderId="128" xfId="1" applyBorder="1" applyAlignment="1" applyProtection="1">
      <alignment horizontal="center" vertical="center" shrinkToFit="1"/>
      <protection locked="0"/>
    </xf>
    <xf numFmtId="0" fontId="6" fillId="0" borderId="137" xfId="1" applyBorder="1" applyAlignment="1" applyProtection="1">
      <alignment horizontal="center" vertical="center" shrinkToFit="1"/>
      <protection locked="0"/>
    </xf>
    <xf numFmtId="0" fontId="15" fillId="0" borderId="118" xfId="1" applyFont="1" applyBorder="1" applyAlignment="1">
      <alignment horizontal="center" vertical="center"/>
    </xf>
    <xf numFmtId="0" fontId="15" fillId="0" borderId="119" xfId="1" applyFont="1" applyBorder="1" applyAlignment="1">
      <alignment horizontal="center" vertical="center"/>
    </xf>
    <xf numFmtId="0" fontId="15" fillId="0" borderId="125" xfId="1" applyFont="1" applyBorder="1" applyAlignment="1">
      <alignment horizontal="center" vertical="center"/>
    </xf>
    <xf numFmtId="178" fontId="6" fillId="0" borderId="87" xfId="1" applyNumberFormat="1" applyBorder="1" applyAlignment="1">
      <alignment horizontal="center" vertical="center"/>
    </xf>
    <xf numFmtId="178" fontId="6" fillId="0" borderId="88" xfId="1" applyNumberFormat="1" applyBorder="1" applyAlignment="1">
      <alignment horizontal="center" vertical="center"/>
    </xf>
    <xf numFmtId="180" fontId="3" fillId="0" borderId="127" xfId="0" applyNumberFormat="1" applyFont="1" applyBorder="1" applyAlignment="1">
      <alignment horizontal="center" vertical="center" shrinkToFit="1"/>
    </xf>
    <xf numFmtId="180" fontId="3" fillId="0" borderId="128" xfId="0" applyNumberFormat="1" applyFont="1" applyBorder="1" applyAlignment="1">
      <alignment horizontal="center" vertical="center" shrinkToFit="1"/>
    </xf>
    <xf numFmtId="180" fontId="3" fillId="0" borderId="129" xfId="0" applyNumberFormat="1" applyFont="1" applyBorder="1" applyAlignment="1">
      <alignment horizontal="center" vertical="center" shrinkToFit="1"/>
    </xf>
    <xf numFmtId="0" fontId="6" fillId="0" borderId="133" xfId="1" applyBorder="1" applyAlignment="1" applyProtection="1">
      <alignment horizontal="center" vertical="center"/>
      <protection locked="0"/>
    </xf>
    <xf numFmtId="0" fontId="6" fillId="0" borderId="132" xfId="1" applyBorder="1" applyAlignment="1" applyProtection="1">
      <alignment horizontal="center" vertical="center"/>
      <protection locked="0"/>
    </xf>
    <xf numFmtId="0" fontId="6" fillId="0" borderId="134" xfId="1" applyBorder="1" applyAlignment="1" applyProtection="1">
      <alignment horizontal="center" vertical="center"/>
      <protection locked="0"/>
    </xf>
    <xf numFmtId="0" fontId="23" fillId="0" borderId="130" xfId="1" applyFont="1" applyBorder="1" applyAlignment="1" applyProtection="1">
      <alignment horizontal="center" vertical="center" shrinkToFit="1"/>
      <protection locked="0"/>
    </xf>
    <xf numFmtId="0" fontId="23" fillId="0" borderId="131" xfId="1" applyFont="1" applyBorder="1" applyAlignment="1" applyProtection="1">
      <alignment horizontal="center" vertical="center" shrinkToFit="1"/>
      <protection locked="0"/>
    </xf>
    <xf numFmtId="0" fontId="6" fillId="0" borderId="132" xfId="1" applyBorder="1" applyAlignment="1" applyProtection="1">
      <alignment horizontal="center" vertical="center" shrinkToFit="1"/>
      <protection locked="0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21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45" xfId="2" applyFont="1" applyBorder="1" applyAlignment="1">
      <alignment horizontal="center" vertical="center"/>
    </xf>
    <xf numFmtId="176" fontId="7" fillId="0" borderId="42" xfId="2" applyNumberFormat="1" applyFont="1" applyBorder="1" applyAlignment="1" applyProtection="1">
      <alignment horizontal="center" vertical="center" shrinkToFit="1"/>
      <protection locked="0"/>
    </xf>
    <xf numFmtId="176" fontId="7" fillId="0" borderId="43" xfId="2" applyNumberFormat="1" applyFont="1" applyBorder="1" applyAlignment="1" applyProtection="1">
      <alignment horizontal="center" vertical="center" shrinkToFit="1"/>
      <protection locked="0"/>
    </xf>
    <xf numFmtId="0" fontId="6" fillId="0" borderId="16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35" xfId="1" applyBorder="1" applyAlignment="1">
      <alignment horizontal="center" vertical="center"/>
    </xf>
    <xf numFmtId="0" fontId="15" fillId="0" borderId="3" xfId="1" applyFont="1" applyBorder="1" applyAlignment="1">
      <alignment horizontal="right" vertical="center"/>
    </xf>
    <xf numFmtId="0" fontId="15" fillId="0" borderId="35" xfId="1" applyFont="1" applyBorder="1" applyAlignment="1">
      <alignment horizontal="right" vertical="center"/>
    </xf>
    <xf numFmtId="0" fontId="15" fillId="0" borderId="118" xfId="1" applyFont="1" applyBorder="1" applyAlignment="1">
      <alignment horizontal="right" vertical="center"/>
    </xf>
    <xf numFmtId="0" fontId="15" fillId="0" borderId="119" xfId="1" applyFont="1" applyBorder="1" applyAlignment="1">
      <alignment horizontal="right" vertical="center"/>
    </xf>
    <xf numFmtId="0" fontId="15" fillId="0" borderId="120" xfId="1" applyFont="1" applyBorder="1" applyAlignment="1">
      <alignment horizontal="right" vertical="center"/>
    </xf>
    <xf numFmtId="179" fontId="15" fillId="0" borderId="40" xfId="1" applyNumberFormat="1" applyFont="1" applyBorder="1" applyAlignment="1">
      <alignment horizontal="right" vertical="center"/>
    </xf>
    <xf numFmtId="176" fontId="7" fillId="0" borderId="41" xfId="2" applyNumberFormat="1" applyFont="1" applyBorder="1" applyAlignment="1" applyProtection="1">
      <alignment horizontal="center" vertical="center" shrinkToFit="1"/>
      <protection locked="0"/>
    </xf>
    <xf numFmtId="0" fontId="7" fillId="0" borderId="44" xfId="2" applyFont="1" applyBorder="1" applyAlignment="1">
      <alignment horizontal="center" vertical="center"/>
    </xf>
    <xf numFmtId="176" fontId="7" fillId="0" borderId="44" xfId="2" applyNumberFormat="1" applyFont="1" applyBorder="1" applyAlignment="1" applyProtection="1">
      <alignment horizontal="center" vertical="center" shrinkToFit="1"/>
      <protection locked="0"/>
    </xf>
    <xf numFmtId="176" fontId="7" fillId="0" borderId="20" xfId="2" applyNumberFormat="1" applyFont="1" applyBorder="1" applyAlignment="1" applyProtection="1">
      <alignment horizontal="center" vertical="center" shrinkToFit="1"/>
      <protection locked="0"/>
    </xf>
    <xf numFmtId="176" fontId="7" fillId="0" borderId="21" xfId="2" applyNumberFormat="1" applyFont="1" applyBorder="1" applyAlignment="1" applyProtection="1">
      <alignment horizontal="center" vertical="center" shrinkToFit="1"/>
      <protection locked="0"/>
    </xf>
    <xf numFmtId="0" fontId="22" fillId="0" borderId="98" xfId="2" applyFont="1" applyBorder="1" applyAlignment="1" applyProtection="1">
      <alignment horizontal="center" vertical="center"/>
      <protection locked="0"/>
    </xf>
    <xf numFmtId="0" fontId="22" fillId="0" borderId="99" xfId="2" applyFont="1" applyBorder="1" applyAlignment="1" applyProtection="1">
      <alignment horizontal="center" vertical="center"/>
      <protection locked="0"/>
    </xf>
    <xf numFmtId="0" fontId="11" fillId="0" borderId="99" xfId="2" applyFont="1" applyBorder="1" applyAlignment="1">
      <alignment horizontal="left" vertical="center"/>
    </xf>
    <xf numFmtId="0" fontId="11" fillId="0" borderId="100" xfId="2" applyFont="1" applyBorder="1" applyAlignment="1">
      <alignment horizontal="left" vertical="center"/>
    </xf>
    <xf numFmtId="0" fontId="22" fillId="0" borderId="101" xfId="2" applyFont="1" applyBorder="1" applyAlignment="1" applyProtection="1">
      <alignment horizontal="center" vertical="center"/>
      <protection locked="0"/>
    </xf>
    <xf numFmtId="0" fontId="22" fillId="0" borderId="102" xfId="2" applyFont="1" applyBorder="1" applyAlignment="1" applyProtection="1">
      <alignment horizontal="center" vertical="center"/>
      <protection locked="0"/>
    </xf>
    <xf numFmtId="0" fontId="11" fillId="0" borderId="102" xfId="2" applyFont="1" applyBorder="1" applyAlignment="1">
      <alignment horizontal="left" vertical="center"/>
    </xf>
    <xf numFmtId="0" fontId="11" fillId="0" borderId="103" xfId="2" applyFont="1" applyBorder="1" applyAlignment="1">
      <alignment horizontal="left" vertical="center"/>
    </xf>
    <xf numFmtId="0" fontId="15" fillId="0" borderId="122" xfId="1" applyFont="1" applyBorder="1" applyAlignment="1">
      <alignment horizontal="right" vertical="center"/>
    </xf>
    <xf numFmtId="49" fontId="28" fillId="0" borderId="62" xfId="0" quotePrefix="1" applyNumberFormat="1" applyFont="1" applyBorder="1" applyAlignment="1" applyProtection="1">
      <alignment horizontal="center" vertical="center" shrinkToFit="1"/>
      <protection locked="0"/>
    </xf>
    <xf numFmtId="49" fontId="28" fillId="0" borderId="2" xfId="0" applyNumberFormat="1" applyFont="1" applyBorder="1" applyAlignment="1" applyProtection="1">
      <alignment horizontal="center" vertical="center" shrinkToFit="1"/>
      <protection locked="0"/>
    </xf>
    <xf numFmtId="49" fontId="28" fillId="0" borderId="63" xfId="0" applyNumberFormat="1" applyFont="1" applyBorder="1" applyAlignment="1" applyProtection="1">
      <alignment horizontal="center" vertical="center" shrinkToFit="1"/>
      <protection locked="0"/>
    </xf>
    <xf numFmtId="49" fontId="28" fillId="0" borderId="68" xfId="0" applyNumberFormat="1" applyFont="1" applyBorder="1" applyAlignment="1" applyProtection="1">
      <alignment horizontal="center" vertical="center" shrinkToFit="1"/>
      <protection locked="0"/>
    </xf>
    <xf numFmtId="49" fontId="28" fillId="0" borderId="69" xfId="0" applyNumberFormat="1" applyFont="1" applyBorder="1" applyAlignment="1" applyProtection="1">
      <alignment horizontal="center" vertical="center" shrinkToFit="1"/>
      <protection locked="0"/>
    </xf>
    <xf numFmtId="49" fontId="28" fillId="0" borderId="70" xfId="0" applyNumberFormat="1" applyFont="1" applyBorder="1" applyAlignment="1" applyProtection="1">
      <alignment horizontal="center" vertical="center" shrinkToFit="1"/>
      <protection locked="0"/>
    </xf>
    <xf numFmtId="0" fontId="29" fillId="0" borderId="73" xfId="1" applyFont="1" applyBorder="1" applyAlignment="1" applyProtection="1">
      <alignment horizontal="center" vertical="center"/>
      <protection locked="0"/>
    </xf>
    <xf numFmtId="0" fontId="29" fillId="0" borderId="74" xfId="1" applyFont="1" applyBorder="1" applyAlignment="1" applyProtection="1">
      <alignment horizontal="center" vertical="center"/>
      <protection locked="0"/>
    </xf>
    <xf numFmtId="0" fontId="30" fillId="0" borderId="13" xfId="1" applyFont="1" applyBorder="1" applyAlignment="1" applyProtection="1">
      <alignment horizontal="center" vertical="center" shrinkToFit="1"/>
      <protection locked="0"/>
    </xf>
    <xf numFmtId="0" fontId="30" fillId="0" borderId="3" xfId="1" applyFont="1" applyBorder="1" applyAlignment="1" applyProtection="1">
      <alignment horizontal="center" vertical="center" shrinkToFit="1"/>
      <protection locked="0"/>
    </xf>
  </cellXfs>
  <cellStyles count="3">
    <cellStyle name="標準" xfId="0" builtinId="0"/>
    <cellStyle name="標準_（別添）■実績記録票記載方法■" xfId="2" xr:uid="{F25972ED-56BC-4F9B-A16C-14402AEAE5EF}"/>
    <cellStyle name="標準_実績記録票記載例案181124" xfId="1" xr:uid="{E91A072C-8A88-4AA6-AFF7-4E525E1F4037}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18</xdr:row>
      <xdr:rowOff>85726</xdr:rowOff>
    </xdr:from>
    <xdr:to>
      <xdr:col>6</xdr:col>
      <xdr:colOff>104775</xdr:colOff>
      <xdr:row>18</xdr:row>
      <xdr:rowOff>161926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79BFA113-9574-4B44-8F97-DC2FE10ED411}"/>
            </a:ext>
          </a:extLst>
        </xdr:cNvPr>
        <xdr:cNvSpPr>
          <a:spLocks noChangeArrowheads="1"/>
        </xdr:cNvSpPr>
      </xdr:nvSpPr>
      <xdr:spPr bwMode="auto">
        <a:xfrm>
          <a:off x="497205" y="3941446"/>
          <a:ext cx="95250" cy="76200"/>
        </a:xfrm>
        <a:prstGeom prst="wedgeRectCallout">
          <a:avLst>
            <a:gd name="adj1" fmla="val -14600"/>
            <a:gd name="adj2" fmla="val -12214"/>
          </a:avLst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47</xdr:col>
      <xdr:colOff>83820</xdr:colOff>
      <xdr:row>44</xdr:row>
      <xdr:rowOff>45720</xdr:rowOff>
    </xdr:from>
    <xdr:to>
      <xdr:col>71</xdr:col>
      <xdr:colOff>60960</xdr:colOff>
      <xdr:row>50</xdr:row>
      <xdr:rowOff>543480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FB8F289-B0B7-4C7F-A580-0AD34024E438}"/>
            </a:ext>
          </a:extLst>
        </xdr:cNvPr>
        <xdr:cNvSpPr/>
      </xdr:nvSpPr>
      <xdr:spPr>
        <a:xfrm>
          <a:off x="6400800" y="12733020"/>
          <a:ext cx="3086100" cy="1656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サービス提供の状況の記載</a:t>
          </a:r>
          <a:endParaRPr kumimoji="1" lang="en-US" altLang="ja-JP" sz="1050" b="1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１：入院（本体報酬）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２：外泊（本体報酬）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３：入院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４：外泊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５：入院→ 外泊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６：外泊→入院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７：入院→共同生活住居に戻る→外泊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050">
              <a:solidFill>
                <a:schemeClr val="tx1"/>
              </a:solidFill>
              <a:latin typeface="BIZ UDゴシック" panose="020B0400000000000000" pitchFamily="49" charset="-128"/>
              <a:ea typeface="BIZ UDゴシック" panose="020B0400000000000000" pitchFamily="49" charset="-128"/>
            </a:rPr>
            <a:t>　　８：外泊→共同生活住居に戻る→入院</a:t>
          </a:r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en-US" altLang="ja-JP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ja-JP" altLang="en-US" sz="1050">
            <a:solidFill>
              <a:schemeClr val="tx1"/>
            </a:solidFill>
            <a:latin typeface="BIZ UDゴシック" panose="020B0400000000000000" pitchFamily="49" charset="-128"/>
            <a:ea typeface="BIZ UDゴシック" panose="020B0400000000000000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test\dollar\00.&#21463;&#38936;&#36039;&#26009;\01.&#38283;&#30330;&#38306;&#36899;\DB&#23450;&#32681;&#65288;&#26082;&#23384;&#65289;\&#38917;&#30446;&#23450;&#32681;&#26360;&#65288;&#12510;&#12473;&#12479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test\dollar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s62052\&#12509;&#12473;&#12501;&#12540;&#12523;&#26696;&#20214;\&#24773;&#22577;&#31649;&#29702;\&#39015;&#23458;&#24773;&#22577;\10198&#65423;&#65394;&#65398;&#65433;&#65394;&#65405;&#65412;%20%20%20%20%20%20%20%20%20(&#34276;&#21407;)\&#35373;&#35336;&#26360;\&#22806;&#37096;&#35373;&#35336;\61.Fa&#65393;&#65412;&#65438;&#65397;&#65437;\&#38917;&#30446;&#23450;&#32681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acle\project\Documents%20and%20Settings\Administrator\Local%20Settings\Temporary%20Internet%20Files\Content.IE5\KL4TEV0P\&#38917;&#30446;&#23450;&#32681;&#26360;&#65288;&#12510;&#12473;&#12479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acle\project\Documents%20and%20Settings\Administrator\&#12487;&#12473;&#12463;&#12488;&#12483;&#12503;\&#20449;&#36899;&#36899;&#21205;\&#26032;&#12375;&#12356;&#12501;&#12457;&#12523;&#12480;\&#12472;&#12519;&#12502;&#19968;&#35239;&#38619;&#224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sful.cam\VSS\Program%20Files\TuruKame\koshida\&#21463;&#20449;&#28155;&#20184;\030928_05\&#12487;&#12540;&#12479;&#23481;&#37327;&#35211;&#31309;&#12471;&#12540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test3\project\Documents%20and%20Settings\Administrator\&#12487;&#12473;&#12463;&#12488;&#12483;&#12503;\&#32232;&#38598;&#20013;\400.&#22806;&#37096;&#35373;&#35336;\430.&#30011;&#38754;&#38917;&#30446;&#35500;&#26126;\&#30011;&#38754;&#38917;&#30446;&#35500;&#26126;&#65288;HG406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"/>
      <sheetName val="メッセージマスタ"/>
      <sheetName val="会社マスタ"/>
      <sheetName val="発行区分マスタ"/>
      <sheetName val="伝票種類マスタ"/>
      <sheetName val="店舗マスタ"/>
      <sheetName val="店舗配列パターンマスタ"/>
      <sheetName val="店舗配列マスタ"/>
      <sheetName val="業種レベルマスタ"/>
      <sheetName val="業種マスタ"/>
      <sheetName val="取引先マスタ"/>
      <sheetName val="理由マスタ"/>
      <sheetName val="経路マスタ"/>
      <sheetName val="特売区分マスタ"/>
      <sheetName val="商品マスタ"/>
      <sheetName val="◇選択分類"/>
    </sheetNames>
    <sheetDataSet>
      <sheetData sheetId="0" refreshError="1"/>
      <sheetData sheetId="1" refreshError="1">
        <row r="2">
          <cell r="B2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コード定義"/>
      <sheetName val="Sheet2"/>
      <sheetName val="変更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  <sheetName val="課題指摘一覧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Module1"/>
      <sheetName val="フォーム"/>
      <sheetName val="設定"/>
      <sheetName val="表紙"/>
      <sheetName val="目次"/>
      <sheetName val="法人別所属別固定資産増減表出力用情報"/>
      <sheetName val="法人別所属別固定資産増減表出力用ワーク"/>
      <sheetName val="増減表削除対象資産情報"/>
      <sheetName val="月別資産別移動情報"/>
      <sheetName val="除却予定額用部門内資産テーブル"/>
      <sheetName val="除却予定額予測結果表出力テーブル"/>
      <sheetName val="法人別科目別固定資産増減表出力用ワーク"/>
      <sheetName val="月別資産別処分情報"/>
      <sheetName val="月別資産別償却情報"/>
      <sheetName val="償却資産税予測結果表出力テーブル"/>
      <sheetName val="償却資産税用申告先テーブル"/>
      <sheetName val="月別資産別取得情報"/>
      <sheetName val="月次資産別増減表情報"/>
      <sheetName val="所属申告先変換マスタ"/>
      <sheetName val="償却資産税計算ワーク"/>
      <sheetName val="償却情報変換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"/>
      <sheetName val="メッセージマスタ"/>
      <sheetName val="会社マスタ"/>
      <sheetName val="発行区分マスタ"/>
      <sheetName val="伝票種類マスタ"/>
      <sheetName val="店舗マスタ"/>
      <sheetName val="店舗配列パターンマスタ"/>
      <sheetName val="店舗配列マスタ"/>
      <sheetName val="業種レベルマスタ"/>
      <sheetName val="業種マスタ"/>
      <sheetName val="取引先マスタ"/>
      <sheetName val="理由マスタ"/>
      <sheetName val="経路マスタ"/>
      <sheetName val="特売区分マスタ"/>
      <sheetName val="商品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変更要求"/>
      <sheetName val="UKE2 係コード"/>
      <sheetName val="UKE2 係コード (2)"/>
      <sheetName val="表紙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リス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[df一覧hs.xls][df一覧hs.xls]_x0000_:_x0013__x0000_0é"/>
      <sheetName val="[df一覧hs.xls][df一覧hs.xls]:”_x0013__x0000_0é0"/>
      <sheetName val="加入者ｽﾃｰﾀｽ等 (5.±.2) "/>
      <sheetName val="加入者ｽﾃｰﾀ_x0002_   + ⽘_x0015_  饦"/>
      <sheetName val="[df一覧hs.xls][df一覧hs.xls] :”_x0013_ 0é"/>
      <sheetName val="1.3.6.4.ReturnMonthCmd"/>
      <sheetName val="1.3.6.4.main"/>
      <sheetName val="1.3.6.4._execute"/>
      <sheetName val="指図書データ（プラン単位）_x0008_10.2)"/>
      <sheetName val="加入者ｽﾃｰﾀ_x0002_"/>
      <sheetName val="[df一覧hs.xls][df一覧hs.xls]:”_x0013_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_x0000_:_x0013__x0000_0é0°_x0000__x0000__x0000__x0000_ ReQ_x0005_"/>
      <sheetName val=":”_x0013__x0000_0é0°_x0000_ ReQ_x0005_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ｼﾞｮﾌﾞ一覧(雛型)"/>
      <sheetName val="ｼﾞｮﾌﾞ一覧(ｻﾝﾌﾟﾙ)"/>
      <sheetName val="ﾘｽﾄ表"/>
      <sheetName val="PR"/>
    </sheetNames>
    <sheetDataSet>
      <sheetData sheetId="0" refreshError="1"/>
      <sheetData sheetId="1" refreshError="1"/>
      <sheetData sheetId="2">
        <row r="2">
          <cell r="A2" t="str">
            <v>日次</v>
          </cell>
          <cell r="B2" t="str">
            <v>日中DEND後(平日)</v>
          </cell>
          <cell r="C2" t="str">
            <v>１日ｎ回(並行不可)</v>
          </cell>
          <cell r="D2" t="str">
            <v>ＪＡ個別</v>
          </cell>
          <cell r="E2" t="str">
            <v>使用なし</v>
          </cell>
          <cell r="F2" t="str">
            <v>なし</v>
          </cell>
          <cell r="G2" t="str">
            <v>可</v>
          </cell>
        </row>
        <row r="3">
          <cell r="A3" t="str">
            <v>週次</v>
          </cell>
          <cell r="B3" t="str">
            <v>日中DEND後(月末)</v>
          </cell>
          <cell r="C3" t="str">
            <v>１日ｎ回(並行可)</v>
          </cell>
          <cell r="D3" t="str">
            <v>ＪＡ集約</v>
          </cell>
          <cell r="E3" t="str">
            <v>読込のみ</v>
          </cell>
          <cell r="F3" t="str">
            <v>ｽﾀﾝﾀﾞｰﾄﾞ</v>
          </cell>
          <cell r="G3" t="str">
            <v>否</v>
          </cell>
        </row>
        <row r="4">
          <cell r="A4" t="str">
            <v>月次</v>
          </cell>
          <cell r="B4" t="str">
            <v>SEND後</v>
          </cell>
          <cell r="C4" t="str">
            <v>１日１回</v>
          </cell>
          <cell r="E4" t="str">
            <v>更新あり</v>
          </cell>
          <cell r="F4" t="str">
            <v>ﾌｫｰﾑ</v>
          </cell>
        </row>
        <row r="5">
          <cell r="A5" t="str">
            <v>年次</v>
          </cell>
          <cell r="B5" t="str">
            <v>ＪＡ日付変更後</v>
          </cell>
          <cell r="C5" t="str">
            <v>要求都度</v>
          </cell>
          <cell r="F5" t="str">
            <v>PDF</v>
          </cell>
        </row>
        <row r="6">
          <cell r="A6" t="str">
            <v>特定日</v>
          </cell>
          <cell r="B6" t="str">
            <v>Ｃ／Ｃ(センターカット）</v>
          </cell>
          <cell r="F6" t="str">
            <v>紙／PDF</v>
          </cell>
        </row>
        <row r="7">
          <cell r="A7" t="str">
            <v>臨時</v>
          </cell>
          <cell r="B7" t="str">
            <v>ﾀｲﾏｰ起動</v>
          </cell>
        </row>
        <row r="8">
          <cell r="A8" t="str">
            <v>随時</v>
          </cell>
          <cell r="B8" t="str">
            <v>外部起動</v>
          </cell>
        </row>
        <row r="9">
          <cell r="B9" t="str">
            <v>ＪＡ指示</v>
          </cell>
        </row>
        <row r="10">
          <cell r="B10" t="str">
            <v>ｾﾝﾀｰｵﾍﾟ起動</v>
          </cell>
        </row>
        <row r="11">
          <cell r="B11" t="str">
            <v>その他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記入方法"/>
      <sheetName val="ブロックサイズ"/>
      <sheetName val="データブロックの各ヘッダサイズ"/>
      <sheetName val="ヘッダ"/>
      <sheetName val="ローサイズ"/>
      <sheetName val="テーブル"/>
      <sheetName val="エントリサイズ"/>
      <sheetName val="索引"/>
      <sheetName val="ﾘｽﾄ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エントリサイズ"/>
    </sheetNames>
    <sheetDataSet>
      <sheetData sheetId="0" refreshError="1">
        <row r="2">
          <cell r="F2" t="str">
            <v>物件マスタ確認リスト作成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  <sheetName val="HIPACE･SGK対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項目説明"/>
      <sheetName val="アイテム"/>
      <sheetName val="MS_SERVICE"/>
    </sheetNames>
    <sheetDataSet>
      <sheetData sheetId="0" refreshError="1"/>
      <sheetData sheetId="1">
        <row r="3">
          <cell r="B3" t="str">
            <v>ラベル</v>
          </cell>
          <cell r="D3" t="str">
            <v>Y</v>
          </cell>
          <cell r="H3" t="str">
            <v>テナント予算年度管理ＤＢ</v>
          </cell>
        </row>
        <row r="4">
          <cell r="B4" t="str">
            <v>テキスト</v>
          </cell>
          <cell r="D4" t="str">
            <v>N</v>
          </cell>
          <cell r="H4" t="str">
            <v>テナントマスタ（予算版）</v>
          </cell>
        </row>
        <row r="5">
          <cell r="B5" t="str">
            <v>ボタン</v>
          </cell>
          <cell r="D5" t="str">
            <v>※</v>
          </cell>
          <cell r="H5" t="str">
            <v>テナント予算マスタ（Ｂ表）</v>
          </cell>
        </row>
        <row r="6">
          <cell r="B6" t="str">
            <v>ドロップダウンリスト</v>
          </cell>
          <cell r="H6" t="str">
            <v>テナント予算マスタ（Ｈ表）</v>
          </cell>
        </row>
        <row r="7">
          <cell r="B7" t="str">
            <v>ラジオボタン</v>
          </cell>
          <cell r="H7" t="str">
            <v>販売予算管理ＤＢ</v>
          </cell>
        </row>
        <row r="8">
          <cell r="B8" t="str">
            <v>チェックボックス</v>
          </cell>
          <cell r="H8" t="str">
            <v>販売予算金額設定データ</v>
          </cell>
        </row>
        <row r="9">
          <cell r="D9" t="str">
            <v>Y</v>
          </cell>
          <cell r="H9" t="str">
            <v>販売予算年度データ（大業種別）</v>
          </cell>
        </row>
        <row r="10">
          <cell r="D10" t="str">
            <v>N</v>
          </cell>
          <cell r="H10" t="str">
            <v>販売予算年度データ（業種別）</v>
          </cell>
        </row>
        <row r="11">
          <cell r="H11" t="str">
            <v>販売予算月別データ</v>
          </cell>
        </row>
        <row r="12">
          <cell r="H12" t="str">
            <v>業種体系マスタ</v>
          </cell>
        </row>
        <row r="13">
          <cell r="D13" t="str">
            <v>Y</v>
          </cell>
          <cell r="H13" t="str">
            <v>大業種別ロス率マスタ</v>
          </cell>
        </row>
        <row r="14">
          <cell r="D14" t="str">
            <v>N</v>
          </cell>
          <cell r="H14" t="str">
            <v>販売予算修正可否マスタ</v>
          </cell>
        </row>
        <row r="15">
          <cell r="H15" t="str">
            <v>日別指数データ</v>
          </cell>
        </row>
        <row r="16">
          <cell r="H16" t="str">
            <v>日割予算データ</v>
          </cell>
        </row>
        <row r="17">
          <cell r="H17" t="str">
            <v>20日売価在庫データ</v>
          </cell>
        </row>
        <row r="18">
          <cell r="D18" t="str">
            <v>Y</v>
          </cell>
          <cell r="H18" t="str">
            <v>テナントダミーマスタ</v>
          </cell>
        </row>
        <row r="19">
          <cell r="D19" t="str">
            <v>N</v>
          </cell>
          <cell r="H19" t="str">
            <v>販売予算入力日付チェック</v>
          </cell>
        </row>
        <row r="20">
          <cell r="H20" t="str">
            <v>日割予算入力日付チェック</v>
          </cell>
        </row>
        <row r="21">
          <cell r="H21" t="str">
            <v>日次実績テーブル</v>
          </cell>
        </row>
        <row r="22">
          <cell r="H22" t="str">
            <v>月次実績テーブル</v>
          </cell>
        </row>
        <row r="23">
          <cell r="D23" t="str">
            <v>Y</v>
          </cell>
          <cell r="H23" t="str">
            <v>前年同曜日マスタ</v>
          </cell>
        </row>
        <row r="24">
          <cell r="D24" t="str">
            <v>N</v>
          </cell>
          <cell r="H24" t="str">
            <v>テナント実績</v>
          </cell>
        </row>
        <row r="25">
          <cell r="H25" t="str">
            <v>テナントマスタ</v>
          </cell>
        </row>
        <row r="26">
          <cell r="H26" t="str">
            <v>テナントショップマスタ</v>
          </cell>
        </row>
        <row r="27">
          <cell r="H27" t="str">
            <v>店舗マスタ</v>
          </cell>
        </row>
        <row r="28">
          <cell r="H28" t="str">
            <v>大業種マスタ</v>
          </cell>
        </row>
        <row r="29">
          <cell r="H29" t="str">
            <v>小業種マスタ</v>
          </cell>
        </row>
        <row r="30">
          <cell r="H30" t="str">
            <v>売区マスタ</v>
          </cell>
        </row>
        <row r="31">
          <cell r="H31" t="str">
            <v>店販区マスタ</v>
          </cell>
        </row>
        <row r="32">
          <cell r="H32" t="str">
            <v>従業員マスタ</v>
          </cell>
        </row>
        <row r="33">
          <cell r="H33" t="str">
            <v>会社マスタ</v>
          </cell>
        </row>
        <row r="34">
          <cell r="H34" t="str">
            <v>会計用小業種マスタ</v>
          </cell>
        </row>
        <row r="35">
          <cell r="H35" t="str">
            <v>取引先マスタ</v>
          </cell>
        </row>
        <row r="36">
          <cell r="H36" t="str">
            <v>理由マスタ</v>
          </cell>
        </row>
        <row r="37">
          <cell r="H37" t="str">
            <v>会計用大業種マスタ</v>
          </cell>
        </row>
        <row r="38">
          <cell r="H38" t="str">
            <v>法人サブ販区マスタ</v>
          </cell>
        </row>
        <row r="39">
          <cell r="H39" t="str">
            <v>サブ販区トラン（店舗会計）</v>
          </cell>
        </row>
        <row r="40">
          <cell r="H40" t="str">
            <v>商品マスタ</v>
          </cell>
        </row>
        <row r="41">
          <cell r="H41" t="str">
            <v>店舗配列パターンマスタ</v>
          </cell>
        </row>
        <row r="42">
          <cell r="H42" t="str">
            <v>店舗配列マスタ</v>
          </cell>
        </row>
        <row r="43">
          <cell r="H43" t="str">
            <v>仕入画面入力トランDBヘッダ</v>
          </cell>
        </row>
        <row r="44">
          <cell r="H44" t="str">
            <v>仕入画面入力トランDB明細</v>
          </cell>
        </row>
        <row r="45">
          <cell r="H45" t="str">
            <v>共通発注DB</v>
          </cell>
        </row>
        <row r="46">
          <cell r="H46" t="str">
            <v>テナント諸経費データ</v>
          </cell>
        </row>
        <row r="47">
          <cell r="H47" t="str">
            <v>ショップ諸経費データ</v>
          </cell>
        </row>
        <row r="48">
          <cell r="H48" t="str">
            <v>店舗サブ販区マスタ</v>
          </cell>
        </row>
        <row r="49">
          <cell r="H49" t="str">
            <v>税率コードマスタ</v>
          </cell>
        </row>
        <row r="50">
          <cell r="H50" t="str">
            <v>運用日付マスタ</v>
          </cell>
        </row>
        <row r="51">
          <cell r="H51" t="str">
            <v>精算業務後_売上IF</v>
          </cell>
        </row>
        <row r="52">
          <cell r="H52" t="str">
            <v>総勘定明細ファイル</v>
          </cell>
        </row>
        <row r="53">
          <cell r="H53" t="str">
            <v>レジ別客数</v>
          </cell>
        </row>
        <row r="54">
          <cell r="H54" t="str">
            <v>テナント売上_精算業務</v>
          </cell>
        </row>
        <row r="55">
          <cell r="H55" t="str">
            <v>商社マスタ</v>
          </cell>
        </row>
        <row r="56">
          <cell r="H56" t="str">
            <v>集約マスタ</v>
          </cell>
        </row>
        <row r="57">
          <cell r="H57" t="str">
            <v>総合取引先マスタ</v>
          </cell>
        </row>
        <row r="58">
          <cell r="H58" t="str">
            <v>買掛未収業者マスタ</v>
          </cell>
        </row>
        <row r="59">
          <cell r="H59" t="str">
            <v>買掛未収業者支払条件マスタ</v>
          </cell>
        </row>
        <row r="60">
          <cell r="H60" t="str">
            <v>リベート業者マスタ</v>
          </cell>
        </row>
        <row r="61">
          <cell r="H61" t="str">
            <v>テナント自由項目マスタ</v>
          </cell>
        </row>
        <row r="62">
          <cell r="H62" t="str">
            <v>テナント質権情報マスタ</v>
          </cell>
        </row>
        <row r="63">
          <cell r="H63" t="str">
            <v>ショップマスタ</v>
          </cell>
        </row>
        <row r="64">
          <cell r="H64" t="str">
            <v>ショップサブ販区マスタ</v>
          </cell>
        </row>
        <row r="65">
          <cell r="H65" t="str">
            <v>ショップ自由項目マスタ</v>
          </cell>
        </row>
        <row r="66">
          <cell r="H66" t="str">
            <v>ショップ特記事項マスタ</v>
          </cell>
        </row>
        <row r="67">
          <cell r="H67" t="str">
            <v>定額払い業者マスタ</v>
          </cell>
        </row>
        <row r="68">
          <cell r="H68" t="str">
            <v>配達業者マスタ</v>
          </cell>
        </row>
        <row r="69">
          <cell r="H69" t="str">
            <v>特定売掛業者マスタ</v>
          </cell>
        </row>
        <row r="70">
          <cell r="H70" t="str">
            <v>リース業者マスタ</v>
          </cell>
        </row>
        <row r="71">
          <cell r="H71" t="str">
            <v>諸口業者マスタ</v>
          </cell>
        </row>
        <row r="72">
          <cell r="H72" t="str">
            <v>銀行口座マスタ</v>
          </cell>
        </row>
        <row r="73">
          <cell r="H73" t="str">
            <v>銀行マスタ</v>
          </cell>
        </row>
        <row r="74">
          <cell r="H74" t="str">
            <v>銀行支店マスタ</v>
          </cell>
        </row>
        <row r="75">
          <cell r="H75" t="str">
            <v>支払条件マスタ</v>
          </cell>
        </row>
        <row r="76">
          <cell r="H76" t="str">
            <v>後方要員マスタ</v>
          </cell>
        </row>
        <row r="77">
          <cell r="H77" t="str">
            <v>科目マスタ</v>
          </cell>
        </row>
        <row r="78">
          <cell r="H78" t="str">
            <v>細目マスタ</v>
          </cell>
        </row>
        <row r="79">
          <cell r="H79" t="str">
            <v>課税区分マスタ</v>
          </cell>
        </row>
        <row r="80">
          <cell r="H80" t="str">
            <v>消費税マスタ</v>
          </cell>
        </row>
        <row r="81">
          <cell r="H81" t="str">
            <v>リベート通知書明細データ</v>
          </cell>
        </row>
        <row r="82">
          <cell r="H82" t="str">
            <v>リベート店別振替明細データ</v>
          </cell>
        </row>
        <row r="83">
          <cell r="H83" t="str">
            <v>返品データ</v>
          </cell>
        </row>
        <row r="84">
          <cell r="H84" t="str">
            <v>返納品データ</v>
          </cell>
        </row>
        <row r="85">
          <cell r="H85" t="str">
            <v>値引データ</v>
          </cell>
        </row>
        <row r="86">
          <cell r="H86" t="str">
            <v>自社消費データ</v>
          </cell>
        </row>
        <row r="87">
          <cell r="H87" t="str">
            <v>伝票番号採番データ</v>
          </cell>
        </row>
        <row r="88">
          <cell r="H88" t="str">
            <v>IFファイル送信管理</v>
          </cell>
        </row>
        <row r="89">
          <cell r="H89" t="str">
            <v>伝票履歴データ</v>
          </cell>
        </row>
        <row r="90">
          <cell r="H90" t="str">
            <v>会計カレンダマスタ</v>
          </cell>
        </row>
        <row r="91">
          <cell r="H91" t="str">
            <v>現金仕入IF</v>
          </cell>
        </row>
        <row r="92">
          <cell r="H92" t="str">
            <v>自販機売上＿売上IF</v>
          </cell>
        </row>
        <row r="93">
          <cell r="H93" t="str">
            <v>催事業者入荷入力_売上IF</v>
          </cell>
        </row>
        <row r="94">
          <cell r="H94" t="str">
            <v>アラームIF</v>
          </cell>
        </row>
        <row r="95">
          <cell r="H95" t="str">
            <v>催事仕入自動計上マスタ</v>
          </cell>
        </row>
        <row r="96">
          <cell r="H96" t="str">
            <v>自販機自動計上マスタ</v>
          </cell>
        </row>
        <row r="97">
          <cell r="H97" t="str">
            <v>店休日マスタ</v>
          </cell>
        </row>
        <row r="98">
          <cell r="H98" t="str">
            <v>営業MD締め</v>
          </cell>
        </row>
        <row r="99">
          <cell r="H99" t="str">
            <v>組織階層マスタ</v>
          </cell>
        </row>
        <row r="100">
          <cell r="H100" t="str">
            <v>日別販区別時間帯別実績</v>
          </cell>
        </row>
        <row r="101">
          <cell r="H101" t="str">
            <v>日別サブ販区別時間帯別実績</v>
          </cell>
        </row>
        <row r="102">
          <cell r="H102" t="str">
            <v>日別大業種別時間帯別実績</v>
          </cell>
        </row>
        <row r="103">
          <cell r="H103" t="str">
            <v>日別小業種別時間帯別実績</v>
          </cell>
        </row>
        <row r="104">
          <cell r="H104" t="str">
            <v>日別売区別時間帯別実績</v>
          </cell>
        </row>
        <row r="105">
          <cell r="H105" t="str">
            <v>ノード管理マスタ</v>
          </cell>
        </row>
        <row r="106">
          <cell r="H106" t="str">
            <v>日別売上合計実績</v>
          </cell>
        </row>
        <row r="107">
          <cell r="H107" t="str">
            <v>発注データ</v>
          </cell>
        </row>
        <row r="108">
          <cell r="H108" t="str">
            <v>仕入伝票</v>
          </cell>
        </row>
        <row r="109">
          <cell r="H109" t="str">
            <v>ホストＩ Ｆ用伝票種別マスタ</v>
          </cell>
        </row>
        <row r="110">
          <cell r="H110" t="str">
            <v>ホストＩ Ｆ用理由マスタ</v>
          </cell>
        </row>
        <row r="111">
          <cell r="H111" t="str">
            <v>共通仕入IF</v>
          </cell>
        </row>
        <row r="112">
          <cell r="H112" t="str">
            <v>テナント特記事項マスタ</v>
          </cell>
        </row>
        <row r="113">
          <cell r="H113" t="str">
            <v>支払リベートワーク</v>
          </cell>
        </row>
        <row r="114">
          <cell r="H114" t="str">
            <v>店販区別坪数ワーク</v>
          </cell>
        </row>
        <row r="115">
          <cell r="H115" t="str">
            <v>テナントショップ仮登録マスタ</v>
          </cell>
        </row>
        <row r="116">
          <cell r="H116" t="str">
            <v>お直し商品マスタ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090A-CA65-42D7-A794-3F020DE3C9B2}">
  <sheetPr>
    <pageSetUpPr fitToPage="1"/>
  </sheetPr>
  <dimension ref="A1:BZ51"/>
  <sheetViews>
    <sheetView tabSelected="1" view="pageBreakPreview" zoomScaleNormal="70" zoomScaleSheetLayoutView="100" workbookViewId="0">
      <selection activeCell="AH5" sqref="AH5:AU5"/>
    </sheetView>
  </sheetViews>
  <sheetFormatPr defaultRowHeight="18" x14ac:dyDescent="0.45"/>
  <cols>
    <col min="1" max="1" width="2.69921875" style="5" customWidth="1"/>
    <col min="2" max="2" width="3.69921875" style="1" customWidth="1"/>
    <col min="3" max="75" width="1.69921875" style="1" customWidth="1"/>
    <col min="76" max="78" width="3.69921875" style="1" customWidth="1"/>
    <col min="79" max="16384" width="8.796875" style="1"/>
  </cols>
  <sheetData>
    <row r="1" spans="1:78" ht="45" customHeight="1" x14ac:dyDescent="0.45">
      <c r="B1" s="36" t="s">
        <v>28</v>
      </c>
      <c r="C1" s="36"/>
      <c r="D1" s="36"/>
      <c r="E1" s="36"/>
      <c r="F1" s="21"/>
      <c r="AB1" s="15"/>
      <c r="BT1" s="21"/>
      <c r="BU1" s="36" t="s">
        <v>28</v>
      </c>
      <c r="BV1" s="36"/>
      <c r="BW1" s="36"/>
      <c r="BX1" s="36"/>
    </row>
    <row r="2" spans="1:78" ht="10.050000000000001" customHeight="1" x14ac:dyDescent="0.45"/>
    <row r="3" spans="1:78" ht="16.95" customHeight="1" x14ac:dyDescent="0.4">
      <c r="B3" s="26"/>
      <c r="C3" s="26"/>
      <c r="D3" s="27" t="s">
        <v>38</v>
      </c>
      <c r="E3" s="172"/>
      <c r="F3" s="172"/>
      <c r="G3" s="173" t="s">
        <v>1</v>
      </c>
      <c r="H3" s="173"/>
      <c r="I3" s="172"/>
      <c r="J3" s="172"/>
      <c r="K3" s="4" t="s">
        <v>0</v>
      </c>
      <c r="L3" s="4"/>
      <c r="M3" s="4"/>
      <c r="N3" s="4"/>
      <c r="O3" s="4"/>
      <c r="P3" s="4"/>
      <c r="Q3" s="3"/>
      <c r="BQ3" s="2"/>
    </row>
    <row r="4" spans="1:78" ht="19.95" customHeight="1" thickBot="1" x14ac:dyDescent="0.5">
      <c r="D4" s="174" t="s">
        <v>2</v>
      </c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</row>
    <row r="5" spans="1:78" ht="25.05" customHeight="1" x14ac:dyDescent="0.15">
      <c r="D5" s="77" t="s">
        <v>32</v>
      </c>
      <c r="E5" s="78"/>
      <c r="F5" s="78"/>
      <c r="G5" s="78"/>
      <c r="H5" s="78"/>
      <c r="I5" s="79"/>
      <c r="J5" s="242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4"/>
      <c r="V5" s="67" t="s">
        <v>33</v>
      </c>
      <c r="W5" s="68"/>
      <c r="X5" s="68"/>
      <c r="Y5" s="68"/>
      <c r="Z5" s="68"/>
      <c r="AA5" s="68"/>
      <c r="AB5" s="68"/>
      <c r="AC5" s="68"/>
      <c r="AD5" s="68"/>
      <c r="AE5" s="68"/>
      <c r="AF5" s="71" t="s">
        <v>34</v>
      </c>
      <c r="AG5" s="72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9"/>
      <c r="AV5" s="79" t="s">
        <v>30</v>
      </c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4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6"/>
      <c r="BW5" s="16"/>
    </row>
    <row r="6" spans="1:78" ht="25.05" customHeight="1" x14ac:dyDescent="0.15">
      <c r="D6" s="80"/>
      <c r="E6" s="81"/>
      <c r="F6" s="81"/>
      <c r="G6" s="81"/>
      <c r="H6" s="81"/>
      <c r="I6" s="82"/>
      <c r="J6" s="245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7"/>
      <c r="V6" s="69"/>
      <c r="W6" s="70"/>
      <c r="X6" s="70"/>
      <c r="Y6" s="70"/>
      <c r="Z6" s="70"/>
      <c r="AA6" s="70"/>
      <c r="AB6" s="70"/>
      <c r="AC6" s="70"/>
      <c r="AD6" s="70"/>
      <c r="AE6" s="70"/>
      <c r="AF6" s="73" t="s">
        <v>35</v>
      </c>
      <c r="AG6" s="74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6"/>
      <c r="AV6" s="97" t="s">
        <v>31</v>
      </c>
      <c r="AW6" s="98"/>
      <c r="AX6" s="98"/>
      <c r="AY6" s="98"/>
      <c r="AZ6" s="98"/>
      <c r="BA6" s="98"/>
      <c r="BB6" s="98"/>
      <c r="BC6" s="103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5"/>
      <c r="BW6" s="16"/>
    </row>
    <row r="7" spans="1:78" ht="15" customHeight="1" x14ac:dyDescent="0.45">
      <c r="D7" s="87" t="s">
        <v>29</v>
      </c>
      <c r="E7" s="88"/>
      <c r="F7" s="88"/>
      <c r="G7" s="88"/>
      <c r="H7" s="88"/>
      <c r="I7" s="88"/>
      <c r="J7" s="88"/>
      <c r="K7" s="88"/>
      <c r="L7" s="88"/>
      <c r="M7" s="88"/>
      <c r="N7" s="91"/>
      <c r="O7" s="91"/>
      <c r="P7" s="91"/>
      <c r="Q7" s="88" t="s">
        <v>41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250"/>
      <c r="AG7" s="250"/>
      <c r="AH7" s="154" t="s">
        <v>36</v>
      </c>
      <c r="AI7" s="154"/>
      <c r="AJ7" s="154"/>
      <c r="AK7" s="154"/>
      <c r="AL7" s="154"/>
      <c r="AM7" s="154"/>
      <c r="AN7" s="17"/>
      <c r="AO7" s="17"/>
      <c r="AP7" s="17"/>
      <c r="AQ7" s="17"/>
      <c r="AR7" s="17"/>
      <c r="AS7" s="17"/>
      <c r="AT7" s="18"/>
      <c r="AU7" s="18"/>
      <c r="AV7" s="99"/>
      <c r="AW7" s="100"/>
      <c r="AX7" s="100"/>
      <c r="AY7" s="100"/>
      <c r="AZ7" s="100"/>
      <c r="BA7" s="100"/>
      <c r="BB7" s="100"/>
      <c r="BC7" s="106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8"/>
      <c r="BW7" s="16"/>
    </row>
    <row r="8" spans="1:78" ht="15" customHeight="1" thickBot="1" x14ac:dyDescent="0.5">
      <c r="D8" s="89"/>
      <c r="E8" s="90"/>
      <c r="F8" s="90"/>
      <c r="G8" s="90"/>
      <c r="H8" s="90"/>
      <c r="I8" s="90"/>
      <c r="J8" s="90"/>
      <c r="K8" s="90"/>
      <c r="L8" s="90"/>
      <c r="M8" s="90"/>
      <c r="N8" s="92"/>
      <c r="O8" s="92"/>
      <c r="P8" s="92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251"/>
      <c r="AG8" s="251"/>
      <c r="AH8" s="90"/>
      <c r="AI8" s="90"/>
      <c r="AJ8" s="90"/>
      <c r="AK8" s="90"/>
      <c r="AL8" s="90"/>
      <c r="AM8" s="90"/>
      <c r="AN8" s="19"/>
      <c r="AO8" s="19"/>
      <c r="AP8" s="19"/>
      <c r="AQ8" s="19"/>
      <c r="AR8" s="19"/>
      <c r="AS8" s="19"/>
      <c r="AT8" s="19"/>
      <c r="AU8" s="19"/>
      <c r="AV8" s="101"/>
      <c r="AW8" s="102"/>
      <c r="AX8" s="102"/>
      <c r="AY8" s="102"/>
      <c r="AZ8" s="102"/>
      <c r="BA8" s="102"/>
      <c r="BB8" s="102"/>
      <c r="BC8" s="109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1"/>
      <c r="BW8" s="16"/>
    </row>
    <row r="9" spans="1:78" ht="10.050000000000001" customHeight="1" thickBot="1" x14ac:dyDescent="0.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</row>
    <row r="10" spans="1:78" ht="19.05" customHeight="1" x14ac:dyDescent="0.45">
      <c r="D10" s="112" t="s">
        <v>3</v>
      </c>
      <c r="E10" s="113"/>
      <c r="F10" s="113"/>
      <c r="G10" s="113" t="s">
        <v>4</v>
      </c>
      <c r="H10" s="113"/>
      <c r="I10" s="118"/>
      <c r="J10" s="121" t="s">
        <v>5</v>
      </c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52" t="s">
        <v>37</v>
      </c>
      <c r="BE10" s="53"/>
      <c r="BF10" s="53"/>
      <c r="BG10" s="53"/>
      <c r="BH10" s="54"/>
      <c r="BI10" s="138" t="s">
        <v>6</v>
      </c>
      <c r="BJ10" s="139"/>
      <c r="BK10" s="139"/>
      <c r="BL10" s="140"/>
      <c r="BM10" s="147" t="s">
        <v>7</v>
      </c>
      <c r="BN10" s="147"/>
      <c r="BO10" s="147"/>
      <c r="BP10" s="147"/>
      <c r="BQ10" s="147"/>
      <c r="BR10" s="147"/>
      <c r="BS10" s="147"/>
      <c r="BT10" s="147"/>
      <c r="BU10" s="147"/>
      <c r="BV10" s="147"/>
      <c r="BW10" s="8"/>
    </row>
    <row r="11" spans="1:78" ht="19.05" customHeight="1" x14ac:dyDescent="0.45">
      <c r="D11" s="114"/>
      <c r="E11" s="115"/>
      <c r="F11" s="115"/>
      <c r="G11" s="115"/>
      <c r="H11" s="115"/>
      <c r="I11" s="119"/>
      <c r="J11" s="150" t="s">
        <v>8</v>
      </c>
      <c r="K11" s="151"/>
      <c r="L11" s="151"/>
      <c r="M11" s="151"/>
      <c r="N11" s="151"/>
      <c r="O11" s="151"/>
      <c r="P11" s="151"/>
      <c r="Q11" s="151"/>
      <c r="R11" s="123" t="s">
        <v>9</v>
      </c>
      <c r="S11" s="124"/>
      <c r="T11" s="125"/>
      <c r="U11" s="123" t="s">
        <v>10</v>
      </c>
      <c r="V11" s="124"/>
      <c r="W11" s="125"/>
      <c r="X11" s="129" t="s">
        <v>23</v>
      </c>
      <c r="Y11" s="129"/>
      <c r="Z11" s="129"/>
      <c r="AA11" s="129"/>
      <c r="AB11" s="129" t="s">
        <v>24</v>
      </c>
      <c r="AC11" s="129"/>
      <c r="AD11" s="129"/>
      <c r="AE11" s="129"/>
      <c r="AF11" s="129" t="s">
        <v>25</v>
      </c>
      <c r="AG11" s="129"/>
      <c r="AH11" s="129"/>
      <c r="AI11" s="129"/>
      <c r="AJ11" s="129" t="s">
        <v>26</v>
      </c>
      <c r="AK11" s="129"/>
      <c r="AL11" s="129"/>
      <c r="AM11" s="131"/>
      <c r="AN11" s="133" t="s">
        <v>27</v>
      </c>
      <c r="AO11" s="134"/>
      <c r="AP11" s="134"/>
      <c r="AQ11" s="134"/>
      <c r="AR11" s="136" t="s">
        <v>11</v>
      </c>
      <c r="AS11" s="136"/>
      <c r="AT11" s="136"/>
      <c r="AU11" s="136"/>
      <c r="AV11" s="136" t="s">
        <v>12</v>
      </c>
      <c r="AW11" s="136"/>
      <c r="AX11" s="136"/>
      <c r="AY11" s="133"/>
      <c r="AZ11" s="136" t="s">
        <v>13</v>
      </c>
      <c r="BA11" s="136"/>
      <c r="BB11" s="136"/>
      <c r="BC11" s="133"/>
      <c r="BD11" s="55"/>
      <c r="BE11" s="56"/>
      <c r="BF11" s="56"/>
      <c r="BG11" s="56"/>
      <c r="BH11" s="57"/>
      <c r="BI11" s="141"/>
      <c r="BJ11" s="142"/>
      <c r="BK11" s="142"/>
      <c r="BL11" s="143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8"/>
    </row>
    <row r="12" spans="1:78" ht="19.05" customHeight="1" thickBot="1" x14ac:dyDescent="0.5">
      <c r="A12" s="5">
        <f>COUNT(A13:A43)</f>
        <v>31</v>
      </c>
      <c r="D12" s="116"/>
      <c r="E12" s="117"/>
      <c r="F12" s="117"/>
      <c r="G12" s="117"/>
      <c r="H12" s="117"/>
      <c r="I12" s="120"/>
      <c r="J12" s="152"/>
      <c r="K12" s="153"/>
      <c r="L12" s="153"/>
      <c r="M12" s="153"/>
      <c r="N12" s="153"/>
      <c r="O12" s="153"/>
      <c r="P12" s="153"/>
      <c r="Q12" s="153"/>
      <c r="R12" s="126"/>
      <c r="S12" s="127"/>
      <c r="T12" s="128"/>
      <c r="U12" s="126"/>
      <c r="V12" s="127"/>
      <c r="W12" s="128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2"/>
      <c r="AN12" s="135"/>
      <c r="AO12" s="127"/>
      <c r="AP12" s="127"/>
      <c r="AQ12" s="127"/>
      <c r="AR12" s="137"/>
      <c r="AS12" s="137"/>
      <c r="AT12" s="137"/>
      <c r="AU12" s="137"/>
      <c r="AV12" s="137"/>
      <c r="AW12" s="137"/>
      <c r="AX12" s="137"/>
      <c r="AY12" s="135"/>
      <c r="AZ12" s="137"/>
      <c r="BA12" s="137"/>
      <c r="BB12" s="137"/>
      <c r="BC12" s="135"/>
      <c r="BD12" s="58"/>
      <c r="BE12" s="59"/>
      <c r="BF12" s="59"/>
      <c r="BG12" s="59"/>
      <c r="BH12" s="60"/>
      <c r="BI12" s="144"/>
      <c r="BJ12" s="145"/>
      <c r="BK12" s="145"/>
      <c r="BL12" s="146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8"/>
      <c r="BY12" s="1" t="str">
        <f>IF(SUM($AB$13)=1,1,"")</f>
        <v/>
      </c>
      <c r="BZ12" s="1" t="str">
        <f>IF(SUM($AF$13)=1,1,"")</f>
        <v/>
      </c>
    </row>
    <row r="13" spans="1:78" ht="24" customHeight="1" x14ac:dyDescent="0.45">
      <c r="A13" s="6">
        <f>DATE(E3+2018,I3,1)</f>
        <v>43070</v>
      </c>
      <c r="D13" s="45">
        <f>DATE(($E$4+2018),K4,1)</f>
        <v>43070</v>
      </c>
      <c r="E13" s="46"/>
      <c r="F13" s="46"/>
      <c r="G13" s="47" t="str">
        <f>IF($I$3="","",A13)</f>
        <v/>
      </c>
      <c r="H13" s="48"/>
      <c r="I13" s="49"/>
      <c r="J13" s="63"/>
      <c r="K13" s="64"/>
      <c r="L13" s="65"/>
      <c r="M13" s="65"/>
      <c r="N13" s="65"/>
      <c r="O13" s="65"/>
      <c r="P13" s="65"/>
      <c r="Q13" s="66"/>
      <c r="R13" s="181"/>
      <c r="S13" s="175"/>
      <c r="T13" s="182"/>
      <c r="U13" s="181"/>
      <c r="V13" s="175"/>
      <c r="W13" s="182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1"/>
      <c r="AN13" s="62"/>
      <c r="AO13" s="175"/>
      <c r="AP13" s="175"/>
      <c r="AQ13" s="175"/>
      <c r="AR13" s="61"/>
      <c r="AS13" s="61"/>
      <c r="AT13" s="61"/>
      <c r="AU13" s="61"/>
      <c r="AV13" s="61"/>
      <c r="AW13" s="61"/>
      <c r="AX13" s="61"/>
      <c r="AY13" s="62"/>
      <c r="AZ13" s="61"/>
      <c r="BA13" s="61"/>
      <c r="BB13" s="61"/>
      <c r="BC13" s="62"/>
      <c r="BD13" s="184"/>
      <c r="BE13" s="65"/>
      <c r="BF13" s="65"/>
      <c r="BG13" s="65"/>
      <c r="BH13" s="185"/>
      <c r="BI13" s="177"/>
      <c r="BJ13" s="178"/>
      <c r="BK13" s="178"/>
      <c r="BL13" s="179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22"/>
      <c r="BX13" s="10"/>
      <c r="BY13" s="1" t="str">
        <f>IF(SUM($AB$13:AE13)=1,1,"")</f>
        <v/>
      </c>
      <c r="BZ13" s="1" t="str">
        <f>IF(SUM($AF$13:AI13)=1,1,"")</f>
        <v/>
      </c>
    </row>
    <row r="14" spans="1:78" ht="24" customHeight="1" x14ac:dyDescent="0.45">
      <c r="A14" s="6">
        <f>DATE(E3+2018,I3,2)</f>
        <v>43071</v>
      </c>
      <c r="D14" s="40">
        <f>D13+1</f>
        <v>43071</v>
      </c>
      <c r="E14" s="41"/>
      <c r="F14" s="41"/>
      <c r="G14" s="42" t="str">
        <f t="shared" ref="G14:G43" si="0">IF($I$3="","",A14)</f>
        <v/>
      </c>
      <c r="H14" s="43"/>
      <c r="I14" s="44"/>
      <c r="J14" s="28"/>
      <c r="K14" s="29"/>
      <c r="L14" s="30"/>
      <c r="M14" s="30"/>
      <c r="N14" s="30"/>
      <c r="O14" s="30"/>
      <c r="P14" s="30"/>
      <c r="Q14" s="31"/>
      <c r="R14" s="83"/>
      <c r="S14" s="84"/>
      <c r="T14" s="85"/>
      <c r="U14" s="83"/>
      <c r="V14" s="84"/>
      <c r="W14" s="85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3"/>
      <c r="AN14" s="51"/>
      <c r="AO14" s="84"/>
      <c r="AP14" s="84"/>
      <c r="AQ14" s="84"/>
      <c r="AR14" s="50"/>
      <c r="AS14" s="50"/>
      <c r="AT14" s="50"/>
      <c r="AU14" s="50"/>
      <c r="AV14" s="50"/>
      <c r="AW14" s="50"/>
      <c r="AX14" s="50"/>
      <c r="AY14" s="51"/>
      <c r="AZ14" s="50"/>
      <c r="BA14" s="50"/>
      <c r="BB14" s="50"/>
      <c r="BC14" s="51"/>
      <c r="BD14" s="37"/>
      <c r="BE14" s="38"/>
      <c r="BF14" s="38"/>
      <c r="BG14" s="38"/>
      <c r="BH14" s="39"/>
      <c r="BI14" s="155"/>
      <c r="BJ14" s="156"/>
      <c r="BK14" s="156"/>
      <c r="BL14" s="157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22"/>
      <c r="BX14" s="10"/>
      <c r="BY14" s="1" t="str">
        <f>IF(AND(SUM($AB$13:AE14)&gt;0,SUM($BY$13:BY13)&lt;1),1,"")</f>
        <v/>
      </c>
      <c r="BZ14" s="1" t="str">
        <f>IF(AND(SUM($AF$13:AI14)&gt;0,SUM($BZ$13:BZ13)&lt;1),1,"")</f>
        <v/>
      </c>
    </row>
    <row r="15" spans="1:78" ht="24" customHeight="1" x14ac:dyDescent="0.45">
      <c r="A15" s="6">
        <f>DATE(E3+2018,I3,3)</f>
        <v>43072</v>
      </c>
      <c r="D15" s="40">
        <f t="shared" ref="D15:D40" si="1">D14+1</f>
        <v>43072</v>
      </c>
      <c r="E15" s="41"/>
      <c r="F15" s="41"/>
      <c r="G15" s="42" t="str">
        <f t="shared" si="0"/>
        <v/>
      </c>
      <c r="H15" s="43"/>
      <c r="I15" s="44"/>
      <c r="J15" s="28"/>
      <c r="K15" s="29"/>
      <c r="L15" s="30"/>
      <c r="M15" s="30"/>
      <c r="N15" s="30"/>
      <c r="O15" s="30"/>
      <c r="P15" s="30"/>
      <c r="Q15" s="31"/>
      <c r="R15" s="83"/>
      <c r="S15" s="84"/>
      <c r="T15" s="85"/>
      <c r="U15" s="83"/>
      <c r="V15" s="84"/>
      <c r="W15" s="85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3"/>
      <c r="AN15" s="51"/>
      <c r="AO15" s="84"/>
      <c r="AP15" s="84"/>
      <c r="AQ15" s="84"/>
      <c r="AR15" s="50"/>
      <c r="AS15" s="50"/>
      <c r="AT15" s="50"/>
      <c r="AU15" s="50"/>
      <c r="AV15" s="50"/>
      <c r="AW15" s="50"/>
      <c r="AX15" s="50"/>
      <c r="AY15" s="51"/>
      <c r="AZ15" s="50"/>
      <c r="BA15" s="50"/>
      <c r="BB15" s="50"/>
      <c r="BC15" s="51"/>
      <c r="BD15" s="37"/>
      <c r="BE15" s="38"/>
      <c r="BF15" s="38"/>
      <c r="BG15" s="38"/>
      <c r="BH15" s="39"/>
      <c r="BI15" s="155"/>
      <c r="BJ15" s="156"/>
      <c r="BK15" s="156"/>
      <c r="BL15" s="157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22"/>
      <c r="BX15" s="10"/>
      <c r="BY15" s="1" t="str">
        <f>IF(AND(SUM($AB$13:AE15)&gt;0,SUM($BY$13:BY14)&lt;1),1,"")</f>
        <v/>
      </c>
      <c r="BZ15" s="1" t="str">
        <f>IF(AND(SUM($AF$13:AI15)&gt;0,SUM($BZ$13:BZ14)&lt;1),1,"")</f>
        <v/>
      </c>
    </row>
    <row r="16" spans="1:78" ht="24" customHeight="1" x14ac:dyDescent="0.45">
      <c r="A16" s="6">
        <f>DATE(E3+2018,I3,4)</f>
        <v>43073</v>
      </c>
      <c r="D16" s="40">
        <f t="shared" si="1"/>
        <v>43073</v>
      </c>
      <c r="E16" s="41"/>
      <c r="F16" s="41"/>
      <c r="G16" s="42" t="str">
        <f t="shared" si="0"/>
        <v/>
      </c>
      <c r="H16" s="43"/>
      <c r="I16" s="44"/>
      <c r="J16" s="28"/>
      <c r="K16" s="29"/>
      <c r="L16" s="30"/>
      <c r="M16" s="30"/>
      <c r="N16" s="30"/>
      <c r="O16" s="30"/>
      <c r="P16" s="30"/>
      <c r="Q16" s="31"/>
      <c r="R16" s="83"/>
      <c r="S16" s="84"/>
      <c r="T16" s="85"/>
      <c r="U16" s="83"/>
      <c r="V16" s="84"/>
      <c r="W16" s="85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3"/>
      <c r="AN16" s="51"/>
      <c r="AO16" s="84"/>
      <c r="AP16" s="84"/>
      <c r="AQ16" s="84"/>
      <c r="AR16" s="50"/>
      <c r="AS16" s="50"/>
      <c r="AT16" s="50"/>
      <c r="AU16" s="50"/>
      <c r="AV16" s="50"/>
      <c r="AW16" s="50"/>
      <c r="AX16" s="50"/>
      <c r="AY16" s="51"/>
      <c r="AZ16" s="50"/>
      <c r="BA16" s="50"/>
      <c r="BB16" s="50"/>
      <c r="BC16" s="51"/>
      <c r="BD16" s="37"/>
      <c r="BE16" s="38"/>
      <c r="BF16" s="38"/>
      <c r="BG16" s="38"/>
      <c r="BH16" s="39"/>
      <c r="BI16" s="155"/>
      <c r="BJ16" s="156"/>
      <c r="BK16" s="156"/>
      <c r="BL16" s="157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22"/>
      <c r="BX16" s="10"/>
      <c r="BY16" s="1" t="str">
        <f>IF(AND(SUM($AB$13:AE16)&gt;0,SUM($BY$13:BY15)&lt;1),1,"")</f>
        <v/>
      </c>
      <c r="BZ16" s="1" t="str">
        <f>IF(AND(SUM($AF$13:AI16)&gt;0,SUM($BZ$13:BZ15)&lt;1),1,"")</f>
        <v/>
      </c>
    </row>
    <row r="17" spans="1:78" ht="24" customHeight="1" x14ac:dyDescent="0.45">
      <c r="A17" s="6">
        <f>DATE(E3+2018,I3,5)</f>
        <v>43074</v>
      </c>
      <c r="D17" s="40">
        <f t="shared" si="1"/>
        <v>43074</v>
      </c>
      <c r="E17" s="41"/>
      <c r="F17" s="41"/>
      <c r="G17" s="42" t="str">
        <f t="shared" si="0"/>
        <v/>
      </c>
      <c r="H17" s="43"/>
      <c r="I17" s="44"/>
      <c r="J17" s="28"/>
      <c r="K17" s="29"/>
      <c r="L17" s="30"/>
      <c r="M17" s="30"/>
      <c r="N17" s="30"/>
      <c r="O17" s="30"/>
      <c r="P17" s="30"/>
      <c r="Q17" s="31"/>
      <c r="R17" s="83"/>
      <c r="S17" s="84"/>
      <c r="T17" s="85"/>
      <c r="U17" s="83"/>
      <c r="V17" s="84"/>
      <c r="W17" s="85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3"/>
      <c r="AN17" s="51"/>
      <c r="AO17" s="84"/>
      <c r="AP17" s="84"/>
      <c r="AQ17" s="84"/>
      <c r="AR17" s="50"/>
      <c r="AS17" s="50"/>
      <c r="AT17" s="50"/>
      <c r="AU17" s="50"/>
      <c r="AV17" s="50"/>
      <c r="AW17" s="50"/>
      <c r="AX17" s="50"/>
      <c r="AY17" s="51"/>
      <c r="AZ17" s="50"/>
      <c r="BA17" s="50"/>
      <c r="BB17" s="50"/>
      <c r="BC17" s="51"/>
      <c r="BD17" s="37"/>
      <c r="BE17" s="38"/>
      <c r="BF17" s="38"/>
      <c r="BG17" s="38"/>
      <c r="BH17" s="39"/>
      <c r="BI17" s="155"/>
      <c r="BJ17" s="156"/>
      <c r="BK17" s="156"/>
      <c r="BL17" s="157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22"/>
      <c r="BX17" s="10"/>
      <c r="BY17" s="1" t="str">
        <f>IF(AND(SUM($AB$13:AE17)&gt;0,SUM($BY$13:BY16)&lt;1),1,"")</f>
        <v/>
      </c>
      <c r="BZ17" s="1" t="str">
        <f>IF(AND(SUM($AF$13:AI17)&gt;0,SUM($BZ$13:BZ16)&lt;1),1,"")</f>
        <v/>
      </c>
    </row>
    <row r="18" spans="1:78" ht="24" customHeight="1" x14ac:dyDescent="0.45">
      <c r="A18" s="6">
        <f>DATE(E3+2018,I3,6)</f>
        <v>43075</v>
      </c>
      <c r="D18" s="40">
        <f t="shared" si="1"/>
        <v>43075</v>
      </c>
      <c r="E18" s="41"/>
      <c r="F18" s="41"/>
      <c r="G18" s="42" t="str">
        <f t="shared" si="0"/>
        <v/>
      </c>
      <c r="H18" s="43"/>
      <c r="I18" s="44"/>
      <c r="J18" s="28"/>
      <c r="K18" s="29"/>
      <c r="L18" s="30"/>
      <c r="M18" s="30"/>
      <c r="N18" s="30"/>
      <c r="O18" s="30"/>
      <c r="P18" s="30"/>
      <c r="Q18" s="31"/>
      <c r="R18" s="83"/>
      <c r="S18" s="84"/>
      <c r="T18" s="85"/>
      <c r="U18" s="83"/>
      <c r="V18" s="84"/>
      <c r="W18" s="85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3"/>
      <c r="AN18" s="51"/>
      <c r="AO18" s="84"/>
      <c r="AP18" s="84"/>
      <c r="AQ18" s="84"/>
      <c r="AR18" s="50"/>
      <c r="AS18" s="50"/>
      <c r="AT18" s="50"/>
      <c r="AU18" s="50"/>
      <c r="AV18" s="50"/>
      <c r="AW18" s="50"/>
      <c r="AX18" s="50"/>
      <c r="AY18" s="51"/>
      <c r="AZ18" s="50"/>
      <c r="BA18" s="50"/>
      <c r="BB18" s="50"/>
      <c r="BC18" s="51"/>
      <c r="BD18" s="37"/>
      <c r="BE18" s="38"/>
      <c r="BF18" s="38"/>
      <c r="BG18" s="38"/>
      <c r="BH18" s="39"/>
      <c r="BI18" s="155"/>
      <c r="BJ18" s="156"/>
      <c r="BK18" s="156"/>
      <c r="BL18" s="157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22"/>
      <c r="BX18" s="10"/>
      <c r="BY18" s="1" t="str">
        <f>IF(AND(SUM($AB$13:AE18)&gt;0,SUM($BY$13:BY17)&lt;1),1,"")</f>
        <v/>
      </c>
      <c r="BZ18" s="1" t="str">
        <f>IF(AND(SUM($AF$13:AI18)&gt;0,SUM($BZ$13:BZ17)&lt;1),1,"")</f>
        <v/>
      </c>
    </row>
    <row r="19" spans="1:78" ht="24" customHeight="1" x14ac:dyDescent="0.45">
      <c r="A19" s="6">
        <f>DATE(E3+2018,I3,7)</f>
        <v>43076</v>
      </c>
      <c r="D19" s="40">
        <f t="shared" si="1"/>
        <v>43076</v>
      </c>
      <c r="E19" s="41"/>
      <c r="F19" s="41"/>
      <c r="G19" s="42" t="str">
        <f t="shared" si="0"/>
        <v/>
      </c>
      <c r="H19" s="43"/>
      <c r="I19" s="44"/>
      <c r="J19" s="28"/>
      <c r="K19" s="29"/>
      <c r="L19" s="30"/>
      <c r="M19" s="30"/>
      <c r="N19" s="30"/>
      <c r="O19" s="30"/>
      <c r="P19" s="30"/>
      <c r="Q19" s="31"/>
      <c r="R19" s="83"/>
      <c r="S19" s="84"/>
      <c r="T19" s="85"/>
      <c r="U19" s="83"/>
      <c r="V19" s="84"/>
      <c r="W19" s="85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3"/>
      <c r="AN19" s="51"/>
      <c r="AO19" s="84"/>
      <c r="AP19" s="84"/>
      <c r="AQ19" s="84"/>
      <c r="AR19" s="50"/>
      <c r="AS19" s="50"/>
      <c r="AT19" s="50"/>
      <c r="AU19" s="50"/>
      <c r="AV19" s="50"/>
      <c r="AW19" s="50"/>
      <c r="AX19" s="50"/>
      <c r="AY19" s="51"/>
      <c r="AZ19" s="50"/>
      <c r="BA19" s="50"/>
      <c r="BB19" s="50"/>
      <c r="BC19" s="51"/>
      <c r="BD19" s="37"/>
      <c r="BE19" s="38"/>
      <c r="BF19" s="38"/>
      <c r="BG19" s="38"/>
      <c r="BH19" s="39"/>
      <c r="BI19" s="155"/>
      <c r="BJ19" s="156"/>
      <c r="BK19" s="156"/>
      <c r="BL19" s="157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23"/>
      <c r="BX19" s="10"/>
      <c r="BY19" s="1" t="str">
        <f>IF(AND(SUM($AB$13:AE19)&gt;0,SUM($BY$13:BY18)&lt;1),1,"")</f>
        <v/>
      </c>
      <c r="BZ19" s="1" t="str">
        <f>IF(AND(SUM($AF$13:AI19)&gt;0,SUM($BZ$13:BZ18)&lt;1),1,"")</f>
        <v/>
      </c>
    </row>
    <row r="20" spans="1:78" ht="24" customHeight="1" x14ac:dyDescent="0.45">
      <c r="A20" s="6">
        <f>DATE(E3+2018,I3,8)</f>
        <v>43077</v>
      </c>
      <c r="D20" s="40">
        <f t="shared" si="1"/>
        <v>43077</v>
      </c>
      <c r="E20" s="41"/>
      <c r="F20" s="41"/>
      <c r="G20" s="42" t="str">
        <f t="shared" si="0"/>
        <v/>
      </c>
      <c r="H20" s="43"/>
      <c r="I20" s="44"/>
      <c r="J20" s="28"/>
      <c r="K20" s="29"/>
      <c r="L20" s="30"/>
      <c r="M20" s="30"/>
      <c r="N20" s="30"/>
      <c r="O20" s="30"/>
      <c r="P20" s="30"/>
      <c r="Q20" s="31"/>
      <c r="R20" s="83"/>
      <c r="S20" s="84"/>
      <c r="T20" s="85"/>
      <c r="U20" s="83"/>
      <c r="V20" s="84"/>
      <c r="W20" s="8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3"/>
      <c r="AN20" s="51"/>
      <c r="AO20" s="84"/>
      <c r="AP20" s="84"/>
      <c r="AQ20" s="84"/>
      <c r="AR20" s="50"/>
      <c r="AS20" s="50"/>
      <c r="AT20" s="50"/>
      <c r="AU20" s="50"/>
      <c r="AV20" s="50"/>
      <c r="AW20" s="50"/>
      <c r="AX20" s="50"/>
      <c r="AY20" s="51"/>
      <c r="AZ20" s="50"/>
      <c r="BA20" s="50"/>
      <c r="BB20" s="50"/>
      <c r="BC20" s="51"/>
      <c r="BD20" s="37"/>
      <c r="BE20" s="38"/>
      <c r="BF20" s="38"/>
      <c r="BG20" s="38"/>
      <c r="BH20" s="39"/>
      <c r="BI20" s="155"/>
      <c r="BJ20" s="156"/>
      <c r="BK20" s="156"/>
      <c r="BL20" s="157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22"/>
      <c r="BX20" s="10"/>
      <c r="BY20" s="1" t="str">
        <f>IF(AND(SUM($AB$13:AE20)&gt;0,SUM($BY$13:BY19)&lt;1),1,"")</f>
        <v/>
      </c>
      <c r="BZ20" s="1" t="str">
        <f>IF(AND(SUM($AF$13:AI20)&gt;0,SUM($BZ$13:BZ19)&lt;1),1,"")</f>
        <v/>
      </c>
    </row>
    <row r="21" spans="1:78" ht="24" customHeight="1" x14ac:dyDescent="0.45">
      <c r="A21" s="6">
        <f>DATE(E3+2018,I3,9)</f>
        <v>43078</v>
      </c>
      <c r="D21" s="40">
        <f t="shared" si="1"/>
        <v>43078</v>
      </c>
      <c r="E21" s="41"/>
      <c r="F21" s="41"/>
      <c r="G21" s="42" t="str">
        <f t="shared" si="0"/>
        <v/>
      </c>
      <c r="H21" s="43"/>
      <c r="I21" s="44"/>
      <c r="J21" s="186"/>
      <c r="K21" s="187"/>
      <c r="L21" s="30"/>
      <c r="M21" s="30"/>
      <c r="N21" s="30"/>
      <c r="O21" s="30"/>
      <c r="P21" s="30"/>
      <c r="Q21" s="31"/>
      <c r="R21" s="83"/>
      <c r="S21" s="84"/>
      <c r="T21" s="85"/>
      <c r="U21" s="83"/>
      <c r="V21" s="84"/>
      <c r="W21" s="85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3"/>
      <c r="AN21" s="51"/>
      <c r="AO21" s="84"/>
      <c r="AP21" s="84"/>
      <c r="AQ21" s="84"/>
      <c r="AR21" s="50"/>
      <c r="AS21" s="50"/>
      <c r="AT21" s="50"/>
      <c r="AU21" s="50"/>
      <c r="AV21" s="50"/>
      <c r="AW21" s="50"/>
      <c r="AX21" s="50"/>
      <c r="AY21" s="51"/>
      <c r="AZ21" s="50"/>
      <c r="BA21" s="50"/>
      <c r="BB21" s="50"/>
      <c r="BC21" s="51"/>
      <c r="BD21" s="37"/>
      <c r="BE21" s="38"/>
      <c r="BF21" s="38"/>
      <c r="BG21" s="38"/>
      <c r="BH21" s="39"/>
      <c r="BI21" s="155"/>
      <c r="BJ21" s="156"/>
      <c r="BK21" s="156"/>
      <c r="BL21" s="157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22"/>
      <c r="BY21" s="1" t="str">
        <f>IF(AND(SUM($AB$13:AE21)&gt;0,SUM($BY$13:BY20)&lt;1),1,"")</f>
        <v/>
      </c>
      <c r="BZ21" s="1" t="str">
        <f>IF(AND(SUM($AF$13:AI21)&gt;0,SUM($BZ$13:BZ20)&lt;1),1,"")</f>
        <v/>
      </c>
    </row>
    <row r="22" spans="1:78" ht="24" customHeight="1" x14ac:dyDescent="0.45">
      <c r="A22" s="6">
        <f>DATE(E3+2018,I3,10)</f>
        <v>43079</v>
      </c>
      <c r="D22" s="40">
        <f t="shared" si="1"/>
        <v>43079</v>
      </c>
      <c r="E22" s="41"/>
      <c r="F22" s="41"/>
      <c r="G22" s="42" t="str">
        <f t="shared" si="0"/>
        <v/>
      </c>
      <c r="H22" s="43"/>
      <c r="I22" s="44"/>
      <c r="J22" s="188"/>
      <c r="K22" s="189"/>
      <c r="L22" s="30"/>
      <c r="M22" s="30"/>
      <c r="N22" s="30"/>
      <c r="O22" s="30"/>
      <c r="P22" s="30"/>
      <c r="Q22" s="31"/>
      <c r="R22" s="83"/>
      <c r="S22" s="84"/>
      <c r="T22" s="85"/>
      <c r="U22" s="83"/>
      <c r="V22" s="84"/>
      <c r="W22" s="85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3"/>
      <c r="AN22" s="51"/>
      <c r="AO22" s="84"/>
      <c r="AP22" s="84"/>
      <c r="AQ22" s="84"/>
      <c r="AR22" s="50"/>
      <c r="AS22" s="50"/>
      <c r="AT22" s="50"/>
      <c r="AU22" s="50"/>
      <c r="AV22" s="50"/>
      <c r="AW22" s="50"/>
      <c r="AX22" s="50"/>
      <c r="AY22" s="51"/>
      <c r="AZ22" s="50"/>
      <c r="BA22" s="50"/>
      <c r="BB22" s="50"/>
      <c r="BC22" s="51"/>
      <c r="BD22" s="37"/>
      <c r="BE22" s="38"/>
      <c r="BF22" s="38"/>
      <c r="BG22" s="38"/>
      <c r="BH22" s="39"/>
      <c r="BI22" s="155"/>
      <c r="BJ22" s="156"/>
      <c r="BK22" s="156"/>
      <c r="BL22" s="157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22"/>
      <c r="BY22" s="1" t="str">
        <f>IF(AND(SUM($AB$13:AE22)&gt;0,SUM($BY$13:BY21)&lt;1),1,"")</f>
        <v/>
      </c>
      <c r="BZ22" s="1" t="str">
        <f>IF(AND(SUM($AF$13:AI22)&gt;0,SUM($BZ$13:BZ21)&lt;1),1,"")</f>
        <v/>
      </c>
    </row>
    <row r="23" spans="1:78" ht="24" customHeight="1" x14ac:dyDescent="0.45">
      <c r="A23" s="6">
        <f>DATE(E3+2018,I3,11)</f>
        <v>43080</v>
      </c>
      <c r="D23" s="40">
        <f t="shared" si="1"/>
        <v>43080</v>
      </c>
      <c r="E23" s="41"/>
      <c r="F23" s="41"/>
      <c r="G23" s="42" t="str">
        <f t="shared" si="0"/>
        <v/>
      </c>
      <c r="H23" s="43"/>
      <c r="I23" s="44"/>
      <c r="J23" s="32"/>
      <c r="K23" s="33"/>
      <c r="L23" s="30"/>
      <c r="M23" s="30"/>
      <c r="N23" s="30"/>
      <c r="O23" s="30"/>
      <c r="P23" s="30"/>
      <c r="Q23" s="31"/>
      <c r="R23" s="83"/>
      <c r="S23" s="84"/>
      <c r="T23" s="85"/>
      <c r="U23" s="83"/>
      <c r="V23" s="84"/>
      <c r="W23" s="85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3"/>
      <c r="AN23" s="51"/>
      <c r="AO23" s="84"/>
      <c r="AP23" s="84"/>
      <c r="AQ23" s="84"/>
      <c r="AR23" s="50"/>
      <c r="AS23" s="50"/>
      <c r="AT23" s="50"/>
      <c r="AU23" s="50"/>
      <c r="AV23" s="50"/>
      <c r="AW23" s="50"/>
      <c r="AX23" s="50"/>
      <c r="AY23" s="51"/>
      <c r="AZ23" s="50"/>
      <c r="BA23" s="50"/>
      <c r="BB23" s="50"/>
      <c r="BC23" s="51"/>
      <c r="BD23" s="37"/>
      <c r="BE23" s="38"/>
      <c r="BF23" s="38"/>
      <c r="BG23" s="38"/>
      <c r="BH23" s="39"/>
      <c r="BI23" s="155"/>
      <c r="BJ23" s="156"/>
      <c r="BK23" s="156"/>
      <c r="BL23" s="157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22"/>
      <c r="BY23" s="1" t="str">
        <f>IF(AND(SUM($AB$13:AE23)&gt;0,SUM($BY$13:BY22)&lt;1),1,"")</f>
        <v/>
      </c>
      <c r="BZ23" s="1" t="str">
        <f>IF(AND(SUM($AF$13:AI23)&gt;0,SUM($BZ$13:BZ22)&lt;1),1,"")</f>
        <v/>
      </c>
    </row>
    <row r="24" spans="1:78" ht="24" customHeight="1" x14ac:dyDescent="0.45">
      <c r="A24" s="6">
        <f>DATE(E3+2018,I3,12)</f>
        <v>43081</v>
      </c>
      <c r="D24" s="40">
        <f t="shared" si="1"/>
        <v>43081</v>
      </c>
      <c r="E24" s="41"/>
      <c r="F24" s="41"/>
      <c r="G24" s="42" t="str">
        <f t="shared" si="0"/>
        <v/>
      </c>
      <c r="H24" s="43"/>
      <c r="I24" s="44"/>
      <c r="J24" s="34"/>
      <c r="K24" s="35"/>
      <c r="L24" s="30"/>
      <c r="M24" s="30"/>
      <c r="N24" s="30"/>
      <c r="O24" s="30"/>
      <c r="P24" s="30"/>
      <c r="Q24" s="31"/>
      <c r="R24" s="83"/>
      <c r="S24" s="84"/>
      <c r="T24" s="85"/>
      <c r="U24" s="83"/>
      <c r="V24" s="84"/>
      <c r="W24" s="85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3"/>
      <c r="AN24" s="51"/>
      <c r="AO24" s="84"/>
      <c r="AP24" s="84"/>
      <c r="AQ24" s="84"/>
      <c r="AR24" s="50"/>
      <c r="AS24" s="50"/>
      <c r="AT24" s="50"/>
      <c r="AU24" s="50"/>
      <c r="AV24" s="50"/>
      <c r="AW24" s="50"/>
      <c r="AX24" s="50"/>
      <c r="AY24" s="51"/>
      <c r="AZ24" s="50"/>
      <c r="BA24" s="50"/>
      <c r="BB24" s="50"/>
      <c r="BC24" s="51"/>
      <c r="BD24" s="37"/>
      <c r="BE24" s="38"/>
      <c r="BF24" s="38"/>
      <c r="BG24" s="38"/>
      <c r="BH24" s="39"/>
      <c r="BI24" s="155"/>
      <c r="BJ24" s="156"/>
      <c r="BK24" s="156"/>
      <c r="BL24" s="157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22"/>
      <c r="BY24" s="1" t="str">
        <f>IF(AND(SUM($AB$13:AE24)&gt;0,SUM($BY$13:BY23)&lt;1),1,"")</f>
        <v/>
      </c>
      <c r="BZ24" s="1" t="str">
        <f>IF(AND(SUM($AF$13:AI24)&gt;0,SUM($BZ$13:BZ23)&lt;1),1,"")</f>
        <v/>
      </c>
    </row>
    <row r="25" spans="1:78" ht="24" customHeight="1" x14ac:dyDescent="0.45">
      <c r="A25" s="6">
        <f>DATE(E3+2018,I3,13)</f>
        <v>43082</v>
      </c>
      <c r="D25" s="40">
        <f t="shared" si="1"/>
        <v>43082</v>
      </c>
      <c r="E25" s="41"/>
      <c r="F25" s="41"/>
      <c r="G25" s="42" t="str">
        <f t="shared" si="0"/>
        <v/>
      </c>
      <c r="H25" s="43"/>
      <c r="I25" s="44"/>
      <c r="J25" s="28"/>
      <c r="K25" s="29"/>
      <c r="L25" s="30"/>
      <c r="M25" s="30"/>
      <c r="N25" s="30"/>
      <c r="O25" s="30"/>
      <c r="P25" s="30"/>
      <c r="Q25" s="31"/>
      <c r="R25" s="83"/>
      <c r="S25" s="84"/>
      <c r="T25" s="85"/>
      <c r="U25" s="83"/>
      <c r="V25" s="84"/>
      <c r="W25" s="85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3"/>
      <c r="AN25" s="51"/>
      <c r="AO25" s="84"/>
      <c r="AP25" s="84"/>
      <c r="AQ25" s="84"/>
      <c r="AR25" s="50"/>
      <c r="AS25" s="50"/>
      <c r="AT25" s="50"/>
      <c r="AU25" s="50"/>
      <c r="AV25" s="50"/>
      <c r="AW25" s="50"/>
      <c r="AX25" s="50"/>
      <c r="AY25" s="51"/>
      <c r="AZ25" s="50"/>
      <c r="BA25" s="50"/>
      <c r="BB25" s="50"/>
      <c r="BC25" s="51"/>
      <c r="BD25" s="37"/>
      <c r="BE25" s="38"/>
      <c r="BF25" s="38"/>
      <c r="BG25" s="38"/>
      <c r="BH25" s="39"/>
      <c r="BI25" s="155"/>
      <c r="BJ25" s="156"/>
      <c r="BK25" s="156"/>
      <c r="BL25" s="157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22"/>
      <c r="BY25" s="1" t="str">
        <f>IF(AND(SUM($AB$13:AE25)&gt;0,SUM($BY$13:BY24)&lt;1),1,"")</f>
        <v/>
      </c>
      <c r="BZ25" s="1" t="str">
        <f>IF(AND(SUM($AF$13:AI25)&gt;0,SUM($BZ$13:BZ24)&lt;1),1,"")</f>
        <v/>
      </c>
    </row>
    <row r="26" spans="1:78" ht="24" customHeight="1" x14ac:dyDescent="0.45">
      <c r="A26" s="6">
        <f>DATE(E3+2018,I3,14)</f>
        <v>43083</v>
      </c>
      <c r="D26" s="40">
        <f t="shared" si="1"/>
        <v>43083</v>
      </c>
      <c r="E26" s="41"/>
      <c r="F26" s="41"/>
      <c r="G26" s="42" t="str">
        <f t="shared" si="0"/>
        <v/>
      </c>
      <c r="H26" s="43"/>
      <c r="I26" s="44"/>
      <c r="J26" s="28"/>
      <c r="K26" s="29"/>
      <c r="L26" s="30"/>
      <c r="M26" s="30"/>
      <c r="N26" s="30"/>
      <c r="O26" s="30"/>
      <c r="P26" s="30"/>
      <c r="Q26" s="31"/>
      <c r="R26" s="83"/>
      <c r="S26" s="84"/>
      <c r="T26" s="85"/>
      <c r="U26" s="83"/>
      <c r="V26" s="84"/>
      <c r="W26" s="85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3"/>
      <c r="AN26" s="51"/>
      <c r="AO26" s="84"/>
      <c r="AP26" s="84"/>
      <c r="AQ26" s="84"/>
      <c r="AR26" s="50"/>
      <c r="AS26" s="50"/>
      <c r="AT26" s="50"/>
      <c r="AU26" s="50"/>
      <c r="AV26" s="50"/>
      <c r="AW26" s="50"/>
      <c r="AX26" s="50"/>
      <c r="AY26" s="51"/>
      <c r="AZ26" s="50"/>
      <c r="BA26" s="50"/>
      <c r="BB26" s="50"/>
      <c r="BC26" s="51"/>
      <c r="BD26" s="37"/>
      <c r="BE26" s="38"/>
      <c r="BF26" s="38"/>
      <c r="BG26" s="38"/>
      <c r="BH26" s="39"/>
      <c r="BI26" s="155"/>
      <c r="BJ26" s="156"/>
      <c r="BK26" s="156"/>
      <c r="BL26" s="157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22"/>
      <c r="BY26" s="1" t="str">
        <f>IF(AND(SUM($AB$13:AE26)&gt;0,SUM($BY$13:BY25)&lt;1),1,"")</f>
        <v/>
      </c>
      <c r="BZ26" s="1" t="str">
        <f>IF(AND(SUM($AF$13:AI26)&gt;0,SUM($BZ$13:BZ25)&lt;1),1,"")</f>
        <v/>
      </c>
    </row>
    <row r="27" spans="1:78" ht="24" customHeight="1" x14ac:dyDescent="0.45">
      <c r="A27" s="6">
        <f>DATE(E3+2018,I3,15)</f>
        <v>43084</v>
      </c>
      <c r="D27" s="40">
        <f t="shared" si="1"/>
        <v>43084</v>
      </c>
      <c r="E27" s="41"/>
      <c r="F27" s="41"/>
      <c r="G27" s="42" t="str">
        <f t="shared" si="0"/>
        <v/>
      </c>
      <c r="H27" s="43"/>
      <c r="I27" s="44"/>
      <c r="J27" s="28"/>
      <c r="K27" s="29"/>
      <c r="L27" s="30"/>
      <c r="M27" s="30"/>
      <c r="N27" s="30"/>
      <c r="O27" s="30"/>
      <c r="P27" s="30"/>
      <c r="Q27" s="31"/>
      <c r="R27" s="83"/>
      <c r="S27" s="84"/>
      <c r="T27" s="85"/>
      <c r="U27" s="83"/>
      <c r="V27" s="84"/>
      <c r="W27" s="85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3"/>
      <c r="AN27" s="51"/>
      <c r="AO27" s="84"/>
      <c r="AP27" s="84"/>
      <c r="AQ27" s="84"/>
      <c r="AR27" s="50"/>
      <c r="AS27" s="50"/>
      <c r="AT27" s="50"/>
      <c r="AU27" s="50"/>
      <c r="AV27" s="50"/>
      <c r="AW27" s="50"/>
      <c r="AX27" s="50"/>
      <c r="AY27" s="51"/>
      <c r="AZ27" s="50"/>
      <c r="BA27" s="50"/>
      <c r="BB27" s="50"/>
      <c r="BC27" s="51"/>
      <c r="BD27" s="37"/>
      <c r="BE27" s="38"/>
      <c r="BF27" s="38"/>
      <c r="BG27" s="38"/>
      <c r="BH27" s="39"/>
      <c r="BI27" s="155"/>
      <c r="BJ27" s="156"/>
      <c r="BK27" s="156"/>
      <c r="BL27" s="157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22"/>
      <c r="BY27" s="1" t="str">
        <f>IF(AND(SUM($AB$13:AE27)&gt;0,SUM($BY$13:BY26)&lt;1),1,"")</f>
        <v/>
      </c>
      <c r="BZ27" s="1" t="str">
        <f>IF(AND(SUM($AF$13:AI27)&gt;0,SUM($BZ$13:BZ26)&lt;1),1,"")</f>
        <v/>
      </c>
    </row>
    <row r="28" spans="1:78" ht="24" customHeight="1" x14ac:dyDescent="0.45">
      <c r="A28" s="6">
        <f>DATE(E3+2018,I3,16)</f>
        <v>43085</v>
      </c>
      <c r="D28" s="40">
        <f t="shared" si="1"/>
        <v>43085</v>
      </c>
      <c r="E28" s="41"/>
      <c r="F28" s="41"/>
      <c r="G28" s="42" t="str">
        <f t="shared" si="0"/>
        <v/>
      </c>
      <c r="H28" s="43"/>
      <c r="I28" s="44"/>
      <c r="J28" s="28"/>
      <c r="K28" s="29"/>
      <c r="L28" s="30"/>
      <c r="M28" s="30"/>
      <c r="N28" s="30"/>
      <c r="O28" s="30"/>
      <c r="P28" s="30"/>
      <c r="Q28" s="31"/>
      <c r="R28" s="83"/>
      <c r="S28" s="84"/>
      <c r="T28" s="85"/>
      <c r="U28" s="83"/>
      <c r="V28" s="84"/>
      <c r="W28" s="85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3"/>
      <c r="AN28" s="51"/>
      <c r="AO28" s="84"/>
      <c r="AP28" s="84"/>
      <c r="AQ28" s="84"/>
      <c r="AR28" s="50"/>
      <c r="AS28" s="50"/>
      <c r="AT28" s="50"/>
      <c r="AU28" s="50"/>
      <c r="AV28" s="50"/>
      <c r="AW28" s="50"/>
      <c r="AX28" s="50"/>
      <c r="AY28" s="51"/>
      <c r="AZ28" s="50"/>
      <c r="BA28" s="50"/>
      <c r="BB28" s="50"/>
      <c r="BC28" s="51"/>
      <c r="BD28" s="37"/>
      <c r="BE28" s="38"/>
      <c r="BF28" s="38"/>
      <c r="BG28" s="38"/>
      <c r="BH28" s="39"/>
      <c r="BI28" s="155"/>
      <c r="BJ28" s="156"/>
      <c r="BK28" s="156"/>
      <c r="BL28" s="157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22"/>
      <c r="BY28" s="1" t="str">
        <f>IF(AND(SUM($AB$13:AE28)&gt;0,SUM($BY$13:BY27)&lt;1),1,"")</f>
        <v/>
      </c>
      <c r="BZ28" s="1" t="str">
        <f>IF(AND(SUM($AF$13:AI28)&gt;0,SUM($BZ$13:BZ27)&lt;1),1,"")</f>
        <v/>
      </c>
    </row>
    <row r="29" spans="1:78" ht="24" customHeight="1" x14ac:dyDescent="0.45">
      <c r="A29" s="6">
        <f>DATE(E3+2018,I3,17)</f>
        <v>43086</v>
      </c>
      <c r="D29" s="40">
        <f t="shared" si="1"/>
        <v>43086</v>
      </c>
      <c r="E29" s="41"/>
      <c r="F29" s="41"/>
      <c r="G29" s="42" t="str">
        <f t="shared" si="0"/>
        <v/>
      </c>
      <c r="H29" s="43"/>
      <c r="I29" s="44"/>
      <c r="J29" s="28"/>
      <c r="K29" s="29"/>
      <c r="L29" s="30"/>
      <c r="M29" s="30"/>
      <c r="N29" s="30"/>
      <c r="O29" s="30"/>
      <c r="P29" s="30"/>
      <c r="Q29" s="31"/>
      <c r="R29" s="83"/>
      <c r="S29" s="84"/>
      <c r="T29" s="85"/>
      <c r="U29" s="83"/>
      <c r="V29" s="84"/>
      <c r="W29" s="85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3"/>
      <c r="AN29" s="51"/>
      <c r="AO29" s="84"/>
      <c r="AP29" s="84"/>
      <c r="AQ29" s="84"/>
      <c r="AR29" s="50"/>
      <c r="AS29" s="50"/>
      <c r="AT29" s="50"/>
      <c r="AU29" s="50"/>
      <c r="AV29" s="50"/>
      <c r="AW29" s="50"/>
      <c r="AX29" s="50"/>
      <c r="AY29" s="51"/>
      <c r="AZ29" s="50"/>
      <c r="BA29" s="50"/>
      <c r="BB29" s="50"/>
      <c r="BC29" s="51"/>
      <c r="BD29" s="37"/>
      <c r="BE29" s="38"/>
      <c r="BF29" s="38"/>
      <c r="BG29" s="38"/>
      <c r="BH29" s="39"/>
      <c r="BI29" s="155"/>
      <c r="BJ29" s="156"/>
      <c r="BK29" s="156"/>
      <c r="BL29" s="157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22"/>
      <c r="BY29" s="1" t="str">
        <f>IF(AND(SUM($AB$13:AE29)&gt;0,SUM($BY$13:BY28)&lt;1),1,"")</f>
        <v/>
      </c>
      <c r="BZ29" s="1" t="str">
        <f>IF(AND(SUM($AF$13:AI29)&gt;0,SUM($BZ$13:BZ28)&lt;1),1,"")</f>
        <v/>
      </c>
    </row>
    <row r="30" spans="1:78" ht="24" customHeight="1" x14ac:dyDescent="0.45">
      <c r="A30" s="6">
        <f>DATE(E3+2018,I3,18)</f>
        <v>43087</v>
      </c>
      <c r="D30" s="40">
        <f t="shared" si="1"/>
        <v>43087</v>
      </c>
      <c r="E30" s="41"/>
      <c r="F30" s="41"/>
      <c r="G30" s="42" t="str">
        <f t="shared" si="0"/>
        <v/>
      </c>
      <c r="H30" s="43"/>
      <c r="I30" s="44"/>
      <c r="J30" s="28"/>
      <c r="K30" s="29"/>
      <c r="L30" s="30"/>
      <c r="M30" s="30"/>
      <c r="N30" s="30"/>
      <c r="O30" s="30"/>
      <c r="P30" s="30"/>
      <c r="Q30" s="31"/>
      <c r="R30" s="83"/>
      <c r="S30" s="84"/>
      <c r="T30" s="85"/>
      <c r="U30" s="83"/>
      <c r="V30" s="84"/>
      <c r="W30" s="85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3"/>
      <c r="AN30" s="51"/>
      <c r="AO30" s="84"/>
      <c r="AP30" s="84"/>
      <c r="AQ30" s="84"/>
      <c r="AR30" s="50"/>
      <c r="AS30" s="50"/>
      <c r="AT30" s="50"/>
      <c r="AU30" s="50"/>
      <c r="AV30" s="50"/>
      <c r="AW30" s="50"/>
      <c r="AX30" s="50"/>
      <c r="AY30" s="51"/>
      <c r="AZ30" s="50"/>
      <c r="BA30" s="50"/>
      <c r="BB30" s="50"/>
      <c r="BC30" s="51"/>
      <c r="BD30" s="37"/>
      <c r="BE30" s="38"/>
      <c r="BF30" s="38"/>
      <c r="BG30" s="38"/>
      <c r="BH30" s="39"/>
      <c r="BI30" s="155"/>
      <c r="BJ30" s="156"/>
      <c r="BK30" s="156"/>
      <c r="BL30" s="157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22"/>
      <c r="BY30" s="1" t="str">
        <f>IF(AND(SUM($AB$13:AE30)&gt;0,SUM($BY$13:BY29)&lt;1),1,"")</f>
        <v/>
      </c>
      <c r="BZ30" s="1" t="str">
        <f>IF(AND(SUM($AF$13:AI30)&gt;0,SUM($BZ$13:BZ29)&lt;1),1,"")</f>
        <v/>
      </c>
    </row>
    <row r="31" spans="1:78" ht="24" customHeight="1" x14ac:dyDescent="0.45">
      <c r="A31" s="6">
        <f>DATE(E3+2018,I3,19)</f>
        <v>43088</v>
      </c>
      <c r="D31" s="40">
        <f t="shared" si="1"/>
        <v>43088</v>
      </c>
      <c r="E31" s="41"/>
      <c r="F31" s="41"/>
      <c r="G31" s="42" t="str">
        <f t="shared" si="0"/>
        <v/>
      </c>
      <c r="H31" s="43"/>
      <c r="I31" s="44"/>
      <c r="J31" s="28"/>
      <c r="K31" s="29"/>
      <c r="L31" s="30"/>
      <c r="M31" s="30"/>
      <c r="N31" s="30"/>
      <c r="O31" s="30"/>
      <c r="P31" s="30"/>
      <c r="Q31" s="31"/>
      <c r="R31" s="83"/>
      <c r="S31" s="84"/>
      <c r="T31" s="85"/>
      <c r="U31" s="83"/>
      <c r="V31" s="84"/>
      <c r="W31" s="85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3"/>
      <c r="AN31" s="51"/>
      <c r="AO31" s="84"/>
      <c r="AP31" s="84"/>
      <c r="AQ31" s="84"/>
      <c r="AR31" s="50"/>
      <c r="AS31" s="50"/>
      <c r="AT31" s="50"/>
      <c r="AU31" s="50"/>
      <c r="AV31" s="50"/>
      <c r="AW31" s="50"/>
      <c r="AX31" s="50"/>
      <c r="AY31" s="51"/>
      <c r="AZ31" s="50"/>
      <c r="BA31" s="50"/>
      <c r="BB31" s="50"/>
      <c r="BC31" s="51"/>
      <c r="BD31" s="37"/>
      <c r="BE31" s="38"/>
      <c r="BF31" s="38"/>
      <c r="BG31" s="38"/>
      <c r="BH31" s="39"/>
      <c r="BI31" s="155"/>
      <c r="BJ31" s="156"/>
      <c r="BK31" s="156"/>
      <c r="BL31" s="157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22"/>
      <c r="BY31" s="1" t="str">
        <f>IF(AND(SUM($AB$13:AE31)&gt;0,SUM($BY$13:BY30)&lt;1),1,"")</f>
        <v/>
      </c>
      <c r="BZ31" s="1" t="str">
        <f>IF(AND(SUM($AF$13:AI31)&gt;0,SUM($BZ$13:BZ30)&lt;1),1,"")</f>
        <v/>
      </c>
    </row>
    <row r="32" spans="1:78" ht="24" customHeight="1" x14ac:dyDescent="0.45">
      <c r="A32" s="6">
        <f>DATE(E3+2018,I3,20)</f>
        <v>43089</v>
      </c>
      <c r="D32" s="40">
        <f t="shared" si="1"/>
        <v>43089</v>
      </c>
      <c r="E32" s="41"/>
      <c r="F32" s="41"/>
      <c r="G32" s="42" t="str">
        <f t="shared" si="0"/>
        <v/>
      </c>
      <c r="H32" s="43"/>
      <c r="I32" s="44"/>
      <c r="J32" s="28"/>
      <c r="K32" s="29"/>
      <c r="L32" s="30"/>
      <c r="M32" s="30"/>
      <c r="N32" s="30"/>
      <c r="O32" s="30"/>
      <c r="P32" s="30"/>
      <c r="Q32" s="31"/>
      <c r="R32" s="83"/>
      <c r="S32" s="84"/>
      <c r="T32" s="85"/>
      <c r="U32" s="83"/>
      <c r="V32" s="84"/>
      <c r="W32" s="85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3"/>
      <c r="AN32" s="51"/>
      <c r="AO32" s="84"/>
      <c r="AP32" s="84"/>
      <c r="AQ32" s="84"/>
      <c r="AR32" s="50"/>
      <c r="AS32" s="50"/>
      <c r="AT32" s="50"/>
      <c r="AU32" s="50"/>
      <c r="AV32" s="50"/>
      <c r="AW32" s="50"/>
      <c r="AX32" s="50"/>
      <c r="AY32" s="51"/>
      <c r="AZ32" s="50"/>
      <c r="BA32" s="50"/>
      <c r="BB32" s="50"/>
      <c r="BC32" s="51"/>
      <c r="BD32" s="37"/>
      <c r="BE32" s="38"/>
      <c r="BF32" s="38"/>
      <c r="BG32" s="38"/>
      <c r="BH32" s="39"/>
      <c r="BI32" s="155"/>
      <c r="BJ32" s="156"/>
      <c r="BK32" s="156"/>
      <c r="BL32" s="157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22"/>
      <c r="BY32" s="1" t="str">
        <f>IF(AND(SUM($AB$13:AE32)&gt;0,SUM($BY$13:BY31)&lt;1),1,"")</f>
        <v/>
      </c>
      <c r="BZ32" s="1" t="str">
        <f>IF(AND(SUM($AF$13:AI32)&gt;0,SUM($BZ$13:BZ31)&lt;1),1,"")</f>
        <v/>
      </c>
    </row>
    <row r="33" spans="1:78" ht="24" customHeight="1" x14ac:dyDescent="0.45">
      <c r="A33" s="6">
        <f>DATE(E3+2018,I3,21)</f>
        <v>43090</v>
      </c>
      <c r="D33" s="40">
        <f t="shared" si="1"/>
        <v>43090</v>
      </c>
      <c r="E33" s="41"/>
      <c r="F33" s="41"/>
      <c r="G33" s="42" t="str">
        <f t="shared" si="0"/>
        <v/>
      </c>
      <c r="H33" s="43"/>
      <c r="I33" s="44"/>
      <c r="J33" s="28"/>
      <c r="K33" s="29"/>
      <c r="L33" s="30"/>
      <c r="M33" s="30"/>
      <c r="N33" s="30"/>
      <c r="O33" s="30"/>
      <c r="P33" s="30"/>
      <c r="Q33" s="31"/>
      <c r="R33" s="83"/>
      <c r="S33" s="84"/>
      <c r="T33" s="85"/>
      <c r="U33" s="83"/>
      <c r="V33" s="84"/>
      <c r="W33" s="85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3"/>
      <c r="AN33" s="51"/>
      <c r="AO33" s="84"/>
      <c r="AP33" s="84"/>
      <c r="AQ33" s="84"/>
      <c r="AR33" s="50"/>
      <c r="AS33" s="50"/>
      <c r="AT33" s="50"/>
      <c r="AU33" s="50"/>
      <c r="AV33" s="50"/>
      <c r="AW33" s="50"/>
      <c r="AX33" s="50"/>
      <c r="AY33" s="51"/>
      <c r="AZ33" s="50"/>
      <c r="BA33" s="50"/>
      <c r="BB33" s="50"/>
      <c r="BC33" s="51"/>
      <c r="BD33" s="37"/>
      <c r="BE33" s="38"/>
      <c r="BF33" s="38"/>
      <c r="BG33" s="38"/>
      <c r="BH33" s="39"/>
      <c r="BI33" s="155"/>
      <c r="BJ33" s="156"/>
      <c r="BK33" s="156"/>
      <c r="BL33" s="157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22"/>
      <c r="BY33" s="1" t="str">
        <f>IF(AND(SUM($AB$13:AE33)&gt;0,SUM($BY$13:BY32)&lt;1),1,"")</f>
        <v/>
      </c>
      <c r="BZ33" s="1" t="str">
        <f>IF(AND(SUM($AF$13:AI33)&gt;0,SUM($BZ$13:BZ32)&lt;1),1,"")</f>
        <v/>
      </c>
    </row>
    <row r="34" spans="1:78" ht="24" customHeight="1" x14ac:dyDescent="0.45">
      <c r="A34" s="6">
        <f>DATE(E3+2018,I3,22)</f>
        <v>43091</v>
      </c>
      <c r="D34" s="40">
        <f t="shared" si="1"/>
        <v>43091</v>
      </c>
      <c r="E34" s="41"/>
      <c r="F34" s="41"/>
      <c r="G34" s="42" t="str">
        <f t="shared" si="0"/>
        <v/>
      </c>
      <c r="H34" s="43"/>
      <c r="I34" s="44"/>
      <c r="J34" s="28"/>
      <c r="K34" s="29"/>
      <c r="L34" s="30"/>
      <c r="M34" s="30"/>
      <c r="N34" s="30"/>
      <c r="O34" s="30"/>
      <c r="P34" s="30"/>
      <c r="Q34" s="31"/>
      <c r="R34" s="83"/>
      <c r="S34" s="84"/>
      <c r="T34" s="85"/>
      <c r="U34" s="83"/>
      <c r="V34" s="84"/>
      <c r="W34" s="85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3"/>
      <c r="AN34" s="51"/>
      <c r="AO34" s="84"/>
      <c r="AP34" s="84"/>
      <c r="AQ34" s="84"/>
      <c r="AR34" s="50"/>
      <c r="AS34" s="50"/>
      <c r="AT34" s="50"/>
      <c r="AU34" s="50"/>
      <c r="AV34" s="50"/>
      <c r="AW34" s="50"/>
      <c r="AX34" s="50"/>
      <c r="AY34" s="51"/>
      <c r="AZ34" s="50"/>
      <c r="BA34" s="50"/>
      <c r="BB34" s="50"/>
      <c r="BC34" s="51"/>
      <c r="BD34" s="37"/>
      <c r="BE34" s="38"/>
      <c r="BF34" s="38"/>
      <c r="BG34" s="38"/>
      <c r="BH34" s="39"/>
      <c r="BI34" s="155"/>
      <c r="BJ34" s="156"/>
      <c r="BK34" s="156"/>
      <c r="BL34" s="157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22"/>
      <c r="BY34" s="1" t="str">
        <f>IF(AND(SUM($AB$13:AE34)&gt;0,SUM($BY$13:BY33)&lt;1),1,"")</f>
        <v/>
      </c>
      <c r="BZ34" s="1" t="str">
        <f>IF(AND(SUM($AF$13:AI34)&gt;0,SUM($BZ$13:BZ33)&lt;1),1,"")</f>
        <v/>
      </c>
    </row>
    <row r="35" spans="1:78" ht="24" customHeight="1" x14ac:dyDescent="0.45">
      <c r="A35" s="6">
        <f>DATE(E3+2018,I3,23)</f>
        <v>43092</v>
      </c>
      <c r="D35" s="40">
        <f t="shared" si="1"/>
        <v>43092</v>
      </c>
      <c r="E35" s="41"/>
      <c r="F35" s="41"/>
      <c r="G35" s="42" t="str">
        <f t="shared" si="0"/>
        <v/>
      </c>
      <c r="H35" s="43"/>
      <c r="I35" s="44"/>
      <c r="J35" s="28"/>
      <c r="K35" s="29"/>
      <c r="L35" s="30"/>
      <c r="M35" s="30"/>
      <c r="N35" s="30"/>
      <c r="O35" s="30"/>
      <c r="P35" s="30"/>
      <c r="Q35" s="31"/>
      <c r="R35" s="83"/>
      <c r="S35" s="84"/>
      <c r="T35" s="85"/>
      <c r="U35" s="83"/>
      <c r="V35" s="84"/>
      <c r="W35" s="85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3"/>
      <c r="AN35" s="51"/>
      <c r="AO35" s="84"/>
      <c r="AP35" s="84"/>
      <c r="AQ35" s="84"/>
      <c r="AR35" s="50"/>
      <c r="AS35" s="50"/>
      <c r="AT35" s="50"/>
      <c r="AU35" s="50"/>
      <c r="AV35" s="50"/>
      <c r="AW35" s="50"/>
      <c r="AX35" s="50"/>
      <c r="AY35" s="51"/>
      <c r="AZ35" s="50"/>
      <c r="BA35" s="50"/>
      <c r="BB35" s="50"/>
      <c r="BC35" s="51"/>
      <c r="BD35" s="37"/>
      <c r="BE35" s="38"/>
      <c r="BF35" s="38"/>
      <c r="BG35" s="38"/>
      <c r="BH35" s="39"/>
      <c r="BI35" s="155"/>
      <c r="BJ35" s="156"/>
      <c r="BK35" s="156"/>
      <c r="BL35" s="157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24"/>
      <c r="BY35" s="1" t="str">
        <f>IF(AND(SUM($AB$13:AE35)&gt;0,SUM($BY$13:BY34)&lt;1),1,"")</f>
        <v/>
      </c>
      <c r="BZ35" s="1" t="str">
        <f>IF(AND(SUM($AF$13:AI35)&gt;0,SUM($BZ$13:BZ34)&lt;1),1,"")</f>
        <v/>
      </c>
    </row>
    <row r="36" spans="1:78" ht="24" customHeight="1" x14ac:dyDescent="0.45">
      <c r="A36" s="6">
        <f>DATE(E3+2018,I3,24)</f>
        <v>43093</v>
      </c>
      <c r="D36" s="40">
        <f t="shared" si="1"/>
        <v>43093</v>
      </c>
      <c r="E36" s="41"/>
      <c r="F36" s="41"/>
      <c r="G36" s="42" t="str">
        <f t="shared" si="0"/>
        <v/>
      </c>
      <c r="H36" s="43"/>
      <c r="I36" s="44"/>
      <c r="J36" s="28"/>
      <c r="K36" s="29"/>
      <c r="L36" s="30"/>
      <c r="M36" s="30"/>
      <c r="N36" s="30"/>
      <c r="O36" s="30"/>
      <c r="P36" s="30"/>
      <c r="Q36" s="31"/>
      <c r="R36" s="83"/>
      <c r="S36" s="84"/>
      <c r="T36" s="85"/>
      <c r="U36" s="83"/>
      <c r="V36" s="84"/>
      <c r="W36" s="85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3"/>
      <c r="AN36" s="51"/>
      <c r="AO36" s="84"/>
      <c r="AP36" s="84"/>
      <c r="AQ36" s="84"/>
      <c r="AR36" s="50"/>
      <c r="AS36" s="50"/>
      <c r="AT36" s="50"/>
      <c r="AU36" s="50"/>
      <c r="AV36" s="50"/>
      <c r="AW36" s="50"/>
      <c r="AX36" s="50"/>
      <c r="AY36" s="51"/>
      <c r="AZ36" s="50"/>
      <c r="BA36" s="50"/>
      <c r="BB36" s="50"/>
      <c r="BC36" s="51"/>
      <c r="BD36" s="37"/>
      <c r="BE36" s="38"/>
      <c r="BF36" s="38"/>
      <c r="BG36" s="38"/>
      <c r="BH36" s="39"/>
      <c r="BI36" s="155"/>
      <c r="BJ36" s="156"/>
      <c r="BK36" s="156"/>
      <c r="BL36" s="157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22"/>
      <c r="BY36" s="1" t="str">
        <f>IF(AND(SUM($AB$13:AE36)&gt;0,SUM($BY$13:BY35)&lt;1),1,"")</f>
        <v/>
      </c>
      <c r="BZ36" s="1" t="str">
        <f>IF(AND(SUM($AF$13:AI36)&gt;0,SUM($BZ$13:BZ35)&lt;1),1,"")</f>
        <v/>
      </c>
    </row>
    <row r="37" spans="1:78" ht="24" customHeight="1" x14ac:dyDescent="0.45">
      <c r="A37" s="6">
        <f>DATE(E3+2018,I3,25)</f>
        <v>43094</v>
      </c>
      <c r="D37" s="40">
        <f t="shared" si="1"/>
        <v>43094</v>
      </c>
      <c r="E37" s="41"/>
      <c r="F37" s="41"/>
      <c r="G37" s="42" t="str">
        <f t="shared" si="0"/>
        <v/>
      </c>
      <c r="H37" s="43"/>
      <c r="I37" s="44"/>
      <c r="J37" s="28"/>
      <c r="K37" s="29"/>
      <c r="L37" s="30"/>
      <c r="M37" s="30"/>
      <c r="N37" s="30"/>
      <c r="O37" s="30"/>
      <c r="P37" s="30"/>
      <c r="Q37" s="31"/>
      <c r="R37" s="83"/>
      <c r="S37" s="84"/>
      <c r="T37" s="85"/>
      <c r="U37" s="83"/>
      <c r="V37" s="84"/>
      <c r="W37" s="85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3"/>
      <c r="AN37" s="51"/>
      <c r="AO37" s="84"/>
      <c r="AP37" s="84"/>
      <c r="AQ37" s="84"/>
      <c r="AR37" s="50"/>
      <c r="AS37" s="50"/>
      <c r="AT37" s="50"/>
      <c r="AU37" s="50"/>
      <c r="AV37" s="50"/>
      <c r="AW37" s="50"/>
      <c r="AX37" s="50"/>
      <c r="AY37" s="51"/>
      <c r="AZ37" s="50"/>
      <c r="BA37" s="50"/>
      <c r="BB37" s="50"/>
      <c r="BC37" s="51"/>
      <c r="BD37" s="37"/>
      <c r="BE37" s="38"/>
      <c r="BF37" s="38"/>
      <c r="BG37" s="38"/>
      <c r="BH37" s="39"/>
      <c r="BI37" s="155"/>
      <c r="BJ37" s="156"/>
      <c r="BK37" s="156"/>
      <c r="BL37" s="157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22"/>
      <c r="BY37" s="1" t="str">
        <f>IF(AND(SUM($AB$13:AE37)&gt;0,SUM($BY$13:BY36)&lt;1),1,"")</f>
        <v/>
      </c>
      <c r="BZ37" s="1" t="str">
        <f>IF(AND(SUM($AF$13:AI37)&gt;0,SUM($BZ$13:BZ36)&lt;1),1,"")</f>
        <v/>
      </c>
    </row>
    <row r="38" spans="1:78" ht="24" customHeight="1" x14ac:dyDescent="0.45">
      <c r="A38" s="6">
        <f>DATE(E3+2018,I3,26)</f>
        <v>43095</v>
      </c>
      <c r="D38" s="40">
        <f t="shared" si="1"/>
        <v>43095</v>
      </c>
      <c r="E38" s="41"/>
      <c r="F38" s="41"/>
      <c r="G38" s="42" t="str">
        <f t="shared" si="0"/>
        <v/>
      </c>
      <c r="H38" s="43"/>
      <c r="I38" s="44"/>
      <c r="J38" s="28"/>
      <c r="K38" s="29"/>
      <c r="L38" s="30"/>
      <c r="M38" s="30"/>
      <c r="N38" s="30"/>
      <c r="O38" s="30"/>
      <c r="P38" s="30"/>
      <c r="Q38" s="31"/>
      <c r="R38" s="83"/>
      <c r="S38" s="84"/>
      <c r="T38" s="85"/>
      <c r="U38" s="83"/>
      <c r="V38" s="84"/>
      <c r="W38" s="85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3"/>
      <c r="AN38" s="51"/>
      <c r="AO38" s="84"/>
      <c r="AP38" s="84"/>
      <c r="AQ38" s="84"/>
      <c r="AR38" s="50"/>
      <c r="AS38" s="50"/>
      <c r="AT38" s="50"/>
      <c r="AU38" s="50"/>
      <c r="AV38" s="50"/>
      <c r="AW38" s="50"/>
      <c r="AX38" s="50"/>
      <c r="AY38" s="51"/>
      <c r="AZ38" s="50"/>
      <c r="BA38" s="50"/>
      <c r="BB38" s="50"/>
      <c r="BC38" s="51"/>
      <c r="BD38" s="37"/>
      <c r="BE38" s="38"/>
      <c r="BF38" s="38"/>
      <c r="BG38" s="38"/>
      <c r="BH38" s="39"/>
      <c r="BI38" s="155"/>
      <c r="BJ38" s="156"/>
      <c r="BK38" s="156"/>
      <c r="BL38" s="157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22"/>
      <c r="BY38" s="1" t="str">
        <f>IF(AND(SUM($AB$13:AE38)&gt;0,SUM($BY$13:BY37)&lt;1),1,"")</f>
        <v/>
      </c>
      <c r="BZ38" s="1" t="str">
        <f>IF(AND(SUM($AF$13:AI38)&gt;0,SUM($BZ$13:BZ37)&lt;1),1,"")</f>
        <v/>
      </c>
    </row>
    <row r="39" spans="1:78" ht="24" customHeight="1" x14ac:dyDescent="0.45">
      <c r="A39" s="6">
        <f>DATE(E3+2018,I3,27)</f>
        <v>43096</v>
      </c>
      <c r="D39" s="40">
        <f t="shared" si="1"/>
        <v>43096</v>
      </c>
      <c r="E39" s="41"/>
      <c r="F39" s="41"/>
      <c r="G39" s="42" t="str">
        <f t="shared" si="0"/>
        <v/>
      </c>
      <c r="H39" s="43"/>
      <c r="I39" s="44"/>
      <c r="J39" s="28"/>
      <c r="K39" s="29"/>
      <c r="L39" s="30"/>
      <c r="M39" s="30"/>
      <c r="N39" s="30"/>
      <c r="O39" s="30"/>
      <c r="P39" s="30"/>
      <c r="Q39" s="31"/>
      <c r="R39" s="83"/>
      <c r="S39" s="84"/>
      <c r="T39" s="85"/>
      <c r="U39" s="83"/>
      <c r="V39" s="84"/>
      <c r="W39" s="85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3"/>
      <c r="AN39" s="51"/>
      <c r="AO39" s="84"/>
      <c r="AP39" s="84"/>
      <c r="AQ39" s="84"/>
      <c r="AR39" s="50"/>
      <c r="AS39" s="50"/>
      <c r="AT39" s="50"/>
      <c r="AU39" s="50"/>
      <c r="AV39" s="50"/>
      <c r="AW39" s="50"/>
      <c r="AX39" s="50"/>
      <c r="AY39" s="51"/>
      <c r="AZ39" s="50"/>
      <c r="BA39" s="50"/>
      <c r="BB39" s="50"/>
      <c r="BC39" s="51"/>
      <c r="BD39" s="37"/>
      <c r="BE39" s="38"/>
      <c r="BF39" s="38"/>
      <c r="BG39" s="38"/>
      <c r="BH39" s="39"/>
      <c r="BI39" s="155"/>
      <c r="BJ39" s="156"/>
      <c r="BK39" s="156"/>
      <c r="BL39" s="157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23"/>
      <c r="BY39" s="1" t="str">
        <f>IF(AND(SUM($AB$13:AE39)&gt;0,SUM($BY$13:BY38)&lt;1),1,"")</f>
        <v/>
      </c>
      <c r="BZ39" s="1" t="str">
        <f>IF(AND(SUM($AF$13:AI39)&gt;0,SUM($BZ$13:BZ38)&lt;1),1,"")</f>
        <v/>
      </c>
    </row>
    <row r="40" spans="1:78" ht="24" customHeight="1" x14ac:dyDescent="0.45">
      <c r="A40" s="6">
        <f>DATE(E3+2018,I3,28)</f>
        <v>43097</v>
      </c>
      <c r="D40" s="40">
        <f t="shared" si="1"/>
        <v>43097</v>
      </c>
      <c r="E40" s="41"/>
      <c r="F40" s="41"/>
      <c r="G40" s="42" t="str">
        <f t="shared" si="0"/>
        <v/>
      </c>
      <c r="H40" s="43"/>
      <c r="I40" s="44"/>
      <c r="J40" s="28"/>
      <c r="K40" s="29"/>
      <c r="L40" s="30"/>
      <c r="M40" s="30"/>
      <c r="N40" s="30"/>
      <c r="O40" s="30"/>
      <c r="P40" s="30"/>
      <c r="Q40" s="31"/>
      <c r="R40" s="83"/>
      <c r="S40" s="84"/>
      <c r="T40" s="85"/>
      <c r="U40" s="83"/>
      <c r="V40" s="84"/>
      <c r="W40" s="85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3"/>
      <c r="AN40" s="51"/>
      <c r="AO40" s="84"/>
      <c r="AP40" s="84"/>
      <c r="AQ40" s="84"/>
      <c r="AR40" s="50"/>
      <c r="AS40" s="50"/>
      <c r="AT40" s="50"/>
      <c r="AU40" s="50"/>
      <c r="AV40" s="50"/>
      <c r="AW40" s="50"/>
      <c r="AX40" s="50"/>
      <c r="AY40" s="51"/>
      <c r="AZ40" s="50"/>
      <c r="BA40" s="50"/>
      <c r="BB40" s="50"/>
      <c r="BC40" s="51"/>
      <c r="BD40" s="37"/>
      <c r="BE40" s="38"/>
      <c r="BF40" s="38"/>
      <c r="BG40" s="38"/>
      <c r="BH40" s="39"/>
      <c r="BI40" s="155"/>
      <c r="BJ40" s="156"/>
      <c r="BK40" s="156"/>
      <c r="BL40" s="157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22"/>
      <c r="BY40" s="1" t="str">
        <f>IF(AND(SUM($AB$13:AE40)&gt;0,SUM($BY$13:BY39)&lt;1),1,"")</f>
        <v/>
      </c>
      <c r="BZ40" s="1" t="str">
        <f>IF(AND(SUM($AF$13:AI40)&gt;0,SUM($BZ$13:BZ39)&lt;1),1,"")</f>
        <v/>
      </c>
    </row>
    <row r="41" spans="1:78" ht="24" customHeight="1" x14ac:dyDescent="0.45">
      <c r="A41" s="6">
        <f>IF(DAY(DATE(E3+2018,I3,29))&lt;&gt;29, "", DATE(E3+2018,I3,29))</f>
        <v>43098</v>
      </c>
      <c r="D41" s="40">
        <f>IF(MONTH(D40)&lt;&gt;MONTH(D40+1),"",D40+1)</f>
        <v>43098</v>
      </c>
      <c r="E41" s="41"/>
      <c r="F41" s="41"/>
      <c r="G41" s="169" t="str">
        <f>IF($I$3="","",A41)</f>
        <v/>
      </c>
      <c r="H41" s="170"/>
      <c r="I41" s="171"/>
      <c r="J41" s="28"/>
      <c r="K41" s="29"/>
      <c r="L41" s="30"/>
      <c r="M41" s="30"/>
      <c r="N41" s="30"/>
      <c r="O41" s="30"/>
      <c r="P41" s="30"/>
      <c r="Q41" s="31"/>
      <c r="R41" s="83"/>
      <c r="S41" s="84"/>
      <c r="T41" s="85"/>
      <c r="U41" s="83"/>
      <c r="V41" s="84"/>
      <c r="W41" s="85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3"/>
      <c r="AN41" s="51"/>
      <c r="AO41" s="84"/>
      <c r="AP41" s="84"/>
      <c r="AQ41" s="84"/>
      <c r="AR41" s="50"/>
      <c r="AS41" s="50"/>
      <c r="AT41" s="50"/>
      <c r="AU41" s="50"/>
      <c r="AV41" s="50"/>
      <c r="AW41" s="50"/>
      <c r="AX41" s="50"/>
      <c r="AY41" s="51"/>
      <c r="AZ41" s="50"/>
      <c r="BA41" s="50"/>
      <c r="BB41" s="50"/>
      <c r="BC41" s="51"/>
      <c r="BD41" s="37"/>
      <c r="BE41" s="38"/>
      <c r="BF41" s="38"/>
      <c r="BG41" s="38"/>
      <c r="BH41" s="39"/>
      <c r="BI41" s="155"/>
      <c r="BJ41" s="156"/>
      <c r="BK41" s="156"/>
      <c r="BL41" s="157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22"/>
      <c r="BY41" s="1" t="str">
        <f>IF(AND(SUM($AB$13:AE41)&gt;0,SUM($BY$13:BY40)&lt;1),1,"")</f>
        <v/>
      </c>
      <c r="BZ41" s="1" t="str">
        <f>IF(AND(SUM($AF$13:AI41)&gt;0,SUM($BZ$13:BZ40)&lt;1),1,"")</f>
        <v/>
      </c>
    </row>
    <row r="42" spans="1:78" ht="24" customHeight="1" x14ac:dyDescent="0.45">
      <c r="A42" s="6">
        <f>IF(DAY(DATE(E3+2018,I3,30))&lt;&gt;30, "", DATE(E3+2018,I3,30))</f>
        <v>43099</v>
      </c>
      <c r="D42" s="40">
        <f>IF(MONTH(D40)&lt;&gt;MONTH(D40+2),"",D40+2)</f>
        <v>43099</v>
      </c>
      <c r="E42" s="41"/>
      <c r="F42" s="41"/>
      <c r="G42" s="169" t="str">
        <f t="shared" si="0"/>
        <v/>
      </c>
      <c r="H42" s="170"/>
      <c r="I42" s="171"/>
      <c r="J42" s="28"/>
      <c r="K42" s="29"/>
      <c r="L42" s="30"/>
      <c r="M42" s="30"/>
      <c r="N42" s="30"/>
      <c r="O42" s="30"/>
      <c r="P42" s="30"/>
      <c r="Q42" s="31"/>
      <c r="R42" s="83"/>
      <c r="S42" s="84"/>
      <c r="T42" s="85"/>
      <c r="U42" s="83"/>
      <c r="V42" s="84"/>
      <c r="W42" s="85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3"/>
      <c r="AN42" s="51"/>
      <c r="AO42" s="84"/>
      <c r="AP42" s="84"/>
      <c r="AQ42" s="84"/>
      <c r="AR42" s="50"/>
      <c r="AS42" s="50"/>
      <c r="AT42" s="50"/>
      <c r="AU42" s="50"/>
      <c r="AV42" s="50"/>
      <c r="AW42" s="50"/>
      <c r="AX42" s="50"/>
      <c r="AY42" s="51"/>
      <c r="AZ42" s="50"/>
      <c r="BA42" s="50"/>
      <c r="BB42" s="50"/>
      <c r="BC42" s="51"/>
      <c r="BD42" s="37"/>
      <c r="BE42" s="38"/>
      <c r="BF42" s="38"/>
      <c r="BG42" s="38"/>
      <c r="BH42" s="39"/>
      <c r="BI42" s="155"/>
      <c r="BJ42" s="156"/>
      <c r="BK42" s="156"/>
      <c r="BL42" s="157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22"/>
      <c r="BY42" s="1" t="str">
        <f>IF(AND(SUM($AB$13:AE42)&gt;0,SUM($BY$13:BY41)&lt;1),1,"")</f>
        <v/>
      </c>
      <c r="BZ42" s="1" t="str">
        <f>IF(AND(SUM($AF$13:AI42)&gt;0,SUM($BZ$13:BZ41)&lt;1),1,"")</f>
        <v/>
      </c>
    </row>
    <row r="43" spans="1:78" ht="24" customHeight="1" thickBot="1" x14ac:dyDescent="0.5">
      <c r="A43" s="6">
        <f>IF(DAY(DATE(E3+2018,I3,31))&lt;&gt;31, "", DATE(E3+2018,I3,31))</f>
        <v>43100</v>
      </c>
      <c r="D43" s="200">
        <f>IF(MONTH(D40)&lt;&gt;MONTH(D40+3),"",D40+3)</f>
        <v>43100</v>
      </c>
      <c r="E43" s="201"/>
      <c r="F43" s="201"/>
      <c r="G43" s="202" t="str">
        <f t="shared" si="0"/>
        <v/>
      </c>
      <c r="H43" s="203"/>
      <c r="I43" s="204"/>
      <c r="J43" s="208"/>
      <c r="K43" s="209"/>
      <c r="L43" s="195"/>
      <c r="M43" s="195"/>
      <c r="N43" s="195"/>
      <c r="O43" s="195"/>
      <c r="P43" s="195"/>
      <c r="Q43" s="210"/>
      <c r="R43" s="205"/>
      <c r="S43" s="191"/>
      <c r="T43" s="206"/>
      <c r="U43" s="205"/>
      <c r="V43" s="191"/>
      <c r="W43" s="206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5"/>
      <c r="AN43" s="160"/>
      <c r="AO43" s="191"/>
      <c r="AP43" s="191"/>
      <c r="AQ43" s="191"/>
      <c r="AR43" s="159"/>
      <c r="AS43" s="159"/>
      <c r="AT43" s="159"/>
      <c r="AU43" s="159"/>
      <c r="AV43" s="159"/>
      <c r="AW43" s="159"/>
      <c r="AX43" s="159"/>
      <c r="AY43" s="160"/>
      <c r="AZ43" s="159"/>
      <c r="BA43" s="159"/>
      <c r="BB43" s="159"/>
      <c r="BC43" s="160"/>
      <c r="BD43" s="194"/>
      <c r="BE43" s="195"/>
      <c r="BF43" s="195"/>
      <c r="BG43" s="195"/>
      <c r="BH43" s="196"/>
      <c r="BI43" s="161"/>
      <c r="BJ43" s="162"/>
      <c r="BK43" s="162"/>
      <c r="BL43" s="163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22"/>
      <c r="BY43" s="1" t="str">
        <f>IF(AND(SUM($AB$13:AE43)&gt;0,SUM($BY$13:BY42)&lt;1),1,"")</f>
        <v/>
      </c>
      <c r="BZ43" s="1" t="str">
        <f>IF(AND(SUM($AF$13:AI43)&gt;0,SUM($BZ$13:BZ42)&lt;1),1,"")</f>
        <v/>
      </c>
    </row>
    <row r="44" spans="1:78" ht="19.5" customHeight="1" thickTop="1" thickBot="1" x14ac:dyDescent="0.5">
      <c r="D44" s="219" t="s">
        <v>14</v>
      </c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1"/>
      <c r="R44" s="193" t="s">
        <v>15</v>
      </c>
      <c r="S44" s="222"/>
      <c r="T44" s="223"/>
      <c r="U44" s="224"/>
      <c r="V44" s="225"/>
      <c r="W44" s="226"/>
      <c r="X44" s="227">
        <f>COUNTA(X13:AA43)</f>
        <v>0</v>
      </c>
      <c r="Y44" s="227"/>
      <c r="Z44" s="227"/>
      <c r="AA44" s="227"/>
      <c r="AB44" s="192" t="s">
        <v>16</v>
      </c>
      <c r="AC44" s="192"/>
      <c r="AD44" s="192"/>
      <c r="AE44" s="192"/>
      <c r="AF44" s="192" t="s">
        <v>16</v>
      </c>
      <c r="AG44" s="192"/>
      <c r="AH44" s="192"/>
      <c r="AI44" s="192"/>
      <c r="AJ44" s="192" t="s">
        <v>16</v>
      </c>
      <c r="AK44" s="192"/>
      <c r="AL44" s="192"/>
      <c r="AM44" s="193"/>
      <c r="AN44" s="166" t="s">
        <v>16</v>
      </c>
      <c r="AO44" s="241"/>
      <c r="AP44" s="241"/>
      <c r="AQ44" s="241"/>
      <c r="AR44" s="165" t="s">
        <v>16</v>
      </c>
      <c r="AS44" s="165"/>
      <c r="AT44" s="165"/>
      <c r="AU44" s="165"/>
      <c r="AV44" s="165" t="s">
        <v>16</v>
      </c>
      <c r="AW44" s="165"/>
      <c r="AX44" s="165"/>
      <c r="AY44" s="166"/>
      <c r="AZ44" s="165" t="s">
        <v>16</v>
      </c>
      <c r="BA44" s="165"/>
      <c r="BB44" s="165"/>
      <c r="BC44" s="167"/>
      <c r="BD44" s="197"/>
      <c r="BE44" s="198"/>
      <c r="BF44" s="198"/>
      <c r="BG44" s="198"/>
      <c r="BH44" s="199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25"/>
    </row>
    <row r="45" spans="1:78" ht="10.050000000000001" customHeight="1" thickBot="1" x14ac:dyDescent="0.5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</row>
    <row r="46" spans="1:78" ht="18" customHeight="1" thickBot="1" x14ac:dyDescent="0.5">
      <c r="D46" s="211" t="s">
        <v>17</v>
      </c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3"/>
      <c r="P46" s="228"/>
      <c r="Q46" s="217"/>
      <c r="R46" s="217"/>
      <c r="S46" s="217"/>
      <c r="T46" s="217"/>
      <c r="U46" s="217"/>
      <c r="V46" s="217"/>
      <c r="W46" s="217"/>
      <c r="X46" s="217"/>
      <c r="Y46" s="218"/>
      <c r="Z46" s="11"/>
      <c r="AA46" s="11"/>
      <c r="AB46" s="11"/>
      <c r="AC46" s="11"/>
      <c r="AD46" s="12"/>
      <c r="AE46" s="11"/>
      <c r="AF46" s="11"/>
      <c r="AG46" s="11"/>
      <c r="AH46" s="11"/>
      <c r="AI46" s="11"/>
      <c r="AJ46" s="11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4"/>
      <c r="BC46" s="14"/>
      <c r="BD46" s="14"/>
      <c r="BE46" s="14"/>
      <c r="BF46" s="14"/>
      <c r="BG46" s="14"/>
      <c r="BH46" s="14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</row>
    <row r="47" spans="1:78" ht="18" customHeight="1" thickBot="1" x14ac:dyDescent="0.5">
      <c r="D47" s="211" t="s">
        <v>18</v>
      </c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3"/>
      <c r="P47" s="229" t="s">
        <v>19</v>
      </c>
      <c r="Q47" s="215"/>
      <c r="R47" s="215"/>
      <c r="S47" s="215"/>
      <c r="T47" s="215"/>
      <c r="U47" s="215"/>
      <c r="V47" s="216"/>
      <c r="W47" s="230"/>
      <c r="X47" s="231"/>
      <c r="Y47" s="231"/>
      <c r="Z47" s="231"/>
      <c r="AA47" s="231"/>
      <c r="AB47" s="231"/>
      <c r="AC47" s="231"/>
      <c r="AD47" s="232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3"/>
      <c r="AU47" s="13"/>
      <c r="AV47" s="13"/>
      <c r="AW47" s="13"/>
      <c r="AX47" s="13"/>
      <c r="AY47" s="13"/>
      <c r="AZ47" s="14"/>
      <c r="BA47" s="14"/>
      <c r="BB47" s="14"/>
      <c r="BC47" s="14"/>
      <c r="BD47" s="14"/>
      <c r="BE47" s="14"/>
      <c r="BF47" s="14"/>
      <c r="BG47" s="14"/>
      <c r="BH47" s="14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</row>
    <row r="48" spans="1:78" ht="18" customHeight="1" thickBot="1" x14ac:dyDescent="0.5">
      <c r="D48" s="211" t="s">
        <v>20</v>
      </c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3"/>
      <c r="P48" s="214" t="s">
        <v>21</v>
      </c>
      <c r="Q48" s="215"/>
      <c r="R48" s="215"/>
      <c r="S48" s="215"/>
      <c r="T48" s="215"/>
      <c r="U48" s="215"/>
      <c r="V48" s="216"/>
      <c r="W48" s="217"/>
      <c r="X48" s="217"/>
      <c r="Y48" s="217"/>
      <c r="Z48" s="217"/>
      <c r="AA48" s="217"/>
      <c r="AB48" s="217"/>
      <c r="AC48" s="217"/>
      <c r="AD48" s="218"/>
      <c r="AE48" s="11"/>
      <c r="AF48" s="11"/>
      <c r="AG48" s="233"/>
      <c r="AH48" s="234"/>
      <c r="AI48" s="235" t="s">
        <v>39</v>
      </c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6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</row>
    <row r="49" spans="2:76" ht="18" customHeight="1" thickBot="1" x14ac:dyDescent="0.5">
      <c r="D49" s="211" t="s">
        <v>13</v>
      </c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3"/>
      <c r="P49" s="214" t="s">
        <v>22</v>
      </c>
      <c r="Q49" s="215"/>
      <c r="R49" s="215"/>
      <c r="S49" s="215"/>
      <c r="T49" s="215"/>
      <c r="U49" s="215"/>
      <c r="V49" s="216"/>
      <c r="W49" s="217"/>
      <c r="X49" s="217"/>
      <c r="Y49" s="217"/>
      <c r="Z49" s="217"/>
      <c r="AA49" s="217"/>
      <c r="AB49" s="217"/>
      <c r="AC49" s="217"/>
      <c r="AD49" s="218"/>
      <c r="AE49" s="9"/>
      <c r="AF49" s="9"/>
      <c r="AG49" s="237"/>
      <c r="AH49" s="238"/>
      <c r="AI49" s="239" t="s">
        <v>40</v>
      </c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40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</row>
    <row r="50" spans="2:76" ht="10.050000000000001" customHeight="1" x14ac:dyDescent="0.45"/>
    <row r="51" spans="2:76" ht="45" customHeight="1" x14ac:dyDescent="0.2">
      <c r="B51" s="36" t="s">
        <v>28</v>
      </c>
      <c r="C51" s="36"/>
      <c r="D51" s="36"/>
      <c r="E51" s="36"/>
      <c r="F51" s="2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1"/>
      <c r="BU51" s="36" t="s">
        <v>28</v>
      </c>
      <c r="BV51" s="36"/>
      <c r="BW51" s="36"/>
      <c r="BX51" s="36"/>
    </row>
  </sheetData>
  <sheetProtection formatCells="0" formatColumns="0" formatRows="0" insertColumns="0" insertRows="0" insertHyperlinks="0" deleteColumns="0" deleteRows="0" sort="0" autoFilter="0" pivotTables="0"/>
  <mergeCells count="596">
    <mergeCell ref="R42:T42"/>
    <mergeCell ref="U42:W42"/>
    <mergeCell ref="X42:AA42"/>
    <mergeCell ref="AB42:AE42"/>
    <mergeCell ref="AF42:AI42"/>
    <mergeCell ref="R41:T41"/>
    <mergeCell ref="U41:W41"/>
    <mergeCell ref="X41:AA41"/>
    <mergeCell ref="AB41:AE41"/>
    <mergeCell ref="D49:O49"/>
    <mergeCell ref="P49:V49"/>
    <mergeCell ref="W49:AD49"/>
    <mergeCell ref="D44:Q44"/>
    <mergeCell ref="R44:T44"/>
    <mergeCell ref="U44:W44"/>
    <mergeCell ref="X44:AA44"/>
    <mergeCell ref="AB44:AE44"/>
    <mergeCell ref="AF44:AI44"/>
    <mergeCell ref="D46:O46"/>
    <mergeCell ref="P46:Y46"/>
    <mergeCell ref="D47:O47"/>
    <mergeCell ref="P47:V47"/>
    <mergeCell ref="W47:AD47"/>
    <mergeCell ref="D48:O48"/>
    <mergeCell ref="P48:V48"/>
    <mergeCell ref="W48:AD48"/>
    <mergeCell ref="AG48:AH48"/>
    <mergeCell ref="AI48:AT48"/>
    <mergeCell ref="AG49:AH49"/>
    <mergeCell ref="AI49:AT49"/>
    <mergeCell ref="AN44:AQ44"/>
    <mergeCell ref="AR44:AU44"/>
    <mergeCell ref="D43:F43"/>
    <mergeCell ref="G43:I43"/>
    <mergeCell ref="R43:T43"/>
    <mergeCell ref="U43:W43"/>
    <mergeCell ref="X43:AA43"/>
    <mergeCell ref="AB43:AE43"/>
    <mergeCell ref="AF43:AI43"/>
    <mergeCell ref="AJ43:AM43"/>
    <mergeCell ref="J43:K43"/>
    <mergeCell ref="L43:Q43"/>
    <mergeCell ref="AR43:AU43"/>
    <mergeCell ref="AJ44:AM44"/>
    <mergeCell ref="BD38:BH38"/>
    <mergeCell ref="AB37:AE37"/>
    <mergeCell ref="AF37:AI37"/>
    <mergeCell ref="AF41:AI41"/>
    <mergeCell ref="AJ41:AM41"/>
    <mergeCell ref="AN41:AQ41"/>
    <mergeCell ref="AR41:AU41"/>
    <mergeCell ref="AJ39:AM39"/>
    <mergeCell ref="AN39:AQ39"/>
    <mergeCell ref="AR39:AU39"/>
    <mergeCell ref="AV37:AY37"/>
    <mergeCell ref="AZ37:BC37"/>
    <mergeCell ref="AB39:AE39"/>
    <mergeCell ref="AF39:AI39"/>
    <mergeCell ref="AV41:AY41"/>
    <mergeCell ref="AZ41:BC41"/>
    <mergeCell ref="BD43:BH43"/>
    <mergeCell ref="BD44:BH44"/>
    <mergeCell ref="BM35:BV35"/>
    <mergeCell ref="R34:T34"/>
    <mergeCell ref="U34:W34"/>
    <mergeCell ref="X34:AA34"/>
    <mergeCell ref="AB34:AE34"/>
    <mergeCell ref="AF34:AI34"/>
    <mergeCell ref="BI37:BL37"/>
    <mergeCell ref="BM37:BV37"/>
    <mergeCell ref="R38:T38"/>
    <mergeCell ref="U38:W38"/>
    <mergeCell ref="X38:AA38"/>
    <mergeCell ref="AB38:AE38"/>
    <mergeCell ref="AF38:AI38"/>
    <mergeCell ref="AJ38:AM38"/>
    <mergeCell ref="AN38:AQ38"/>
    <mergeCell ref="AR38:AU38"/>
    <mergeCell ref="AV38:AY38"/>
    <mergeCell ref="AZ38:BC38"/>
    <mergeCell ref="BI38:BL38"/>
    <mergeCell ref="BM38:BV38"/>
    <mergeCell ref="AJ37:AM37"/>
    <mergeCell ref="AN37:AQ37"/>
    <mergeCell ref="AR37:AU37"/>
    <mergeCell ref="X35:AA35"/>
    <mergeCell ref="AB35:AE35"/>
    <mergeCell ref="AF35:AI35"/>
    <mergeCell ref="AJ35:AM35"/>
    <mergeCell ref="AN35:AQ35"/>
    <mergeCell ref="AR35:AU35"/>
    <mergeCell ref="AV35:AY35"/>
    <mergeCell ref="AZ35:BC35"/>
    <mergeCell ref="BI35:BL35"/>
    <mergeCell ref="AV33:AY33"/>
    <mergeCell ref="AZ33:BC33"/>
    <mergeCell ref="AJ34:AM34"/>
    <mergeCell ref="AN34:AQ34"/>
    <mergeCell ref="AR34:AU34"/>
    <mergeCell ref="AV34:AY34"/>
    <mergeCell ref="AZ34:BC34"/>
    <mergeCell ref="BI34:BL34"/>
    <mergeCell ref="BM34:BV34"/>
    <mergeCell ref="AN29:AQ29"/>
    <mergeCell ref="AR29:AU29"/>
    <mergeCell ref="AV29:AY29"/>
    <mergeCell ref="AZ29:BC29"/>
    <mergeCell ref="BI29:BL29"/>
    <mergeCell ref="BM29:BV29"/>
    <mergeCell ref="R30:T30"/>
    <mergeCell ref="U30:W30"/>
    <mergeCell ref="X30:AA30"/>
    <mergeCell ref="AB30:AE30"/>
    <mergeCell ref="AF30:AI30"/>
    <mergeCell ref="AJ30:AM30"/>
    <mergeCell ref="AN30:AQ30"/>
    <mergeCell ref="AR30:AU30"/>
    <mergeCell ref="AV30:AY30"/>
    <mergeCell ref="AZ30:BC30"/>
    <mergeCell ref="BI30:BL30"/>
    <mergeCell ref="BM30:BV30"/>
    <mergeCell ref="R29:T29"/>
    <mergeCell ref="U29:W29"/>
    <mergeCell ref="X29:AA29"/>
    <mergeCell ref="AB29:AE29"/>
    <mergeCell ref="AF29:AI29"/>
    <mergeCell ref="AN27:AQ27"/>
    <mergeCell ref="AR27:AU27"/>
    <mergeCell ref="AV27:AY27"/>
    <mergeCell ref="AZ27:BC27"/>
    <mergeCell ref="BI27:BL27"/>
    <mergeCell ref="BM27:BV27"/>
    <mergeCell ref="R28:T28"/>
    <mergeCell ref="U28:W28"/>
    <mergeCell ref="X28:AA28"/>
    <mergeCell ref="AB28:AE28"/>
    <mergeCell ref="AF28:AI28"/>
    <mergeCell ref="AJ28:AM28"/>
    <mergeCell ref="AN28:AQ28"/>
    <mergeCell ref="AR28:AU28"/>
    <mergeCell ref="AV28:AY28"/>
    <mergeCell ref="AZ28:BC28"/>
    <mergeCell ref="BI28:BL28"/>
    <mergeCell ref="BM28:BV28"/>
    <mergeCell ref="BD27:BH27"/>
    <mergeCell ref="BD28:BH28"/>
    <mergeCell ref="J21:K21"/>
    <mergeCell ref="L21:Q21"/>
    <mergeCell ref="J22:K22"/>
    <mergeCell ref="L22:Q22"/>
    <mergeCell ref="AZ25:BC25"/>
    <mergeCell ref="BI25:BL25"/>
    <mergeCell ref="BM25:BV25"/>
    <mergeCell ref="R26:T26"/>
    <mergeCell ref="U26:W26"/>
    <mergeCell ref="X26:AA26"/>
    <mergeCell ref="AB26:AE26"/>
    <mergeCell ref="AF26:AI26"/>
    <mergeCell ref="AJ26:AM26"/>
    <mergeCell ref="AN26:AQ26"/>
    <mergeCell ref="AR26:AU26"/>
    <mergeCell ref="AV26:AY26"/>
    <mergeCell ref="AZ26:BC26"/>
    <mergeCell ref="BI26:BL26"/>
    <mergeCell ref="BM26:BV26"/>
    <mergeCell ref="AF25:AI25"/>
    <mergeCell ref="AN21:AQ21"/>
    <mergeCell ref="AR21:AU21"/>
    <mergeCell ref="AV21:AY21"/>
    <mergeCell ref="AZ21:BC21"/>
    <mergeCell ref="BI21:BL21"/>
    <mergeCell ref="BM21:BV21"/>
    <mergeCell ref="R22:T22"/>
    <mergeCell ref="U22:W22"/>
    <mergeCell ref="X22:AA22"/>
    <mergeCell ref="AB22:AE22"/>
    <mergeCell ref="AF22:AI22"/>
    <mergeCell ref="AJ22:AM22"/>
    <mergeCell ref="AN22:AQ22"/>
    <mergeCell ref="AR22:AU22"/>
    <mergeCell ref="AV22:AY22"/>
    <mergeCell ref="AZ22:BC22"/>
    <mergeCell ref="BI22:BL22"/>
    <mergeCell ref="BM22:BV22"/>
    <mergeCell ref="BI19:BL19"/>
    <mergeCell ref="BM19:BV19"/>
    <mergeCell ref="R20:T20"/>
    <mergeCell ref="U20:W20"/>
    <mergeCell ref="X20:AA20"/>
    <mergeCell ref="AB20:AE20"/>
    <mergeCell ref="AF20:AI20"/>
    <mergeCell ref="AJ20:AM20"/>
    <mergeCell ref="AN20:AQ20"/>
    <mergeCell ref="AR20:AU20"/>
    <mergeCell ref="AV20:AY20"/>
    <mergeCell ref="AZ20:BC20"/>
    <mergeCell ref="BI20:BL20"/>
    <mergeCell ref="BM20:BV20"/>
    <mergeCell ref="R19:T19"/>
    <mergeCell ref="U19:W19"/>
    <mergeCell ref="X19:AA19"/>
    <mergeCell ref="AB19:AE19"/>
    <mergeCell ref="AF19:AI19"/>
    <mergeCell ref="X17:AA17"/>
    <mergeCell ref="AB17:AE17"/>
    <mergeCell ref="AF17:AI17"/>
    <mergeCell ref="AJ17:AM17"/>
    <mergeCell ref="AN17:AQ17"/>
    <mergeCell ref="AR17:AU17"/>
    <mergeCell ref="AR19:AU19"/>
    <mergeCell ref="AV19:AY19"/>
    <mergeCell ref="AZ19:BC19"/>
    <mergeCell ref="R39:T39"/>
    <mergeCell ref="U39:W39"/>
    <mergeCell ref="X39:AA39"/>
    <mergeCell ref="BI41:BL41"/>
    <mergeCell ref="BM41:BV41"/>
    <mergeCell ref="BI13:BL13"/>
    <mergeCell ref="BM13:BV13"/>
    <mergeCell ref="R14:T14"/>
    <mergeCell ref="U14:W14"/>
    <mergeCell ref="X14:AA14"/>
    <mergeCell ref="AB14:AE14"/>
    <mergeCell ref="AF14:AI14"/>
    <mergeCell ref="AJ14:AM14"/>
    <mergeCell ref="AN14:AQ14"/>
    <mergeCell ref="AR14:AU14"/>
    <mergeCell ref="AV14:AY14"/>
    <mergeCell ref="AZ14:BC14"/>
    <mergeCell ref="BI14:BL14"/>
    <mergeCell ref="BM14:BV14"/>
    <mergeCell ref="R13:T13"/>
    <mergeCell ref="U13:W13"/>
    <mergeCell ref="X13:AA13"/>
    <mergeCell ref="AB13:AE13"/>
    <mergeCell ref="AF13:AI13"/>
    <mergeCell ref="AV39:AY39"/>
    <mergeCell ref="AZ39:BC39"/>
    <mergeCell ref="BI39:BL39"/>
    <mergeCell ref="BM39:BV39"/>
    <mergeCell ref="AV42:AY42"/>
    <mergeCell ref="AZ42:BC42"/>
    <mergeCell ref="BI42:BL42"/>
    <mergeCell ref="BM42:BV42"/>
    <mergeCell ref="AZ40:BC40"/>
    <mergeCell ref="BI40:BL40"/>
    <mergeCell ref="BM40:BV40"/>
    <mergeCell ref="BD39:BH39"/>
    <mergeCell ref="BD40:BH40"/>
    <mergeCell ref="BD41:BH41"/>
    <mergeCell ref="BD42:BH42"/>
    <mergeCell ref="BI36:BL36"/>
    <mergeCell ref="BM36:BV36"/>
    <mergeCell ref="AN13:AQ13"/>
    <mergeCell ref="AR13:AU13"/>
    <mergeCell ref="AJ32:AM32"/>
    <mergeCell ref="AN32:AQ32"/>
    <mergeCell ref="AR32:AU32"/>
    <mergeCell ref="AV31:AY31"/>
    <mergeCell ref="AZ31:BC31"/>
    <mergeCell ref="BI31:BL31"/>
    <mergeCell ref="BM31:BV31"/>
    <mergeCell ref="AV32:AY32"/>
    <mergeCell ref="AZ32:BC32"/>
    <mergeCell ref="BI32:BL32"/>
    <mergeCell ref="BM32:BV32"/>
    <mergeCell ref="BI33:BL33"/>
    <mergeCell ref="BM33:BV33"/>
    <mergeCell ref="AJ29:AM29"/>
    <mergeCell ref="AJ27:AM27"/>
    <mergeCell ref="AJ13:AM13"/>
    <mergeCell ref="BD13:BH13"/>
    <mergeCell ref="BD14:BH14"/>
    <mergeCell ref="BI18:BL18"/>
    <mergeCell ref="BM18:BV18"/>
    <mergeCell ref="I3:J3"/>
    <mergeCell ref="G3:H3"/>
    <mergeCell ref="D40:F40"/>
    <mergeCell ref="G40:I40"/>
    <mergeCell ref="D38:F38"/>
    <mergeCell ref="G38:I38"/>
    <mergeCell ref="D39:F39"/>
    <mergeCell ref="G39:I39"/>
    <mergeCell ref="D36:F36"/>
    <mergeCell ref="G36:I36"/>
    <mergeCell ref="D37:F37"/>
    <mergeCell ref="G37:I37"/>
    <mergeCell ref="D28:F28"/>
    <mergeCell ref="G28:I28"/>
    <mergeCell ref="D26:F26"/>
    <mergeCell ref="G26:I26"/>
    <mergeCell ref="D24:F24"/>
    <mergeCell ref="E3:F3"/>
    <mergeCell ref="D4:BV4"/>
    <mergeCell ref="AJ36:AM36"/>
    <mergeCell ref="AN36:AQ36"/>
    <mergeCell ref="AR36:AU36"/>
    <mergeCell ref="AV36:AY36"/>
    <mergeCell ref="AZ36:BC36"/>
    <mergeCell ref="AV43:AY43"/>
    <mergeCell ref="AZ43:BC43"/>
    <mergeCell ref="BI43:BL43"/>
    <mergeCell ref="BM43:BV43"/>
    <mergeCell ref="AV44:AY44"/>
    <mergeCell ref="AZ44:BC44"/>
    <mergeCell ref="BI44:BV44"/>
    <mergeCell ref="X40:AA40"/>
    <mergeCell ref="D41:F41"/>
    <mergeCell ref="G41:I41"/>
    <mergeCell ref="R40:T40"/>
    <mergeCell ref="U40:W40"/>
    <mergeCell ref="AB40:AE40"/>
    <mergeCell ref="AF40:AI40"/>
    <mergeCell ref="AJ40:AM40"/>
    <mergeCell ref="AN42:AQ42"/>
    <mergeCell ref="AR42:AU42"/>
    <mergeCell ref="AN40:AQ40"/>
    <mergeCell ref="AR40:AU40"/>
    <mergeCell ref="AV40:AY40"/>
    <mergeCell ref="D42:F42"/>
    <mergeCell ref="G42:I42"/>
    <mergeCell ref="AJ42:AM42"/>
    <mergeCell ref="AN43:AQ43"/>
    <mergeCell ref="D35:F35"/>
    <mergeCell ref="G35:I35"/>
    <mergeCell ref="D34:F34"/>
    <mergeCell ref="G34:I34"/>
    <mergeCell ref="D32:F32"/>
    <mergeCell ref="G32:I32"/>
    <mergeCell ref="R32:T32"/>
    <mergeCell ref="U32:W32"/>
    <mergeCell ref="R35:T35"/>
    <mergeCell ref="U35:W35"/>
    <mergeCell ref="J34:K34"/>
    <mergeCell ref="L34:Q34"/>
    <mergeCell ref="J35:K35"/>
    <mergeCell ref="L35:Q35"/>
    <mergeCell ref="R36:T36"/>
    <mergeCell ref="U36:W36"/>
    <mergeCell ref="X36:AA36"/>
    <mergeCell ref="AB36:AE36"/>
    <mergeCell ref="AF36:AI36"/>
    <mergeCell ref="R37:T37"/>
    <mergeCell ref="U37:W37"/>
    <mergeCell ref="X37:AA37"/>
    <mergeCell ref="J36:K36"/>
    <mergeCell ref="L36:Q36"/>
    <mergeCell ref="J37:K37"/>
    <mergeCell ref="L37:Q37"/>
    <mergeCell ref="D30:F30"/>
    <mergeCell ref="G30:I30"/>
    <mergeCell ref="D33:F33"/>
    <mergeCell ref="G33:I33"/>
    <mergeCell ref="D31:F31"/>
    <mergeCell ref="G31:I31"/>
    <mergeCell ref="R31:T31"/>
    <mergeCell ref="U31:W31"/>
    <mergeCell ref="R33:T33"/>
    <mergeCell ref="J30:K30"/>
    <mergeCell ref="L30:Q30"/>
    <mergeCell ref="J31:K31"/>
    <mergeCell ref="L31:Q31"/>
    <mergeCell ref="J32:K32"/>
    <mergeCell ref="L32:Q32"/>
    <mergeCell ref="J33:K33"/>
    <mergeCell ref="L33:Q33"/>
    <mergeCell ref="X31:AA31"/>
    <mergeCell ref="AB31:AE31"/>
    <mergeCell ref="AF31:AI31"/>
    <mergeCell ref="AJ31:AM31"/>
    <mergeCell ref="AN31:AQ31"/>
    <mergeCell ref="AR31:AU31"/>
    <mergeCell ref="U33:W33"/>
    <mergeCell ref="X33:AA33"/>
    <mergeCell ref="AB33:AE33"/>
    <mergeCell ref="AF33:AI33"/>
    <mergeCell ref="X32:AA32"/>
    <mergeCell ref="AB32:AE32"/>
    <mergeCell ref="AF32:AI32"/>
    <mergeCell ref="AJ33:AM33"/>
    <mergeCell ref="AN33:AQ33"/>
    <mergeCell ref="AR33:AU33"/>
    <mergeCell ref="D29:F29"/>
    <mergeCell ref="G29:I29"/>
    <mergeCell ref="R27:T27"/>
    <mergeCell ref="U27:W27"/>
    <mergeCell ref="X27:AA27"/>
    <mergeCell ref="AB27:AE27"/>
    <mergeCell ref="AF27:AI27"/>
    <mergeCell ref="D27:F27"/>
    <mergeCell ref="G27:I27"/>
    <mergeCell ref="J28:K28"/>
    <mergeCell ref="L28:Q28"/>
    <mergeCell ref="J29:K29"/>
    <mergeCell ref="L29:Q29"/>
    <mergeCell ref="BM23:BV23"/>
    <mergeCell ref="G22:I22"/>
    <mergeCell ref="D25:F25"/>
    <mergeCell ref="G25:I25"/>
    <mergeCell ref="D23:F23"/>
    <mergeCell ref="G23:I23"/>
    <mergeCell ref="R23:T23"/>
    <mergeCell ref="U23:W23"/>
    <mergeCell ref="X23:AA23"/>
    <mergeCell ref="R24:T24"/>
    <mergeCell ref="U24:W24"/>
    <mergeCell ref="X24:AA24"/>
    <mergeCell ref="AB24:AE24"/>
    <mergeCell ref="AF24:AI24"/>
    <mergeCell ref="AJ24:AM24"/>
    <mergeCell ref="AN24:AQ24"/>
    <mergeCell ref="AR24:AU24"/>
    <mergeCell ref="R25:T25"/>
    <mergeCell ref="U25:W25"/>
    <mergeCell ref="X25:AA25"/>
    <mergeCell ref="AB25:AE25"/>
    <mergeCell ref="G24:I24"/>
    <mergeCell ref="D22:F22"/>
    <mergeCell ref="BI24:BL24"/>
    <mergeCell ref="BM24:BV24"/>
    <mergeCell ref="AJ25:AM25"/>
    <mergeCell ref="AN25:AQ25"/>
    <mergeCell ref="AR25:AU25"/>
    <mergeCell ref="AV25:AY25"/>
    <mergeCell ref="D20:F20"/>
    <mergeCell ref="G20:I20"/>
    <mergeCell ref="R21:T21"/>
    <mergeCell ref="U21:W21"/>
    <mergeCell ref="X21:AA21"/>
    <mergeCell ref="AB21:AE21"/>
    <mergeCell ref="AF21:AI21"/>
    <mergeCell ref="AJ21:AM21"/>
    <mergeCell ref="D21:F21"/>
    <mergeCell ref="G21:I21"/>
    <mergeCell ref="AB23:AE23"/>
    <mergeCell ref="AF23:AI23"/>
    <mergeCell ref="AJ23:AM23"/>
    <mergeCell ref="AN23:AQ23"/>
    <mergeCell ref="AR23:AU23"/>
    <mergeCell ref="AV23:AY23"/>
    <mergeCell ref="AZ23:BC23"/>
    <mergeCell ref="BI23:BL23"/>
    <mergeCell ref="AV24:AY24"/>
    <mergeCell ref="AZ24:BC24"/>
    <mergeCell ref="R16:T16"/>
    <mergeCell ref="U16:W16"/>
    <mergeCell ref="X16:AA16"/>
    <mergeCell ref="AB16:AE16"/>
    <mergeCell ref="AF16:AI16"/>
    <mergeCell ref="AJ16:AM16"/>
    <mergeCell ref="AN16:AQ16"/>
    <mergeCell ref="AR16:AU16"/>
    <mergeCell ref="R18:T18"/>
    <mergeCell ref="U18:W18"/>
    <mergeCell ref="X18:AA18"/>
    <mergeCell ref="AB18:AE18"/>
    <mergeCell ref="AF18:AI18"/>
    <mergeCell ref="AJ18:AM18"/>
    <mergeCell ref="AN18:AQ18"/>
    <mergeCell ref="AR18:AU18"/>
    <mergeCell ref="AV18:AY18"/>
    <mergeCell ref="AZ18:BC18"/>
    <mergeCell ref="AJ19:AM19"/>
    <mergeCell ref="AN19:AQ19"/>
    <mergeCell ref="R17:T17"/>
    <mergeCell ref="U17:W17"/>
    <mergeCell ref="BI15:BL15"/>
    <mergeCell ref="BM15:BV15"/>
    <mergeCell ref="AV16:AY16"/>
    <mergeCell ref="AZ16:BC16"/>
    <mergeCell ref="BI16:BL16"/>
    <mergeCell ref="BM16:BV16"/>
    <mergeCell ref="AV17:AY17"/>
    <mergeCell ref="AZ17:BC17"/>
    <mergeCell ref="BD17:BH17"/>
    <mergeCell ref="BI17:BL17"/>
    <mergeCell ref="BM17:BV17"/>
    <mergeCell ref="BD15:BH15"/>
    <mergeCell ref="BD16:BH16"/>
    <mergeCell ref="AV5:BF5"/>
    <mergeCell ref="BG5:BV5"/>
    <mergeCell ref="AV6:BB8"/>
    <mergeCell ref="BC6:BV8"/>
    <mergeCell ref="J5:U6"/>
    <mergeCell ref="D10:F12"/>
    <mergeCell ref="G10:I12"/>
    <mergeCell ref="J10:BC10"/>
    <mergeCell ref="U11:W12"/>
    <mergeCell ref="X11:AA12"/>
    <mergeCell ref="AB11:AE12"/>
    <mergeCell ref="AF11:AI12"/>
    <mergeCell ref="AJ11:AM12"/>
    <mergeCell ref="AN11:AQ12"/>
    <mergeCell ref="AR11:AU12"/>
    <mergeCell ref="AV11:AY12"/>
    <mergeCell ref="AZ11:BC12"/>
    <mergeCell ref="BI10:BL12"/>
    <mergeCell ref="BM10:BV12"/>
    <mergeCell ref="J11:Q12"/>
    <mergeCell ref="R11:T12"/>
    <mergeCell ref="Q7:AE8"/>
    <mergeCell ref="AF7:AG8"/>
    <mergeCell ref="AH7:AM8"/>
    <mergeCell ref="D19:F19"/>
    <mergeCell ref="V5:AE6"/>
    <mergeCell ref="AF5:AG5"/>
    <mergeCell ref="AF6:AG6"/>
    <mergeCell ref="AH5:AU5"/>
    <mergeCell ref="AH6:AU6"/>
    <mergeCell ref="D5:I6"/>
    <mergeCell ref="G19:I19"/>
    <mergeCell ref="D18:F18"/>
    <mergeCell ref="G18:I18"/>
    <mergeCell ref="D17:F17"/>
    <mergeCell ref="G17:I17"/>
    <mergeCell ref="D16:F16"/>
    <mergeCell ref="G16:I16"/>
    <mergeCell ref="R15:T15"/>
    <mergeCell ref="U15:W15"/>
    <mergeCell ref="X15:AA15"/>
    <mergeCell ref="AB15:AE15"/>
    <mergeCell ref="AF15:AI15"/>
    <mergeCell ref="AJ15:AM15"/>
    <mergeCell ref="AN15:AQ15"/>
    <mergeCell ref="AR15:AU15"/>
    <mergeCell ref="D7:M8"/>
    <mergeCell ref="N7:P8"/>
    <mergeCell ref="D14:F14"/>
    <mergeCell ref="G14:I14"/>
    <mergeCell ref="D13:F13"/>
    <mergeCell ref="G13:I13"/>
    <mergeCell ref="AV15:AY15"/>
    <mergeCell ref="AZ15:BC15"/>
    <mergeCell ref="BD10:BH12"/>
    <mergeCell ref="AV13:AY13"/>
    <mergeCell ref="AZ13:BC13"/>
    <mergeCell ref="J13:K13"/>
    <mergeCell ref="L13:Q13"/>
    <mergeCell ref="J14:K14"/>
    <mergeCell ref="L14:Q14"/>
    <mergeCell ref="J15:K15"/>
    <mergeCell ref="L15:Q15"/>
    <mergeCell ref="B1:E1"/>
    <mergeCell ref="BU1:BX1"/>
    <mergeCell ref="BU51:BX51"/>
    <mergeCell ref="B51:E51"/>
    <mergeCell ref="BD29:BH29"/>
    <mergeCell ref="BD30:BH30"/>
    <mergeCell ref="BD31:BH31"/>
    <mergeCell ref="BD32:BH32"/>
    <mergeCell ref="BD33:BH33"/>
    <mergeCell ref="BD34:BH34"/>
    <mergeCell ref="BD35:BH35"/>
    <mergeCell ref="BD36:BH36"/>
    <mergeCell ref="BD37:BH37"/>
    <mergeCell ref="BD18:BH18"/>
    <mergeCell ref="BD19:BH19"/>
    <mergeCell ref="BD20:BH20"/>
    <mergeCell ref="BD21:BH21"/>
    <mergeCell ref="BD22:BH22"/>
    <mergeCell ref="BD23:BH23"/>
    <mergeCell ref="BD24:BH24"/>
    <mergeCell ref="BD25:BH25"/>
    <mergeCell ref="BD26:BH26"/>
    <mergeCell ref="D15:F15"/>
    <mergeCell ref="G15:I15"/>
    <mergeCell ref="J16:K16"/>
    <mergeCell ref="L16:Q16"/>
    <mergeCell ref="J17:K17"/>
    <mergeCell ref="L17:Q17"/>
    <mergeCell ref="J18:K18"/>
    <mergeCell ref="L18:Q18"/>
    <mergeCell ref="J19:K19"/>
    <mergeCell ref="L19:Q19"/>
    <mergeCell ref="J20:K20"/>
    <mergeCell ref="L20:Q20"/>
    <mergeCell ref="J23:K23"/>
    <mergeCell ref="L23:Q23"/>
    <mergeCell ref="J24:K24"/>
    <mergeCell ref="L24:Q24"/>
    <mergeCell ref="J25:K25"/>
    <mergeCell ref="L25:Q25"/>
    <mergeCell ref="J26:K26"/>
    <mergeCell ref="L26:Q26"/>
    <mergeCell ref="J27:K27"/>
    <mergeCell ref="L27:Q27"/>
    <mergeCell ref="J38:K38"/>
    <mergeCell ref="L38:Q38"/>
    <mergeCell ref="J39:K39"/>
    <mergeCell ref="L39:Q39"/>
    <mergeCell ref="J40:K40"/>
    <mergeCell ref="L40:Q40"/>
    <mergeCell ref="J41:K41"/>
    <mergeCell ref="L41:Q41"/>
    <mergeCell ref="J42:K42"/>
    <mergeCell ref="L42:Q42"/>
  </mergeCells>
  <phoneticPr fontId="2"/>
  <dataValidations count="1">
    <dataValidation type="list" allowBlank="1" showInputMessage="1" showErrorMessage="1" sqref="AG48:AH49" xr:uid="{8C7C50CE-7194-4F90-B036-AA68BA06C662}">
      <formula1>"○"</formula1>
    </dataValidation>
  </dataValidations>
  <printOptions horizontalCentered="1" verticalCentered="1"/>
  <pageMargins left="0" right="0" top="0.19685039370078741" bottom="0.19685039370078741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実績記録票</vt:lpstr>
      <vt:lpstr>実績記録票!Print_Area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エクシード 合同会社</dc:creator>
  <cp:lastModifiedBy>エクシード 合同会社</cp:lastModifiedBy>
  <cp:lastPrinted>2025-08-28T05:25:15Z</cp:lastPrinted>
  <dcterms:created xsi:type="dcterms:W3CDTF">2025-07-29T06:20:53Z</dcterms:created>
  <dcterms:modified xsi:type="dcterms:W3CDTF">2025-08-28T05:58:04Z</dcterms:modified>
</cp:coreProperties>
</file>