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ong_\git\DIAMOND\"/>
    </mc:Choice>
  </mc:AlternateContent>
  <bookViews>
    <workbookView xWindow="0" yWindow="0" windowWidth="24315" windowHeight="10395" activeTab="3"/>
  </bookViews>
  <sheets>
    <sheet name="DEFOX" sheetId="2" r:id="rId1"/>
    <sheet name="math" sheetId="3" r:id="rId2"/>
    <sheet name="mirror" sheetId="4" r:id="rId3"/>
    <sheet name="nm" sheetId="5" r:id="rId4"/>
    <sheet name="cyborg" sheetId="1" r:id="rId5"/>
  </sheets>
  <definedNames>
    <definedName name="M_U" localSheetId="2">mirror!$E$123:$F$124</definedName>
    <definedName name="V_N" localSheetId="2">mirror!$E$120:$F$120</definedName>
    <definedName name="V_NN" localSheetId="2">mirror!$E$125:$F$125</definedName>
    <definedName name="V_S" localSheetId="2">mirror!$E$117:$F$117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5" l="1"/>
  <c r="E100" i="5" s="1"/>
  <c r="D95" i="5"/>
  <c r="C102" i="5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D101" i="5" l="1"/>
  <c r="F119" i="4"/>
  <c r="E120" i="4" s="1"/>
  <c r="E119" i="4"/>
  <c r="F120" i="4" s="1"/>
  <c r="E131" i="4"/>
  <c r="F131" i="4"/>
  <c r="E132" i="4"/>
  <c r="F132" i="4"/>
  <c r="E133" i="4"/>
  <c r="F133" i="4"/>
  <c r="F130" i="4"/>
  <c r="E130" i="4"/>
  <c r="E101" i="5" l="1"/>
  <c r="D102" i="5"/>
  <c r="E125" i="4" a="1"/>
  <c r="E123" i="4" a="1"/>
  <c r="D103" i="5" l="1"/>
  <c r="E102" i="5"/>
  <c r="F125" i="4"/>
  <c r="E125" i="4"/>
  <c r="E123" i="4"/>
  <c r="F123" i="4"/>
  <c r="F124" i="4"/>
  <c r="E124" i="4"/>
  <c r="D104" i="5" l="1"/>
  <c r="E103" i="5"/>
  <c r="G130" i="4" a="1"/>
  <c r="G133" i="4" a="1"/>
  <c r="G131" i="4" a="1"/>
  <c r="G132" i="4" a="1"/>
  <c r="E104" i="5" l="1"/>
  <c r="D105" i="5"/>
  <c r="H133" i="4"/>
  <c r="G133" i="4"/>
  <c r="G130" i="4"/>
  <c r="H130" i="4"/>
  <c r="H132" i="4"/>
  <c r="G132" i="4"/>
  <c r="G131" i="4"/>
  <c r="H131" i="4"/>
  <c r="G94" i="5" l="1"/>
  <c r="D106" i="5"/>
  <c r="E105" i="5"/>
  <c r="E106" i="5" l="1"/>
  <c r="D107" i="5"/>
  <c r="E107" i="5" l="1"/>
  <c r="D108" i="5"/>
  <c r="D109" i="5" l="1"/>
  <c r="E108" i="5"/>
  <c r="D110" i="5" l="1"/>
  <c r="E109" i="5"/>
  <c r="G95" i="5" l="1"/>
  <c r="D111" i="5"/>
  <c r="E110" i="5"/>
  <c r="E111" i="5" l="1"/>
  <c r="D112" i="5"/>
  <c r="D113" i="5" l="1"/>
  <c r="E112" i="5"/>
  <c r="D114" i="5" l="1"/>
  <c r="E113" i="5"/>
  <c r="D115" i="5" l="1"/>
  <c r="E114" i="5"/>
  <c r="E115" i="5" l="1"/>
  <c r="D116" i="5"/>
  <c r="E116" i="5" l="1"/>
  <c r="D117" i="5"/>
  <c r="E117" i="5" l="1"/>
  <c r="D118" i="5"/>
  <c r="D119" i="5" l="1"/>
  <c r="E118" i="5"/>
  <c r="D120" i="5" l="1"/>
  <c r="E119" i="5"/>
  <c r="E120" i="5" l="1"/>
  <c r="G96" i="5"/>
</calcChain>
</file>

<file path=xl/sharedStrings.xml><?xml version="1.0" encoding="utf-8"?>
<sst xmlns="http://schemas.openxmlformats.org/spreadsheetml/2006/main" count="156" uniqueCount="151">
  <si>
    <t>Structures</t>
    <phoneticPr fontId="4"/>
  </si>
  <si>
    <t>Diagram Editor For Origami Creators</t>
    <phoneticPr fontId="4"/>
  </si>
  <si>
    <t>DEFOX</t>
    <phoneticPr fontId="4"/>
  </si>
  <si>
    <t>Math</t>
    <phoneticPr fontId="3"/>
  </si>
  <si>
    <t>double</t>
    <phoneticPr fontId="3"/>
  </si>
  <si>
    <t>&lt; CALC errors</t>
    <phoneticPr fontId="3"/>
  </si>
  <si>
    <t>~ digits</t>
    <phoneticPr fontId="3"/>
  </si>
  <si>
    <t>~ …</t>
    <phoneticPr fontId="3"/>
  </si>
  <si>
    <t>&lt; precise in computers</t>
    <phoneticPr fontId="3"/>
  </si>
  <si>
    <t>Discrete mathematics</t>
    <phoneticPr fontId="3"/>
  </si>
  <si>
    <t>constructed only by "integers"</t>
    <phoneticPr fontId="3"/>
  </si>
  <si>
    <t>~ long / long long (IEEE)</t>
    <phoneticPr fontId="3"/>
  </si>
  <si>
    <t>Field</t>
    <phoneticPr fontId="3"/>
  </si>
  <si>
    <t>Field(math)</t>
    <phoneticPr fontId="3"/>
  </si>
  <si>
    <t>definition:</t>
    <phoneticPr fontId="3"/>
  </si>
  <si>
    <t>distributive</t>
    <phoneticPr fontId="3"/>
  </si>
  <si>
    <t>monoid</t>
    <phoneticPr fontId="3"/>
  </si>
  <si>
    <t>abelian group</t>
    <phoneticPr fontId="3"/>
  </si>
  <si>
    <t>multiplicable identity exists</t>
    <phoneticPr fontId="3"/>
  </si>
  <si>
    <t>left distributive</t>
    <phoneticPr fontId="3"/>
  </si>
  <si>
    <t>right distributive</t>
    <phoneticPr fontId="3"/>
  </si>
  <si>
    <t>an addition rule: +</t>
    <phoneticPr fontId="3"/>
  </si>
  <si>
    <t>a multiplication rule: *</t>
    <phoneticPr fontId="3"/>
  </si>
  <si>
    <t>a set: F</t>
    <phoneticPr fontId="3"/>
  </si>
  <si>
    <t>associativity</t>
    <phoneticPr fontId="3"/>
  </si>
  <si>
    <t>non zero elements makes a group in *</t>
    <phoneticPr fontId="3"/>
  </si>
  <si>
    <t>inverse elements exist</t>
    <phoneticPr fontId="3"/>
  </si>
  <si>
    <t>Identitiy element exists</t>
    <phoneticPr fontId="3"/>
  </si>
  <si>
    <t>commutable</t>
    <phoneticPr fontId="3"/>
  </si>
  <si>
    <t>associativity</t>
    <phoneticPr fontId="3"/>
  </si>
  <si>
    <t>Group</t>
    <phoneticPr fontId="3"/>
  </si>
  <si>
    <t>&gt; "discrete math"</t>
    <phoneticPr fontId="3"/>
  </si>
  <si>
    <t>concept</t>
    <phoneticPr fontId="3"/>
  </si>
  <si>
    <t>Rational Numbers</t>
    <phoneticPr fontId="3"/>
  </si>
  <si>
    <t>Silver Numbers</t>
    <phoneticPr fontId="3"/>
  </si>
  <si>
    <t>Archtectures</t>
    <phoneticPr fontId="4"/>
  </si>
  <si>
    <t>Numbers(Integers)</t>
    <phoneticPr fontId="3"/>
  </si>
  <si>
    <t>with equality relashion</t>
    <phoneticPr fontId="3"/>
  </si>
  <si>
    <t>Group:</t>
    <phoneticPr fontId="3"/>
  </si>
  <si>
    <t>an unitary ring:</t>
    <phoneticPr fontId="3"/>
  </si>
  <si>
    <t>Quadratic Operations</t>
    <phoneticPr fontId="3"/>
  </si>
  <si>
    <t>Origami Axioms</t>
    <phoneticPr fontId="3"/>
  </si>
  <si>
    <t>requires the field to be closed in quadratic equations:</t>
    <phoneticPr fontId="3"/>
  </si>
  <si>
    <t>formally,</t>
    <phoneticPr fontId="3"/>
  </si>
  <si>
    <t>it leads</t>
    <phoneticPr fontId="3"/>
  </si>
  <si>
    <t>Eliminating "double"</t>
    <phoneticPr fontId="3"/>
  </si>
  <si>
    <t>Integers</t>
    <phoneticPr fontId="3"/>
  </si>
  <si>
    <t>Complex Numbers</t>
    <phoneticPr fontId="3"/>
  </si>
  <si>
    <t>Mirror</t>
    <phoneticPr fontId="3"/>
  </si>
  <si>
    <t>Flipping vertices as a Affine Transform</t>
    <phoneticPr fontId="3"/>
  </si>
  <si>
    <t>x</t>
    <phoneticPr fontId="3"/>
  </si>
  <si>
    <t>segment as a "mirror"</t>
    <phoneticPr fontId="3"/>
  </si>
  <si>
    <t>segment</t>
    <phoneticPr fontId="3"/>
  </si>
  <si>
    <t xml:space="preserve">norm vector </t>
    <phoneticPr fontId="3"/>
  </si>
  <si>
    <t>such that</t>
    <phoneticPr fontId="3"/>
  </si>
  <si>
    <t>taking inner products,</t>
    <phoneticPr fontId="3"/>
  </si>
  <si>
    <t>, which sums up to</t>
    <phoneticPr fontId="3"/>
  </si>
  <si>
    <t>this is equivalent to</t>
    <phoneticPr fontId="3"/>
  </si>
  <si>
    <t>specifically, the second term operator, "Square Root",</t>
    <phoneticPr fontId="3"/>
  </si>
  <si>
    <t>thus</t>
    <phoneticPr fontId="3"/>
  </si>
  <si>
    <t>x</t>
    <phoneticPr fontId="3"/>
  </si>
  <si>
    <t>y</t>
    <phoneticPr fontId="3"/>
  </si>
  <si>
    <t>s</t>
    <phoneticPr fontId="3"/>
  </si>
  <si>
    <t>e</t>
    <phoneticPr fontId="3"/>
  </si>
  <si>
    <t>Segment</t>
    <phoneticPr fontId="3"/>
  </si>
  <si>
    <t>Vertices</t>
    <phoneticPr fontId="3"/>
  </si>
  <si>
    <t>y</t>
    <phoneticPr fontId="3"/>
  </si>
  <si>
    <t>d</t>
    <phoneticPr fontId="3"/>
  </si>
  <si>
    <t>n</t>
    <phoneticPr fontId="3"/>
  </si>
  <si>
    <t>x'</t>
    <phoneticPr fontId="3"/>
  </si>
  <si>
    <t>y'</t>
    <phoneticPr fontId="3"/>
  </si>
  <si>
    <t>Affine Transform</t>
    <phoneticPr fontId="3"/>
  </si>
  <si>
    <t>Test Cases</t>
    <phoneticPr fontId="3"/>
  </si>
  <si>
    <t>Cyborg</t>
    <phoneticPr fontId="3"/>
  </si>
  <si>
    <t>Diagram Element Library</t>
    <phoneticPr fontId="3"/>
  </si>
  <si>
    <t>Affine Group</t>
    <phoneticPr fontId="3"/>
  </si>
  <si>
    <t>* Diracc's bra-ket notation</t>
    <phoneticPr fontId="3"/>
  </si>
  <si>
    <t>Properties</t>
    <phoneticPr fontId="3"/>
  </si>
  <si>
    <t>Unitarity</t>
    <phoneticPr fontId="3"/>
  </si>
  <si>
    <t>* symmetricity is also manifest</t>
    <phoneticPr fontId="3"/>
  </si>
  <si>
    <t>eigen vectors</t>
    <phoneticPr fontId="3"/>
  </si>
  <si>
    <t>, which means n is the eigenvector of U with eigenvalue -1</t>
    <phoneticPr fontId="3"/>
  </si>
  <si>
    <t>eigen vector</t>
    <phoneticPr fontId="3"/>
  </si>
  <si>
    <t>must be orthogonal to n, which is nothing but</t>
    <phoneticPr fontId="3"/>
  </si>
  <si>
    <t>eigen value</t>
    <phoneticPr fontId="3"/>
  </si>
  <si>
    <t>note that the trace of a matrix is equal to the sum of the eigenvalues,</t>
    <phoneticPr fontId="3"/>
  </si>
  <si>
    <t>thus d is also an eigenvector but with eigenvalue 1</t>
    <phoneticPr fontId="3"/>
  </si>
  <si>
    <t>Eigenvalue decomposition</t>
    <phoneticPr fontId="3"/>
  </si>
  <si>
    <t>thus U can be decomposed into to terms;</t>
    <phoneticPr fontId="3"/>
  </si>
  <si>
    <t>Composes into Identity</t>
    <phoneticPr fontId="3"/>
  </si>
  <si>
    <t>, which is manifest with "the mirror of the mirror returns it back"</t>
    <phoneticPr fontId="3"/>
  </si>
  <si>
    <t>U</t>
    <phoneticPr fontId="3"/>
  </si>
  <si>
    <t>n'</t>
    <phoneticPr fontId="3"/>
  </si>
  <si>
    <t>vectors</t>
    <phoneticPr fontId="3"/>
  </si>
  <si>
    <t>components</t>
    <phoneticPr fontId="3"/>
  </si>
  <si>
    <t>, where the direction vector, start point vector and end point vector is denoted as</t>
    <phoneticPr fontId="3"/>
  </si>
  <si>
    <t>denote the direction vector;</t>
    <phoneticPr fontId="3"/>
  </si>
  <si>
    <t>v</t>
    <phoneticPr fontId="3"/>
  </si>
  <si>
    <t>v'</t>
    <phoneticPr fontId="3"/>
  </si>
  <si>
    <t>consider different mirrors given by different segments, d1 and d2;</t>
    <phoneticPr fontId="3"/>
  </si>
  <si>
    <t>and let them composed;</t>
    <phoneticPr fontId="3"/>
  </si>
  <si>
    <t>which satisfies "mirror" properties;</t>
    <phoneticPr fontId="3"/>
  </si>
  <si>
    <t>Properties</t>
    <phoneticPr fontId="3"/>
  </si>
  <si>
    <t>hence U is a 2 x 2 matrix, it must have another eigen value and vector</t>
    <phoneticPr fontId="3"/>
  </si>
  <si>
    <t>Newton Method</t>
    <phoneticPr fontId="3"/>
  </si>
  <si>
    <t>some origami Axioms require to solve</t>
    <phoneticPr fontId="3"/>
  </si>
  <si>
    <t>Quadratic Equation</t>
    <phoneticPr fontId="3"/>
  </si>
  <si>
    <t>Cubic Equation</t>
    <phoneticPr fontId="3"/>
  </si>
  <si>
    <t>Axiom 3</t>
    <phoneticPr fontId="3"/>
  </si>
  <si>
    <t>Axiom 5</t>
    <phoneticPr fontId="3"/>
  </si>
  <si>
    <t>Axiom 7</t>
    <phoneticPr fontId="3"/>
  </si>
  <si>
    <t>Axiom 6</t>
    <phoneticPr fontId="3"/>
  </si>
  <si>
    <t>+</t>
    <phoneticPr fontId="3"/>
  </si>
  <si>
    <t>*</t>
    <phoneticPr fontId="3"/>
  </si>
  <si>
    <t>-</t>
    <phoneticPr fontId="3"/>
  </si>
  <si>
    <t>/</t>
    <phoneticPr fontId="3"/>
  </si>
  <si>
    <t>, while DEFOX implements only 4 arithmetic operations:</t>
    <phoneticPr fontId="3"/>
  </si>
  <si>
    <t>Approximation</t>
    <phoneticPr fontId="3"/>
  </si>
  <si>
    <t>DEFOX tries to approximate these roots by solving the equation by Newton Method</t>
    <phoneticPr fontId="3"/>
  </si>
  <si>
    <t>Here, we focusing on solving Quadratic equations;</t>
    <phoneticPr fontId="3"/>
  </si>
  <si>
    <t>Quadraic Numbers</t>
    <phoneticPr fontId="3"/>
  </si>
  <si>
    <t>…</t>
    <phoneticPr fontId="3"/>
  </si>
  <si>
    <t>reccurence relaion</t>
    <phoneticPr fontId="3"/>
  </si>
  <si>
    <t>Quadraic Equation</t>
    <phoneticPr fontId="3"/>
  </si>
  <si>
    <t>Newton Method is one of the fastest solver algorithm given by a</t>
    <phoneticPr fontId="3"/>
  </si>
  <si>
    <t>Polynomial Equations</t>
    <phoneticPr fontId="3"/>
  </si>
  <si>
    <t>, which can not achieve any exact root operations:</t>
    <phoneticPr fontId="3"/>
  </si>
  <si>
    <t>It is also known as "generally unstable method" wrt the initial value</t>
    <phoneticPr fontId="3"/>
  </si>
  <si>
    <t>But some techniques can eliminate such unstabilities</t>
    <phoneticPr fontId="3"/>
  </si>
  <si>
    <t>Here, taking the initial value as</t>
    <phoneticPr fontId="3"/>
  </si>
  <si>
    <t>and the the larger root:</t>
    <phoneticPr fontId="3"/>
  </si>
  <si>
    <t>and it can be proven that</t>
    <phoneticPr fontId="3"/>
  </si>
  <si>
    <t>where</t>
    <phoneticPr fontId="3"/>
  </si>
  <si>
    <t>Newton method gives</t>
    <phoneticPr fontId="3"/>
  </si>
  <si>
    <t>Thus,</t>
    <phoneticPr fontId="3"/>
  </si>
  <si>
    <t>so that yn stays semi-positive</t>
    <phoneticPr fontId="3"/>
  </si>
  <si>
    <t>Test</t>
    <phoneticPr fontId="3"/>
  </si>
  <si>
    <t>C</t>
    <phoneticPr fontId="3"/>
  </si>
  <si>
    <t>iteration</t>
    <phoneticPr fontId="3"/>
  </si>
  <si>
    <t>Now define</t>
    <phoneticPr fontId="3"/>
  </si>
  <si>
    <t>error</t>
    <phoneticPr fontId="3"/>
  </si>
  <si>
    <t>Especially, taking B neutral, the method becomes the square root operation</t>
    <phoneticPr fontId="3"/>
  </si>
  <si>
    <t>through the definition</t>
    <phoneticPr fontId="3"/>
  </si>
  <si>
    <t>, it leads to be sufficient to have this square root approximation (B=0)</t>
    <phoneticPr fontId="3"/>
  </si>
  <si>
    <r>
      <t>√</t>
    </r>
    <r>
      <rPr>
        <sz val="11"/>
        <color theme="1"/>
        <rFont val="游ゴシック"/>
        <family val="2"/>
        <charset val="128"/>
      </rPr>
      <t>C</t>
    </r>
    <phoneticPr fontId="3"/>
  </si>
  <si>
    <t>x</t>
    <phoneticPr fontId="3"/>
  </si>
  <si>
    <t>C5</t>
    <phoneticPr fontId="3"/>
  </si>
  <si>
    <t>C10</t>
    <phoneticPr fontId="3"/>
  </si>
  <si>
    <t>C20</t>
    <phoneticPr fontId="3"/>
  </si>
  <si>
    <t>ensures all the x positive</t>
    <phoneticPr fontId="3"/>
  </si>
  <si>
    <t>Square Root Operation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</si>
</sst>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游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6"/>
      <name val="游ゴシック"/>
      <family val="2"/>
      <charset val="128"/>
    </font>
    <font>
      <sz val="6"/>
      <name val="ＭＳ Ｐゴシック"/>
      <family val="2"/>
      <charset val="128"/>
      <scheme val="minor"/>
    </font>
    <font>
      <sz val="14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1" applyFont="1">
      <alignment vertical="center"/>
    </xf>
    <xf numFmtId="0" fontId="5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4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0" xfId="0" quotePrefix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ont="1" applyFill="1" applyBorder="1">
      <alignment vertical="center"/>
    </xf>
    <xf numFmtId="10" fontId="0" fillId="0" borderId="2" xfId="2" applyNumberFormat="1" applyFont="1" applyBorder="1">
      <alignment vertical="center"/>
    </xf>
  </cellXfs>
  <cellStyles count="3">
    <cellStyle name="パーセント" xfId="2" builtinId="5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Mirror</a:t>
            </a:r>
            <a:r>
              <a:rPr lang="en-US" altLang="ja-JP" baseline="0"/>
              <a:t> transform Test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mirror!$E$128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mirror!$E$130:$E$133</c:f>
              <c:numCache>
                <c:formatCode>General</c:formatCode>
                <c:ptCount val="4"/>
                <c:pt idx="0">
                  <c:v>8.0645679068632354</c:v>
                </c:pt>
                <c:pt idx="1">
                  <c:v>0.21586656995672082</c:v>
                </c:pt>
                <c:pt idx="2">
                  <c:v>5.6538781934506721</c:v>
                </c:pt>
                <c:pt idx="3">
                  <c:v>8.2282149288923261</c:v>
                </c:pt>
              </c:numCache>
            </c:numRef>
          </c:xVal>
          <c:yVal>
            <c:numRef>
              <c:f>mirror!$F$130:$F$133</c:f>
              <c:numCache>
                <c:formatCode>General</c:formatCode>
                <c:ptCount val="4"/>
                <c:pt idx="0">
                  <c:v>0.81193841789655163</c:v>
                </c:pt>
                <c:pt idx="1">
                  <c:v>5.0578116247844749</c:v>
                </c:pt>
                <c:pt idx="2">
                  <c:v>1.1536590925797863</c:v>
                </c:pt>
                <c:pt idx="3">
                  <c:v>8.3481888340108483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mirror!$G$128</c:f>
              <c:strCache>
                <c:ptCount val="1"/>
                <c:pt idx="0">
                  <c:v>v'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mirror!$G$130:$G$133</c:f>
              <c:numCache>
                <c:formatCode>General</c:formatCode>
                <c:ptCount val="4"/>
                <c:pt idx="0">
                  <c:v>-6.5986181327410165</c:v>
                </c:pt>
                <c:pt idx="1">
                  <c:v>-0.32494347979478544</c:v>
                </c:pt>
                <c:pt idx="2">
                  <c:v>-5.5955731652895935</c:v>
                </c:pt>
                <c:pt idx="3">
                  <c:v>0.59036110056056312</c:v>
                </c:pt>
              </c:numCache>
            </c:numRef>
          </c:xVal>
          <c:yVal>
            <c:numRef>
              <c:f>mirror!$H$130:$H$133</c:f>
              <c:numCache>
                <c:formatCode>General</c:formatCode>
                <c:ptCount val="4"/>
                <c:pt idx="0">
                  <c:v>11.809327947599741</c:v>
                </c:pt>
                <c:pt idx="1">
                  <c:v>5.4634191620981047</c:v>
                </c:pt>
                <c:pt idx="2">
                  <c:v>9.5907476116349848</c:v>
                </c:pt>
                <c:pt idx="3">
                  <c:v>14.076579205259669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mirror!$C$117</c:f>
              <c:strCache>
                <c:ptCount val="1"/>
                <c:pt idx="0">
                  <c:v>Segment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mirror!$E$117:$E$118</c:f>
              <c:numCache>
                <c:formatCode>General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xVal>
          <c:yVal>
            <c:numRef>
              <c:f>mirror!$F$117:$F$118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89488"/>
        <c:axId val="760491664"/>
      </c:scatterChart>
      <c:valAx>
        <c:axId val="7604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491664"/>
        <c:crosses val="autoZero"/>
        <c:crossBetween val="midCat"/>
      </c:valAx>
      <c:valAx>
        <c:axId val="7604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48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nm!$E$99</c:f>
          <c:strCache>
            <c:ptCount val="1"/>
            <c:pt idx="0">
              <c:v>error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nm!$E$99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nm!$C$100:$C$120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nm!$E$100:$E$120</c:f>
              <c:numCache>
                <c:formatCode>0.00%</c:formatCode>
                <c:ptCount val="21"/>
                <c:pt idx="0">
                  <c:v>0.41421356237309492</c:v>
                </c:pt>
                <c:pt idx="1">
                  <c:v>6.0660171779821193E-2</c:v>
                </c:pt>
                <c:pt idx="2">
                  <c:v>1.7346066809422744E-3</c:v>
                </c:pt>
                <c:pt idx="3">
                  <c:v>1.5018250929532684E-6</c:v>
                </c:pt>
                <c:pt idx="4">
                  <c:v>1.127542503809309E-12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27248"/>
        <c:axId val="1080422352"/>
      </c:scatterChart>
      <c:valAx>
        <c:axId val="10804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422352"/>
        <c:crosses val="autoZero"/>
        <c:crossBetween val="midCat"/>
      </c:valAx>
      <c:valAx>
        <c:axId val="10804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42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2</xdr:row>
      <xdr:rowOff>95250</xdr:rowOff>
    </xdr:from>
    <xdr:to>
      <xdr:col>2</xdr:col>
      <xdr:colOff>428625</xdr:colOff>
      <xdr:row>8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657225"/>
          <a:ext cx="1352550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33</xdr:row>
      <xdr:rowOff>66675</xdr:rowOff>
    </xdr:from>
    <xdr:ext cx="6306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381000" y="5391150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381000" y="5391150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56</xdr:row>
      <xdr:rowOff>85725</xdr:rowOff>
    </xdr:from>
    <xdr:ext cx="5071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3733800" y="6838950"/>
              <a:ext cx="5071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3733800" y="6838950"/>
              <a:ext cx="5071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352425</xdr:colOff>
      <xdr:row>62</xdr:row>
      <xdr:rowOff>133350</xdr:rowOff>
    </xdr:from>
    <xdr:ext cx="42973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3781425" y="7839075"/>
              <a:ext cx="4297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3781425" y="7839075"/>
              <a:ext cx="4297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419100</xdr:colOff>
      <xdr:row>71</xdr:row>
      <xdr:rowOff>114300</xdr:rowOff>
    </xdr:from>
    <xdr:ext cx="6306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3848100" y="8772525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3848100" y="8772525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</xdr:col>
      <xdr:colOff>295275</xdr:colOff>
      <xdr:row>47</xdr:row>
      <xdr:rowOff>28575</xdr:rowOff>
    </xdr:from>
    <xdr:ext cx="18251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4410075" y="96393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4410075" y="96393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(𝑎∗𝑏)∗𝑐=𝑎∗(𝑏∗𝑐)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381000</xdr:colOff>
      <xdr:row>49</xdr:row>
      <xdr:rowOff>28575</xdr:rowOff>
    </xdr:from>
    <xdr:ext cx="82881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4495800" y="10115550"/>
              <a:ext cx="8288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∗∃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4495800" y="10115550"/>
              <a:ext cx="8288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𝑎∗∃𝐼=𝑎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390525</xdr:colOff>
      <xdr:row>51</xdr:row>
      <xdr:rowOff>38100</xdr:rowOff>
    </xdr:from>
    <xdr:ext cx="85446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4505325" y="10601325"/>
              <a:ext cx="8544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∗∃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4505325" y="10601325"/>
              <a:ext cx="8544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𝑎∗∃𝑎 ̂=0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76200</xdr:colOff>
      <xdr:row>60</xdr:row>
      <xdr:rowOff>66675</xdr:rowOff>
    </xdr:from>
    <xdr:ext cx="114627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4876800" y="11106150"/>
              <a:ext cx="11462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4876800" y="11106150"/>
              <a:ext cx="11462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𝑎+𝑏≔𝑏+𝑎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28575</xdr:colOff>
      <xdr:row>65</xdr:row>
      <xdr:rowOff>152400</xdr:rowOff>
    </xdr:from>
    <xdr:ext cx="18251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4829175" y="123825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4829175" y="123825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(𝑎∗𝑏)∗𝑐=𝑎∗(𝑏∗𝑐)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171450</xdr:colOff>
      <xdr:row>68</xdr:row>
      <xdr:rowOff>66675</xdr:rowOff>
    </xdr:from>
    <xdr:ext cx="7491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4972050" y="13011150"/>
              <a:ext cx="7491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4972050" y="13011150"/>
              <a:ext cx="7491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𝑎∗1=𝑎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85725</xdr:colOff>
      <xdr:row>35</xdr:row>
      <xdr:rowOff>9525</xdr:rowOff>
    </xdr:from>
    <xdr:ext cx="99751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2143125" y="5810250"/>
              <a:ext cx="997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,…∈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2143125" y="5810250"/>
              <a:ext cx="997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𝑎,𝑏,𝑐,…∈𝐹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323850</xdr:colOff>
      <xdr:row>74</xdr:row>
      <xdr:rowOff>19050</xdr:rowOff>
    </xdr:from>
    <xdr:ext cx="204190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5124450" y="14392275"/>
              <a:ext cx="20419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5124450" y="14392275"/>
              <a:ext cx="20419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𝑎∗(𝑏+𝑐)=𝑎∗𝑏+𝑎∗𝑐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361950</xdr:colOff>
      <xdr:row>76</xdr:row>
      <xdr:rowOff>171450</xdr:rowOff>
    </xdr:from>
    <xdr:ext cx="202581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/>
            <xdr:cNvSpPr txBox="1"/>
          </xdr:nvSpPr>
          <xdr:spPr>
            <a:xfrm>
              <a:off x="5162550" y="15020925"/>
              <a:ext cx="20258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5162550" y="15020925"/>
              <a:ext cx="20258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(𝑎+𝑏)∗𝑐=𝑎∗𝑐+𝑏∗𝑐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266700</xdr:colOff>
      <xdr:row>37</xdr:row>
      <xdr:rowOff>38100</xdr:rowOff>
    </xdr:from>
    <xdr:ext cx="17472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/>
            <xdr:cNvSpPr txBox="1"/>
          </xdr:nvSpPr>
          <xdr:spPr>
            <a:xfrm>
              <a:off x="2324100" y="7267575"/>
              <a:ext cx="17472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2324100" y="7267575"/>
              <a:ext cx="17472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266700</xdr:colOff>
      <xdr:row>87</xdr:row>
      <xdr:rowOff>123825</xdr:rowOff>
    </xdr:from>
    <xdr:ext cx="1427057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1638300" y="19259550"/>
              <a:ext cx="142705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𝐴𝑥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638300" y="19259550"/>
              <a:ext cx="142705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𝑥^2−2𝐴𝑥+𝐵=0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57150</xdr:colOff>
      <xdr:row>89</xdr:row>
      <xdr:rowOff>142875</xdr:rowOff>
    </xdr:from>
    <xdr:ext cx="84144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/>
            <xdr:cNvSpPr txBox="1"/>
          </xdr:nvSpPr>
          <xdr:spPr>
            <a:xfrm>
              <a:off x="2114550" y="19754850"/>
              <a:ext cx="84144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2114550" y="19754850"/>
              <a:ext cx="84144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𝑥,𝐴,𝐵∈𝐹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266700</xdr:colOff>
      <xdr:row>94</xdr:row>
      <xdr:rowOff>180975</xdr:rowOff>
    </xdr:from>
    <xdr:ext cx="220278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/>
            <xdr:cNvSpPr txBox="1"/>
          </xdr:nvSpPr>
          <xdr:spPr>
            <a:xfrm>
              <a:off x="1638300" y="20507325"/>
              <a:ext cx="220278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∀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∃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kumimoji="1" lang="en-US" altLang="ja-JP" sz="1400" b="0" i="0">
                        <a:latin typeface="Cambria Math" panose="02040503050406030204" pitchFamily="18" charset="0"/>
                      </a:rPr>
                      <m:t>.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kumimoji="1" lang="en-US" altLang="ja-JP" sz="1400" b="0" i="0">
                        <a:latin typeface="Cambria Math" panose="02040503050406030204" pitchFamily="18" charset="0"/>
                      </a:rPr>
                      <m:t>. 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1638300" y="20507325"/>
              <a:ext cx="220278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∀𝑥∈𝐹 ∃𝑦∈𝐹 s.t.  𝑦∗𝑦=𝑥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171450</xdr:colOff>
      <xdr:row>96</xdr:row>
      <xdr:rowOff>133350</xdr:rowOff>
    </xdr:from>
    <xdr:ext cx="111761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/>
            <xdr:cNvSpPr txBox="1"/>
          </xdr:nvSpPr>
          <xdr:spPr>
            <a:xfrm>
              <a:off x="2228850" y="20935950"/>
              <a:ext cx="11176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⊂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2228850" y="20935950"/>
              <a:ext cx="11176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⇔𝑦∈𝑆_𝑥⊂𝐹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352425</xdr:colOff>
      <xdr:row>99</xdr:row>
      <xdr:rowOff>180975</xdr:rowOff>
    </xdr:from>
    <xdr:ext cx="66550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/>
            <xdr:cNvSpPr txBox="1"/>
          </xdr:nvSpPr>
          <xdr:spPr>
            <a:xfrm>
              <a:off x="2409825" y="21697950"/>
              <a:ext cx="66550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2409825" y="21697950"/>
              <a:ext cx="66550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−𝑦∈𝑆_𝑥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314325</xdr:colOff>
      <xdr:row>91</xdr:row>
      <xdr:rowOff>114300</xdr:rowOff>
    </xdr:from>
    <xdr:ext cx="1578702" cy="2777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/>
            <xdr:cNvSpPr txBox="1"/>
          </xdr:nvSpPr>
          <xdr:spPr>
            <a:xfrm>
              <a:off x="1685925" y="20202525"/>
              <a:ext cx="1578702" cy="277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±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1685925" y="20202525"/>
              <a:ext cx="1578702" cy="277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⇐𝑥=𝐴±√(𝐴^2−𝐵)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147429</xdr:colOff>
      <xdr:row>21</xdr:row>
      <xdr:rowOff>106016</xdr:rowOff>
    </xdr:from>
    <xdr:ext cx="14664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/>
            <xdr:cNvSpPr txBox="1"/>
          </xdr:nvSpPr>
          <xdr:spPr>
            <a:xfrm>
              <a:off x="3584712" y="5232951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9" name="テキスト ボックス 8"/>
            <xdr:cNvSpPr txBox="1"/>
          </xdr:nvSpPr>
          <xdr:spPr>
            <a:xfrm>
              <a:off x="3584712" y="5232951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666894</xdr:colOff>
      <xdr:row>23</xdr:row>
      <xdr:rowOff>46269</xdr:rowOff>
    </xdr:from>
    <xdr:ext cx="150362" cy="3689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テキスト ボックス 22"/>
            <xdr:cNvSpPr txBox="1"/>
          </xdr:nvSpPr>
          <xdr:spPr>
            <a:xfrm>
              <a:off x="4082756" y="5577338"/>
              <a:ext cx="150362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23" name="テキスト ボックス 22"/>
            <xdr:cNvSpPr txBox="1"/>
          </xdr:nvSpPr>
          <xdr:spPr>
            <a:xfrm>
              <a:off x="4082756" y="5577338"/>
              <a:ext cx="150362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𝑛/𝑑</a:t>
              </a:r>
              <a:endParaRPr kumimoji="1" lang="en-US" altLang="ja-JP" sz="1400" b="0"/>
            </a:p>
          </xdr:txBody>
        </xdr:sp>
      </mc:Fallback>
    </mc:AlternateContent>
    <xdr:clientData/>
  </xdr:oneCellAnchor>
  <xdr:oneCellAnchor>
    <xdr:from>
      <xdr:col>6</xdr:col>
      <xdr:colOff>424128</xdr:colOff>
      <xdr:row>25</xdr:row>
      <xdr:rowOff>19993</xdr:rowOff>
    </xdr:from>
    <xdr:ext cx="872290" cy="4041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テキスト ボックス 23"/>
            <xdr:cNvSpPr txBox="1"/>
          </xdr:nvSpPr>
          <xdr:spPr>
            <a:xfrm>
              <a:off x="4523162" y="6024027"/>
              <a:ext cx="872290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24" name="テキスト ボックス 23"/>
            <xdr:cNvSpPr txBox="1"/>
          </xdr:nvSpPr>
          <xdr:spPr>
            <a:xfrm>
              <a:off x="4523162" y="6024027"/>
              <a:ext cx="872290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𝑛_1/𝑑_1 +𝑛_2/𝑑_2  √2</a:t>
              </a:r>
              <a:endParaRPr kumimoji="1" lang="en-US" altLang="ja-JP" sz="1400" b="0"/>
            </a:p>
          </xdr:txBody>
        </xdr:sp>
      </mc:Fallback>
    </mc:AlternateContent>
    <xdr:clientData/>
  </xdr:oneCellAnchor>
  <xdr:oneCellAnchor>
    <xdr:from>
      <xdr:col>8</xdr:col>
      <xdr:colOff>0</xdr:colOff>
      <xdr:row>31</xdr:row>
      <xdr:rowOff>0</xdr:rowOff>
    </xdr:from>
    <xdr:ext cx="51648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テキスト ボックス 24"/>
            <xdr:cNvSpPr txBox="1"/>
          </xdr:nvSpPr>
          <xdr:spPr>
            <a:xfrm>
              <a:off x="4812196" y="6808304"/>
              <a:ext cx="5164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𝑖𝑏</m:t>
                    </m:r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25" name="テキスト ボックス 24"/>
            <xdr:cNvSpPr txBox="1"/>
          </xdr:nvSpPr>
          <xdr:spPr>
            <a:xfrm>
              <a:off x="4812196" y="6808304"/>
              <a:ext cx="5164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𝑎+𝑖𝑏</a:t>
              </a:r>
              <a:endParaRPr kumimoji="1" lang="en-US" altLang="ja-JP" sz="1400" b="0"/>
            </a:p>
          </xdr:txBody>
        </xdr:sp>
      </mc:Fallback>
    </mc:AlternateContent>
    <xdr:clientData/>
  </xdr:oneCellAnchor>
  <xdr:oneCellAnchor>
    <xdr:from>
      <xdr:col>7</xdr:col>
      <xdr:colOff>59120</xdr:colOff>
      <xdr:row>28</xdr:row>
      <xdr:rowOff>0</xdr:rowOff>
    </xdr:from>
    <xdr:ext cx="1009507" cy="4548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テキスト ボックス 25"/>
            <xdr:cNvSpPr txBox="1"/>
          </xdr:nvSpPr>
          <xdr:spPr>
            <a:xfrm>
              <a:off x="4841327" y="6713483"/>
              <a:ext cx="1009507" cy="454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5"/>
                          </m:r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</m:den>
                        </m:f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rad>
                      </m:e>
                    </m:nary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26" name="テキスト ボックス 25"/>
            <xdr:cNvSpPr txBox="1"/>
          </xdr:nvSpPr>
          <xdr:spPr>
            <a:xfrm>
              <a:off x="4841327" y="6713483"/>
              <a:ext cx="1009507" cy="454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∑26_(𝑝=1)^∞▒〖𝑛_𝑝/𝑑_𝑝  √𝑝〗</a:t>
              </a:r>
              <a:endParaRPr kumimoji="1" lang="en-US" altLang="ja-JP" sz="14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25</xdr:row>
      <xdr:rowOff>114300</xdr:rowOff>
    </xdr:from>
    <xdr:ext cx="2052228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971550" y="6153150"/>
              <a:ext cx="2052228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</m:acc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971550" y="6153150"/>
              <a:ext cx="2052228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|𝑣′〉≔𝑀 ̂|𝑣〉≔𝑈 ̂|𝑣〉+|𝑛′〉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676275</xdr:colOff>
      <xdr:row>11</xdr:row>
      <xdr:rowOff>142875</xdr:rowOff>
    </xdr:from>
    <xdr:ext cx="1256049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1362075" y="2847975"/>
              <a:ext cx="1256049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ℝ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362075" y="2847975"/>
              <a:ext cx="1256049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|𝑑〉, |𝑠〉,|𝑒〉∈ℝ^2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200025</xdr:colOff>
      <xdr:row>7</xdr:row>
      <xdr:rowOff>180975</xdr:rowOff>
    </xdr:from>
    <xdr:ext cx="2197974" cy="290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885825" y="1933575"/>
              <a:ext cx="2197974" cy="290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885825" y="1933575"/>
              <a:ext cx="2197974" cy="290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|𝑑〉=(𝑑_𝑥,𝑑_𝑦 )^𝑇≔|𝑒〉−|𝑠〉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276225</xdr:colOff>
      <xdr:row>16</xdr:row>
      <xdr:rowOff>76200</xdr:rowOff>
    </xdr:from>
    <xdr:ext cx="2808589" cy="4338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962025" y="3019425"/>
              <a:ext cx="2808589" cy="433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kumimoji="1" lang="en-US" altLang="ja-JP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kumimoji="1" lang="en-US" altLang="ja-JP" sz="14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kumimoji="1" lang="en-US" altLang="ja-JP" sz="14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kumimoji="1" lang="en-US" altLang="ja-JP" sz="14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kumimoji="1" lang="en-US" altLang="ja-JP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kumimoji="1" lang="en-US" altLang="ja-JP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ℝ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962025" y="3019425"/>
              <a:ext cx="2808589" cy="433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|𝑛〉≔𝜎 ̂_𝑦 |𝑑〉≔(■8(0&amp;−1@1&amp;0))(■8(𝑑_𝑥@𝑑_𝑦 ))∈ℝ^2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295275</xdr:colOff>
      <xdr:row>20</xdr:row>
      <xdr:rowOff>9525</xdr:rowOff>
    </xdr:from>
    <xdr:ext cx="77553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1666875" y="3905250"/>
              <a:ext cx="7755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〈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1666875" y="3905250"/>
              <a:ext cx="7755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〈𝑛│𝑑〉=0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504825</xdr:colOff>
      <xdr:row>30</xdr:row>
      <xdr:rowOff>9525</xdr:rowOff>
    </xdr:from>
    <xdr:ext cx="2028569" cy="971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1190625" y="6286500"/>
              <a:ext cx="2028569" cy="971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〉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𝑣</m:t>
                                    </m:r>
                                  </m:e>
                                </m:d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−</m:t>
                                </m:r>
                                <m:d>
                                  <m:dPr>
                                    <m:begChr m:val="|"/>
                                    <m:endChr m:val="〉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′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=∃</m:t>
                            </m:r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d>
                              <m:dPr>
                                <m:begChr m:val="|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  <m:r>
                              <m:rPr>
                                <m:nor/>
                              </m:rPr>
                              <a:rPr kumimoji="1" lang="ja-JP" altLang="en-US" sz="14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〉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begChr m:val="|"/>
                                    <m:endChr m:val="〉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d>
                              <m:dPr>
                                <m:begChr m:val="|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+∃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  <m:d>
                              <m:dPr>
                                <m:begChr m:val="|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1190625" y="6286500"/>
              <a:ext cx="2028569" cy="971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{█(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(├|𝑣〉−├|𝑣′〉)/2=∃𝛼|𝑛〉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" 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(├|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𝑣〉+├|𝑣′〉)/2=|𝑠〉+∃𝛽|𝑑〉 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133350</xdr:colOff>
      <xdr:row>36</xdr:row>
      <xdr:rowOff>200025</xdr:rowOff>
    </xdr:from>
    <xdr:ext cx="187545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/>
            <xdr:cNvSpPr txBox="1"/>
          </xdr:nvSpPr>
          <xdr:spPr>
            <a:xfrm>
              <a:off x="1504950" y="7905750"/>
              <a:ext cx="18754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𝛼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𝛽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1504950" y="7905750"/>
              <a:ext cx="18754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|𝑣〉=|𝑠〉+𝛼|𝑛〉+𝛽|𝑑〉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40</xdr:row>
      <xdr:rowOff>0</xdr:rowOff>
    </xdr:from>
    <xdr:ext cx="1789464" cy="5595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1371600" y="8658225"/>
              <a:ext cx="1789464" cy="5595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𝑣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=</m:t>
                            </m:r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𝑠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sSup>
                              <m:sSup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kumimoji="1" lang="ja-JP" altLang="en-US" sz="14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371600" y="8658225"/>
              <a:ext cx="1789464" cy="5595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{█(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〈𝑣│𝑛〉=〈𝑠│𝑛〉+𝛼|𝑛|^2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" 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〈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𝑣│𝑑〉=〈𝑠│𝑑〉+𝛽|𝑑|^2 )┤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46</xdr:row>
      <xdr:rowOff>0</xdr:rowOff>
    </xdr:from>
    <xdr:ext cx="1082861" cy="445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1371600" y="10086975"/>
              <a:ext cx="1082861" cy="44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371600" y="10086975"/>
              <a:ext cx="1082861" cy="44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𝛼=〈𝑛│𝑣−𝑠〉/|𝑛|^2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9525</xdr:colOff>
      <xdr:row>48</xdr:row>
      <xdr:rowOff>85725</xdr:rowOff>
    </xdr:from>
    <xdr:ext cx="1087734" cy="445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1381125" y="10648950"/>
              <a:ext cx="1087734" cy="44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381125" y="10648950"/>
              <a:ext cx="1087734" cy="44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𝛽=〈𝑑│𝑣−𝑠〉/|𝑑|^2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581025</xdr:colOff>
      <xdr:row>53</xdr:row>
      <xdr:rowOff>171450</xdr:rowOff>
    </xdr:from>
    <xdr:ext cx="1803571" cy="1076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1266825" y="11925300"/>
              <a:ext cx="1803571" cy="1076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d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𝛼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⇔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𝛼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1266825" y="11925300"/>
              <a:ext cx="1803571" cy="1076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|𝑣−𝑣′〉/2=𝛼|𝑛〉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⇔|𝑣′〉=|𝑣〉−2𝛼|𝑛〉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=|𝑣〉−2 〈𝑛│𝑣−𝑠〉/|𝑛|^2  |𝑛〉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419100</xdr:colOff>
      <xdr:row>59</xdr:row>
      <xdr:rowOff>85725</xdr:rowOff>
    </xdr:from>
    <xdr:ext cx="2885982" cy="433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1104900" y="13268325"/>
              <a:ext cx="2885982" cy="433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𝕀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d>
                      <m:dPr>
                        <m:begChr m:val="〈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+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d>
                      <m:dPr>
                        <m:begChr m:val="〈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1104900" y="13268325"/>
              <a:ext cx="2885982" cy="433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=𝕀|𝑣〉−2/|𝑛|^2  |𝑛〉〈𝑛│𝑣〉  +2/|𝑛|^2  |𝑛〉〈𝑛│𝑠〉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466725</xdr:colOff>
      <xdr:row>62</xdr:row>
      <xdr:rowOff>228600</xdr:rowOff>
    </xdr:from>
    <xdr:ext cx="2596608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/>
            <xdr:cNvSpPr txBox="1"/>
          </xdr:nvSpPr>
          <xdr:spPr>
            <a:xfrm>
              <a:off x="1152525" y="14125575"/>
              <a:ext cx="2596608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𝕀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|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  <m:d>
                              <m:dPr>
                                <m:begChr m:val="〈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1152525" y="14125575"/>
              <a:ext cx="2596608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=(𝕀−2 |𝑛〉〈𝑛┤|/|𝑛|^2 )|𝑣〉+2 〈𝑛│𝑠〉/(|𝑛|^2  ) |𝑛〉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165588</xdr:colOff>
      <xdr:row>68</xdr:row>
      <xdr:rowOff>122360</xdr:rowOff>
    </xdr:from>
    <xdr:ext cx="1822422" cy="8916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/>
            <xdr:cNvSpPr txBox="1"/>
          </xdr:nvSpPr>
          <xdr:spPr>
            <a:xfrm>
              <a:off x="854319" y="16644572"/>
              <a:ext cx="1822422" cy="89165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𝕀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−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2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</m:d>
                        <m:d>
                          <m:dPr>
                            <m:begChr m:val="〈"/>
                            <m:endChr m:val="|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2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 </m:t>
                        </m:r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∝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8" name="テキスト ボックス 17"/>
            <xdr:cNvSpPr txBox="1"/>
          </xdr:nvSpPr>
          <xdr:spPr>
            <a:xfrm>
              <a:off x="854319" y="16644572"/>
              <a:ext cx="1822422" cy="89165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𝑈 ̂=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𝕀−2 |𝑛〉〈𝑛┤|/|𝑛|^2 </a:t>
              </a:r>
              <a:r>
                <a:rPr kumimoji="1" lang="en-US" altLang="ja-JP" sz="14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/>
              </a:r>
              <a:br>
                <a:rPr kumimoji="1" lang="en-US" altLang="ja-JP" sz="14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|𝑛′〉=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2 〈𝑛│𝑠〉/(|𝑛|^2  ) |𝑛〉∝|𝑛〉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1</xdr:col>
      <xdr:colOff>647700</xdr:colOff>
      <xdr:row>134</xdr:row>
      <xdr:rowOff>180975</xdr:rowOff>
    </xdr:from>
    <xdr:to>
      <xdr:col>8</xdr:col>
      <xdr:colOff>419100</xdr:colOff>
      <xdr:row>154</xdr:row>
      <xdr:rowOff>9526</xdr:rowOff>
    </xdr:to>
    <xdr:graphicFrame macro="">
      <xdr:nvGraphicFramePr>
        <xdr:cNvPr id="19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381000</xdr:colOff>
      <xdr:row>75</xdr:row>
      <xdr:rowOff>180975</xdr:rowOff>
    </xdr:from>
    <xdr:ext cx="1147429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1752600" y="17173575"/>
              <a:ext cx="1147429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𝕀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752600" y="17173575"/>
              <a:ext cx="1147429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̂^𝑇 𝑈 ̂=𝑈 ̂^2=𝕀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333375</xdr:colOff>
      <xdr:row>80</xdr:row>
      <xdr:rowOff>161925</xdr:rowOff>
    </xdr:from>
    <xdr:ext cx="1956561" cy="6655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/>
            <xdr:cNvSpPr txBox="1"/>
          </xdr:nvSpPr>
          <xdr:spPr>
            <a:xfrm>
              <a:off x="2390775" y="18345150"/>
              <a:ext cx="1956561" cy="665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𝕀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𝑛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=−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2390775" y="18345150"/>
              <a:ext cx="1956561" cy="665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̂|𝑛〉=𝕀|𝑛〉−2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 〈𝑛│𝑛〉/|𝑛|^2  |𝑛〉</a:t>
              </a:r>
              <a:r>
                <a:rPr kumimoji="1" lang="en-US" altLang="ja-JP" sz="1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cs typeface="+mn-cs"/>
                </a:rPr>
                <a:t/>
              </a:r>
              <a:br>
                <a:rPr kumimoji="1" lang="en-US" altLang="ja-JP" sz="1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cs typeface="+mn-cs"/>
                </a:rPr>
              </a:b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=−|𝑛〉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266700</xdr:colOff>
      <xdr:row>89</xdr:row>
      <xdr:rowOff>161925</xdr:rowOff>
    </xdr:from>
    <xdr:ext cx="2716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/>
            <xdr:cNvSpPr txBox="1"/>
          </xdr:nvSpPr>
          <xdr:spPr>
            <a:xfrm>
              <a:off x="3695700" y="20488275"/>
              <a:ext cx="2716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3695700" y="20488275"/>
              <a:ext cx="2716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|𝑑〉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</xdr:col>
      <xdr:colOff>514350</xdr:colOff>
      <xdr:row>93</xdr:row>
      <xdr:rowOff>152400</xdr:rowOff>
    </xdr:from>
    <xdr:ext cx="2929392" cy="15756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/>
            <xdr:cNvSpPr txBox="1"/>
          </xdr:nvSpPr>
          <xdr:spPr>
            <a:xfrm>
              <a:off x="3257550" y="21431250"/>
              <a:ext cx="2929392" cy="15756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Tr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Tr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𝕀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Tr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  <m:d>
                          <m:dPr>
                            <m:begChr m:val="〈"/>
                            <m:endChr m:val="|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𝑑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  <m:d>
                              <m:dPr>
                                <m:begChr m:val="〈"/>
                                <m:endChr m:val="〉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3257550" y="21431250"/>
              <a:ext cx="2929392" cy="15756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Tr(𝑈 ̂ )=Tr(𝕀)−2/|𝑛|^2  Tr(├|𝑛〉〈𝑛┤|)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=2−2/|𝑛|^2  (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(〈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𝑛│𝑛〉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〈𝑛│𝑛〉)/|𝑛|^2 +(〈𝑑│𝑛〉〈𝑛│𝑑〉)/|𝑑|^2  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=2−2−0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=0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⇒0−(−1)=1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466725</xdr:colOff>
      <xdr:row>104</xdr:row>
      <xdr:rowOff>171450</xdr:rowOff>
    </xdr:from>
    <xdr:ext cx="147040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/>
            <xdr:cNvSpPr txBox="1"/>
          </xdr:nvSpPr>
          <xdr:spPr>
            <a:xfrm>
              <a:off x="2524125" y="23831550"/>
              <a:ext cx="147040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〈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2524125" y="23831550"/>
              <a:ext cx="147040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̂=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〈𝑑│𝑑〉/|𝑑|^2 −〈𝑛│𝑛〉/|𝑛|^2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314325</xdr:colOff>
      <xdr:row>108</xdr:row>
      <xdr:rowOff>180975</xdr:rowOff>
    </xdr:from>
    <xdr:ext cx="1649682" cy="681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/>
            <xdr:cNvSpPr txBox="1"/>
          </xdr:nvSpPr>
          <xdr:spPr>
            <a:xfrm>
              <a:off x="1685925" y="24793575"/>
              <a:ext cx="1649682" cy="681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</m:d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d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𝕀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1685925" y="24793575"/>
              <a:ext cx="1649682" cy="681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̂(𝑈 ̂├|𝑣〉+├|𝑛′〉)+|𝑛′〉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=𝕀|𝑣〉−|𝑛^′ 〉+|𝑛^′ 〉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=|𝑣〉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523875</xdr:colOff>
      <xdr:row>159</xdr:row>
      <xdr:rowOff>0</xdr:rowOff>
    </xdr:from>
    <xdr:ext cx="1589794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/>
            <xdr:cNvSpPr txBox="1"/>
          </xdr:nvSpPr>
          <xdr:spPr>
            <a:xfrm>
              <a:off x="1209675" y="37947600"/>
              <a:ext cx="1589794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+|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〉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1209675" y="37947600"/>
              <a:ext cx="1589794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𝑀 ̂_1 (𝑥)≔𝑈 ̂_1 𝑥+|𝑛_1^′〉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514350</xdr:colOff>
      <xdr:row>160</xdr:row>
      <xdr:rowOff>180975</xdr:rowOff>
    </xdr:from>
    <xdr:ext cx="1602297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/>
            <xdr:cNvSpPr txBox="1"/>
          </xdr:nvSpPr>
          <xdr:spPr>
            <a:xfrm>
              <a:off x="1200150" y="38366700"/>
              <a:ext cx="1602297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+|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〉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1200150" y="38366700"/>
              <a:ext cx="1602297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𝑀 ̂_2 (𝑥)≔𝑈 ̂_2 𝑥+|𝑛_2^′〉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495300</xdr:colOff>
      <xdr:row>163</xdr:row>
      <xdr:rowOff>209550</xdr:rowOff>
    </xdr:from>
    <xdr:ext cx="2894126" cy="73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/>
            <xdr:cNvSpPr txBox="1"/>
          </xdr:nvSpPr>
          <xdr:spPr>
            <a:xfrm>
              <a:off x="1181100" y="39109650"/>
              <a:ext cx="2894126" cy="73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∘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𝑈</m:t>
                                </m:r>
                              </m:e>
                            </m:acc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+</m:t>
                        </m:r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</m:e>
                        </m:d>
                        <m:r>
                          <m:rPr>
                            <m:nor/>
                          </m:rPr>
                          <a:rPr kumimoji="1" lang="ja-JP" altLang="en-US" sz="14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𝑈</m:t>
                                </m:r>
                              </m:e>
                            </m:acc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d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〉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d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=: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1181100" y="39109650"/>
              <a:ext cx="2894126" cy="73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𝑀 ̂_2∘𝑀 ̂_1 (𝑥)≔𝑈 ̂_2 (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𝑈 ̂_1 𝑥+├|𝑛_1^′ 〉</a:t>
              </a:r>
              <a:r>
                <a:rPr kumimoji="1" lang="ja-JP" alt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" 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+|𝑛_2^′ 〉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=𝑈 ̂_2 𝑈 ̂_1 𝑥+(𝑈 ̂_2 ├|𝑛_1^′ 〉+├|𝑛_2^′ 〉)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=:𝑈 ̂𝑥+|𝑛′〉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638175</xdr:colOff>
      <xdr:row>167</xdr:row>
      <xdr:rowOff>209550</xdr:rowOff>
    </xdr:from>
    <xdr:ext cx="1599797" cy="459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/>
            <xdr:cNvSpPr txBox="1"/>
          </xdr:nvSpPr>
          <xdr:spPr>
            <a:xfrm>
              <a:off x="1323975" y="40062150"/>
              <a:ext cx="1599797" cy="459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  <m:oMath xmlns:m="http://schemas.openxmlformats.org/officeDocument/2006/math"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acc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〉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1323975" y="40062150"/>
              <a:ext cx="1599797" cy="459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𝑈 ̂≔𝑈 ̂_2 𝑈 ̂_1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|𝑛′〉≔𝑈 ̂_2 |𝑛_1^′ 〉+|𝑛_2^′ 〉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271462</xdr:colOff>
      <xdr:row>18</xdr:row>
      <xdr:rowOff>71437</xdr:rowOff>
    </xdr:from>
    <xdr:ext cx="395288" cy="279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1643062" y="4443412"/>
              <a:ext cx="395288" cy="279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/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1643062" y="4443412"/>
              <a:ext cx="395288" cy="279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√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18</xdr:row>
      <xdr:rowOff>85725</xdr:rowOff>
    </xdr:from>
    <xdr:ext cx="395288" cy="279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2238375" y="4457700"/>
              <a:ext cx="395288" cy="279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ja-JP" altLang="en-US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/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2238375" y="4457700"/>
              <a:ext cx="395288" cy="279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100012</xdr:colOff>
      <xdr:row>42</xdr:row>
      <xdr:rowOff>23812</xdr:rowOff>
    </xdr:from>
    <xdr:ext cx="2045175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1471612" y="7253287"/>
              <a:ext cx="20451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1471612" y="7253287"/>
              <a:ext cx="20451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𝑓(𝑥)≔𝑥^2−2𝐵𝑥−𝐶=0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149570</xdr:colOff>
      <xdr:row>54</xdr:row>
      <xdr:rowOff>20465</xdr:rowOff>
    </xdr:from>
    <xdr:ext cx="1168461" cy="4095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/>
            <xdr:cNvSpPr txBox="1"/>
          </xdr:nvSpPr>
          <xdr:spPr>
            <a:xfrm>
              <a:off x="1515915" y="10517672"/>
              <a:ext cx="1168461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𝑑𝑓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" name="テキスト ボックス 4"/>
            <xdr:cNvSpPr txBox="1"/>
          </xdr:nvSpPr>
          <xdr:spPr>
            <a:xfrm>
              <a:off x="1515915" y="10517672"/>
              <a:ext cx="1168461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𝑑𝑓/𝑑𝑥=2(𝑥−𝐵)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319453</xdr:colOff>
      <xdr:row>27</xdr:row>
      <xdr:rowOff>136280</xdr:rowOff>
    </xdr:from>
    <xdr:ext cx="1553117" cy="4558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/>
            <xdr:cNvSpPr txBox="1"/>
          </xdr:nvSpPr>
          <xdr:spPr>
            <a:xfrm>
              <a:off x="1696915" y="6745165"/>
              <a:ext cx="1553117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" name="テキスト ボックス 5"/>
            <xdr:cNvSpPr txBox="1"/>
          </xdr:nvSpPr>
          <xdr:spPr>
            <a:xfrm>
              <a:off x="1696915" y="6745165"/>
              <a:ext cx="1553117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𝑥_(𝑛+1)≔𝑥_𝑛−𝑓(𝑥_𝑛 )/𝑓′(𝑥_𝑛 )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649165</xdr:colOff>
      <xdr:row>34</xdr:row>
      <xdr:rowOff>128954</xdr:rowOff>
    </xdr:from>
    <xdr:ext cx="217688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/>
            <xdr:cNvSpPr txBox="1"/>
          </xdr:nvSpPr>
          <xdr:spPr>
            <a:xfrm>
              <a:off x="2026627" y="7704992"/>
              <a:ext cx="2176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" name="テキスト ボックス 6"/>
            <xdr:cNvSpPr txBox="1"/>
          </xdr:nvSpPr>
          <xdr:spPr>
            <a:xfrm>
              <a:off x="2026627" y="7704992"/>
              <a:ext cx="2176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418140</xdr:colOff>
      <xdr:row>57</xdr:row>
      <xdr:rowOff>94997</xdr:rowOff>
    </xdr:from>
    <xdr:ext cx="2482731" cy="1889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/>
            <xdr:cNvSpPr txBox="1"/>
          </xdr:nvSpPr>
          <xdr:spPr>
            <a:xfrm>
              <a:off x="1784485" y="13666480"/>
              <a:ext cx="2482731" cy="1889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den>
                        </m:f>
                      </m:e>
                    </m:d>
                  </m:oMath>
                </m:oMathPara>
              </a14:m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endParaRPr kumimoji="1" lang="ja-JP" altLang="en-US" sz="1400"/>
            </a:p>
          </xdr:txBody>
        </xdr:sp>
      </mc:Choice>
      <mc:Fallback>
        <xdr:sp macro="" textlink="">
          <xdr:nvSpPr>
            <xdr:cNvPr id="8" name="テキスト ボックス 7"/>
            <xdr:cNvSpPr txBox="1"/>
          </xdr:nvSpPr>
          <xdr:spPr>
            <a:xfrm>
              <a:off x="1784485" y="13666480"/>
              <a:ext cx="2482731" cy="1889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𝑥_(𝑛+1)=𝑥_𝑛−(𝑥_𝑛^2−2𝐵𝑥_𝑛−𝐶)/2(𝑥_𝑛−𝐵) 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=𝑥_𝑛−((𝑥_𝑛−𝐵)^2−𝐶−𝐵^2)/2(𝑥_𝑛−𝐵) 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=𝑥_𝑛−1/2 (𝑥_𝑛−𝐵)+(𝐶+𝐵^2)/2(𝑥_𝑛−𝐵) 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𝑥_(𝑛+1)=  1/2 (𝑥_𝑛+𝐵+(𝐶+𝐵^2)/(𝑥_𝑛−𝐵))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383627</xdr:colOff>
      <xdr:row>76</xdr:row>
      <xdr:rowOff>160283</xdr:rowOff>
    </xdr:from>
    <xdr:ext cx="196291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/>
            <xdr:cNvSpPr txBox="1"/>
          </xdr:nvSpPr>
          <xdr:spPr>
            <a:xfrm>
              <a:off x="1749972" y="17988455"/>
              <a:ext cx="19629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|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9" name="テキスト ボックス 8"/>
            <xdr:cNvSpPr txBox="1"/>
          </xdr:nvSpPr>
          <xdr:spPr>
            <a:xfrm>
              <a:off x="1749972" y="17988455"/>
              <a:ext cx="19629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𝑦_0≔𝑥_0−𝐵=|𝐵|+|𝐶|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232542</xdr:colOff>
      <xdr:row>50</xdr:row>
      <xdr:rowOff>193127</xdr:rowOff>
    </xdr:from>
    <xdr:ext cx="1449307" cy="2769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/>
            <xdr:cNvSpPr txBox="1"/>
          </xdr:nvSpPr>
          <xdr:spPr>
            <a:xfrm>
              <a:off x="1598887" y="9980886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0" name="テキスト ボックス 9"/>
            <xdr:cNvSpPr txBox="1"/>
          </xdr:nvSpPr>
          <xdr:spPr>
            <a:xfrm>
              <a:off x="1598887" y="9980886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 ̅≔𝐵+√(𝐵^2+𝐶)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72258</xdr:colOff>
      <xdr:row>31</xdr:row>
      <xdr:rowOff>131379</xdr:rowOff>
    </xdr:from>
    <xdr:ext cx="1157240" cy="2807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/>
            <xdr:cNvSpPr txBox="1"/>
          </xdr:nvSpPr>
          <xdr:spPr>
            <a:xfrm>
              <a:off x="1438603" y="7554310"/>
              <a:ext cx="11572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1" name="テキスト ボックス 10"/>
            <xdr:cNvSpPr txBox="1"/>
          </xdr:nvSpPr>
          <xdr:spPr>
            <a:xfrm>
              <a:off x="1438603" y="7554310"/>
              <a:ext cx="11572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lim_(𝑛→∞)⁡𝑓(𝑥_𝑛 )=0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370489</xdr:colOff>
      <xdr:row>67</xdr:row>
      <xdr:rowOff>107730</xdr:rowOff>
    </xdr:from>
    <xdr:ext cx="101284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/>
            <xdr:cNvSpPr txBox="1"/>
          </xdr:nvSpPr>
          <xdr:spPr>
            <a:xfrm>
              <a:off x="1736834" y="16044040"/>
              <a:ext cx="10128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2" name="テキスト ボックス 11"/>
            <xdr:cNvSpPr txBox="1"/>
          </xdr:nvSpPr>
          <xdr:spPr>
            <a:xfrm>
              <a:off x="1736834" y="16044040"/>
              <a:ext cx="10128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𝑦_𝑛≔𝑥_𝑛−𝐵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455886</xdr:colOff>
      <xdr:row>47</xdr:row>
      <xdr:rowOff>15765</xdr:rowOff>
    </xdr:from>
    <xdr:ext cx="994695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2505403" y="11222420"/>
              <a:ext cx="99469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&gt;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2505403" y="11222420"/>
              <a:ext cx="99469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𝐵^2+𝐶^2&gt;0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302173</xdr:colOff>
      <xdr:row>45</xdr:row>
      <xdr:rowOff>72258</xdr:rowOff>
    </xdr:from>
    <xdr:ext cx="67332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2351690" y="10805948"/>
              <a:ext cx="673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2351690" y="10805948"/>
              <a:ext cx="673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𝐵,𝐶∈𝐹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177362</xdr:colOff>
      <xdr:row>70</xdr:row>
      <xdr:rowOff>203638</xdr:rowOff>
    </xdr:from>
    <xdr:ext cx="2715038" cy="9573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/>
            <xdr:cNvSpPr txBox="1"/>
          </xdr:nvSpPr>
          <xdr:spPr>
            <a:xfrm>
              <a:off x="1543707" y="16612914"/>
              <a:ext cx="2715038" cy="9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den>
                        </m:f>
                      </m:e>
                    </m:d>
                  </m:oMath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6" name="テキスト ボックス 15"/>
            <xdr:cNvSpPr txBox="1"/>
          </xdr:nvSpPr>
          <xdr:spPr>
            <a:xfrm>
              <a:off x="1543707" y="16612914"/>
              <a:ext cx="2715038" cy="9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𝑥_(𝑛+1)−𝐵=1/2 (𝑥_𝑛−𝐵+(𝑥 ̅−𝐵)^2/(𝑥_𝑛−𝐵))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𝑦_(𝑛+1)≔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(𝑦 ̅^2+𝑦_𝑛^2)/(2𝑦_𝑛 ) 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 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440121</xdr:colOff>
      <xdr:row>68</xdr:row>
      <xdr:rowOff>164224</xdr:rowOff>
    </xdr:from>
    <xdr:ext cx="1751442" cy="2752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/>
            <xdr:cNvSpPr txBox="1"/>
          </xdr:nvSpPr>
          <xdr:spPr>
            <a:xfrm>
              <a:off x="1806466" y="16337017"/>
              <a:ext cx="1751442" cy="275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7" name="テキスト ボックス 16"/>
            <xdr:cNvSpPr txBox="1"/>
          </xdr:nvSpPr>
          <xdr:spPr>
            <a:xfrm>
              <a:off x="1806466" y="16337017"/>
              <a:ext cx="1751442" cy="275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𝑦 ̅≔𝑥 ̅−𝐵=√(𝐵^2+𝐶)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1</xdr:col>
      <xdr:colOff>229913</xdr:colOff>
      <xdr:row>99</xdr:row>
      <xdr:rowOff>178675</xdr:rowOff>
    </xdr:from>
    <xdr:to>
      <xdr:col>7</xdr:col>
      <xdr:colOff>19706</xdr:colOff>
      <xdr:row>111</xdr:row>
      <xdr:rowOff>84082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83</xdr:row>
      <xdr:rowOff>0</xdr:rowOff>
    </xdr:from>
    <xdr:ext cx="1230978" cy="468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テキスト ボックス 20"/>
            <xdr:cNvSpPr txBox="1"/>
          </xdr:nvSpPr>
          <xdr:spPr>
            <a:xfrm>
              <a:off x="1366345" y="19483552"/>
              <a:ext cx="1230978" cy="46859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𝐶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1" name="テキスト ボックス 20"/>
            <xdr:cNvSpPr txBox="1"/>
          </xdr:nvSpPr>
          <xdr:spPr>
            <a:xfrm>
              <a:off x="1366345" y="19483552"/>
              <a:ext cx="1230978" cy="46859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𝑥_(𝑛+1)=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(𝑥_𝑛^2+𝐶)/〖2𝑥〗_𝑛  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 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315311</xdr:colOff>
      <xdr:row>86</xdr:row>
      <xdr:rowOff>59121</xdr:rowOff>
    </xdr:from>
    <xdr:ext cx="1449307" cy="2769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テキスト ボックス 21"/>
            <xdr:cNvSpPr txBox="1"/>
          </xdr:nvSpPr>
          <xdr:spPr>
            <a:xfrm>
              <a:off x="998483" y="20252121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2" name="テキスト ボックス 21"/>
            <xdr:cNvSpPr txBox="1"/>
          </xdr:nvSpPr>
          <xdr:spPr>
            <a:xfrm>
              <a:off x="998483" y="20252121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 ̅≔𝐵+√(𝐵^2+𝐶)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538656</xdr:colOff>
      <xdr:row>89</xdr:row>
      <xdr:rowOff>118241</xdr:rowOff>
    </xdr:from>
    <xdr:ext cx="60035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テキスト ボックス 22"/>
            <xdr:cNvSpPr txBox="1"/>
          </xdr:nvSpPr>
          <xdr:spPr>
            <a:xfrm>
              <a:off x="1221828" y="21257172"/>
              <a:ext cx="6003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3" name="テキスト ボックス 22"/>
            <xdr:cNvSpPr txBox="1"/>
          </xdr:nvSpPr>
          <xdr:spPr>
            <a:xfrm>
              <a:off x="1221828" y="21257172"/>
              <a:ext cx="6003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𝑥_0≔𝐶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1"/>
  <sheetViews>
    <sheetView zoomScaleNormal="100" workbookViewId="0">
      <selection activeCell="E8" sqref="E8"/>
    </sheetView>
  </sheetViews>
  <sheetFormatPr defaultRowHeight="18.75" x14ac:dyDescent="0.4"/>
  <cols>
    <col min="1" max="16384" width="9" style="1"/>
  </cols>
  <sheetData>
    <row r="1" spans="1:3" ht="24.75" thickBot="1" x14ac:dyDescent="0.45">
      <c r="A1" s="3" t="s">
        <v>2</v>
      </c>
      <c r="B1" s="2"/>
      <c r="C1" s="2"/>
    </row>
    <row r="2" spans="1:3" ht="19.5" thickTop="1" x14ac:dyDescent="0.4"/>
    <row r="11" spans="1:3" x14ac:dyDescent="0.4">
      <c r="A11" s="1" t="s">
        <v>1</v>
      </c>
    </row>
    <row r="14" spans="1:3" x14ac:dyDescent="0.4">
      <c r="B14" s="1" t="s">
        <v>35</v>
      </c>
    </row>
    <row r="21" spans="2:2" x14ac:dyDescent="0.4">
      <c r="B21" s="1" t="s">
        <v>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9"/>
  <sheetViews>
    <sheetView topLeftCell="A85" zoomScale="145" zoomScaleNormal="145" workbookViewId="0">
      <selection activeCell="K28" sqref="K28"/>
    </sheetView>
  </sheetViews>
  <sheetFormatPr defaultRowHeight="18.75" x14ac:dyDescent="0.4"/>
  <sheetData>
    <row r="1" spans="1:4" ht="24.75" thickBot="1" x14ac:dyDescent="0.45">
      <c r="A1" s="4" t="s">
        <v>3</v>
      </c>
      <c r="B1" s="4"/>
      <c r="C1" s="4"/>
    </row>
    <row r="2" spans="1:4" ht="19.5" thickTop="1" x14ac:dyDescent="0.4"/>
    <row r="3" spans="1:4" x14ac:dyDescent="0.4">
      <c r="A3" t="s">
        <v>45</v>
      </c>
    </row>
    <row r="4" spans="1:4" x14ac:dyDescent="0.4">
      <c r="B4" t="s">
        <v>4</v>
      </c>
    </row>
    <row r="5" spans="1:4" x14ac:dyDescent="0.4">
      <c r="C5" t="s">
        <v>5</v>
      </c>
    </row>
    <row r="6" spans="1:4" x14ac:dyDescent="0.4">
      <c r="D6" t="s">
        <v>6</v>
      </c>
    </row>
    <row r="7" spans="1:4" x14ac:dyDescent="0.4">
      <c r="D7" t="s">
        <v>7</v>
      </c>
    </row>
    <row r="8" spans="1:4" x14ac:dyDescent="0.4">
      <c r="D8" t="s">
        <v>7</v>
      </c>
    </row>
    <row r="9" spans="1:4" x14ac:dyDescent="0.4">
      <c r="D9" t="s">
        <v>7</v>
      </c>
    </row>
    <row r="11" spans="1:4" x14ac:dyDescent="0.4">
      <c r="B11" t="s">
        <v>46</v>
      </c>
    </row>
    <row r="12" spans="1:4" x14ac:dyDescent="0.4">
      <c r="C12" t="s">
        <v>8</v>
      </c>
    </row>
    <row r="13" spans="1:4" x14ac:dyDescent="0.4">
      <c r="C13" t="s">
        <v>31</v>
      </c>
    </row>
    <row r="15" spans="1:4" x14ac:dyDescent="0.4">
      <c r="A15" t="s">
        <v>9</v>
      </c>
    </row>
    <row r="17" spans="2:8" x14ac:dyDescent="0.4">
      <c r="B17" t="s">
        <v>10</v>
      </c>
    </row>
    <row r="18" spans="2:8" x14ac:dyDescent="0.4">
      <c r="C18" t="s">
        <v>11</v>
      </c>
    </row>
    <row r="20" spans="2:8" x14ac:dyDescent="0.4">
      <c r="B20" t="s">
        <v>32</v>
      </c>
    </row>
    <row r="21" spans="2:8" x14ac:dyDescent="0.4">
      <c r="C21" s="7" t="s">
        <v>12</v>
      </c>
      <c r="D21" s="8"/>
      <c r="E21" s="8"/>
      <c r="F21" s="8"/>
      <c r="G21" s="8"/>
      <c r="H21" s="9"/>
    </row>
    <row r="22" spans="2:8" x14ac:dyDescent="0.4">
      <c r="C22" s="10"/>
      <c r="D22" s="7" t="s">
        <v>36</v>
      </c>
      <c r="E22" s="8"/>
      <c r="F22" s="8"/>
      <c r="G22" s="8"/>
      <c r="H22" s="9"/>
    </row>
    <row r="23" spans="2:8" x14ac:dyDescent="0.4">
      <c r="C23" s="10"/>
      <c r="D23" s="10"/>
      <c r="E23" s="18"/>
      <c r="F23" s="18"/>
      <c r="G23" s="12"/>
      <c r="H23" s="22"/>
    </row>
    <row r="24" spans="2:8" x14ac:dyDescent="0.4">
      <c r="C24" s="10"/>
      <c r="D24" s="10"/>
      <c r="E24" s="7" t="s">
        <v>33</v>
      </c>
      <c r="F24" s="8"/>
      <c r="G24" s="8"/>
      <c r="H24" s="9"/>
    </row>
    <row r="25" spans="2:8" x14ac:dyDescent="0.4">
      <c r="C25" s="10"/>
      <c r="D25" s="10"/>
      <c r="E25" s="10"/>
      <c r="F25" s="18"/>
      <c r="G25" s="12"/>
      <c r="H25" s="22"/>
    </row>
    <row r="26" spans="2:8" x14ac:dyDescent="0.4">
      <c r="C26" s="10"/>
      <c r="D26" s="10"/>
      <c r="E26" s="10"/>
      <c r="F26" s="7" t="s">
        <v>34</v>
      </c>
      <c r="G26" s="8"/>
      <c r="H26" s="9"/>
    </row>
    <row r="27" spans="2:8" x14ac:dyDescent="0.4">
      <c r="C27" s="10"/>
      <c r="D27" s="10"/>
      <c r="E27" s="10"/>
      <c r="F27" s="10"/>
      <c r="G27" s="12"/>
      <c r="H27" s="22"/>
    </row>
    <row r="28" spans="2:8" x14ac:dyDescent="0.4">
      <c r="C28" s="10"/>
      <c r="D28" s="10"/>
      <c r="E28" s="10"/>
      <c r="F28" s="10"/>
      <c r="G28" s="7" t="s">
        <v>120</v>
      </c>
      <c r="H28" s="9"/>
    </row>
    <row r="29" spans="2:8" x14ac:dyDescent="0.4">
      <c r="C29" s="10"/>
      <c r="D29" s="10"/>
      <c r="E29" s="10"/>
      <c r="F29" s="10"/>
      <c r="G29" s="10"/>
      <c r="H29" s="23"/>
    </row>
    <row r="30" spans="2:8" x14ac:dyDescent="0.4">
      <c r="C30" s="10"/>
      <c r="D30" s="10"/>
      <c r="E30" s="10"/>
      <c r="F30" s="10"/>
      <c r="G30" s="10" t="s">
        <v>121</v>
      </c>
      <c r="H30" s="23"/>
    </row>
    <row r="31" spans="2:8" x14ac:dyDescent="0.4">
      <c r="C31" s="10"/>
      <c r="D31" s="10"/>
      <c r="E31" s="10"/>
      <c r="F31" s="10"/>
      <c r="G31" s="10"/>
      <c r="H31" s="14" t="s">
        <v>47</v>
      </c>
    </row>
    <row r="32" spans="2:8" x14ac:dyDescent="0.4">
      <c r="C32" s="11"/>
      <c r="D32" s="11"/>
      <c r="E32" s="11"/>
      <c r="F32" s="11"/>
      <c r="G32" s="11"/>
      <c r="H32" s="16"/>
    </row>
    <row r="33" spans="1:7" x14ac:dyDescent="0.4">
      <c r="A33" s="5" t="s">
        <v>13</v>
      </c>
    </row>
    <row r="34" spans="1:7" x14ac:dyDescent="0.4">
      <c r="A34" s="5"/>
    </row>
    <row r="35" spans="1:7" x14ac:dyDescent="0.4">
      <c r="A35" s="5"/>
    </row>
    <row r="36" spans="1:7" x14ac:dyDescent="0.4">
      <c r="B36">
        <v>1</v>
      </c>
      <c r="C36" t="s">
        <v>23</v>
      </c>
    </row>
    <row r="37" spans="1:7" x14ac:dyDescent="0.4">
      <c r="C37" t="s">
        <v>37</v>
      </c>
    </row>
    <row r="40" spans="1:7" x14ac:dyDescent="0.4">
      <c r="B40">
        <v>2</v>
      </c>
      <c r="C40" t="s">
        <v>21</v>
      </c>
    </row>
    <row r="41" spans="1:7" x14ac:dyDescent="0.4">
      <c r="B41">
        <v>3</v>
      </c>
      <c r="C41" t="s">
        <v>22</v>
      </c>
    </row>
    <row r="42" spans="1:7" x14ac:dyDescent="0.4">
      <c r="B42" t="s">
        <v>14</v>
      </c>
    </row>
    <row r="44" spans="1:7" x14ac:dyDescent="0.4">
      <c r="C44">
        <v>1</v>
      </c>
      <c r="D44" t="s">
        <v>25</v>
      </c>
    </row>
    <row r="46" spans="1:7" x14ac:dyDescent="0.4">
      <c r="E46" t="s">
        <v>38</v>
      </c>
    </row>
    <row r="47" spans="1:7" x14ac:dyDescent="0.4">
      <c r="F47">
        <v>1</v>
      </c>
      <c r="G47" t="s">
        <v>24</v>
      </c>
    </row>
    <row r="49" spans="3:8" x14ac:dyDescent="0.4">
      <c r="F49">
        <v>2</v>
      </c>
      <c r="G49" t="s">
        <v>27</v>
      </c>
    </row>
    <row r="51" spans="3:8" x14ac:dyDescent="0.4">
      <c r="F51">
        <v>3</v>
      </c>
      <c r="G51" t="s">
        <v>26</v>
      </c>
    </row>
    <row r="55" spans="3:8" x14ac:dyDescent="0.4">
      <c r="C55">
        <v>2</v>
      </c>
      <c r="D55" t="s">
        <v>39</v>
      </c>
    </row>
    <row r="56" spans="3:8" x14ac:dyDescent="0.4">
      <c r="E56">
        <v>1</v>
      </c>
      <c r="F56" t="s">
        <v>17</v>
      </c>
    </row>
    <row r="59" spans="3:8" x14ac:dyDescent="0.4">
      <c r="G59">
        <v>1</v>
      </c>
      <c r="H59" t="s">
        <v>30</v>
      </c>
    </row>
    <row r="60" spans="3:8" x14ac:dyDescent="0.4">
      <c r="G60">
        <v>2</v>
      </c>
      <c r="H60" t="s">
        <v>28</v>
      </c>
    </row>
    <row r="62" spans="3:8" x14ac:dyDescent="0.4">
      <c r="E62">
        <v>2</v>
      </c>
      <c r="F62" t="s">
        <v>16</v>
      </c>
    </row>
    <row r="65" spans="5:8" x14ac:dyDescent="0.4">
      <c r="G65">
        <v>1</v>
      </c>
      <c r="H65" t="s">
        <v>29</v>
      </c>
    </row>
    <row r="68" spans="5:8" x14ac:dyDescent="0.4">
      <c r="G68">
        <v>2</v>
      </c>
      <c r="H68" t="s">
        <v>18</v>
      </c>
    </row>
    <row r="71" spans="5:8" x14ac:dyDescent="0.4">
      <c r="E71">
        <v>3</v>
      </c>
      <c r="F71" t="s">
        <v>15</v>
      </c>
    </row>
    <row r="74" spans="5:8" x14ac:dyDescent="0.4">
      <c r="G74">
        <v>1</v>
      </c>
      <c r="H74" t="s">
        <v>19</v>
      </c>
    </row>
    <row r="76" spans="5:8" x14ac:dyDescent="0.4">
      <c r="G76">
        <v>2</v>
      </c>
      <c r="H76" t="s">
        <v>20</v>
      </c>
    </row>
    <row r="81" spans="1:3" x14ac:dyDescent="0.4">
      <c r="A81" s="5" t="s">
        <v>40</v>
      </c>
    </row>
    <row r="82" spans="1:3" x14ac:dyDescent="0.4">
      <c r="B82" t="s">
        <v>41</v>
      </c>
    </row>
    <row r="83" spans="1:3" x14ac:dyDescent="0.4">
      <c r="C83">
        <v>3</v>
      </c>
    </row>
    <row r="84" spans="1:3" x14ac:dyDescent="0.4">
      <c r="C84">
        <v>5</v>
      </c>
    </row>
    <row r="85" spans="1:3" x14ac:dyDescent="0.4">
      <c r="C85">
        <v>7</v>
      </c>
    </row>
    <row r="86" spans="1:3" x14ac:dyDescent="0.4">
      <c r="B86" t="s">
        <v>42</v>
      </c>
    </row>
    <row r="87" spans="1:3" x14ac:dyDescent="0.4">
      <c r="C87" t="s">
        <v>43</v>
      </c>
    </row>
    <row r="94" spans="1:3" x14ac:dyDescent="0.4">
      <c r="C94" t="s">
        <v>58</v>
      </c>
    </row>
    <row r="99" spans="4:4" x14ac:dyDescent="0.4">
      <c r="D99" t="s">
        <v>44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154" zoomScale="130" zoomScaleNormal="130" workbookViewId="0">
      <selection activeCell="G69" sqref="G69"/>
    </sheetView>
  </sheetViews>
  <sheetFormatPr defaultRowHeight="18.75" x14ac:dyDescent="0.4"/>
  <cols>
    <col min="7" max="8" width="9.375" bestFit="1" customWidth="1"/>
  </cols>
  <sheetData>
    <row r="1" spans="1:5" ht="24.75" thickBot="1" x14ac:dyDescent="0.45">
      <c r="A1" s="4" t="s">
        <v>48</v>
      </c>
      <c r="B1" s="4"/>
      <c r="C1" s="4"/>
    </row>
    <row r="2" spans="1:5" ht="19.5" thickTop="1" x14ac:dyDescent="0.4"/>
    <row r="4" spans="1:5" x14ac:dyDescent="0.4">
      <c r="A4" t="s">
        <v>51</v>
      </c>
      <c r="B4" s="12"/>
      <c r="C4" s="12"/>
      <c r="D4" s="12"/>
      <c r="E4" s="12"/>
    </row>
    <row r="6" spans="1:5" x14ac:dyDescent="0.4">
      <c r="B6" t="s">
        <v>52</v>
      </c>
    </row>
    <row r="7" spans="1:5" x14ac:dyDescent="0.4">
      <c r="C7" t="s">
        <v>96</v>
      </c>
    </row>
    <row r="11" spans="1:5" x14ac:dyDescent="0.4">
      <c r="C11" t="s">
        <v>95</v>
      </c>
    </row>
    <row r="14" spans="1:5" x14ac:dyDescent="0.4">
      <c r="C14" t="s">
        <v>76</v>
      </c>
    </row>
    <row r="16" spans="1:5" x14ac:dyDescent="0.4">
      <c r="B16" t="s">
        <v>53</v>
      </c>
    </row>
    <row r="19" spans="1:3" x14ac:dyDescent="0.4">
      <c r="C19" t="s">
        <v>54</v>
      </c>
    </row>
    <row r="24" spans="1:3" x14ac:dyDescent="0.4">
      <c r="A24" t="s">
        <v>49</v>
      </c>
    </row>
    <row r="29" spans="1:3" x14ac:dyDescent="0.4">
      <c r="B29" t="s">
        <v>101</v>
      </c>
    </row>
    <row r="36" spans="2:3" x14ac:dyDescent="0.4">
      <c r="B36" t="s">
        <v>56</v>
      </c>
    </row>
    <row r="39" spans="2:3" x14ac:dyDescent="0.4">
      <c r="B39" t="s">
        <v>55</v>
      </c>
    </row>
    <row r="44" spans="2:3" x14ac:dyDescent="0.4">
      <c r="C44" t="s">
        <v>57</v>
      </c>
    </row>
    <row r="52" spans="2:2" x14ac:dyDescent="0.4">
      <c r="B52" t="s">
        <v>59</v>
      </c>
    </row>
    <row r="68" spans="2:4" x14ac:dyDescent="0.4">
      <c r="B68" t="s">
        <v>59</v>
      </c>
    </row>
    <row r="74" spans="2:4" x14ac:dyDescent="0.4">
      <c r="B74" t="s">
        <v>77</v>
      </c>
    </row>
    <row r="75" spans="2:4" x14ac:dyDescent="0.4">
      <c r="C75" t="s">
        <v>78</v>
      </c>
    </row>
    <row r="78" spans="2:4" x14ac:dyDescent="0.4">
      <c r="D78" t="s">
        <v>79</v>
      </c>
    </row>
    <row r="80" spans="2:4" x14ac:dyDescent="0.4">
      <c r="C80" t="s">
        <v>80</v>
      </c>
    </row>
    <row r="85" spans="4:6" x14ac:dyDescent="0.4">
      <c r="D85" t="s">
        <v>81</v>
      </c>
    </row>
    <row r="87" spans="4:6" x14ac:dyDescent="0.4">
      <c r="D87" t="s">
        <v>103</v>
      </c>
    </row>
    <row r="88" spans="4:6" x14ac:dyDescent="0.4">
      <c r="E88" t="s">
        <v>82</v>
      </c>
    </row>
    <row r="89" spans="4:6" x14ac:dyDescent="0.4">
      <c r="F89" t="s">
        <v>83</v>
      </c>
    </row>
    <row r="92" spans="4:6" x14ac:dyDescent="0.4">
      <c r="E92" t="s">
        <v>84</v>
      </c>
    </row>
    <row r="93" spans="4:6" x14ac:dyDescent="0.4">
      <c r="F93" t="s">
        <v>85</v>
      </c>
    </row>
    <row r="101" spans="3:4" x14ac:dyDescent="0.4">
      <c r="D101" t="s">
        <v>86</v>
      </c>
    </row>
    <row r="103" spans="3:4" x14ac:dyDescent="0.4">
      <c r="C103" t="s">
        <v>87</v>
      </c>
    </row>
    <row r="104" spans="3:4" x14ac:dyDescent="0.4">
      <c r="D104" t="s">
        <v>88</v>
      </c>
    </row>
    <row r="108" spans="3:4" x14ac:dyDescent="0.4">
      <c r="C108" t="s">
        <v>89</v>
      </c>
    </row>
    <row r="113" spans="1:8" x14ac:dyDescent="0.4">
      <c r="D113" t="s">
        <v>90</v>
      </c>
    </row>
    <row r="115" spans="1:8" x14ac:dyDescent="0.4">
      <c r="A115" t="s">
        <v>72</v>
      </c>
      <c r="E115" s="20" t="s">
        <v>94</v>
      </c>
      <c r="F115" s="13"/>
    </row>
    <row r="116" spans="1:8" x14ac:dyDescent="0.4">
      <c r="D116" s="6" t="s">
        <v>93</v>
      </c>
      <c r="E116" s="6" t="s">
        <v>60</v>
      </c>
      <c r="F116" s="6" t="s">
        <v>61</v>
      </c>
    </row>
    <row r="117" spans="1:8" x14ac:dyDescent="0.4">
      <c r="C117" s="14" t="s">
        <v>64</v>
      </c>
      <c r="D117" s="13" t="s">
        <v>62</v>
      </c>
      <c r="E117" s="6">
        <v>-1</v>
      </c>
      <c r="F117" s="6">
        <v>4</v>
      </c>
    </row>
    <row r="118" spans="1:8" x14ac:dyDescent="0.4">
      <c r="C118" s="15"/>
      <c r="D118" s="13" t="s">
        <v>63</v>
      </c>
      <c r="E118" s="6">
        <v>5</v>
      </c>
      <c r="F118" s="6">
        <v>12</v>
      </c>
    </row>
    <row r="119" spans="1:8" x14ac:dyDescent="0.4">
      <c r="C119" s="15"/>
      <c r="D119" s="13" t="s">
        <v>67</v>
      </c>
      <c r="E119" s="6">
        <f>E118-E117</f>
        <v>6</v>
      </c>
      <c r="F119" s="6">
        <f>F118-F117</f>
        <v>8</v>
      </c>
    </row>
    <row r="120" spans="1:8" x14ac:dyDescent="0.4">
      <c r="C120" s="16"/>
      <c r="D120" s="13" t="s">
        <v>68</v>
      </c>
      <c r="E120" s="6">
        <f>-F119</f>
        <v>-8</v>
      </c>
      <c r="F120" s="6">
        <f>E119</f>
        <v>6</v>
      </c>
    </row>
    <row r="121" spans="1:8" x14ac:dyDescent="0.4">
      <c r="C121" s="12"/>
      <c r="D121" s="12"/>
      <c r="E121" s="12"/>
      <c r="F121" s="12"/>
    </row>
    <row r="122" spans="1:8" x14ac:dyDescent="0.4">
      <c r="C122" s="12"/>
      <c r="D122" s="12"/>
      <c r="E122" s="6" t="s">
        <v>50</v>
      </c>
      <c r="F122" s="6" t="s">
        <v>61</v>
      </c>
    </row>
    <row r="123" spans="1:8" x14ac:dyDescent="0.4">
      <c r="C123" s="14" t="s">
        <v>71</v>
      </c>
      <c r="D123" s="17" t="s">
        <v>91</v>
      </c>
      <c r="E123" s="6">
        <f t="array" ref="E123:F124">{1,0;0,1}-2*V_N*TRANSPOSE(V_N)/SUM(V_N^2)</f>
        <v>-0.28000000000000003</v>
      </c>
      <c r="F123" s="6">
        <v>0.96</v>
      </c>
    </row>
    <row r="124" spans="1:8" x14ac:dyDescent="0.4">
      <c r="C124" s="15"/>
      <c r="D124" s="18"/>
      <c r="E124" s="6">
        <v>0.96</v>
      </c>
      <c r="F124" s="6">
        <v>0.28000000000000003</v>
      </c>
    </row>
    <row r="125" spans="1:8" x14ac:dyDescent="0.4">
      <c r="C125" s="16"/>
      <c r="D125" s="19" t="s">
        <v>92</v>
      </c>
      <c r="E125" s="6">
        <f t="array" ref="E125:F125">2*SUM(V_N*V_S)/SUM(V_N^2)*V_N</f>
        <v>-5.12</v>
      </c>
      <c r="F125" s="6">
        <v>3.84</v>
      </c>
    </row>
    <row r="126" spans="1:8" x14ac:dyDescent="0.4">
      <c r="D126" s="12"/>
      <c r="E126" s="12"/>
      <c r="F126" s="12"/>
    </row>
    <row r="127" spans="1:8" x14ac:dyDescent="0.4">
      <c r="D127" s="12"/>
      <c r="E127" s="12"/>
      <c r="F127" s="12"/>
    </row>
    <row r="128" spans="1:8" x14ac:dyDescent="0.4">
      <c r="D128" s="12"/>
      <c r="E128" s="20" t="s">
        <v>97</v>
      </c>
      <c r="F128" s="13"/>
      <c r="G128" s="20" t="s">
        <v>98</v>
      </c>
      <c r="H128" s="13"/>
    </row>
    <row r="129" spans="3:8" x14ac:dyDescent="0.4">
      <c r="C129" s="6"/>
      <c r="D129" s="6"/>
      <c r="E129" s="6" t="s">
        <v>50</v>
      </c>
      <c r="F129" s="6" t="s">
        <v>66</v>
      </c>
      <c r="G129" s="6" t="s">
        <v>69</v>
      </c>
      <c r="H129" s="6" t="s">
        <v>70</v>
      </c>
    </row>
    <row r="130" spans="3:8" x14ac:dyDescent="0.4">
      <c r="C130" s="6" t="s">
        <v>65</v>
      </c>
      <c r="D130" s="6">
        <v>1</v>
      </c>
      <c r="E130" s="6">
        <f ca="1">RAND()*10</f>
        <v>8.0645679068632354</v>
      </c>
      <c r="F130" s="6">
        <f ca="1">RAND()*10</f>
        <v>0.81193841789655163</v>
      </c>
      <c r="G130" s="6">
        <f t="array" aca="1" ref="G130:H130" ca="1">TRANSPOSE(MMULT(M_U,TRANSPOSE(E130:F130)))+V_NN</f>
        <v>-6.5986181327410165</v>
      </c>
      <c r="H130" s="6">
        <f ca="1"/>
        <v>11.809327947599741</v>
      </c>
    </row>
    <row r="131" spans="3:8" x14ac:dyDescent="0.4">
      <c r="C131" s="6"/>
      <c r="D131" s="6">
        <v>2</v>
      </c>
      <c r="E131" s="6">
        <f t="shared" ref="E131:F133" ca="1" si="0">RAND()*10</f>
        <v>0.21586656995672082</v>
      </c>
      <c r="F131" s="6">
        <f t="shared" ca="1" si="0"/>
        <v>5.0578116247844749</v>
      </c>
      <c r="G131" s="6">
        <f t="array" aca="1" ref="G131:H131" ca="1">TRANSPOSE(MMULT(M_U,TRANSPOSE(E131:F131)))+V_NN</f>
        <v>-0.32494347979478544</v>
      </c>
      <c r="H131" s="6">
        <f ca="1"/>
        <v>5.4634191620981047</v>
      </c>
    </row>
    <row r="132" spans="3:8" x14ac:dyDescent="0.4">
      <c r="C132" s="6"/>
      <c r="D132" s="6">
        <v>3</v>
      </c>
      <c r="E132" s="6">
        <f t="shared" ca="1" si="0"/>
        <v>5.6538781934506721</v>
      </c>
      <c r="F132" s="6">
        <f t="shared" ca="1" si="0"/>
        <v>1.1536590925797863</v>
      </c>
      <c r="G132" s="6">
        <f t="array" aca="1" ref="G132:H132" ca="1">TRANSPOSE(MMULT(M_U,TRANSPOSE(E132:F132)))+V_NN</f>
        <v>-5.5955731652895935</v>
      </c>
      <c r="H132" s="6">
        <f ca="1"/>
        <v>9.5907476116349848</v>
      </c>
    </row>
    <row r="133" spans="3:8" x14ac:dyDescent="0.4">
      <c r="C133" s="6"/>
      <c r="D133" s="6">
        <v>4</v>
      </c>
      <c r="E133" s="6">
        <f t="shared" ca="1" si="0"/>
        <v>8.2282149288923261</v>
      </c>
      <c r="F133" s="6">
        <f t="shared" ca="1" si="0"/>
        <v>8.3481888340108483</v>
      </c>
      <c r="G133" s="6">
        <f t="array" aca="1" ref="G133:H133" ca="1">TRANSPOSE(MMULT(M_U,TRANSPOSE(E133:F133)))+V_NN</f>
        <v>0.59036110056056312</v>
      </c>
      <c r="H133" s="6">
        <f ca="1"/>
        <v>14.076579205259669</v>
      </c>
    </row>
    <row r="156" spans="1:2" x14ac:dyDescent="0.4">
      <c r="A156" t="s">
        <v>75</v>
      </c>
    </row>
    <row r="158" spans="1:2" x14ac:dyDescent="0.4">
      <c r="B158" t="s">
        <v>99</v>
      </c>
    </row>
    <row r="163" spans="2:2" x14ac:dyDescent="0.4">
      <c r="B163" t="s">
        <v>100</v>
      </c>
    </row>
    <row r="172" spans="2:2" x14ac:dyDescent="0.4">
      <c r="B172" t="s">
        <v>102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topLeftCell="A78" zoomScale="145" zoomScaleNormal="145" workbookViewId="0">
      <selection activeCell="D91" sqref="D91"/>
    </sheetView>
  </sheetViews>
  <sheetFormatPr defaultRowHeight="18.75" x14ac:dyDescent="0.4"/>
  <sheetData>
    <row r="1" spans="1:4" ht="24.75" thickBot="1" x14ac:dyDescent="0.45">
      <c r="A1" s="4" t="s">
        <v>104</v>
      </c>
      <c r="B1" s="4"/>
      <c r="C1" s="4"/>
    </row>
    <row r="2" spans="1:4" ht="19.5" thickTop="1" x14ac:dyDescent="0.4"/>
    <row r="3" spans="1:4" x14ac:dyDescent="0.4">
      <c r="A3" t="s">
        <v>125</v>
      </c>
    </row>
    <row r="4" spans="1:4" x14ac:dyDescent="0.4">
      <c r="B4" t="s">
        <v>105</v>
      </c>
    </row>
    <row r="5" spans="1:4" x14ac:dyDescent="0.4">
      <c r="C5" t="s">
        <v>106</v>
      </c>
    </row>
    <row r="6" spans="1:4" x14ac:dyDescent="0.4">
      <c r="D6" t="s">
        <v>108</v>
      </c>
    </row>
    <row r="7" spans="1:4" x14ac:dyDescent="0.4">
      <c r="D7" t="s">
        <v>109</v>
      </c>
    </row>
    <row r="8" spans="1:4" x14ac:dyDescent="0.4">
      <c r="D8" t="s">
        <v>110</v>
      </c>
    </row>
    <row r="9" spans="1:4" x14ac:dyDescent="0.4">
      <c r="C9" t="s">
        <v>107</v>
      </c>
    </row>
    <row r="10" spans="1:4" x14ac:dyDescent="0.4">
      <c r="D10" t="s">
        <v>111</v>
      </c>
    </row>
    <row r="12" spans="1:4" x14ac:dyDescent="0.4">
      <c r="B12" t="s">
        <v>116</v>
      </c>
    </row>
    <row r="13" spans="1:4" x14ac:dyDescent="0.4">
      <c r="C13" s="21" t="s">
        <v>112</v>
      </c>
    </row>
    <row r="14" spans="1:4" x14ac:dyDescent="0.4">
      <c r="C14" s="21" t="s">
        <v>113</v>
      </c>
    </row>
    <row r="15" spans="1:4" x14ac:dyDescent="0.4">
      <c r="C15" s="21" t="s">
        <v>114</v>
      </c>
    </row>
    <row r="16" spans="1:4" x14ac:dyDescent="0.4">
      <c r="C16" s="21" t="s">
        <v>115</v>
      </c>
    </row>
    <row r="18" spans="1:3" x14ac:dyDescent="0.4">
      <c r="C18" t="s">
        <v>126</v>
      </c>
    </row>
    <row r="23" spans="1:3" x14ac:dyDescent="0.4">
      <c r="A23" t="s">
        <v>117</v>
      </c>
    </row>
    <row r="24" spans="1:3" x14ac:dyDescent="0.4">
      <c r="B24" t="s">
        <v>118</v>
      </c>
    </row>
    <row r="26" spans="1:3" x14ac:dyDescent="0.4">
      <c r="B26" t="s">
        <v>124</v>
      </c>
    </row>
    <row r="27" spans="1:3" x14ac:dyDescent="0.4">
      <c r="C27" s="5" t="s">
        <v>122</v>
      </c>
    </row>
    <row r="28" spans="1:3" x14ac:dyDescent="0.4">
      <c r="C28" s="5"/>
    </row>
    <row r="29" spans="1:3" x14ac:dyDescent="0.4">
      <c r="C29" s="5"/>
    </row>
    <row r="31" spans="1:3" x14ac:dyDescent="0.4">
      <c r="B31" t="s">
        <v>131</v>
      </c>
    </row>
    <row r="34" spans="1:4" x14ac:dyDescent="0.4">
      <c r="B34" t="s">
        <v>127</v>
      </c>
    </row>
    <row r="38" spans="1:4" x14ac:dyDescent="0.4">
      <c r="B38" t="s">
        <v>128</v>
      </c>
    </row>
    <row r="40" spans="1:4" x14ac:dyDescent="0.4">
      <c r="A40" t="s">
        <v>123</v>
      </c>
    </row>
    <row r="41" spans="1:4" x14ac:dyDescent="0.4">
      <c r="B41" t="s">
        <v>119</v>
      </c>
    </row>
    <row r="45" spans="1:4" x14ac:dyDescent="0.4">
      <c r="D45" t="s">
        <v>132</v>
      </c>
    </row>
    <row r="50" spans="3:3" x14ac:dyDescent="0.4">
      <c r="C50" t="s">
        <v>130</v>
      </c>
    </row>
    <row r="54" spans="3:3" x14ac:dyDescent="0.4">
      <c r="C54" t="s">
        <v>133</v>
      </c>
    </row>
    <row r="67" spans="3:3" x14ac:dyDescent="0.4">
      <c r="C67" t="s">
        <v>139</v>
      </c>
    </row>
    <row r="71" spans="3:3" x14ac:dyDescent="0.4">
      <c r="C71" t="s">
        <v>134</v>
      </c>
    </row>
    <row r="76" spans="3:3" x14ac:dyDescent="0.4">
      <c r="C76" t="s">
        <v>129</v>
      </c>
    </row>
    <row r="79" spans="3:3" x14ac:dyDescent="0.4">
      <c r="C79" t="s">
        <v>135</v>
      </c>
    </row>
    <row r="81" spans="1:7" x14ac:dyDescent="0.4">
      <c r="A81" t="s">
        <v>150</v>
      </c>
    </row>
    <row r="82" spans="1:7" x14ac:dyDescent="0.4">
      <c r="B82" t="s">
        <v>141</v>
      </c>
    </row>
    <row r="86" spans="1:7" x14ac:dyDescent="0.4">
      <c r="B86" t="s">
        <v>142</v>
      </c>
    </row>
    <row r="89" spans="1:7" x14ac:dyDescent="0.4">
      <c r="B89" t="s">
        <v>143</v>
      </c>
    </row>
    <row r="92" spans="1:7" x14ac:dyDescent="0.4">
      <c r="C92" t="s">
        <v>149</v>
      </c>
    </row>
    <row r="93" spans="1:7" x14ac:dyDescent="0.4">
      <c r="B93" t="s">
        <v>136</v>
      </c>
    </row>
    <row r="94" spans="1:7" x14ac:dyDescent="0.4">
      <c r="C94" s="6" t="s">
        <v>137</v>
      </c>
      <c r="D94" s="6">
        <v>2</v>
      </c>
      <c r="F94" s="26" t="s">
        <v>146</v>
      </c>
      <c r="G94" s="6">
        <f>D105</f>
        <v>1.4142135623730949</v>
      </c>
    </row>
    <row r="95" spans="1:7" x14ac:dyDescent="0.4">
      <c r="C95" s="26" t="s">
        <v>144</v>
      </c>
      <c r="D95" s="6">
        <f>SQRT(D94)</f>
        <v>1.4142135623730951</v>
      </c>
      <c r="F95" s="26" t="s">
        <v>147</v>
      </c>
      <c r="G95" s="6">
        <f>D110</f>
        <v>1.4142135623730949</v>
      </c>
    </row>
    <row r="96" spans="1:7" x14ac:dyDescent="0.4">
      <c r="F96" s="26" t="s">
        <v>148</v>
      </c>
      <c r="G96" s="6">
        <f>D120</f>
        <v>1.4142135623730949</v>
      </c>
    </row>
    <row r="99" spans="3:5" x14ac:dyDescent="0.4">
      <c r="C99" s="6" t="s">
        <v>138</v>
      </c>
      <c r="D99" s="6" t="s">
        <v>145</v>
      </c>
      <c r="E99" s="24" t="s">
        <v>140</v>
      </c>
    </row>
    <row r="100" spans="3:5" x14ac:dyDescent="0.4">
      <c r="C100" s="25">
        <v>0</v>
      </c>
      <c r="D100" s="25">
        <f>D94</f>
        <v>2</v>
      </c>
      <c r="E100" s="27">
        <f>(D100)/$D$95-1</f>
        <v>0.41421356237309492</v>
      </c>
    </row>
    <row r="101" spans="3:5" x14ac:dyDescent="0.4">
      <c r="C101" s="6">
        <v>1</v>
      </c>
      <c r="D101" s="6">
        <f>(D100^2+$D$94)/D100/2</f>
        <v>1.5</v>
      </c>
      <c r="E101" s="27">
        <f t="shared" ref="E101:E120" si="0">(D101)/$D$95-1</f>
        <v>6.0660171779821193E-2</v>
      </c>
    </row>
    <row r="102" spans="3:5" x14ac:dyDescent="0.4">
      <c r="C102" s="6">
        <f>C101+1</f>
        <v>2</v>
      </c>
      <c r="D102" s="6">
        <f t="shared" ref="D102:D120" si="1">(D101^2+$D$94)/D101/2</f>
        <v>1.4166666666666667</v>
      </c>
      <c r="E102" s="27">
        <f t="shared" si="0"/>
        <v>1.7346066809422744E-3</v>
      </c>
    </row>
    <row r="103" spans="3:5" x14ac:dyDescent="0.4">
      <c r="C103" s="6">
        <f t="shared" ref="C103:C120" si="2">C102+1</f>
        <v>3</v>
      </c>
      <c r="D103" s="6">
        <f t="shared" si="1"/>
        <v>1.4142156862745099</v>
      </c>
      <c r="E103" s="27">
        <f t="shared" si="0"/>
        <v>1.5018250929532684E-6</v>
      </c>
    </row>
    <row r="104" spans="3:5" x14ac:dyDescent="0.4">
      <c r="C104" s="6">
        <f t="shared" si="2"/>
        <v>4</v>
      </c>
      <c r="D104" s="6">
        <f t="shared" si="1"/>
        <v>1.4142135623746899</v>
      </c>
      <c r="E104" s="27">
        <f t="shared" si="0"/>
        <v>1.127542503809309E-12</v>
      </c>
    </row>
    <row r="105" spans="3:5" x14ac:dyDescent="0.4">
      <c r="C105" s="6">
        <f t="shared" si="2"/>
        <v>5</v>
      </c>
      <c r="D105" s="6">
        <f t="shared" si="1"/>
        <v>1.4142135623730949</v>
      </c>
      <c r="E105" s="27">
        <f t="shared" si="0"/>
        <v>0</v>
      </c>
    </row>
    <row r="106" spans="3:5" x14ac:dyDescent="0.4">
      <c r="C106" s="6">
        <f t="shared" si="2"/>
        <v>6</v>
      </c>
      <c r="D106" s="6">
        <f t="shared" si="1"/>
        <v>1.4142135623730949</v>
      </c>
      <c r="E106" s="27">
        <f t="shared" si="0"/>
        <v>0</v>
      </c>
    </row>
    <row r="107" spans="3:5" x14ac:dyDescent="0.4">
      <c r="C107" s="6">
        <f t="shared" si="2"/>
        <v>7</v>
      </c>
      <c r="D107" s="6">
        <f t="shared" si="1"/>
        <v>1.4142135623730949</v>
      </c>
      <c r="E107" s="27">
        <f t="shared" si="0"/>
        <v>0</v>
      </c>
    </row>
    <row r="108" spans="3:5" x14ac:dyDescent="0.4">
      <c r="C108" s="6">
        <f t="shared" si="2"/>
        <v>8</v>
      </c>
      <c r="D108" s="6">
        <f t="shared" si="1"/>
        <v>1.4142135623730949</v>
      </c>
      <c r="E108" s="27">
        <f t="shared" si="0"/>
        <v>0</v>
      </c>
    </row>
    <row r="109" spans="3:5" x14ac:dyDescent="0.4">
      <c r="C109" s="6">
        <f t="shared" si="2"/>
        <v>9</v>
      </c>
      <c r="D109" s="6">
        <f t="shared" si="1"/>
        <v>1.4142135623730949</v>
      </c>
      <c r="E109" s="27">
        <f t="shared" si="0"/>
        <v>0</v>
      </c>
    </row>
    <row r="110" spans="3:5" x14ac:dyDescent="0.4">
      <c r="C110" s="6">
        <f t="shared" si="2"/>
        <v>10</v>
      </c>
      <c r="D110" s="6">
        <f t="shared" si="1"/>
        <v>1.4142135623730949</v>
      </c>
      <c r="E110" s="27">
        <f t="shared" si="0"/>
        <v>0</v>
      </c>
    </row>
    <row r="111" spans="3:5" x14ac:dyDescent="0.4">
      <c r="C111" s="6">
        <f t="shared" si="2"/>
        <v>11</v>
      </c>
      <c r="D111" s="6">
        <f t="shared" si="1"/>
        <v>1.4142135623730949</v>
      </c>
      <c r="E111" s="27">
        <f t="shared" si="0"/>
        <v>0</v>
      </c>
    </row>
    <row r="112" spans="3:5" x14ac:dyDescent="0.4">
      <c r="C112" s="6">
        <f t="shared" si="2"/>
        <v>12</v>
      </c>
      <c r="D112" s="6">
        <f t="shared" si="1"/>
        <v>1.4142135623730949</v>
      </c>
      <c r="E112" s="27">
        <f t="shared" si="0"/>
        <v>0</v>
      </c>
    </row>
    <row r="113" spans="3:5" x14ac:dyDescent="0.4">
      <c r="C113" s="6">
        <f t="shared" si="2"/>
        <v>13</v>
      </c>
      <c r="D113" s="6">
        <f t="shared" si="1"/>
        <v>1.4142135623730949</v>
      </c>
      <c r="E113" s="27">
        <f t="shared" si="0"/>
        <v>0</v>
      </c>
    </row>
    <row r="114" spans="3:5" x14ac:dyDescent="0.4">
      <c r="C114" s="6">
        <f t="shared" si="2"/>
        <v>14</v>
      </c>
      <c r="D114" s="6">
        <f t="shared" si="1"/>
        <v>1.4142135623730949</v>
      </c>
      <c r="E114" s="27">
        <f t="shared" si="0"/>
        <v>0</v>
      </c>
    </row>
    <row r="115" spans="3:5" x14ac:dyDescent="0.4">
      <c r="C115" s="6">
        <f t="shared" si="2"/>
        <v>15</v>
      </c>
      <c r="D115" s="6">
        <f t="shared" si="1"/>
        <v>1.4142135623730949</v>
      </c>
      <c r="E115" s="27">
        <f t="shared" si="0"/>
        <v>0</v>
      </c>
    </row>
    <row r="116" spans="3:5" x14ac:dyDescent="0.4">
      <c r="C116" s="6">
        <f t="shared" si="2"/>
        <v>16</v>
      </c>
      <c r="D116" s="6">
        <f t="shared" si="1"/>
        <v>1.4142135623730949</v>
      </c>
      <c r="E116" s="27">
        <f t="shared" si="0"/>
        <v>0</v>
      </c>
    </row>
    <row r="117" spans="3:5" x14ac:dyDescent="0.4">
      <c r="C117" s="6">
        <f t="shared" si="2"/>
        <v>17</v>
      </c>
      <c r="D117" s="6">
        <f t="shared" si="1"/>
        <v>1.4142135623730949</v>
      </c>
      <c r="E117" s="27">
        <f t="shared" si="0"/>
        <v>0</v>
      </c>
    </row>
    <row r="118" spans="3:5" x14ac:dyDescent="0.4">
      <c r="C118" s="6">
        <f t="shared" si="2"/>
        <v>18</v>
      </c>
      <c r="D118" s="6">
        <f t="shared" si="1"/>
        <v>1.4142135623730949</v>
      </c>
      <c r="E118" s="27">
        <f t="shared" si="0"/>
        <v>0</v>
      </c>
    </row>
    <row r="119" spans="3:5" x14ac:dyDescent="0.4">
      <c r="C119" s="6">
        <f t="shared" si="2"/>
        <v>19</v>
      </c>
      <c r="D119" s="6">
        <f t="shared" si="1"/>
        <v>1.4142135623730949</v>
      </c>
      <c r="E119" s="27">
        <f t="shared" si="0"/>
        <v>0</v>
      </c>
    </row>
    <row r="120" spans="3:5" x14ac:dyDescent="0.4">
      <c r="C120" s="6">
        <f t="shared" si="2"/>
        <v>20</v>
      </c>
      <c r="D120" s="6">
        <f t="shared" si="1"/>
        <v>1.4142135623730949</v>
      </c>
      <c r="E120" s="27">
        <f t="shared" si="0"/>
        <v>0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"/>
  <sheetViews>
    <sheetView workbookViewId="0">
      <selection activeCell="A4" sqref="A4"/>
    </sheetView>
  </sheetViews>
  <sheetFormatPr defaultRowHeight="18.75" x14ac:dyDescent="0.4"/>
  <sheetData>
    <row r="1" spans="1:3" ht="24.75" thickBot="1" x14ac:dyDescent="0.45">
      <c r="A1" s="4" t="s">
        <v>73</v>
      </c>
      <c r="B1" s="4"/>
      <c r="C1" s="4"/>
    </row>
    <row r="2" spans="1:3" ht="19.5" thickTop="1" x14ac:dyDescent="0.4"/>
    <row r="3" spans="1:3" x14ac:dyDescent="0.4">
      <c r="A3" t="s">
        <v>74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DEFOX</vt:lpstr>
      <vt:lpstr>math</vt:lpstr>
      <vt:lpstr>mirror</vt:lpstr>
      <vt:lpstr>nm</vt:lpstr>
      <vt:lpstr>cyborg</vt:lpstr>
      <vt:lpstr>mirror!M_U</vt:lpstr>
      <vt:lpstr>mirror!V_N</vt:lpstr>
      <vt:lpstr>mirror!V_NN</vt:lpstr>
      <vt:lpstr>mirror!V_S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Maurice</dc:creator>
  <cp:lastModifiedBy>et Maurice</cp:lastModifiedBy>
  <dcterms:created xsi:type="dcterms:W3CDTF">2021-10-09T01:20:03Z</dcterms:created>
  <dcterms:modified xsi:type="dcterms:W3CDTF">2021-12-04T22:49:29Z</dcterms:modified>
</cp:coreProperties>
</file>