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My Monolith\Origami\DIAMOND\DEFOX\"/>
    </mc:Choice>
  </mc:AlternateContent>
  <bookViews>
    <workbookView xWindow="0" yWindow="0" windowWidth="24315" windowHeight="10395" activeTab="3"/>
  </bookViews>
  <sheets>
    <sheet name="DEFOX" sheetId="2" r:id="rId1"/>
    <sheet name="cyborg" sheetId="1" r:id="rId2"/>
    <sheet name="math" sheetId="3" r:id="rId3"/>
    <sheet name="mirror" sheetId="4" r:id="rId4"/>
  </sheets>
  <definedNames>
    <definedName name="M_U" localSheetId="3">mirror!$E$123:$F$124</definedName>
    <definedName name="V_N" localSheetId="3">mirror!$E$120:$F$120</definedName>
    <definedName name="V_NN" localSheetId="3">mirror!$E$125:$F$125</definedName>
    <definedName name="V_S" localSheetId="3">mirror!$E$117:$F$117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9" i="4" l="1"/>
  <c r="E120" i="4" s="1"/>
  <c r="E119" i="4"/>
  <c r="F120" i="4" s="1"/>
  <c r="E131" i="4"/>
  <c r="F131" i="4"/>
  <c r="E132" i="4"/>
  <c r="F132" i="4"/>
  <c r="E133" i="4"/>
  <c r="F133" i="4"/>
  <c r="F130" i="4"/>
  <c r="E130" i="4"/>
  <c r="E125" i="4" l="1" a="1"/>
  <c r="E123" i="4" a="1"/>
  <c r="F125" i="4" l="1"/>
  <c r="E125" i="4"/>
  <c r="E123" i="4"/>
  <c r="F123" i="4"/>
  <c r="F124" i="4"/>
  <c r="E124" i="4"/>
  <c r="G130" i="4" l="1" a="1"/>
  <c r="G133" i="4" a="1"/>
  <c r="G131" i="4" a="1"/>
  <c r="G132" i="4" a="1"/>
  <c r="H133" i="4" l="1"/>
  <c r="G133" i="4"/>
  <c r="G130" i="4"/>
  <c r="H130" i="4"/>
  <c r="H132" i="4"/>
  <c r="G132" i="4"/>
  <c r="G131" i="4"/>
  <c r="H131" i="4"/>
</calcChain>
</file>

<file path=xl/sharedStrings.xml><?xml version="1.0" encoding="utf-8"?>
<sst xmlns="http://schemas.openxmlformats.org/spreadsheetml/2006/main" count="109" uniqueCount="104">
  <si>
    <t>Structures</t>
    <phoneticPr fontId="4"/>
  </si>
  <si>
    <t>Diagram Editor For Origami Creators</t>
    <phoneticPr fontId="4"/>
  </si>
  <si>
    <t>DEFOX</t>
    <phoneticPr fontId="4"/>
  </si>
  <si>
    <t>Math</t>
    <phoneticPr fontId="3"/>
  </si>
  <si>
    <t>double</t>
    <phoneticPr fontId="3"/>
  </si>
  <si>
    <t>&lt; CALC errors</t>
    <phoneticPr fontId="3"/>
  </si>
  <si>
    <t>~ digits</t>
    <phoneticPr fontId="3"/>
  </si>
  <si>
    <t>~ …</t>
    <phoneticPr fontId="3"/>
  </si>
  <si>
    <t>&lt; precise in computers</t>
    <phoneticPr fontId="3"/>
  </si>
  <si>
    <t>Discrete mathematics</t>
    <phoneticPr fontId="3"/>
  </si>
  <si>
    <t>constructed only by "integers"</t>
    <phoneticPr fontId="3"/>
  </si>
  <si>
    <t>~ long / long long (IEEE)</t>
    <phoneticPr fontId="3"/>
  </si>
  <si>
    <t>Field</t>
    <phoneticPr fontId="3"/>
  </si>
  <si>
    <t>Field(math)</t>
    <phoneticPr fontId="3"/>
  </si>
  <si>
    <t>definition:</t>
    <phoneticPr fontId="3"/>
  </si>
  <si>
    <t>distributive</t>
    <phoneticPr fontId="3"/>
  </si>
  <si>
    <t>monoid</t>
    <phoneticPr fontId="3"/>
  </si>
  <si>
    <t>abelian group</t>
    <phoneticPr fontId="3"/>
  </si>
  <si>
    <t>multiplicable identity exists</t>
    <phoneticPr fontId="3"/>
  </si>
  <si>
    <t>left distributive</t>
    <phoneticPr fontId="3"/>
  </si>
  <si>
    <t>right distributive</t>
    <phoneticPr fontId="3"/>
  </si>
  <si>
    <t>an addition rule: +</t>
    <phoneticPr fontId="3"/>
  </si>
  <si>
    <t>a multiplication rule: *</t>
    <phoneticPr fontId="3"/>
  </si>
  <si>
    <t>a set: F</t>
    <phoneticPr fontId="3"/>
  </si>
  <si>
    <t>associativity</t>
    <phoneticPr fontId="3"/>
  </si>
  <si>
    <t>non zero elements makes a group in *</t>
    <phoneticPr fontId="3"/>
  </si>
  <si>
    <t>inverse elements exist</t>
    <phoneticPr fontId="3"/>
  </si>
  <si>
    <t>Identitiy element exists</t>
    <phoneticPr fontId="3"/>
  </si>
  <si>
    <t>commutable</t>
    <phoneticPr fontId="3"/>
  </si>
  <si>
    <t>associativity</t>
    <phoneticPr fontId="3"/>
  </si>
  <si>
    <t>Group</t>
    <phoneticPr fontId="3"/>
  </si>
  <si>
    <t>&gt; "discrete math"</t>
    <phoneticPr fontId="3"/>
  </si>
  <si>
    <t>concept</t>
    <phoneticPr fontId="3"/>
  </si>
  <si>
    <t>Rational Numbers</t>
    <phoneticPr fontId="3"/>
  </si>
  <si>
    <t>Silver Numbers</t>
    <phoneticPr fontId="3"/>
  </si>
  <si>
    <t>Archtectures</t>
    <phoneticPr fontId="4"/>
  </si>
  <si>
    <t>Numbers(Integers)</t>
    <phoneticPr fontId="3"/>
  </si>
  <si>
    <t>with equality relashion</t>
    <phoneticPr fontId="3"/>
  </si>
  <si>
    <t>Group:</t>
    <phoneticPr fontId="3"/>
  </si>
  <si>
    <t>an unitary ring:</t>
    <phoneticPr fontId="3"/>
  </si>
  <si>
    <t>Quadratic Operations</t>
    <phoneticPr fontId="3"/>
  </si>
  <si>
    <t>Origami Axioms</t>
    <phoneticPr fontId="3"/>
  </si>
  <si>
    <t>requires the field to be closed in quadratic equations:</t>
    <phoneticPr fontId="3"/>
  </si>
  <si>
    <t>formally,</t>
    <phoneticPr fontId="3"/>
  </si>
  <si>
    <t>it leads</t>
    <phoneticPr fontId="3"/>
  </si>
  <si>
    <t>Eliminating "double"</t>
    <phoneticPr fontId="3"/>
  </si>
  <si>
    <t>Integers</t>
    <phoneticPr fontId="3"/>
  </si>
  <si>
    <t>Complex Numbers</t>
    <phoneticPr fontId="3"/>
  </si>
  <si>
    <t>Mirror</t>
    <phoneticPr fontId="3"/>
  </si>
  <si>
    <t>Flipping vertices as a Affine Transform</t>
    <phoneticPr fontId="3"/>
  </si>
  <si>
    <t>x</t>
    <phoneticPr fontId="3"/>
  </si>
  <si>
    <t>segment as a "mirror"</t>
    <phoneticPr fontId="3"/>
  </si>
  <si>
    <t>segment</t>
    <phoneticPr fontId="3"/>
  </si>
  <si>
    <t xml:space="preserve">norm vector </t>
    <phoneticPr fontId="3"/>
  </si>
  <si>
    <t>such that</t>
    <phoneticPr fontId="3"/>
  </si>
  <si>
    <t>taking inner products,</t>
    <phoneticPr fontId="3"/>
  </si>
  <si>
    <t>, which sums up to</t>
    <phoneticPr fontId="3"/>
  </si>
  <si>
    <t>this is equivalent to</t>
    <phoneticPr fontId="3"/>
  </si>
  <si>
    <t>specifically, the second term operator, "Square Root",</t>
    <phoneticPr fontId="3"/>
  </si>
  <si>
    <t>thus</t>
    <phoneticPr fontId="3"/>
  </si>
  <si>
    <t>x</t>
    <phoneticPr fontId="3"/>
  </si>
  <si>
    <t>y</t>
    <phoneticPr fontId="3"/>
  </si>
  <si>
    <t>s</t>
    <phoneticPr fontId="3"/>
  </si>
  <si>
    <t>e</t>
    <phoneticPr fontId="3"/>
  </si>
  <si>
    <t>Segment</t>
    <phoneticPr fontId="3"/>
  </si>
  <si>
    <t>Vertices</t>
    <phoneticPr fontId="3"/>
  </si>
  <si>
    <t>y</t>
    <phoneticPr fontId="3"/>
  </si>
  <si>
    <t>d</t>
    <phoneticPr fontId="3"/>
  </si>
  <si>
    <t>n</t>
    <phoneticPr fontId="3"/>
  </si>
  <si>
    <t>x'</t>
    <phoneticPr fontId="3"/>
  </si>
  <si>
    <t>y'</t>
    <phoneticPr fontId="3"/>
  </si>
  <si>
    <t>Affine Transform</t>
    <phoneticPr fontId="3"/>
  </si>
  <si>
    <t>Test Cases</t>
    <phoneticPr fontId="3"/>
  </si>
  <si>
    <t>Cyborg</t>
    <phoneticPr fontId="3"/>
  </si>
  <si>
    <t>Diagram Element Library</t>
    <phoneticPr fontId="3"/>
  </si>
  <si>
    <t>Affine Group</t>
    <phoneticPr fontId="3"/>
  </si>
  <si>
    <t>* Diracc's bra-ket notation</t>
    <phoneticPr fontId="3"/>
  </si>
  <si>
    <t>Properties</t>
    <phoneticPr fontId="3"/>
  </si>
  <si>
    <t>Unitarity</t>
    <phoneticPr fontId="3"/>
  </si>
  <si>
    <t>* symmetricity is also manifest</t>
    <phoneticPr fontId="3"/>
  </si>
  <si>
    <t>eigen vectors</t>
    <phoneticPr fontId="3"/>
  </si>
  <si>
    <t>, which means n is the eigenvector of U with eigenvalue -1</t>
    <phoneticPr fontId="3"/>
  </si>
  <si>
    <t>eigen vector</t>
    <phoneticPr fontId="3"/>
  </si>
  <si>
    <t>must be orthogonal to n, which is nothing but</t>
    <phoneticPr fontId="3"/>
  </si>
  <si>
    <t>eigen value</t>
    <phoneticPr fontId="3"/>
  </si>
  <si>
    <t>note that the trace of a matrix is equal to the sum of the eigenvalues,</t>
    <phoneticPr fontId="3"/>
  </si>
  <si>
    <t>thus d is also an eigenvector but with eigenvalue 1</t>
    <phoneticPr fontId="3"/>
  </si>
  <si>
    <t>Eigenvalue decomposition</t>
    <phoneticPr fontId="3"/>
  </si>
  <si>
    <t>thus U can be decomposed into to terms;</t>
    <phoneticPr fontId="3"/>
  </si>
  <si>
    <t>Composes into Identity</t>
    <phoneticPr fontId="3"/>
  </si>
  <si>
    <t>, which is manifest with "the mirror of the mirror returns it back"</t>
    <phoneticPr fontId="3"/>
  </si>
  <si>
    <t>U</t>
    <phoneticPr fontId="3"/>
  </si>
  <si>
    <t>n'</t>
    <phoneticPr fontId="3"/>
  </si>
  <si>
    <t>vectors</t>
    <phoneticPr fontId="3"/>
  </si>
  <si>
    <t>components</t>
    <phoneticPr fontId="3"/>
  </si>
  <si>
    <t>, where the direction vector, start point vector and end point vector is denoted as</t>
    <phoneticPr fontId="3"/>
  </si>
  <si>
    <t>denote the direction vector;</t>
    <phoneticPr fontId="3"/>
  </si>
  <si>
    <t>v</t>
    <phoneticPr fontId="3"/>
  </si>
  <si>
    <t>v'</t>
    <phoneticPr fontId="3"/>
  </si>
  <si>
    <t>consider different mirrors given by different segments, d1 and d2;</t>
    <phoneticPr fontId="3"/>
  </si>
  <si>
    <t>and let them composed;</t>
    <phoneticPr fontId="3"/>
  </si>
  <si>
    <t>which satisfies "mirror" properties;</t>
    <phoneticPr fontId="3"/>
  </si>
  <si>
    <t>Properties</t>
    <phoneticPr fontId="3"/>
  </si>
  <si>
    <t>hence U is a 2 x 2 matrix, it must have another eigen value and vector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</si>
</sst>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2"/>
      <charset val="128"/>
      <scheme val="minor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Mirror</a:t>
            </a:r>
            <a:r>
              <a:rPr lang="en-US" altLang="ja-JP" baseline="0"/>
              <a:t> transform Test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mirror!$E$128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mirror!$E$130:$E$133</c:f>
              <c:numCache>
                <c:formatCode>General</c:formatCode>
                <c:ptCount val="4"/>
                <c:pt idx="0">
                  <c:v>0.69721881222178816</c:v>
                </c:pt>
                <c:pt idx="1">
                  <c:v>8.4663021827176905</c:v>
                </c:pt>
                <c:pt idx="2">
                  <c:v>0.99386746875143706</c:v>
                </c:pt>
                <c:pt idx="3">
                  <c:v>6.7063501136337305</c:v>
                </c:pt>
              </c:numCache>
            </c:numRef>
          </c:xVal>
          <c:yVal>
            <c:numRef>
              <c:f>mirror!$F$130:$F$133</c:f>
              <c:numCache>
                <c:formatCode>General</c:formatCode>
                <c:ptCount val="4"/>
                <c:pt idx="0">
                  <c:v>0.50172406692161164</c:v>
                </c:pt>
                <c:pt idx="1">
                  <c:v>4.5511220008408637</c:v>
                </c:pt>
                <c:pt idx="2">
                  <c:v>9.5593805909316583</c:v>
                </c:pt>
                <c:pt idx="3">
                  <c:v>5.8643616804719878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mirror!$G$128</c:f>
              <c:strCache>
                <c:ptCount val="1"/>
                <c:pt idx="0">
                  <c:v>v'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mirror!$G$130:$G$133</c:f>
              <c:numCache>
                <c:formatCode>General</c:formatCode>
                <c:ptCount val="4"/>
                <c:pt idx="0">
                  <c:v>-4.8335661631773537</c:v>
                </c:pt>
                <c:pt idx="1">
                  <c:v>-3.1214874903537249</c:v>
                </c:pt>
                <c:pt idx="2">
                  <c:v>3.7787224760439893</c:v>
                </c:pt>
                <c:pt idx="3">
                  <c:v>-1.367990818564337</c:v>
                </c:pt>
              </c:numCache>
            </c:numRef>
          </c:xVal>
          <c:yVal>
            <c:numRef>
              <c:f>mirror!$H$130:$H$133</c:f>
              <c:numCache>
                <c:formatCode>General</c:formatCode>
                <c:ptCount val="4"/>
                <c:pt idx="0">
                  <c:v>4.6498127984709674</c:v>
                </c:pt>
                <c:pt idx="1">
                  <c:v>13.241964255644424</c:v>
                </c:pt>
                <c:pt idx="2">
                  <c:v>7.4707393354622438</c:v>
                </c:pt>
                <c:pt idx="3">
                  <c:v>11.920117379620537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mirror!$C$117</c:f>
              <c:strCache>
                <c:ptCount val="1"/>
                <c:pt idx="0">
                  <c:v>Segment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mirror!$E$117:$E$118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mirror!$F$117:$F$118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8086144"/>
        <c:axId val="-1428091040"/>
      </c:scatterChart>
      <c:valAx>
        <c:axId val="-142808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28091040"/>
        <c:crosses val="autoZero"/>
        <c:crossBetween val="midCat"/>
      </c:valAx>
      <c:valAx>
        <c:axId val="-14280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2808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2</xdr:row>
      <xdr:rowOff>95250</xdr:rowOff>
    </xdr:from>
    <xdr:to>
      <xdr:col>2</xdr:col>
      <xdr:colOff>428625</xdr:colOff>
      <xdr:row>8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657225"/>
          <a:ext cx="1352550" cy="1352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26</xdr:row>
      <xdr:rowOff>66675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381000" y="539115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381000" y="539115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49</xdr:row>
      <xdr:rowOff>85725</xdr:rowOff>
    </xdr:from>
    <xdr:ext cx="5071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3733800" y="683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3733800" y="683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(𝐹, +)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352425</xdr:colOff>
      <xdr:row>55</xdr:row>
      <xdr:rowOff>133350</xdr:rowOff>
    </xdr:from>
    <xdr:ext cx="4297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3781425" y="7839075"/>
              <a:ext cx="4297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3781425" y="7839075"/>
              <a:ext cx="4297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(𝐹,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419100</xdr:colOff>
      <xdr:row>64</xdr:row>
      <xdr:rowOff>114300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3848100" y="8772525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3848100" y="8772525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40</xdr:row>
      <xdr:rowOff>28575</xdr:rowOff>
    </xdr:from>
    <xdr:ext cx="182518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4410075" y="9639300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4410075" y="9639300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381000</xdr:colOff>
      <xdr:row>42</xdr:row>
      <xdr:rowOff>28575</xdr:rowOff>
    </xdr:from>
    <xdr:ext cx="8288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4495800" y="10115550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4495800" y="10115550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𝑎∗∃𝐼=𝑎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390525</xdr:colOff>
      <xdr:row>44</xdr:row>
      <xdr:rowOff>38100</xdr:rowOff>
    </xdr:from>
    <xdr:ext cx="85446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4505325" y="10601325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4505325" y="10601325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𝑎∗∃𝑎 ̂=0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76200</xdr:colOff>
      <xdr:row>53</xdr:row>
      <xdr:rowOff>66675</xdr:rowOff>
    </xdr:from>
    <xdr:ext cx="11462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4876800" y="1110615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4876800" y="1110615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𝑎+𝑏≔𝑏+𝑎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28575</xdr:colOff>
      <xdr:row>58</xdr:row>
      <xdr:rowOff>152400</xdr:rowOff>
    </xdr:from>
    <xdr:ext cx="182518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4829175" y="12382500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4829175" y="12382500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171450</xdr:colOff>
      <xdr:row>61</xdr:row>
      <xdr:rowOff>66675</xdr:rowOff>
    </xdr:from>
    <xdr:ext cx="74911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4972050" y="13011150"/>
              <a:ext cx="74911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4972050" y="13011150"/>
              <a:ext cx="74911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𝑎∗1=𝑎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85725</xdr:colOff>
      <xdr:row>28</xdr:row>
      <xdr:rowOff>9525</xdr:rowOff>
    </xdr:from>
    <xdr:ext cx="9975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2143125" y="5810250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,…∈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143125" y="5810250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𝑎,𝑏,𝑐,…∈𝐹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323850</xdr:colOff>
      <xdr:row>67</xdr:row>
      <xdr:rowOff>19050</xdr:rowOff>
    </xdr:from>
    <xdr:ext cx="204190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5124450" y="1439227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5124450" y="1439227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𝑎∗(𝑏+𝑐)=𝑎∗𝑏+𝑎∗𝑐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361950</xdr:colOff>
      <xdr:row>69</xdr:row>
      <xdr:rowOff>171450</xdr:rowOff>
    </xdr:from>
    <xdr:ext cx="2025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5162550" y="1502092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5162550" y="1502092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(𝑎+𝑏)∗𝑐=𝑎∗𝑐+𝑏∗𝑐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266700</xdr:colOff>
      <xdr:row>30</xdr:row>
      <xdr:rowOff>38100</xdr:rowOff>
    </xdr:from>
    <xdr:ext cx="1747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2324100" y="7267575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2324100" y="7267575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266700</xdr:colOff>
      <xdr:row>80</xdr:row>
      <xdr:rowOff>123825</xdr:rowOff>
    </xdr:from>
    <xdr:ext cx="142705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1638300" y="19259550"/>
              <a:ext cx="142705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𝐴𝑥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1638300" y="19259550"/>
              <a:ext cx="142705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𝑥^2−2𝐴𝑥+𝐵=0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57150</xdr:colOff>
      <xdr:row>82</xdr:row>
      <xdr:rowOff>142875</xdr:rowOff>
    </xdr:from>
    <xdr:ext cx="84144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2114550" y="19754850"/>
              <a:ext cx="8414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2114550" y="19754850"/>
              <a:ext cx="8414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𝑥,𝐴,𝐵∈𝐹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87</xdr:row>
      <xdr:rowOff>180975</xdr:rowOff>
    </xdr:from>
    <xdr:ext cx="220278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1638300" y="20507325"/>
              <a:ext cx="220278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∀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1638300" y="20507325"/>
              <a:ext cx="220278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∀𝑥∈𝐹 ∃𝑦∈𝐹 s.t.  𝑦∗𝑦=𝑥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171450</xdr:colOff>
      <xdr:row>89</xdr:row>
      <xdr:rowOff>133350</xdr:rowOff>
    </xdr:from>
    <xdr:ext cx="111761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228850" y="20935950"/>
              <a:ext cx="111761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⊂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228850" y="20935950"/>
              <a:ext cx="111761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⇔𝑦∈𝑆_𝑥⊂𝐹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352425</xdr:colOff>
      <xdr:row>92</xdr:row>
      <xdr:rowOff>180975</xdr:rowOff>
    </xdr:from>
    <xdr:ext cx="66550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2409825" y="21697950"/>
              <a:ext cx="6655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2409825" y="21697950"/>
              <a:ext cx="6655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−𝑦∈𝑆_𝑥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314325</xdr:colOff>
      <xdr:row>84</xdr:row>
      <xdr:rowOff>114300</xdr:rowOff>
    </xdr:from>
    <xdr:ext cx="1578702" cy="277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1685925" y="20202525"/>
              <a:ext cx="1578702" cy="277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±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ra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685925" y="20202525"/>
              <a:ext cx="1578702" cy="277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⇐𝑥=𝐴±√(𝐴^2−𝐵)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25</xdr:row>
      <xdr:rowOff>114300</xdr:rowOff>
    </xdr:from>
    <xdr:ext cx="2052228" cy="229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971550" y="6153150"/>
              <a:ext cx="205222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971550" y="6153150"/>
              <a:ext cx="205222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|𝑣′〉≔𝑀 ̂|𝑣〉≔𝑈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676275</xdr:colOff>
      <xdr:row>11</xdr:row>
      <xdr:rowOff>142875</xdr:rowOff>
    </xdr:from>
    <xdr:ext cx="1256049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1362075" y="2847975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1362075" y="2847975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|𝑑〉, |𝑠〉,|𝑒〉∈ℝ^2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200025</xdr:colOff>
      <xdr:row>7</xdr:row>
      <xdr:rowOff>180975</xdr:rowOff>
    </xdr:from>
    <xdr:ext cx="2197974" cy="2904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885825" y="1933575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885825" y="1933575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|𝑑〉=(𝑑_𝑥,𝑑_𝑦 )^𝑇≔|𝑒〉−|𝑠〉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276225</xdr:colOff>
      <xdr:row>16</xdr:row>
      <xdr:rowOff>76200</xdr:rowOff>
    </xdr:from>
    <xdr:ext cx="2808589" cy="4338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962025" y="3019425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962025" y="3019425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|𝑛〉≔𝜎 ̂_𝑦 |𝑑〉≔(■8(0&amp;−1@1&amp;0))(■8(𝑑_𝑥@𝑑_𝑦 ))∈ℝ^2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295275</xdr:colOff>
      <xdr:row>20</xdr:row>
      <xdr:rowOff>9525</xdr:rowOff>
    </xdr:from>
    <xdr:ext cx="77553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1666875" y="3905250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1666875" y="3905250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〈𝑛│𝑑〉=0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504825</xdr:colOff>
      <xdr:row>30</xdr:row>
      <xdr:rowOff>9525</xdr:rowOff>
    </xdr:from>
    <xdr:ext cx="2028569" cy="9710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190625" y="62865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=∃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+∃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190625" y="62865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(├|𝑣〉−├|𝑣′〉)/2=∃𝛼|𝑛〉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(├|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𝑣〉+├|𝑣′〉)/2=|𝑠〉+∃𝛽|𝑑〉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133350</xdr:colOff>
      <xdr:row>36</xdr:row>
      <xdr:rowOff>200025</xdr:rowOff>
    </xdr:from>
    <xdr:ext cx="187545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1504950" y="79057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1504950" y="79057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|𝑣〉=|𝑠〉+𝛼|𝑛〉+𝛽|𝑑〉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40</xdr:row>
      <xdr:rowOff>0</xdr:rowOff>
    </xdr:from>
    <xdr:ext cx="1789464" cy="5595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1371600" y="86582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1371600" y="86582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〈𝑣│𝑛〉=〈𝑠│𝑛〉+𝛼|𝑛|^2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𝑣│𝑑〉=〈𝑠│𝑑〉+𝛽|𝑑|^2 )┤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46</xdr:row>
      <xdr:rowOff>0</xdr:rowOff>
    </xdr:from>
    <xdr:ext cx="1082861" cy="4458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1371600" y="100869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1371600" y="100869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𝛼=〈𝑛│𝑣−𝑠〉/|𝑛|^2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9525</xdr:colOff>
      <xdr:row>48</xdr:row>
      <xdr:rowOff>85725</xdr:rowOff>
    </xdr:from>
    <xdr:ext cx="1087734" cy="4458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11"/>
            <xdr:cNvSpPr txBox="1"/>
          </xdr:nvSpPr>
          <xdr:spPr>
            <a:xfrm>
              <a:off x="1381125" y="106489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2" name="テキスト ボックス 11"/>
            <xdr:cNvSpPr txBox="1"/>
          </xdr:nvSpPr>
          <xdr:spPr>
            <a:xfrm>
              <a:off x="1381125" y="106489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𝛽=〈𝑑│𝑣−𝑠〉/|𝑑|^2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581025</xdr:colOff>
      <xdr:row>53</xdr:row>
      <xdr:rowOff>171450</xdr:rowOff>
    </xdr:from>
    <xdr:ext cx="1803571" cy="10760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2"/>
            <xdr:cNvSpPr txBox="1"/>
          </xdr:nvSpPr>
          <xdr:spPr>
            <a:xfrm>
              <a:off x="1266825" y="119253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3" name="テキスト ボックス 12"/>
            <xdr:cNvSpPr txBox="1"/>
          </xdr:nvSpPr>
          <xdr:spPr>
            <a:xfrm>
              <a:off x="1266825" y="119253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|𝑣−𝑣′〉/2=𝛼|𝑛〉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⇔|𝑣′〉=|𝑣〉−2𝛼|𝑛〉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=|𝑣〉−2 〈𝑛│𝑣−𝑠〉/|𝑛|^2 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419100</xdr:colOff>
      <xdr:row>59</xdr:row>
      <xdr:rowOff>85725</xdr:rowOff>
    </xdr:from>
    <xdr:ext cx="2885982" cy="4335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テキスト ボックス 13"/>
            <xdr:cNvSpPr txBox="1"/>
          </xdr:nvSpPr>
          <xdr:spPr>
            <a:xfrm>
              <a:off x="1104900" y="13268325"/>
              <a:ext cx="2885982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4" name="テキスト ボックス 13"/>
            <xdr:cNvSpPr txBox="1"/>
          </xdr:nvSpPr>
          <xdr:spPr>
            <a:xfrm>
              <a:off x="1104900" y="13268325"/>
              <a:ext cx="2885982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=𝕀|𝑣〉−2/|𝑛|^2  |𝑛〉〈𝑛│𝑣〉  +2/|𝑛|^2  |𝑛〉〈𝑛│𝑠〉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466725</xdr:colOff>
      <xdr:row>62</xdr:row>
      <xdr:rowOff>228600</xdr:rowOff>
    </xdr:from>
    <xdr:ext cx="2596608" cy="4840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テキスト ボックス 14"/>
            <xdr:cNvSpPr txBox="1"/>
          </xdr:nvSpPr>
          <xdr:spPr>
            <a:xfrm>
              <a:off x="1152525" y="14125575"/>
              <a:ext cx="2596608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5" name="テキスト ボックス 14"/>
            <xdr:cNvSpPr txBox="1"/>
          </xdr:nvSpPr>
          <xdr:spPr>
            <a:xfrm>
              <a:off x="1152525" y="14125575"/>
              <a:ext cx="2596608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=(𝕀−2 |𝑛〉〈𝑛┤|/|𝑛|^2 )|𝑣〉+2 〈𝑛│𝑠〉/(|𝑛|^2  )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68</xdr:row>
      <xdr:rowOff>85725</xdr:rowOff>
    </xdr:from>
    <xdr:ext cx="1822422" cy="891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テキスト ボックス 17"/>
            <xdr:cNvSpPr txBox="1"/>
          </xdr:nvSpPr>
          <xdr:spPr>
            <a:xfrm>
              <a:off x="1181100" y="15411450"/>
              <a:ext cx="1822422" cy="891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𝕀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∝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8" name="テキスト ボックス 17"/>
            <xdr:cNvSpPr txBox="1"/>
          </xdr:nvSpPr>
          <xdr:spPr>
            <a:xfrm>
              <a:off x="1181100" y="15411450"/>
              <a:ext cx="1822422" cy="891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𝕀−2 |𝑛〉〈𝑛┤|/|𝑛|^2 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 〈𝑛│𝑠〉/(|𝑛|^2  ) |𝑛〉∝|𝑛〉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647700</xdr:colOff>
      <xdr:row>134</xdr:row>
      <xdr:rowOff>180975</xdr:rowOff>
    </xdr:from>
    <xdr:to>
      <xdr:col>8</xdr:col>
      <xdr:colOff>419100</xdr:colOff>
      <xdr:row>154</xdr:row>
      <xdr:rowOff>9526</xdr:rowOff>
    </xdr:to>
    <xdr:graphicFrame macro="">
      <xdr:nvGraphicFramePr>
        <xdr:cNvPr id="19" name="グラフ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381000</xdr:colOff>
      <xdr:row>75</xdr:row>
      <xdr:rowOff>180975</xdr:rowOff>
    </xdr:from>
    <xdr:ext cx="1147429" cy="229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テキスト ボックス 16"/>
            <xdr:cNvSpPr txBox="1"/>
          </xdr:nvSpPr>
          <xdr:spPr>
            <a:xfrm>
              <a:off x="1752600" y="17173575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7" name="テキスト ボックス 16"/>
            <xdr:cNvSpPr txBox="1"/>
          </xdr:nvSpPr>
          <xdr:spPr>
            <a:xfrm>
              <a:off x="1752600" y="17173575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̂=𝑈 ̂^2=𝕀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333375</xdr:colOff>
      <xdr:row>80</xdr:row>
      <xdr:rowOff>161925</xdr:rowOff>
    </xdr:from>
    <xdr:ext cx="1956561" cy="6655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テキスト ボックス 19"/>
            <xdr:cNvSpPr txBox="1"/>
          </xdr:nvSpPr>
          <xdr:spPr>
            <a:xfrm>
              <a:off x="2390775" y="18345150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0" name="テキスト ボックス 19"/>
            <xdr:cNvSpPr txBox="1"/>
          </xdr:nvSpPr>
          <xdr:spPr>
            <a:xfrm>
              <a:off x="2390775" y="18345150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𝑈 ̂|𝑛〉=𝕀|𝑛〉−2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〈𝑛│𝑛〉/|𝑛|^2  |𝑛〉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266700</xdr:colOff>
      <xdr:row>89</xdr:row>
      <xdr:rowOff>161925</xdr:rowOff>
    </xdr:from>
    <xdr:ext cx="2716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テキスト ボックス 20"/>
            <xdr:cNvSpPr txBox="1"/>
          </xdr:nvSpPr>
          <xdr:spPr>
            <a:xfrm>
              <a:off x="3695700" y="20488275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1" name="テキスト ボックス 20"/>
            <xdr:cNvSpPr txBox="1"/>
          </xdr:nvSpPr>
          <xdr:spPr>
            <a:xfrm>
              <a:off x="3695700" y="20488275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514350</xdr:colOff>
      <xdr:row>93</xdr:row>
      <xdr:rowOff>152400</xdr:rowOff>
    </xdr:from>
    <xdr:ext cx="2929392" cy="15756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テキスト ボックス 21"/>
            <xdr:cNvSpPr txBox="1"/>
          </xdr:nvSpPr>
          <xdr:spPr>
            <a:xfrm>
              <a:off x="3257550" y="21431250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2" name="テキスト ボックス 21"/>
            <xdr:cNvSpPr txBox="1"/>
          </xdr:nvSpPr>
          <xdr:spPr>
            <a:xfrm>
              <a:off x="3257550" y="21431250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Tr(𝑈 ̂ )=Tr(𝕀)−2/|𝑛|^2  Tr(├|𝑛〉〈𝑛┤|)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=2−2/|𝑛|^2 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𝑛│𝑛〉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〈𝑛│𝑛〉)/|𝑛|^2 +(〈𝑑│𝑛〉〈𝑛│𝑑〉)/|𝑑|^2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=2−2−0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⇒0−(−1)=1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466725</xdr:colOff>
      <xdr:row>104</xdr:row>
      <xdr:rowOff>171450</xdr:rowOff>
    </xdr:from>
    <xdr:ext cx="1470403" cy="4521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テキスト ボックス 22"/>
            <xdr:cNvSpPr txBox="1"/>
          </xdr:nvSpPr>
          <xdr:spPr>
            <a:xfrm>
              <a:off x="2524125" y="23831550"/>
              <a:ext cx="147040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3" name="テキスト ボックス 22"/>
            <xdr:cNvSpPr txBox="1"/>
          </xdr:nvSpPr>
          <xdr:spPr>
            <a:xfrm>
              <a:off x="2524125" y="23831550"/>
              <a:ext cx="147040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〈𝑑│𝑑〉/|𝑑|^2 −〈𝑛│𝑛〉/|𝑛|^2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314325</xdr:colOff>
      <xdr:row>108</xdr:row>
      <xdr:rowOff>180975</xdr:rowOff>
    </xdr:from>
    <xdr:ext cx="1649682" cy="681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テキスト ボックス 23"/>
            <xdr:cNvSpPr txBox="1"/>
          </xdr:nvSpPr>
          <xdr:spPr>
            <a:xfrm>
              <a:off x="1685925" y="24793575"/>
              <a:ext cx="1649682" cy="681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4" name="テキスト ボックス 23"/>
            <xdr:cNvSpPr txBox="1"/>
          </xdr:nvSpPr>
          <xdr:spPr>
            <a:xfrm>
              <a:off x="1685925" y="24793575"/>
              <a:ext cx="1649682" cy="681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𝑈 ̂(𝑈 ̂├|𝑣〉+├|𝑛′〉)+|𝑛′〉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=𝕀|𝑣〉−|𝑛^′ 〉+|𝑛^′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523875</xdr:colOff>
      <xdr:row>159</xdr:row>
      <xdr:rowOff>0</xdr:rowOff>
    </xdr:from>
    <xdr:ext cx="1589794" cy="229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テキスト ボックス 24"/>
            <xdr:cNvSpPr txBox="1"/>
          </xdr:nvSpPr>
          <xdr:spPr>
            <a:xfrm>
              <a:off x="1209675" y="37947600"/>
              <a:ext cx="1589794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5" name="テキスト ボックス 24"/>
            <xdr:cNvSpPr txBox="1"/>
          </xdr:nvSpPr>
          <xdr:spPr>
            <a:xfrm>
              <a:off x="1209675" y="37947600"/>
              <a:ext cx="1589794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𝑀 ̂_1 (𝑥)≔𝑈 ̂_1 𝑥+|𝑛_1^′〉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514350</xdr:colOff>
      <xdr:row>160</xdr:row>
      <xdr:rowOff>180975</xdr:rowOff>
    </xdr:from>
    <xdr:ext cx="1602297" cy="229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テキスト ボックス 25"/>
            <xdr:cNvSpPr txBox="1"/>
          </xdr:nvSpPr>
          <xdr:spPr>
            <a:xfrm>
              <a:off x="1200150" y="38366700"/>
              <a:ext cx="1602297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6" name="テキスト ボックス 25"/>
            <xdr:cNvSpPr txBox="1"/>
          </xdr:nvSpPr>
          <xdr:spPr>
            <a:xfrm>
              <a:off x="1200150" y="38366700"/>
              <a:ext cx="1602297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𝑀 ̂_2 (𝑥)≔𝑈 ̂_2 𝑥+|𝑛_2^′〉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163</xdr:row>
      <xdr:rowOff>209550</xdr:rowOff>
    </xdr:from>
    <xdr:ext cx="2894126" cy="7314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テキスト ボックス 26"/>
            <xdr:cNvSpPr txBox="1"/>
          </xdr:nvSpPr>
          <xdr:spPr>
            <a:xfrm>
              <a:off x="1181100" y="39109650"/>
              <a:ext cx="2894126" cy="73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𝑥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kumimoji="1" lang="ja-JP" altLang="en-US" sz="14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=: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7" name="テキスト ボックス 26"/>
            <xdr:cNvSpPr txBox="1"/>
          </xdr:nvSpPr>
          <xdr:spPr>
            <a:xfrm>
              <a:off x="1181100" y="39109650"/>
              <a:ext cx="2894126" cy="73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𝑀 ̂_2∘𝑀 ̂_1 (𝑥)≔𝑈 ̂_2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̂_1 𝑥+├|𝑛_1^′ 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+|𝑛_2^′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̂_2 𝑈 ̂_1 𝑥+(𝑈 ̂_2 ├|𝑛_1^′ 〉+├|𝑛_2^′ 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=:𝑈 ̂𝑥+|𝑛′〉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638175</xdr:colOff>
      <xdr:row>167</xdr:row>
      <xdr:rowOff>209550</xdr:rowOff>
    </xdr:from>
    <xdr:ext cx="1599797" cy="459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テキスト ボックス 27"/>
            <xdr:cNvSpPr txBox="1"/>
          </xdr:nvSpPr>
          <xdr:spPr>
            <a:xfrm>
              <a:off x="1323975" y="4006215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8" name="テキスト ボックス 27"/>
            <xdr:cNvSpPr txBox="1"/>
          </xdr:nvSpPr>
          <xdr:spPr>
            <a:xfrm>
              <a:off x="1323975" y="4006215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𝑈 ̂≔𝑈 ̂_2 𝑈 ̂_1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|𝑛′〉≔𝑈 ̂_2 |𝑛_1^′ 〉+|𝑛_2^′ 〉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zoomScaleNormal="100" workbookViewId="0">
      <selection activeCell="E8" sqref="E8"/>
    </sheetView>
  </sheetViews>
  <sheetFormatPr defaultRowHeight="18.75" x14ac:dyDescent="0.4"/>
  <cols>
    <col min="1" max="16384" width="9" style="1"/>
  </cols>
  <sheetData>
    <row r="1" spans="1:3" ht="24.75" thickBot="1" x14ac:dyDescent="0.45">
      <c r="A1" s="3" t="s">
        <v>2</v>
      </c>
      <c r="B1" s="2"/>
      <c r="C1" s="2"/>
    </row>
    <row r="2" spans="1:3" ht="19.5" thickTop="1" x14ac:dyDescent="0.4"/>
    <row r="11" spans="1:3" x14ac:dyDescent="0.4">
      <c r="A11" s="1" t="s">
        <v>1</v>
      </c>
    </row>
    <row r="14" spans="1:3" x14ac:dyDescent="0.4">
      <c r="B14" s="1" t="s">
        <v>35</v>
      </c>
    </row>
    <row r="21" spans="2:2" x14ac:dyDescent="0.4">
      <c r="B21" s="1" t="s">
        <v>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"/>
  <sheetViews>
    <sheetView workbookViewId="0">
      <selection activeCell="A4" sqref="A4"/>
    </sheetView>
  </sheetViews>
  <sheetFormatPr defaultRowHeight="18.75" x14ac:dyDescent="0.4"/>
  <sheetData>
    <row r="1" spans="1:3" ht="24.75" thickBot="1" x14ac:dyDescent="0.45">
      <c r="A1" s="4" t="s">
        <v>73</v>
      </c>
      <c r="B1" s="4"/>
      <c r="C1" s="4"/>
    </row>
    <row r="2" spans="1:3" ht="19.5" thickTop="1" x14ac:dyDescent="0.4"/>
    <row r="3" spans="1:3" x14ac:dyDescent="0.4">
      <c r="A3" t="s">
        <v>74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2"/>
  <sheetViews>
    <sheetView topLeftCell="A67" workbookViewId="0">
      <selection activeCell="C92" sqref="C92"/>
    </sheetView>
  </sheetViews>
  <sheetFormatPr defaultRowHeight="18.75" x14ac:dyDescent="0.4"/>
  <sheetData>
    <row r="1" spans="1:4" ht="24.75" thickBot="1" x14ac:dyDescent="0.45">
      <c r="A1" s="4" t="s">
        <v>3</v>
      </c>
      <c r="B1" s="4"/>
      <c r="C1" s="4"/>
    </row>
    <row r="2" spans="1:4" ht="19.5" thickTop="1" x14ac:dyDescent="0.4"/>
    <row r="3" spans="1:4" x14ac:dyDescent="0.4">
      <c r="A3" t="s">
        <v>45</v>
      </c>
    </row>
    <row r="4" spans="1:4" x14ac:dyDescent="0.4">
      <c r="B4" t="s">
        <v>4</v>
      </c>
    </row>
    <row r="5" spans="1:4" x14ac:dyDescent="0.4">
      <c r="C5" t="s">
        <v>5</v>
      </c>
    </row>
    <row r="6" spans="1:4" x14ac:dyDescent="0.4">
      <c r="D6" t="s">
        <v>6</v>
      </c>
    </row>
    <row r="7" spans="1:4" x14ac:dyDescent="0.4">
      <c r="D7" t="s">
        <v>7</v>
      </c>
    </row>
    <row r="8" spans="1:4" x14ac:dyDescent="0.4">
      <c r="D8" t="s">
        <v>7</v>
      </c>
    </row>
    <row r="9" spans="1:4" x14ac:dyDescent="0.4">
      <c r="D9" t="s">
        <v>7</v>
      </c>
    </row>
    <row r="11" spans="1:4" x14ac:dyDescent="0.4">
      <c r="B11" t="s">
        <v>46</v>
      </c>
    </row>
    <row r="12" spans="1:4" x14ac:dyDescent="0.4">
      <c r="C12" t="s">
        <v>8</v>
      </c>
    </row>
    <row r="13" spans="1:4" x14ac:dyDescent="0.4">
      <c r="C13" t="s">
        <v>31</v>
      </c>
    </row>
    <row r="15" spans="1:4" x14ac:dyDescent="0.4">
      <c r="A15" t="s">
        <v>9</v>
      </c>
    </row>
    <row r="17" spans="1:7" x14ac:dyDescent="0.4">
      <c r="B17" t="s">
        <v>10</v>
      </c>
    </row>
    <row r="18" spans="1:7" x14ac:dyDescent="0.4">
      <c r="C18" t="s">
        <v>11</v>
      </c>
    </row>
    <row r="20" spans="1:7" x14ac:dyDescent="0.4">
      <c r="B20" t="s">
        <v>32</v>
      </c>
    </row>
    <row r="21" spans="1:7" x14ac:dyDescent="0.4">
      <c r="C21" s="7" t="s">
        <v>12</v>
      </c>
      <c r="D21" s="8"/>
      <c r="E21" s="8"/>
      <c r="F21" s="8"/>
      <c r="G21" s="9"/>
    </row>
    <row r="22" spans="1:7" x14ac:dyDescent="0.4">
      <c r="C22" s="10"/>
      <c r="D22" s="7" t="s">
        <v>36</v>
      </c>
      <c r="E22" s="8"/>
      <c r="F22" s="8"/>
      <c r="G22" s="9"/>
    </row>
    <row r="23" spans="1:7" x14ac:dyDescent="0.4">
      <c r="C23" s="10"/>
      <c r="D23" s="10"/>
      <c r="E23" s="7" t="s">
        <v>33</v>
      </c>
      <c r="F23" s="8"/>
      <c r="G23" s="9"/>
    </row>
    <row r="24" spans="1:7" x14ac:dyDescent="0.4">
      <c r="C24" s="10"/>
      <c r="D24" s="10"/>
      <c r="E24" s="10"/>
      <c r="F24" s="7" t="s">
        <v>34</v>
      </c>
      <c r="G24" s="9"/>
    </row>
    <row r="25" spans="1:7" x14ac:dyDescent="0.4">
      <c r="C25" s="11"/>
      <c r="D25" s="11"/>
      <c r="E25" s="11"/>
      <c r="F25" s="11"/>
      <c r="G25" s="6" t="s">
        <v>47</v>
      </c>
    </row>
    <row r="26" spans="1:7" x14ac:dyDescent="0.4">
      <c r="A26" s="5" t="s">
        <v>13</v>
      </c>
    </row>
    <row r="27" spans="1:7" x14ac:dyDescent="0.4">
      <c r="A27" s="5"/>
    </row>
    <row r="28" spans="1:7" x14ac:dyDescent="0.4">
      <c r="A28" s="5"/>
    </row>
    <row r="29" spans="1:7" x14ac:dyDescent="0.4">
      <c r="B29">
        <v>1</v>
      </c>
      <c r="C29" t="s">
        <v>23</v>
      </c>
    </row>
    <row r="30" spans="1:7" x14ac:dyDescent="0.4">
      <c r="C30" t="s">
        <v>37</v>
      </c>
    </row>
    <row r="33" spans="2:7" x14ac:dyDescent="0.4">
      <c r="B33">
        <v>2</v>
      </c>
      <c r="C33" t="s">
        <v>21</v>
      </c>
    </row>
    <row r="34" spans="2:7" x14ac:dyDescent="0.4">
      <c r="B34">
        <v>3</v>
      </c>
      <c r="C34" t="s">
        <v>22</v>
      </c>
    </row>
    <row r="35" spans="2:7" x14ac:dyDescent="0.4">
      <c r="B35" t="s">
        <v>14</v>
      </c>
    </row>
    <row r="37" spans="2:7" x14ac:dyDescent="0.4">
      <c r="C37">
        <v>1</v>
      </c>
      <c r="D37" t="s">
        <v>25</v>
      </c>
    </row>
    <row r="39" spans="2:7" x14ac:dyDescent="0.4">
      <c r="E39" t="s">
        <v>38</v>
      </c>
    </row>
    <row r="40" spans="2:7" x14ac:dyDescent="0.4">
      <c r="F40">
        <v>1</v>
      </c>
      <c r="G40" t="s">
        <v>24</v>
      </c>
    </row>
    <row r="42" spans="2:7" x14ac:dyDescent="0.4">
      <c r="F42">
        <v>2</v>
      </c>
      <c r="G42" t="s">
        <v>27</v>
      </c>
    </row>
    <row r="44" spans="2:7" x14ac:dyDescent="0.4">
      <c r="F44">
        <v>3</v>
      </c>
      <c r="G44" t="s">
        <v>26</v>
      </c>
    </row>
    <row r="48" spans="2:7" x14ac:dyDescent="0.4">
      <c r="C48">
        <v>2</v>
      </c>
      <c r="D48" t="s">
        <v>39</v>
      </c>
    </row>
    <row r="49" spans="5:8" x14ac:dyDescent="0.4">
      <c r="E49">
        <v>1</v>
      </c>
      <c r="F49" t="s">
        <v>17</v>
      </c>
    </row>
    <row r="52" spans="5:8" x14ac:dyDescent="0.4">
      <c r="G52">
        <v>1</v>
      </c>
      <c r="H52" t="s">
        <v>30</v>
      </c>
    </row>
    <row r="53" spans="5:8" x14ac:dyDescent="0.4">
      <c r="G53">
        <v>2</v>
      </c>
      <c r="H53" t="s">
        <v>28</v>
      </c>
    </row>
    <row r="55" spans="5:8" x14ac:dyDescent="0.4">
      <c r="E55">
        <v>2</v>
      </c>
      <c r="F55" t="s">
        <v>16</v>
      </c>
    </row>
    <row r="58" spans="5:8" x14ac:dyDescent="0.4">
      <c r="G58">
        <v>1</v>
      </c>
      <c r="H58" t="s">
        <v>29</v>
      </c>
    </row>
    <row r="61" spans="5:8" x14ac:dyDescent="0.4">
      <c r="G61">
        <v>2</v>
      </c>
      <c r="H61" t="s">
        <v>18</v>
      </c>
    </row>
    <row r="64" spans="5:8" x14ac:dyDescent="0.4">
      <c r="E64">
        <v>3</v>
      </c>
      <c r="F64" t="s">
        <v>15</v>
      </c>
    </row>
    <row r="67" spans="1:8" x14ac:dyDescent="0.4">
      <c r="G67">
        <v>1</v>
      </c>
      <c r="H67" t="s">
        <v>19</v>
      </c>
    </row>
    <row r="69" spans="1:8" x14ac:dyDescent="0.4">
      <c r="G69">
        <v>2</v>
      </c>
      <c r="H69" t="s">
        <v>20</v>
      </c>
    </row>
    <row r="74" spans="1:8" x14ac:dyDescent="0.4">
      <c r="A74" s="5" t="s">
        <v>40</v>
      </c>
    </row>
    <row r="75" spans="1:8" x14ac:dyDescent="0.4">
      <c r="B75" t="s">
        <v>41</v>
      </c>
    </row>
    <row r="76" spans="1:8" x14ac:dyDescent="0.4">
      <c r="C76">
        <v>3</v>
      </c>
    </row>
    <row r="77" spans="1:8" x14ac:dyDescent="0.4">
      <c r="C77">
        <v>5</v>
      </c>
    </row>
    <row r="78" spans="1:8" x14ac:dyDescent="0.4">
      <c r="C78">
        <v>6</v>
      </c>
    </row>
    <row r="79" spans="1:8" x14ac:dyDescent="0.4">
      <c r="B79" t="s">
        <v>42</v>
      </c>
    </row>
    <row r="80" spans="1:8" x14ac:dyDescent="0.4">
      <c r="C80" t="s">
        <v>43</v>
      </c>
    </row>
    <row r="87" spans="3:4" x14ac:dyDescent="0.4">
      <c r="C87" t="s">
        <v>58</v>
      </c>
    </row>
    <row r="92" spans="3:4" x14ac:dyDescent="0.4">
      <c r="D92" t="s">
        <v>44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60" workbookViewId="0">
      <selection activeCell="D88" sqref="D88"/>
    </sheetView>
  </sheetViews>
  <sheetFormatPr defaultRowHeight="18.75" x14ac:dyDescent="0.4"/>
  <cols>
    <col min="7" max="8" width="9.375" bestFit="1" customWidth="1"/>
  </cols>
  <sheetData>
    <row r="1" spans="1:5" ht="24.75" thickBot="1" x14ac:dyDescent="0.45">
      <c r="A1" s="4" t="s">
        <v>48</v>
      </c>
      <c r="B1" s="4"/>
      <c r="C1" s="4"/>
    </row>
    <row r="2" spans="1:5" ht="19.5" thickTop="1" x14ac:dyDescent="0.4"/>
    <row r="4" spans="1:5" x14ac:dyDescent="0.4">
      <c r="A4" t="s">
        <v>51</v>
      </c>
      <c r="B4" s="12"/>
      <c r="C4" s="12"/>
      <c r="D4" s="12"/>
      <c r="E4" s="12"/>
    </row>
    <row r="6" spans="1:5" x14ac:dyDescent="0.4">
      <c r="B6" t="s">
        <v>52</v>
      </c>
    </row>
    <row r="7" spans="1:5" x14ac:dyDescent="0.4">
      <c r="C7" t="s">
        <v>96</v>
      </c>
    </row>
    <row r="11" spans="1:5" x14ac:dyDescent="0.4">
      <c r="C11" t="s">
        <v>95</v>
      </c>
    </row>
    <row r="14" spans="1:5" x14ac:dyDescent="0.4">
      <c r="C14" t="s">
        <v>76</v>
      </c>
    </row>
    <row r="16" spans="1:5" x14ac:dyDescent="0.4">
      <c r="B16" t="s">
        <v>53</v>
      </c>
    </row>
    <row r="19" spans="1:3" x14ac:dyDescent="0.4">
      <c r="C19" t="s">
        <v>54</v>
      </c>
    </row>
    <row r="24" spans="1:3" x14ac:dyDescent="0.4">
      <c r="A24" t="s">
        <v>49</v>
      </c>
    </row>
    <row r="29" spans="1:3" x14ac:dyDescent="0.4">
      <c r="B29" t="s">
        <v>101</v>
      </c>
    </row>
    <row r="36" spans="2:3" x14ac:dyDescent="0.4">
      <c r="B36" t="s">
        <v>56</v>
      </c>
    </row>
    <row r="39" spans="2:3" x14ac:dyDescent="0.4">
      <c r="B39" t="s">
        <v>55</v>
      </c>
    </row>
    <row r="44" spans="2:3" x14ac:dyDescent="0.4">
      <c r="C44" t="s">
        <v>57</v>
      </c>
    </row>
    <row r="52" spans="2:2" x14ac:dyDescent="0.4">
      <c r="B52" t="s">
        <v>59</v>
      </c>
    </row>
    <row r="68" spans="2:4" x14ac:dyDescent="0.4">
      <c r="B68" t="s">
        <v>59</v>
      </c>
    </row>
    <row r="74" spans="2:4" x14ac:dyDescent="0.4">
      <c r="B74" t="s">
        <v>77</v>
      </c>
    </row>
    <row r="75" spans="2:4" x14ac:dyDescent="0.4">
      <c r="C75" t="s">
        <v>78</v>
      </c>
    </row>
    <row r="78" spans="2:4" x14ac:dyDescent="0.4">
      <c r="D78" t="s">
        <v>79</v>
      </c>
    </row>
    <row r="80" spans="2:4" x14ac:dyDescent="0.4">
      <c r="C80" t="s">
        <v>80</v>
      </c>
    </row>
    <row r="85" spans="4:6" x14ac:dyDescent="0.4">
      <c r="D85" t="s">
        <v>81</v>
      </c>
    </row>
    <row r="87" spans="4:6" x14ac:dyDescent="0.4">
      <c r="D87" t="s">
        <v>103</v>
      </c>
    </row>
    <row r="88" spans="4:6" x14ac:dyDescent="0.4">
      <c r="E88" t="s">
        <v>82</v>
      </c>
    </row>
    <row r="89" spans="4:6" x14ac:dyDescent="0.4">
      <c r="F89" t="s">
        <v>83</v>
      </c>
    </row>
    <row r="92" spans="4:6" x14ac:dyDescent="0.4">
      <c r="E92" t="s">
        <v>84</v>
      </c>
    </row>
    <row r="93" spans="4:6" x14ac:dyDescent="0.4">
      <c r="F93" t="s">
        <v>85</v>
      </c>
    </row>
    <row r="101" spans="3:4" x14ac:dyDescent="0.4">
      <c r="D101" t="s">
        <v>86</v>
      </c>
    </row>
    <row r="103" spans="3:4" x14ac:dyDescent="0.4">
      <c r="C103" t="s">
        <v>87</v>
      </c>
    </row>
    <row r="104" spans="3:4" x14ac:dyDescent="0.4">
      <c r="D104" t="s">
        <v>88</v>
      </c>
    </row>
    <row r="108" spans="3:4" x14ac:dyDescent="0.4">
      <c r="C108" t="s">
        <v>89</v>
      </c>
    </row>
    <row r="113" spans="1:8" x14ac:dyDescent="0.4">
      <c r="D113" t="s">
        <v>90</v>
      </c>
    </row>
    <row r="115" spans="1:8" x14ac:dyDescent="0.4">
      <c r="A115" t="s">
        <v>72</v>
      </c>
      <c r="E115" s="20" t="s">
        <v>94</v>
      </c>
      <c r="F115" s="13"/>
    </row>
    <row r="116" spans="1:8" x14ac:dyDescent="0.4">
      <c r="D116" s="6" t="s">
        <v>93</v>
      </c>
      <c r="E116" s="6" t="s">
        <v>60</v>
      </c>
      <c r="F116" s="6" t="s">
        <v>61</v>
      </c>
    </row>
    <row r="117" spans="1:8" x14ac:dyDescent="0.4">
      <c r="C117" s="14" t="s">
        <v>64</v>
      </c>
      <c r="D117" s="13" t="s">
        <v>62</v>
      </c>
      <c r="E117" s="6">
        <v>-1</v>
      </c>
      <c r="F117" s="6">
        <v>4</v>
      </c>
    </row>
    <row r="118" spans="1:8" x14ac:dyDescent="0.4">
      <c r="C118" s="15"/>
      <c r="D118" s="13" t="s">
        <v>63</v>
      </c>
      <c r="E118" s="6">
        <v>5</v>
      </c>
      <c r="F118" s="6">
        <v>12</v>
      </c>
    </row>
    <row r="119" spans="1:8" x14ac:dyDescent="0.4">
      <c r="C119" s="15"/>
      <c r="D119" s="13" t="s">
        <v>67</v>
      </c>
      <c r="E119" s="6">
        <f>E118-E117</f>
        <v>6</v>
      </c>
      <c r="F119" s="6">
        <f>F118-F117</f>
        <v>8</v>
      </c>
    </row>
    <row r="120" spans="1:8" x14ac:dyDescent="0.4">
      <c r="C120" s="16"/>
      <c r="D120" s="13" t="s">
        <v>68</v>
      </c>
      <c r="E120" s="6">
        <f>-F119</f>
        <v>-8</v>
      </c>
      <c r="F120" s="6">
        <f>E119</f>
        <v>6</v>
      </c>
    </row>
    <row r="121" spans="1:8" x14ac:dyDescent="0.4">
      <c r="C121" s="12"/>
      <c r="D121" s="12"/>
      <c r="E121" s="12"/>
      <c r="F121" s="12"/>
    </row>
    <row r="122" spans="1:8" x14ac:dyDescent="0.4">
      <c r="C122" s="12"/>
      <c r="D122" s="12"/>
      <c r="E122" s="6" t="s">
        <v>50</v>
      </c>
      <c r="F122" s="6" t="s">
        <v>61</v>
      </c>
    </row>
    <row r="123" spans="1:8" x14ac:dyDescent="0.4">
      <c r="C123" s="14" t="s">
        <v>71</v>
      </c>
      <c r="D123" s="17" t="s">
        <v>91</v>
      </c>
      <c r="E123" s="6">
        <f t="array" ref="E123:F124">{1,0;0,1}-2*V_N*TRANSPOSE(V_N)/SUM(V_N^2)</f>
        <v>-0.28000000000000003</v>
      </c>
      <c r="F123" s="6">
        <v>0.96</v>
      </c>
    </row>
    <row r="124" spans="1:8" x14ac:dyDescent="0.4">
      <c r="C124" s="15"/>
      <c r="D124" s="18"/>
      <c r="E124" s="6">
        <v>0.96</v>
      </c>
      <c r="F124" s="6">
        <v>0.28000000000000003</v>
      </c>
    </row>
    <row r="125" spans="1:8" x14ac:dyDescent="0.4">
      <c r="C125" s="16"/>
      <c r="D125" s="19" t="s">
        <v>92</v>
      </c>
      <c r="E125" s="6">
        <f t="array" ref="E125:F125">2*SUM(V_N*V_S)/SUM(V_N^2)*V_N</f>
        <v>-5.12</v>
      </c>
      <c r="F125" s="6">
        <v>3.84</v>
      </c>
    </row>
    <row r="126" spans="1:8" x14ac:dyDescent="0.4">
      <c r="D126" s="12"/>
      <c r="E126" s="12"/>
      <c r="F126" s="12"/>
    </row>
    <row r="127" spans="1:8" x14ac:dyDescent="0.4">
      <c r="D127" s="12"/>
      <c r="E127" s="12"/>
      <c r="F127" s="12"/>
    </row>
    <row r="128" spans="1:8" x14ac:dyDescent="0.4">
      <c r="D128" s="12"/>
      <c r="E128" s="20" t="s">
        <v>97</v>
      </c>
      <c r="F128" s="13"/>
      <c r="G128" s="20" t="s">
        <v>98</v>
      </c>
      <c r="H128" s="13"/>
    </row>
    <row r="129" spans="3:8" x14ac:dyDescent="0.4">
      <c r="C129" s="6"/>
      <c r="D129" s="6"/>
      <c r="E129" s="6" t="s">
        <v>50</v>
      </c>
      <c r="F129" s="6" t="s">
        <v>66</v>
      </c>
      <c r="G129" s="6" t="s">
        <v>69</v>
      </c>
      <c r="H129" s="6" t="s">
        <v>70</v>
      </c>
    </row>
    <row r="130" spans="3:8" x14ac:dyDescent="0.4">
      <c r="C130" s="6" t="s">
        <v>65</v>
      </c>
      <c r="D130" s="6">
        <v>1</v>
      </c>
      <c r="E130" s="6">
        <f ca="1">RAND()*10</f>
        <v>0.69721881222178816</v>
      </c>
      <c r="F130" s="6">
        <f ca="1">RAND()*10</f>
        <v>0.50172406692161164</v>
      </c>
      <c r="G130" s="6">
        <f t="array" aca="1" ref="G130:H130" ca="1">TRANSPOSE(MMULT(M_U,TRANSPOSE(E130:F130)))+V_NN</f>
        <v>-4.8335661631773537</v>
      </c>
      <c r="H130" s="6">
        <f ca="1"/>
        <v>4.6498127984709674</v>
      </c>
    </row>
    <row r="131" spans="3:8" x14ac:dyDescent="0.4">
      <c r="C131" s="6"/>
      <c r="D131" s="6">
        <v>2</v>
      </c>
      <c r="E131" s="6">
        <f t="shared" ref="E131:F133" ca="1" si="0">RAND()*10</f>
        <v>8.4663021827176905</v>
      </c>
      <c r="F131" s="6">
        <f t="shared" ca="1" si="0"/>
        <v>4.5511220008408637</v>
      </c>
      <c r="G131" s="6">
        <f t="array" aca="1" ref="G131:H131" ca="1">TRANSPOSE(MMULT(M_U,TRANSPOSE(E131:F131)))+V_NN</f>
        <v>-3.1214874903537249</v>
      </c>
      <c r="H131" s="6">
        <f ca="1"/>
        <v>13.241964255644424</v>
      </c>
    </row>
    <row r="132" spans="3:8" x14ac:dyDescent="0.4">
      <c r="C132" s="6"/>
      <c r="D132" s="6">
        <v>3</v>
      </c>
      <c r="E132" s="6">
        <f t="shared" ca="1" si="0"/>
        <v>0.99386746875143706</v>
      </c>
      <c r="F132" s="6">
        <f t="shared" ca="1" si="0"/>
        <v>9.5593805909316583</v>
      </c>
      <c r="G132" s="6">
        <f t="array" aca="1" ref="G132:H132" ca="1">TRANSPOSE(MMULT(M_U,TRANSPOSE(E132:F132)))+V_NN</f>
        <v>3.7787224760439893</v>
      </c>
      <c r="H132" s="6">
        <f ca="1"/>
        <v>7.4707393354622438</v>
      </c>
    </row>
    <row r="133" spans="3:8" x14ac:dyDescent="0.4">
      <c r="C133" s="6"/>
      <c r="D133" s="6">
        <v>4</v>
      </c>
      <c r="E133" s="6">
        <f t="shared" ca="1" si="0"/>
        <v>6.7063501136337305</v>
      </c>
      <c r="F133" s="6">
        <f t="shared" ca="1" si="0"/>
        <v>5.8643616804719878</v>
      </c>
      <c r="G133" s="6">
        <f t="array" aca="1" ref="G133:H133" ca="1">TRANSPOSE(MMULT(M_U,TRANSPOSE(E133:F133)))+V_NN</f>
        <v>-1.367990818564337</v>
      </c>
      <c r="H133" s="6">
        <f ca="1"/>
        <v>11.920117379620537</v>
      </c>
    </row>
    <row r="156" spans="1:2" x14ac:dyDescent="0.4">
      <c r="A156" t="s">
        <v>75</v>
      </c>
    </row>
    <row r="158" spans="1:2" x14ac:dyDescent="0.4">
      <c r="B158" t="s">
        <v>99</v>
      </c>
    </row>
    <row r="163" spans="2:2" x14ac:dyDescent="0.4">
      <c r="B163" t="s">
        <v>100</v>
      </c>
    </row>
    <row r="172" spans="2:2" x14ac:dyDescent="0.4">
      <c r="B172" t="s">
        <v>102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DEFOX</vt:lpstr>
      <vt:lpstr>cyborg</vt:lpstr>
      <vt:lpstr>math</vt:lpstr>
      <vt:lpstr>mirror</vt:lpstr>
      <vt:lpstr>mirror!M_U</vt:lpstr>
      <vt:lpstr>mirror!V_N</vt:lpstr>
      <vt:lpstr>mirror!V_NN</vt:lpstr>
      <vt:lpstr>mirror!V_S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2021-11-10T10:53:06Z</dcterms:modified>
</cp:coreProperties>
</file>