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leiades\workspace\jyborg\"/>
    </mc:Choice>
  </mc:AlternateContent>
  <bookViews>
    <workbookView xWindow="0" yWindow="0" windowWidth="24315" windowHeight="10395" activeTab="1"/>
  </bookViews>
  <sheets>
    <sheet name="DEFOX" sheetId="2" r:id="rId1"/>
    <sheet name="math" sheetId="3" r:id="rId2"/>
    <sheet name="frac" sheetId="6" r:id="rId3"/>
    <sheet name="newto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6" l="1"/>
  <c r="D56" i="6"/>
  <c r="F56" i="6" s="1"/>
  <c r="E56" i="6"/>
  <c r="D57" i="6"/>
  <c r="F57" i="6" s="1"/>
  <c r="E57" i="6"/>
  <c r="D58" i="6"/>
  <c r="F58" i="6" s="1"/>
  <c r="E58" i="6"/>
  <c r="E55" i="6"/>
  <c r="D55" i="6"/>
  <c r="F46" i="6"/>
  <c r="E47" i="6"/>
  <c r="D47" i="6"/>
  <c r="F47" i="6" s="1"/>
  <c r="E46" i="6"/>
  <c r="D46" i="6"/>
  <c r="E45" i="6"/>
  <c r="D45" i="6"/>
  <c r="F45" i="6" s="1"/>
  <c r="E44" i="6"/>
  <c r="D44" i="6"/>
  <c r="G37" i="6"/>
  <c r="I37" i="6" s="1"/>
  <c r="F37" i="6"/>
  <c r="G36" i="6"/>
  <c r="F36" i="6"/>
  <c r="H36" i="6" s="1"/>
  <c r="G35" i="6"/>
  <c r="I35" i="6" s="1"/>
  <c r="F35" i="6"/>
  <c r="H35" i="6" s="1"/>
  <c r="J35" i="6" s="1"/>
  <c r="G34" i="6"/>
  <c r="I34" i="6" s="1"/>
  <c r="F34" i="6"/>
  <c r="G28" i="6"/>
  <c r="F28" i="6"/>
  <c r="I28" i="6" s="1"/>
  <c r="G27" i="6"/>
  <c r="F27" i="6"/>
  <c r="G26" i="6"/>
  <c r="F26" i="6"/>
  <c r="H26" i="6" s="1"/>
  <c r="I25" i="6"/>
  <c r="J25" i="6" s="1"/>
  <c r="H25" i="6"/>
  <c r="G25" i="6"/>
  <c r="F25" i="6"/>
  <c r="F18" i="6"/>
  <c r="E18" i="6"/>
  <c r="G18" i="6" s="1"/>
  <c r="F17" i="6"/>
  <c r="G17" i="6" s="1"/>
  <c r="E17" i="6"/>
  <c r="F16" i="6"/>
  <c r="E16" i="6"/>
  <c r="G16" i="6" s="1"/>
  <c r="F15" i="6"/>
  <c r="E15" i="6"/>
  <c r="G15" i="6" s="1"/>
  <c r="F44" i="6" l="1"/>
  <c r="I36" i="6"/>
  <c r="H34" i="6"/>
  <c r="J34" i="6" s="1"/>
  <c r="H37" i="6"/>
  <c r="J37" i="6" s="1"/>
  <c r="I26" i="6"/>
  <c r="I27" i="6"/>
  <c r="J36" i="6"/>
  <c r="J26" i="6"/>
  <c r="H27" i="6"/>
  <c r="J27" i="6" s="1"/>
  <c r="H28" i="6"/>
  <c r="J28" i="6" s="1"/>
  <c r="D118" i="5"/>
  <c r="D113" i="5"/>
  <c r="C120" i="5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E118" i="5" l="1"/>
  <c r="D119" i="5"/>
  <c r="E119" i="5" l="1"/>
  <c r="D120" i="5"/>
  <c r="D121" i="5" l="1"/>
  <c r="E120" i="5"/>
  <c r="D122" i="5" l="1"/>
  <c r="E121" i="5"/>
  <c r="E122" i="5" l="1"/>
  <c r="D123" i="5"/>
  <c r="G112" i="5" l="1"/>
  <c r="D124" i="5"/>
  <c r="E123" i="5"/>
  <c r="E124" i="5" l="1"/>
  <c r="D125" i="5"/>
  <c r="E125" i="5" l="1"/>
  <c r="D126" i="5"/>
  <c r="D127" i="5" l="1"/>
  <c r="E126" i="5"/>
  <c r="D128" i="5" l="1"/>
  <c r="E127" i="5"/>
  <c r="G113" i="5" l="1"/>
  <c r="D129" i="5"/>
  <c r="E128" i="5"/>
  <c r="E129" i="5" l="1"/>
  <c r="D130" i="5"/>
  <c r="D131" i="5" l="1"/>
  <c r="E130" i="5"/>
  <c r="D132" i="5" l="1"/>
  <c r="E131" i="5"/>
  <c r="D133" i="5" l="1"/>
  <c r="E132" i="5"/>
  <c r="E133" i="5" l="1"/>
  <c r="D134" i="5"/>
  <c r="E134" i="5" l="1"/>
  <c r="D135" i="5"/>
  <c r="E135" i="5" l="1"/>
  <c r="D136" i="5"/>
  <c r="D137" i="5" l="1"/>
  <c r="E136" i="5"/>
  <c r="D138" i="5" l="1"/>
  <c r="E137" i="5"/>
  <c r="E138" i="5" l="1"/>
  <c r="G114" i="5"/>
</calcChain>
</file>

<file path=xl/sharedStrings.xml><?xml version="1.0" encoding="utf-8"?>
<sst xmlns="http://schemas.openxmlformats.org/spreadsheetml/2006/main" count="140" uniqueCount="121">
  <si>
    <t>Structures</t>
    <phoneticPr fontId="5"/>
  </si>
  <si>
    <t>Diagram Editor For Origami Creators</t>
    <phoneticPr fontId="5"/>
  </si>
  <si>
    <t>DEFOX</t>
    <phoneticPr fontId="5"/>
  </si>
  <si>
    <t>Math</t>
    <phoneticPr fontId="4"/>
  </si>
  <si>
    <t>double</t>
    <phoneticPr fontId="4"/>
  </si>
  <si>
    <t>&lt; CALC errors</t>
    <phoneticPr fontId="4"/>
  </si>
  <si>
    <t>~ digits</t>
    <phoneticPr fontId="4"/>
  </si>
  <si>
    <t>~ …</t>
    <phoneticPr fontId="4"/>
  </si>
  <si>
    <t>&lt; precise in computers</t>
    <phoneticPr fontId="4"/>
  </si>
  <si>
    <t>Discrete mathematics</t>
    <phoneticPr fontId="4"/>
  </si>
  <si>
    <t>Field</t>
    <phoneticPr fontId="4"/>
  </si>
  <si>
    <t>Field(math)</t>
    <phoneticPr fontId="4"/>
  </si>
  <si>
    <t>definition:</t>
    <phoneticPr fontId="4"/>
  </si>
  <si>
    <t>distributive</t>
    <phoneticPr fontId="4"/>
  </si>
  <si>
    <t>left distributive</t>
    <phoneticPr fontId="4"/>
  </si>
  <si>
    <t>right distributive</t>
    <phoneticPr fontId="4"/>
  </si>
  <si>
    <t>an addition rule: +</t>
    <phoneticPr fontId="4"/>
  </si>
  <si>
    <t>a multiplication rule: *</t>
    <phoneticPr fontId="4"/>
  </si>
  <si>
    <t>a set: F</t>
    <phoneticPr fontId="4"/>
  </si>
  <si>
    <t>inverse elements exist</t>
    <phoneticPr fontId="4"/>
  </si>
  <si>
    <t>Identitiy element exists</t>
    <phoneticPr fontId="4"/>
  </si>
  <si>
    <t>commutable</t>
    <phoneticPr fontId="4"/>
  </si>
  <si>
    <t>Group</t>
    <phoneticPr fontId="4"/>
  </si>
  <si>
    <t>&gt; "discrete math"</t>
    <phoneticPr fontId="4"/>
  </si>
  <si>
    <t>concept</t>
    <phoneticPr fontId="4"/>
  </si>
  <si>
    <t>Rational Numbers</t>
    <phoneticPr fontId="4"/>
  </si>
  <si>
    <t>Silver Numbers</t>
    <phoneticPr fontId="4"/>
  </si>
  <si>
    <t>Archtectures</t>
    <phoneticPr fontId="5"/>
  </si>
  <si>
    <t>Numbers(Integers)</t>
    <phoneticPr fontId="4"/>
  </si>
  <si>
    <t>Eliminating "double"</t>
    <phoneticPr fontId="4"/>
  </si>
  <si>
    <t>Integers</t>
    <phoneticPr fontId="4"/>
  </si>
  <si>
    <t>Complex Numbers</t>
    <phoneticPr fontId="4"/>
  </si>
  <si>
    <t>Newton Method</t>
    <phoneticPr fontId="4"/>
  </si>
  <si>
    <t>some origami Axioms require to solve</t>
    <phoneticPr fontId="4"/>
  </si>
  <si>
    <t>Quadratic Equation</t>
    <phoneticPr fontId="4"/>
  </si>
  <si>
    <t>Cubic Equation</t>
    <phoneticPr fontId="4"/>
  </si>
  <si>
    <t>Axiom 3</t>
    <phoneticPr fontId="4"/>
  </si>
  <si>
    <t>Axiom 5</t>
    <phoneticPr fontId="4"/>
  </si>
  <si>
    <t>Axiom 7</t>
    <phoneticPr fontId="4"/>
  </si>
  <si>
    <t>Axiom 6</t>
    <phoneticPr fontId="4"/>
  </si>
  <si>
    <t>+</t>
    <phoneticPr fontId="4"/>
  </si>
  <si>
    <t>*</t>
    <phoneticPr fontId="4"/>
  </si>
  <si>
    <t>-</t>
    <phoneticPr fontId="4"/>
  </si>
  <si>
    <t>/</t>
    <phoneticPr fontId="4"/>
  </si>
  <si>
    <t>, while DEFOX implements only 4 arithmetic operations:</t>
    <phoneticPr fontId="4"/>
  </si>
  <si>
    <t>Approximation</t>
    <phoneticPr fontId="4"/>
  </si>
  <si>
    <t>DEFOX tries to approximate these roots by solving the equation by Newton Method</t>
    <phoneticPr fontId="4"/>
  </si>
  <si>
    <t>Here, we focusing on solving Quadratic equations;</t>
    <phoneticPr fontId="4"/>
  </si>
  <si>
    <t>Quadraic Numbers</t>
    <phoneticPr fontId="4"/>
  </si>
  <si>
    <t>…</t>
    <phoneticPr fontId="4"/>
  </si>
  <si>
    <t>reccurence relaion</t>
    <phoneticPr fontId="4"/>
  </si>
  <si>
    <t>Quadraic Equation</t>
    <phoneticPr fontId="4"/>
  </si>
  <si>
    <t>Newton Method is one of the fastest solver algorithm given by a</t>
    <phoneticPr fontId="4"/>
  </si>
  <si>
    <t>Polynomial Equations</t>
    <phoneticPr fontId="4"/>
  </si>
  <si>
    <t>, which can not achieve any exact root operations:</t>
    <phoneticPr fontId="4"/>
  </si>
  <si>
    <t>It is also known as "generally unstable method" wrt the initial value</t>
    <phoneticPr fontId="4"/>
  </si>
  <si>
    <t>But some techniques can eliminate such unstabilities</t>
    <phoneticPr fontId="4"/>
  </si>
  <si>
    <t>Here, taking the initial value as</t>
    <phoneticPr fontId="4"/>
  </si>
  <si>
    <t>and the the larger root:</t>
    <phoneticPr fontId="4"/>
  </si>
  <si>
    <t>and it can be proven that</t>
    <phoneticPr fontId="4"/>
  </si>
  <si>
    <t>where</t>
    <phoneticPr fontId="4"/>
  </si>
  <si>
    <t>Newton method gives</t>
    <phoneticPr fontId="4"/>
  </si>
  <si>
    <t>Thus,</t>
    <phoneticPr fontId="4"/>
  </si>
  <si>
    <t>so that yn stays semi-positive</t>
    <phoneticPr fontId="4"/>
  </si>
  <si>
    <t>Test</t>
    <phoneticPr fontId="4"/>
  </si>
  <si>
    <t>C</t>
    <phoneticPr fontId="4"/>
  </si>
  <si>
    <t>iteration</t>
    <phoneticPr fontId="4"/>
  </si>
  <si>
    <t>Now define</t>
    <phoneticPr fontId="4"/>
  </si>
  <si>
    <t>Especially, taking B neutral, the method becomes the square root operation</t>
    <phoneticPr fontId="4"/>
  </si>
  <si>
    <t>through the definition</t>
    <phoneticPr fontId="4"/>
  </si>
  <si>
    <t>, it leads to be sufficient to have this square root approximation (B=0)</t>
    <phoneticPr fontId="4"/>
  </si>
  <si>
    <r>
      <t>√</t>
    </r>
    <r>
      <rPr>
        <sz val="11"/>
        <color theme="1"/>
        <rFont val="游ゴシック"/>
        <family val="2"/>
        <charset val="128"/>
      </rPr>
      <t>C</t>
    </r>
    <phoneticPr fontId="4"/>
  </si>
  <si>
    <t>x</t>
    <phoneticPr fontId="4"/>
  </si>
  <si>
    <t>C5</t>
    <phoneticPr fontId="4"/>
  </si>
  <si>
    <t>C10</t>
    <phoneticPr fontId="4"/>
  </si>
  <si>
    <t>C20</t>
    <phoneticPr fontId="4"/>
  </si>
  <si>
    <t>ensures all the x positive</t>
    <phoneticPr fontId="4"/>
  </si>
  <si>
    <t>Square Root Operation</t>
    <phoneticPr fontId="4"/>
  </si>
  <si>
    <t>error%</t>
    <phoneticPr fontId="4"/>
  </si>
  <si>
    <t>Cubic Root Operation</t>
    <phoneticPr fontId="4"/>
  </si>
  <si>
    <t>Frac</t>
    <phoneticPr fontId="4"/>
  </si>
  <si>
    <t>n</t>
    <phoneticPr fontId="4"/>
  </si>
  <si>
    <t>d</t>
    <phoneticPr fontId="4"/>
  </si>
  <si>
    <t>numerator</t>
    <phoneticPr fontId="4"/>
  </si>
  <si>
    <t>denominator</t>
    <phoneticPr fontId="4"/>
  </si>
  <si>
    <t>add</t>
    <phoneticPr fontId="4"/>
  </si>
  <si>
    <t>inv</t>
    <phoneticPr fontId="4"/>
  </si>
  <si>
    <t>~ Rational Numbers</t>
    <phoneticPr fontId="4"/>
  </si>
  <si>
    <t>n0</t>
    <phoneticPr fontId="4"/>
  </si>
  <si>
    <t>d0</t>
    <phoneticPr fontId="4"/>
  </si>
  <si>
    <t>d</t>
    <phoneticPr fontId="4"/>
  </si>
  <si>
    <t>n1</t>
    <phoneticPr fontId="4"/>
  </si>
  <si>
    <t>d1</t>
    <phoneticPr fontId="4"/>
  </si>
  <si>
    <t>n2</t>
    <phoneticPr fontId="4"/>
  </si>
  <si>
    <t>d2</t>
    <phoneticPr fontId="4"/>
  </si>
  <si>
    <t>n0</t>
    <phoneticPr fontId="4"/>
  </si>
  <si>
    <t>d0</t>
    <phoneticPr fontId="4"/>
  </si>
  <si>
    <t>n</t>
    <phoneticPr fontId="4"/>
  </si>
  <si>
    <t>vs n/d</t>
    <phoneticPr fontId="4"/>
  </si>
  <si>
    <t>vs n0/d0</t>
    <phoneticPr fontId="4"/>
  </si>
  <si>
    <t>mul</t>
    <phoneticPr fontId="4"/>
  </si>
  <si>
    <t>neg</t>
    <phoneticPr fontId="4"/>
  </si>
  <si>
    <t>n1</t>
    <phoneticPr fontId="4"/>
  </si>
  <si>
    <t>vs -n1/d1</t>
    <phoneticPr fontId="4"/>
  </si>
  <si>
    <t>vs n1/d1 * n2/d2</t>
    <phoneticPr fontId="4"/>
  </si>
  <si>
    <t>vs d1/n1</t>
    <phoneticPr fontId="4"/>
  </si>
  <si>
    <t>constructed only from "integers"</t>
    <phoneticPr fontId="4"/>
  </si>
  <si>
    <t>or long / long long (IEEE)</t>
    <phoneticPr fontId="4"/>
  </si>
  <si>
    <t>Analytic Solution</t>
    <phoneticPr fontId="4"/>
  </si>
  <si>
    <t>a certain subset of the field can be operated as it is;</t>
    <phoneticPr fontId="4"/>
  </si>
  <si>
    <t>e.g.</t>
    <phoneticPr fontId="4"/>
  </si>
  <si>
    <t>square subset:</t>
    <phoneticPr fontId="4"/>
  </si>
  <si>
    <t>cubic subset:</t>
    <phoneticPr fontId="4"/>
  </si>
  <si>
    <t>with equality relation</t>
    <phoneticPr fontId="4"/>
  </si>
  <si>
    <t>all elements makes a Abelian Group in +</t>
    <phoneticPr fontId="4"/>
  </si>
  <si>
    <t>non zero (defiend by avobe Abelian Group)</t>
    <phoneticPr fontId="4"/>
  </si>
  <si>
    <t xml:space="preserve"> elements makes a Group in *</t>
    <phoneticPr fontId="4"/>
  </si>
  <si>
    <t>*Group:</t>
    <phoneticPr fontId="4"/>
  </si>
  <si>
    <t>*Abelian group</t>
    <phoneticPr fontId="4"/>
  </si>
  <si>
    <t>Monoid</t>
    <phoneticPr fontId="4"/>
  </si>
  <si>
    <t>associativity ~ Semigroup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</si>
</sst>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游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sz val="6"/>
      <name val="游ゴシック"/>
      <family val="2"/>
      <charset val="128"/>
    </font>
    <font>
      <sz val="6"/>
      <name val="ＭＳ Ｐ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b/>
      <sz val="14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2"/>
      <charset val="128"/>
    </font>
    <font>
      <sz val="11"/>
      <color theme="0"/>
      <name val="游ゴシック"/>
      <family val="2"/>
      <charset val="128"/>
    </font>
    <font>
      <sz val="11"/>
      <color theme="0"/>
      <name val="游ゴシック"/>
      <family val="3"/>
      <charset val="128"/>
    </font>
    <font>
      <b/>
      <sz val="14"/>
      <color indexed="8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>
      <alignment vertical="center"/>
    </xf>
    <xf numFmtId="0" fontId="7" fillId="0" borderId="1" xfId="0" applyFont="1" applyBorder="1">
      <alignment vertical="center"/>
    </xf>
    <xf numFmtId="0" fontId="8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quotePrefix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ont="1" applyFill="1" applyBorder="1">
      <alignment vertical="center"/>
    </xf>
    <xf numFmtId="10" fontId="0" fillId="0" borderId="2" xfId="2" applyNumberFormat="1" applyFont="1" applyBorder="1">
      <alignment vertical="center"/>
    </xf>
    <xf numFmtId="0" fontId="11" fillId="3" borderId="2" xfId="0" applyFont="1" applyFill="1" applyBorder="1">
      <alignment vertical="center"/>
    </xf>
    <xf numFmtId="0" fontId="6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" xfId="1" applyFont="1" applyBorder="1">
      <alignment vertical="center"/>
    </xf>
    <xf numFmtId="0" fontId="10" fillId="3" borderId="2" xfId="0" applyFont="1" applyFill="1" applyBorder="1">
      <alignment vertical="center"/>
    </xf>
  </cellXfs>
  <cellStyles count="4">
    <cellStyle name="パーセント" xfId="2" builtinId="5"/>
    <cellStyle name="標準" xfId="0" builtinId="0"/>
    <cellStyle name="標準 2" xfId="1"/>
    <cellStyle name="標準 2 2" xfId="3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newton!$E$117</c:f>
          <c:strCache>
            <c:ptCount val="1"/>
            <c:pt idx="0">
              <c:v>error%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newton!$E$117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newton!$C$118:$C$138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newton!$E$118:$E$138</c:f>
              <c:numCache>
                <c:formatCode>0.00%</c:formatCode>
                <c:ptCount val="21"/>
                <c:pt idx="0">
                  <c:v>0.41421356237309492</c:v>
                </c:pt>
                <c:pt idx="1">
                  <c:v>6.0660171779821193E-2</c:v>
                </c:pt>
                <c:pt idx="2">
                  <c:v>1.7346066809422744E-3</c:v>
                </c:pt>
                <c:pt idx="3">
                  <c:v>1.5018250929532684E-6</c:v>
                </c:pt>
                <c:pt idx="4">
                  <c:v>1.127542503809309E-12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71568"/>
        <c:axId val="-2128185168"/>
      </c:scatterChart>
      <c:valAx>
        <c:axId val="-21281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8185168"/>
        <c:crosses val="autoZero"/>
        <c:crossBetween val="midCat"/>
      </c:valAx>
      <c:valAx>
        <c:axId val="-2128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2817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2</xdr:row>
      <xdr:rowOff>95250</xdr:rowOff>
    </xdr:from>
    <xdr:to>
      <xdr:col>2</xdr:col>
      <xdr:colOff>428625</xdr:colOff>
      <xdr:row>8</xdr:row>
      <xdr:rowOff>19050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657225"/>
          <a:ext cx="1352550" cy="135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381000</xdr:colOff>
      <xdr:row>33</xdr:row>
      <xdr:rowOff>66675</xdr:rowOff>
    </xdr:from>
    <xdr:ext cx="63062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381000" y="5391150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60</xdr:row>
      <xdr:rowOff>85725</xdr:rowOff>
    </xdr:from>
    <xdr:ext cx="5071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3733800" y="6838950"/>
              <a:ext cx="5071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(𝐹, +)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419100</xdr:colOff>
      <xdr:row>67</xdr:row>
      <xdr:rowOff>114300</xdr:rowOff>
    </xdr:from>
    <xdr:ext cx="630622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 +, ∗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3848100" y="8772525"/>
              <a:ext cx="63062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(𝐹, +, ∗)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7</xdr:col>
      <xdr:colOff>295275</xdr:colOff>
      <xdr:row>51</xdr:row>
      <xdr:rowOff>28575</xdr:rowOff>
    </xdr:from>
    <xdr:ext cx="182518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4410075" y="9639300"/>
              <a:ext cx="182518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(𝑎∗𝑏)∗𝑐=𝑎∗(𝑏∗𝑐)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7</xdr:col>
      <xdr:colOff>381000</xdr:colOff>
      <xdr:row>53</xdr:row>
      <xdr:rowOff>28575</xdr:rowOff>
    </xdr:from>
    <xdr:ext cx="82881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4495800" y="10115550"/>
              <a:ext cx="8288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𝑎∗∃𝐼=𝑎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</xdr:col>
      <xdr:colOff>390525</xdr:colOff>
      <xdr:row>55</xdr:row>
      <xdr:rowOff>38100</xdr:rowOff>
    </xdr:from>
    <xdr:ext cx="85446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∗∃</m:t>
                    </m:r>
                    <m:acc>
                      <m:accPr>
                        <m:chr m:val="̂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4505325" y="10601325"/>
              <a:ext cx="85446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𝑎∗∃𝑎 ̂=0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76200</xdr:colOff>
      <xdr:row>64</xdr:row>
      <xdr:rowOff>66675</xdr:rowOff>
    </xdr:from>
    <xdr:ext cx="114627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4876800" y="11106150"/>
              <a:ext cx="114627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𝑎+𝑏≔𝑏+𝑎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85725</xdr:colOff>
      <xdr:row>35</xdr:row>
      <xdr:rowOff>9525</xdr:rowOff>
    </xdr:from>
    <xdr:ext cx="99751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,…∈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143125" y="5810250"/>
              <a:ext cx="99751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𝑎,𝑏,𝑐,…∈𝐹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323850</xdr:colOff>
      <xdr:row>70</xdr:row>
      <xdr:rowOff>19050</xdr:rowOff>
    </xdr:from>
    <xdr:ext cx="204190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5124450" y="14392275"/>
              <a:ext cx="204190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𝑎∗(𝑏+𝑐)=𝑎∗𝑏+𝑎∗𝑐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361950</xdr:colOff>
      <xdr:row>72</xdr:row>
      <xdr:rowOff>171450</xdr:rowOff>
    </xdr:from>
    <xdr:ext cx="2025811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5" name="テキスト ボックス 14"/>
            <xdr:cNvSpPr txBox="1"/>
          </xdr:nvSpPr>
          <xdr:spPr>
            <a:xfrm>
              <a:off x="5162550" y="15020925"/>
              <a:ext cx="202581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(𝑎+𝑏)∗𝑐=𝑎∗𝑐+𝑏∗𝑐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266700</xdr:colOff>
      <xdr:row>37</xdr:row>
      <xdr:rowOff>38100</xdr:rowOff>
    </xdr:from>
    <xdr:ext cx="17472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2324100" y="7267575"/>
              <a:ext cx="17472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=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147429</xdr:colOff>
      <xdr:row>21</xdr:row>
      <xdr:rowOff>106016</xdr:rowOff>
    </xdr:from>
    <xdr:ext cx="1466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3584712" y="5232951"/>
              <a:ext cx="1466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</xdr:col>
      <xdr:colOff>666894</xdr:colOff>
      <xdr:row>23</xdr:row>
      <xdr:rowOff>46269</xdr:rowOff>
    </xdr:from>
    <xdr:ext cx="488211" cy="3689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4110548" y="5688000"/>
              <a:ext cx="488211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4110548" y="5688000"/>
              <a:ext cx="488211" cy="3689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𝑓=𝑛/𝑑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6</xdr:col>
      <xdr:colOff>424128</xdr:colOff>
      <xdr:row>25</xdr:row>
      <xdr:rowOff>19993</xdr:rowOff>
    </xdr:from>
    <xdr:ext cx="1192762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4556513" y="6145301"/>
              <a:ext cx="1192762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4556513" y="6145301"/>
              <a:ext cx="1192762" cy="4041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𝑠=𝑛_1/𝑑_1 +𝑛_2/𝑑_2  √2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8</xdr:col>
      <xdr:colOff>0</xdr:colOff>
      <xdr:row>30</xdr:row>
      <xdr:rowOff>241788</xdr:rowOff>
    </xdr:from>
    <xdr:ext cx="64229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5509846" y="7576038"/>
              <a:ext cx="642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𝑖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5509846" y="7576038"/>
              <a:ext cx="64229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𝑞_𝑟+𝑖𝑞_𝑖</a:t>
              </a:r>
              <a:endParaRPr kumimoji="1" lang="en-US" altLang="ja-JP" sz="1400" b="0"/>
            </a:p>
          </xdr:txBody>
        </xdr:sp>
      </mc:Fallback>
    </mc:AlternateContent>
    <xdr:clientData/>
  </xdr:oneCellAnchor>
  <xdr:oneCellAnchor>
    <xdr:from>
      <xdr:col>7</xdr:col>
      <xdr:colOff>59120</xdr:colOff>
      <xdr:row>28</xdr:row>
      <xdr:rowOff>0</xdr:rowOff>
    </xdr:from>
    <xdr:ext cx="1345561" cy="4548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テキスト ボックス 25"/>
            <xdr:cNvSpPr txBox="1"/>
          </xdr:nvSpPr>
          <xdr:spPr>
            <a:xfrm>
              <a:off x="4880235" y="6850673"/>
              <a:ext cx="1345561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limLoc m:val="subSup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m:rPr>
                            <m:brk m:alnAt="25"/>
                          </m:r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  <m:e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</m:den>
                        </m:f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rad>
                      </m:e>
                    </m:nary>
                  </m:oMath>
                </m:oMathPara>
              </a14:m>
              <a:endParaRPr kumimoji="1" lang="en-US" altLang="ja-JP" sz="1400" b="0"/>
            </a:p>
          </xdr:txBody>
        </xdr:sp>
      </mc:Choice>
      <mc:Fallback xmlns="">
        <xdr:sp macro="" textlink="">
          <xdr:nvSpPr>
            <xdr:cNvPr id="26" name="テキスト ボックス 25"/>
            <xdr:cNvSpPr txBox="1"/>
          </xdr:nvSpPr>
          <xdr:spPr>
            <a:xfrm>
              <a:off x="4880235" y="6850673"/>
              <a:ext cx="1345561" cy="4548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𝑞=∑2_(𝑝=1)^∞▒〖𝑛_𝑝/𝑑_𝑝  √𝑝〗</a:t>
              </a:r>
              <a:endParaRPr kumimoji="1" lang="en-US" altLang="ja-JP" sz="14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407378</xdr:colOff>
      <xdr:row>6</xdr:row>
      <xdr:rowOff>33702</xdr:rowOff>
    </xdr:from>
    <xdr:ext cx="49122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2464778" y="19883802"/>
              <a:ext cx="49122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ℤ</m:t>
                    </m:r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ℕ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2464778" y="19883802"/>
              <a:ext cx="49122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𝑛∈ℤ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𝑑∈ℕ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446943</xdr:colOff>
      <xdr:row>8</xdr:row>
      <xdr:rowOff>117231</xdr:rowOff>
    </xdr:from>
    <xdr:ext cx="1354794" cy="853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1134400" y="2038796"/>
              <a:ext cx="1354794" cy="85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gcd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 u="none" strike="noStrike" kern="0" cap="none" spc="0" normalizeH="0" baseline="0" noProof="0">
                                            <a:ln>
                                              <a:noFill/>
                                            </a:ln>
                                            <a:solidFill>
                                              <a:prstClr val="black"/>
                                            </a:solidFill>
                                            <a:effectLst/>
                                            <a:uLnTx/>
                                            <a:uFillTx/>
                                            <a:latin typeface="Cambria Math" panose="02040503050406030204" pitchFamily="18" charset="0"/>
                                            <a:cs typeface="+mn-cs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 u="none" strike="noStrike" kern="0" cap="none" spc="0" normalizeH="0" baseline="0" noProof="0">
                                        <a:ln>
                                          <a:noFill/>
                                        </a:ln>
                                        <a:solidFill>
                                          <a:prstClr val="black"/>
                                        </a:solidFill>
                                        <a:effectLst/>
                                        <a:uLnTx/>
                                        <a:uFillTx/>
                                        <a:latin typeface="Cambria Math" panose="02040503050406030204" pitchFamily="18" charset="0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 panose="02040503050406030204" pitchFamily="18" charset="0"/>
                              </a:rPr>
                              <m:t>gcd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0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1134400" y="2038796"/>
              <a:ext cx="1354794" cy="85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𝑛=𝑛_0/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gcd⁡(|𝑛_0 |,𝑑_0 )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𝑑=𝑑_0/gcd⁡(|𝑛_0 |,𝑑_0 )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0</xdr:col>
      <xdr:colOff>644769</xdr:colOff>
      <xdr:row>20</xdr:row>
      <xdr:rowOff>29308</xdr:rowOff>
    </xdr:from>
    <xdr:ext cx="1413592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330569" y="23213158"/>
              <a:ext cx="141359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330569" y="23213158"/>
              <a:ext cx="1413592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𝑛_0=𝑛_1 𝑑_2+𝑛_2 𝑑_1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𝑑_0=𝑑_1 𝑑_2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131885</xdr:colOff>
      <xdr:row>29</xdr:row>
      <xdr:rowOff>131885</xdr:rowOff>
    </xdr:from>
    <xdr:ext cx="832407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1503485" y="25458860"/>
              <a:ext cx="83240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503485" y="25458860"/>
              <a:ext cx="832407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𝑛_0=𝑛_1 𝑛_2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𝑑_0=𝑑_1 𝑑_2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21980</xdr:colOff>
      <xdr:row>38</xdr:row>
      <xdr:rowOff>212481</xdr:rowOff>
    </xdr:from>
    <xdr:ext cx="696793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393580" y="27682581"/>
              <a:ext cx="696793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393580" y="27682581"/>
              <a:ext cx="696793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𝑛=−𝑛_1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𝑑=𝑑_1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0</xdr:colOff>
      <xdr:row>50</xdr:row>
      <xdr:rowOff>0</xdr:rowOff>
    </xdr:from>
    <xdr:ext cx="1193660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1374913" y="12009783"/>
              <a:ext cx="1193660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sgn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𝑑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1374913" y="12009783"/>
              <a:ext cx="1193660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𝑛=〖sgn(𝑛_1 )𝑑〗_1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𝑑=|𝑛_1 |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271462</xdr:colOff>
      <xdr:row>18</xdr:row>
      <xdr:rowOff>71437</xdr:rowOff>
    </xdr:from>
    <xdr:ext cx="3952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/>
            <xdr:cNvSpPr txBox="1"/>
          </xdr:nvSpPr>
          <xdr:spPr>
            <a:xfrm>
              <a:off x="1637807" y="4420092"/>
              <a:ext cx="3952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⋅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2" name="テキスト ボックス 1"/>
            <xdr:cNvSpPr txBox="1"/>
          </xdr:nvSpPr>
          <xdr:spPr>
            <a:xfrm>
              <a:off x="1637807" y="4420092"/>
              <a:ext cx="3952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√(⋅)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180975</xdr:colOff>
      <xdr:row>18</xdr:row>
      <xdr:rowOff>85725</xdr:rowOff>
    </xdr:from>
    <xdr:ext cx="395288" cy="222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/>
            <xdr:cNvSpPr txBox="1"/>
          </xdr:nvSpPr>
          <xdr:spPr>
            <a:xfrm>
              <a:off x="2230492" y="4434380"/>
              <a:ext cx="395288" cy="222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a:rPr lang="ja-JP" altLang="en-US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US" altLang="ja-JP" b="0" i="1">
                            <a:latin typeface="Cambria Math" panose="02040503050406030204" pitchFamily="18" charset="0"/>
                          </a:rPr>
                          <m:t>⋅</m:t>
                        </m:r>
                      </m:e>
                    </m:ra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3" name="テキスト ボックス 2"/>
            <xdr:cNvSpPr txBox="1"/>
          </xdr:nvSpPr>
          <xdr:spPr>
            <a:xfrm>
              <a:off x="2230492" y="4434380"/>
              <a:ext cx="395288" cy="222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∛(</a:t>
              </a:r>
              <a:r>
                <a:rPr lang="en-US" altLang="ja-JP" b="0" i="0">
                  <a:latin typeface="Cambria Math" panose="02040503050406030204" pitchFamily="18" charset="0"/>
                </a:rPr>
                <a:t>⋅</a:t>
              </a:r>
              <a:r>
                <a:rPr kumimoji="1" lang="en-US" altLang="ja-JP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100012</xdr:colOff>
      <xdr:row>60</xdr:row>
      <xdr:rowOff>23812</xdr:rowOff>
    </xdr:from>
    <xdr:ext cx="204517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𝐵𝑥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4" name="テキスト ボックス 3"/>
            <xdr:cNvSpPr txBox="1"/>
          </xdr:nvSpPr>
          <xdr:spPr>
            <a:xfrm>
              <a:off x="1471612" y="7253287"/>
              <a:ext cx="204517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𝑓(𝑥)≔𝑥^2−2𝐵𝑥−𝐶=0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149570</xdr:colOff>
      <xdr:row>72</xdr:row>
      <xdr:rowOff>20465</xdr:rowOff>
    </xdr:from>
    <xdr:ext cx="1168461" cy="4095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/>
            <xdr:cNvSpPr txBox="1"/>
          </xdr:nvSpPr>
          <xdr:spPr>
            <a:xfrm>
              <a:off x="1515915" y="10517672"/>
              <a:ext cx="116846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𝑑𝑓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=2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" name="テキスト ボックス 4"/>
            <xdr:cNvSpPr txBox="1"/>
          </xdr:nvSpPr>
          <xdr:spPr>
            <a:xfrm>
              <a:off x="1515915" y="10517672"/>
              <a:ext cx="1168461" cy="4095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𝑑𝑓/𝑑𝑥=2(𝑥−𝐵)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319453</xdr:colOff>
      <xdr:row>45</xdr:row>
      <xdr:rowOff>136280</xdr:rowOff>
    </xdr:from>
    <xdr:ext cx="1553117" cy="4558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6" name="テキスト ボックス 5"/>
            <xdr:cNvSpPr txBox="1"/>
          </xdr:nvSpPr>
          <xdr:spPr>
            <a:xfrm>
              <a:off x="1696915" y="6745165"/>
              <a:ext cx="1553117" cy="4558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𝑥_(𝑛+1)≔𝑥_𝑛−𝑓(𝑥_𝑛 )/𝑓′(𝑥_𝑛 )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649165</xdr:colOff>
      <xdr:row>52</xdr:row>
      <xdr:rowOff>128954</xdr:rowOff>
    </xdr:from>
    <xdr:ext cx="217688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7" name="テキスト ボックス 6"/>
            <xdr:cNvSpPr txBox="1"/>
          </xdr:nvSpPr>
          <xdr:spPr>
            <a:xfrm>
              <a:off x="2026627" y="7704992"/>
              <a:ext cx="217688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418140</xdr:colOff>
      <xdr:row>75</xdr:row>
      <xdr:rowOff>94997</xdr:rowOff>
    </xdr:from>
    <xdr:ext cx="2482731" cy="1889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テキスト ボックス 7"/>
            <xdr:cNvSpPr txBox="1"/>
          </xdr:nvSpPr>
          <xdr:spPr>
            <a:xfrm>
              <a:off x="1784485" y="13666480"/>
              <a:ext cx="2482731" cy="1889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−2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b>
                                </m:s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</m:d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d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</m:oMath>
                </m:oMathPara>
              </a14:m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8" name="テキスト ボックス 7"/>
            <xdr:cNvSpPr txBox="1"/>
          </xdr:nvSpPr>
          <xdr:spPr>
            <a:xfrm>
              <a:off x="1784485" y="13666480"/>
              <a:ext cx="2482731" cy="1889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𝑥_(𝑛+1)=𝑥_𝑛−(𝑥_𝑛^2−2𝐵𝑥_𝑛−𝐶)/2(𝑥_𝑛−𝐵)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=𝑥_𝑛−((𝑥_𝑛−𝐵)^2−𝐶−𝐵^2)/2(𝑥_𝑛−𝐵)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=𝑥_𝑛−1/2 (𝑥_𝑛−𝐵)+(𝐶+𝐵^2)/2(𝑥_𝑛−𝐵) 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  1/2 (𝑥_𝑛+𝐵+(𝐶+𝐵^2)/(𝑥_𝑛−𝐵))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383627</xdr:colOff>
      <xdr:row>94</xdr:row>
      <xdr:rowOff>160283</xdr:rowOff>
    </xdr:from>
    <xdr:ext cx="196291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テキスト ボックス 8"/>
            <xdr:cNvSpPr txBox="1"/>
          </xdr:nvSpPr>
          <xdr:spPr>
            <a:xfrm>
              <a:off x="1749972" y="17988455"/>
              <a:ext cx="19629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|"/>
                        <m:endChr m:val="|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9" name="テキスト ボックス 8"/>
            <xdr:cNvSpPr txBox="1"/>
          </xdr:nvSpPr>
          <xdr:spPr>
            <a:xfrm>
              <a:off x="1749972" y="17988455"/>
              <a:ext cx="196291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𝑦_0≔𝑥_0−𝐵=|𝐵|+|𝐶|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2</xdr:col>
      <xdr:colOff>232542</xdr:colOff>
      <xdr:row>68</xdr:row>
      <xdr:rowOff>193127</xdr:rowOff>
    </xdr:from>
    <xdr:ext cx="1449307" cy="276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/>
            <xdr:cNvSpPr txBox="1"/>
          </xdr:nvSpPr>
          <xdr:spPr>
            <a:xfrm>
              <a:off x="1598887" y="9980886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" name="テキスト ボックス 9"/>
            <xdr:cNvSpPr txBox="1"/>
          </xdr:nvSpPr>
          <xdr:spPr>
            <a:xfrm>
              <a:off x="1598887" y="9980886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 ̅≔𝐵+√(𝐵^2+𝐶)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72258</xdr:colOff>
      <xdr:row>49</xdr:row>
      <xdr:rowOff>131379</xdr:rowOff>
    </xdr:from>
    <xdr:ext cx="1157240" cy="28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" name="テキスト ボックス 10"/>
            <xdr:cNvSpPr txBox="1"/>
          </xdr:nvSpPr>
          <xdr:spPr>
            <a:xfrm>
              <a:off x="1438603" y="7554310"/>
              <a:ext cx="1157240" cy="28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lim_(𝑛→∞)⁡𝑓(𝑥_𝑛 )=0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370489</xdr:colOff>
      <xdr:row>85</xdr:row>
      <xdr:rowOff>107730</xdr:rowOff>
    </xdr:from>
    <xdr:ext cx="101284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/>
            <xdr:cNvSpPr txBox="1"/>
          </xdr:nvSpPr>
          <xdr:spPr>
            <a:xfrm>
              <a:off x="1736834" y="16044040"/>
              <a:ext cx="10128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" name="テキスト ボックス 11"/>
            <xdr:cNvSpPr txBox="1"/>
          </xdr:nvSpPr>
          <xdr:spPr>
            <a:xfrm>
              <a:off x="1736834" y="16044040"/>
              <a:ext cx="101284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𝑦_𝑛≔𝑥_𝑛−𝐵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455886</xdr:colOff>
      <xdr:row>65</xdr:row>
      <xdr:rowOff>15765</xdr:rowOff>
    </xdr:from>
    <xdr:ext cx="994695" cy="223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/>
            <xdr:cNvSpPr txBox="1"/>
          </xdr:nvSpPr>
          <xdr:spPr>
            <a:xfrm>
              <a:off x="2505403" y="11222420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&gt;0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3" name="テキスト ボックス 12"/>
            <xdr:cNvSpPr txBox="1"/>
          </xdr:nvSpPr>
          <xdr:spPr>
            <a:xfrm>
              <a:off x="2505403" y="11222420"/>
              <a:ext cx="994695" cy="223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𝐵^2+𝐶^2&gt;0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</xdr:col>
      <xdr:colOff>302173</xdr:colOff>
      <xdr:row>63</xdr:row>
      <xdr:rowOff>72258</xdr:rowOff>
    </xdr:from>
    <xdr:ext cx="67332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/>
            <xdr:cNvSpPr txBox="1"/>
          </xdr:nvSpPr>
          <xdr:spPr>
            <a:xfrm>
              <a:off x="2351690" y="1080594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∈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4" name="テキスト ボックス 13"/>
            <xdr:cNvSpPr txBox="1"/>
          </xdr:nvSpPr>
          <xdr:spPr>
            <a:xfrm>
              <a:off x="2351690" y="10805948"/>
              <a:ext cx="6733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𝐵,𝐶∈𝐹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177362</xdr:colOff>
      <xdr:row>88</xdr:row>
      <xdr:rowOff>203638</xdr:rowOff>
    </xdr:from>
    <xdr:ext cx="2715038" cy="9573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テキスト ボックス 15"/>
            <xdr:cNvSpPr txBox="1"/>
          </xdr:nvSpPr>
          <xdr:spPr>
            <a:xfrm>
              <a:off x="1543707" y="16612914"/>
              <a:ext cx="2715038" cy="9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̅"/>
                                        <m:ctrlP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r>
                                      <a:rPr kumimoji="1" lang="en-US" altLang="ja-JP" sz="1400" b="0" i="1">
                                        <a:latin typeface="Cambria Math" panose="02040503050406030204" pitchFamily="18" charset="0"/>
                                      </a:rPr>
                                      <m:t>𝐵</m:t>
                                    </m:r>
                                  </m:e>
                                </m:d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den>
                        </m:f>
                      </m:e>
                    </m:d>
                  </m:oMath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̅"/>
                                <m:ctrlP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kumimoji="1" lang="en-US" altLang="ja-JP" sz="1400" b="0" i="1" u="none" strike="noStrike" kern="0" cap="none" spc="0" normalizeH="0" baseline="0" noProof="0">
                                    <a:ln>
                                      <a:noFill/>
                                    </a:ln>
                                    <a:solidFill>
                                      <a:prstClr val="black"/>
                                    </a:solidFill>
                                    <a:effectLst/>
                                    <a:uLnTx/>
                                    <a:uFillTx/>
                                    <a:latin typeface="Cambria Math" panose="02040503050406030204" pitchFamily="18" charset="0"/>
                                    <a:cs typeface="+mn-cs"/>
                                  </a:rPr>
                                  <m:t>𝑦</m:t>
                                </m:r>
                              </m:e>
                            </m:acc>
                          </m:e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𝑦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6" name="テキスト ボックス 15"/>
            <xdr:cNvSpPr txBox="1"/>
          </xdr:nvSpPr>
          <xdr:spPr>
            <a:xfrm>
              <a:off x="1543707" y="16612914"/>
              <a:ext cx="2715038" cy="9573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𝑥_(𝑛+1)−𝐵=1/2 (𝑥_𝑛−𝐵+(𝑥 ̅−𝐵)^2/(𝑥_𝑛−𝐵))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𝑦_(𝑛+1)≔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(𝑦 ̅^2+𝑦_𝑛^2)/(2𝑦_𝑛 )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440121</xdr:colOff>
      <xdr:row>86</xdr:row>
      <xdr:rowOff>164224</xdr:rowOff>
    </xdr:from>
    <xdr:ext cx="1751442" cy="2752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テキスト ボックス 16"/>
            <xdr:cNvSpPr txBox="1"/>
          </xdr:nvSpPr>
          <xdr:spPr>
            <a:xfrm>
              <a:off x="1806466" y="16337017"/>
              <a:ext cx="1751442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7" name="テキスト ボックス 16"/>
            <xdr:cNvSpPr txBox="1"/>
          </xdr:nvSpPr>
          <xdr:spPr>
            <a:xfrm>
              <a:off x="1806466" y="16337017"/>
              <a:ext cx="1751442" cy="2752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𝑦 ̅≔𝑥 ̅−𝐵=√(𝐵^2+𝐶)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>
    <xdr:from>
      <xdr:col>1</xdr:col>
      <xdr:colOff>229913</xdr:colOff>
      <xdr:row>117</xdr:row>
      <xdr:rowOff>178675</xdr:rowOff>
    </xdr:from>
    <xdr:to>
      <xdr:col>7</xdr:col>
      <xdr:colOff>19706</xdr:colOff>
      <xdr:row>129</xdr:row>
      <xdr:rowOff>84082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0</xdr:colOff>
      <xdr:row>101</xdr:row>
      <xdr:rowOff>0</xdr:rowOff>
    </xdr:from>
    <xdr:ext cx="1230978" cy="4685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テキスト ボックス 20"/>
            <xdr:cNvSpPr txBox="1"/>
          </xdr:nvSpPr>
          <xdr:spPr>
            <a:xfrm>
              <a:off x="1366345" y="19483552"/>
              <a:ext cx="1230978" cy="46859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  <m:sup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bSup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𝐶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kumimoji="1" lang="en-US" altLang="ja-JP" sz="1400" b="0" i="1" u="none" strike="noStrike" kern="0" cap="none" spc="0" normalizeH="0" baseline="0" noProof="0">
                                <a:ln>
                                  <a:noFill/>
                                </a:ln>
                                <a:solidFill>
                                  <a:prstClr val="black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cs typeface="+mn-cs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  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1" name="テキスト ボックス 20"/>
            <xdr:cNvSpPr txBox="1"/>
          </xdr:nvSpPr>
          <xdr:spPr>
            <a:xfrm>
              <a:off x="1366345" y="19483552"/>
              <a:ext cx="1230978" cy="468590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𝑥_(𝑛+1)=</a:t>
              </a: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(𝑥_𝑛^2+𝐶)/〖2𝑥〗_𝑛  </a:t>
              </a:r>
              <a:r>
                <a:rPr kumimoji="1" lang="en-US" altLang="ja-JP" sz="1400" b="0" i="0">
                  <a:latin typeface="Cambria Math" panose="02040503050406030204" pitchFamily="18" charset="0"/>
                </a:rPr>
                <a:t>  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315311</xdr:colOff>
      <xdr:row>104</xdr:row>
      <xdr:rowOff>59121</xdr:rowOff>
    </xdr:from>
    <xdr:ext cx="1449307" cy="2769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テキスト ボックス 21"/>
            <xdr:cNvSpPr txBox="1"/>
          </xdr:nvSpPr>
          <xdr:spPr>
            <a:xfrm>
              <a:off x="998483" y="20252121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+</m:t>
                    </m:r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rad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2" name="テキスト ボックス 21"/>
            <xdr:cNvSpPr txBox="1"/>
          </xdr:nvSpPr>
          <xdr:spPr>
            <a:xfrm>
              <a:off x="998483" y="20252121"/>
              <a:ext cx="1449307" cy="2769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 ̅≔𝐵+√(𝐵^2+𝐶)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538656</xdr:colOff>
      <xdr:row>107</xdr:row>
      <xdr:rowOff>118241</xdr:rowOff>
    </xdr:from>
    <xdr:ext cx="60035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3" name="テキスト ボックス 22"/>
            <xdr:cNvSpPr txBox="1"/>
          </xdr:nvSpPr>
          <xdr:spPr>
            <a:xfrm>
              <a:off x="1221828" y="21257172"/>
              <a:ext cx="60035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𝑥_0≔𝐶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2</xdr:col>
      <xdr:colOff>65688</xdr:colOff>
      <xdr:row>24</xdr:row>
      <xdr:rowOff>164224</xdr:rowOff>
    </xdr:from>
    <xdr:ext cx="1241536" cy="4975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テキスト ボックス 23"/>
            <xdr:cNvSpPr txBox="1"/>
          </xdr:nvSpPr>
          <xdr:spPr>
            <a:xfrm>
              <a:off x="1432033" y="5931776"/>
              <a:ext cx="1241536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4</m:t>
                        </m:r>
                      </m:e>
                    </m:ra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=2</m:t>
                    </m:r>
                  </m:oMath>
                  <m:oMath xmlns:m="http://schemas.openxmlformats.org/officeDocument/2006/math">
                    <m:rad>
                      <m:radPr>
                        <m:ctrlPr>
                          <a:rPr kumimoji="1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radPr>
                      <m:deg>
                        <m:r>
                          <a:rPr kumimoji="0" lang="ja-JP" altLang="en-US" sz="14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3</m:t>
                        </m:r>
                      </m:deg>
                      <m:e>
                        <m:r>
                          <a:rPr kumimoji="0" lang="en-US" altLang="ja-JP" sz="14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cs typeface="+mn-cs"/>
                          </a:rPr>
                          <m:t>8</m:t>
                        </m:r>
                      </m:e>
                    </m:rad>
                    <m:r>
                      <a:rPr kumimoji="0" lang="en-US" altLang="ja-JP" sz="1400" b="0" i="1" u="none" strike="noStrike" kern="0" cap="none" spc="0" normalizeH="0" baseline="0" noProof="0">
                        <a:ln>
                          <a:noFill/>
                        </a:ln>
                        <a:solidFill>
                          <a:prstClr val="black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cs typeface="+mn-cs"/>
                      </a:rPr>
                      <m:t>=2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4" name="テキスト ボックス 23"/>
            <xdr:cNvSpPr txBox="1"/>
          </xdr:nvSpPr>
          <xdr:spPr>
            <a:xfrm>
              <a:off x="1432033" y="5931776"/>
              <a:ext cx="1241536" cy="4975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 panose="02040503050406030204" pitchFamily="18" charset="0"/>
                </a:rPr>
                <a:t>√4=2</a:t>
              </a:r>
              <a:r>
                <a:rPr kumimoji="1" lang="en-US" altLang="ja-JP" sz="1400" b="0"/>
                <a:t/>
              </a:r>
              <a:br>
                <a:rPr kumimoji="1" lang="en-US" altLang="ja-JP" sz="1400" b="0"/>
              </a:br>
              <a:r>
                <a:rPr kumimoji="1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∛</a:t>
              </a:r>
              <a:r>
                <a:rPr kumimoji="0" lang="en-US" altLang="ja-JP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cs typeface="+mn-cs"/>
                </a:rPr>
                <a:t>8=2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488732</xdr:colOff>
      <xdr:row>28</xdr:row>
      <xdr:rowOff>225973</xdr:rowOff>
    </xdr:from>
    <xdr:ext cx="2653355" cy="475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テキスト ボックス 14"/>
            <xdr:cNvSpPr txBox="1"/>
          </xdr:nvSpPr>
          <xdr:spPr>
            <a:xfrm>
              <a:off x="1177463" y="7076646"/>
              <a:ext cx="2653355" cy="475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∃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│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⊂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5" name="テキスト ボックス 14"/>
            <xdr:cNvSpPr txBox="1"/>
          </xdr:nvSpPr>
          <xdr:spPr>
            <a:xfrm>
              <a:off x="1177463" y="7076646"/>
              <a:ext cx="2653355" cy="475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𝐹_2≔{𝑥∈𝐹│∃𝑦∈𝐹,s.t. 𝑦⋅𝑦=𝑥}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={𝑥^2∈𝐹│𝑥∈𝐹}⊂𝐹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</xdr:col>
      <xdr:colOff>539413</xdr:colOff>
      <xdr:row>32</xdr:row>
      <xdr:rowOff>128853</xdr:rowOff>
    </xdr:from>
    <xdr:ext cx="2887329" cy="4753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テキスト ボックス 24"/>
            <xdr:cNvSpPr txBox="1"/>
          </xdr:nvSpPr>
          <xdr:spPr>
            <a:xfrm>
              <a:off x="1228144" y="7946680"/>
              <a:ext cx="2887329" cy="475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≔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e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∃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s</m:t>
                        </m:r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t</m:t>
                        </m:r>
                        <m:r>
                          <a:rPr kumimoji="1" lang="en-US" altLang="ja-JP" sz="1400" b="0" i="0">
                            <a:latin typeface="Cambria Math" panose="02040503050406030204" pitchFamily="18" charset="0"/>
                          </a:rPr>
                          <m:t>. 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</m:oMath>
                  <m:oMath xmlns:m="http://schemas.openxmlformats.org/officeDocument/2006/math"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kumimoji="1" lang="en-US" altLang="ja-JP" sz="1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│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∈</m:t>
                        </m:r>
                        <m:r>
                          <a:rPr kumimoji="1" lang="en-US" altLang="ja-JP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⊂</m:t>
                    </m:r>
                    <m:r>
                      <a:rPr kumimoji="1" lang="en-US" altLang="ja-JP" sz="14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25" name="テキスト ボックス 24"/>
            <xdr:cNvSpPr txBox="1"/>
          </xdr:nvSpPr>
          <xdr:spPr>
            <a:xfrm>
              <a:off x="1228144" y="7946680"/>
              <a:ext cx="2887329" cy="4753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 panose="02040503050406030204" pitchFamily="18" charset="0"/>
                </a:rPr>
                <a:t>𝐹_3≔{𝑥∈𝐹│∃𝑦∈𝐹,s.t. 𝑦⋅𝑦⋅𝑦=𝑥}</a:t>
              </a:r>
              <a:r>
                <a:rPr kumimoji="1" lang="en-US" altLang="ja-JP" sz="1400" b="0" i="1">
                  <a:latin typeface="Cambria Math" panose="02040503050406030204" pitchFamily="18" charset="0"/>
                </a:rPr>
                <a:t/>
              </a:r>
              <a:br>
                <a:rPr kumimoji="1" lang="en-US" altLang="ja-JP" sz="1400" b="0" i="1">
                  <a:latin typeface="Cambria Math" panose="02040503050406030204" pitchFamily="18" charset="0"/>
                </a:rPr>
              </a:br>
              <a:r>
                <a:rPr kumimoji="1" lang="en-US" altLang="ja-JP" sz="1400" b="0" i="0">
                  <a:latin typeface="Cambria Math" panose="02040503050406030204" pitchFamily="18" charset="0"/>
                </a:rPr>
                <a:t>={𝑥^3∈𝐹│𝑥∈𝐹}⊂𝐹</a:t>
              </a:r>
              <a:endParaRPr kumimoji="1" lang="ja-JP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1"/>
  <sheetViews>
    <sheetView zoomScaleNormal="100" workbookViewId="0"/>
  </sheetViews>
  <sheetFormatPr defaultRowHeight="18.75" x14ac:dyDescent="0.4"/>
  <cols>
    <col min="1" max="16384" width="9" style="1"/>
  </cols>
  <sheetData>
    <row r="1" spans="1:2" s="24" customFormat="1" ht="24.75" thickBot="1" x14ac:dyDescent="0.45">
      <c r="A1" s="24" t="s">
        <v>2</v>
      </c>
    </row>
    <row r="2" spans="1:2" ht="19.5" thickTop="1" x14ac:dyDescent="0.4"/>
    <row r="11" spans="1:2" x14ac:dyDescent="0.4">
      <c r="A11" s="1" t="s">
        <v>1</v>
      </c>
    </row>
    <row r="14" spans="1:2" x14ac:dyDescent="0.4">
      <c r="B14" s="1" t="s">
        <v>27</v>
      </c>
    </row>
    <row r="21" spans="2:2" x14ac:dyDescent="0.4">
      <c r="B21" s="1" t="s">
        <v>0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72"/>
  <sheetViews>
    <sheetView tabSelected="1" topLeftCell="B48" zoomScale="130" zoomScaleNormal="130" workbookViewId="0">
      <selection activeCell="H52" sqref="H52"/>
    </sheetView>
  </sheetViews>
  <sheetFormatPr defaultRowHeight="18.75" x14ac:dyDescent="0.4"/>
  <sheetData>
    <row r="1" spans="1:4" s="23" customFormat="1" ht="24.75" thickBot="1" x14ac:dyDescent="0.45">
      <c r="A1" s="23" t="s">
        <v>3</v>
      </c>
    </row>
    <row r="2" spans="1:4" ht="19.5" thickTop="1" x14ac:dyDescent="0.4"/>
    <row r="3" spans="1:4" x14ac:dyDescent="0.4">
      <c r="A3" t="s">
        <v>29</v>
      </c>
    </row>
    <row r="4" spans="1:4" x14ac:dyDescent="0.4">
      <c r="B4" t="s">
        <v>4</v>
      </c>
    </row>
    <row r="5" spans="1:4" x14ac:dyDescent="0.4">
      <c r="C5" t="s">
        <v>5</v>
      </c>
    </row>
    <row r="6" spans="1:4" x14ac:dyDescent="0.4">
      <c r="D6" t="s">
        <v>6</v>
      </c>
    </row>
    <row r="7" spans="1:4" x14ac:dyDescent="0.4">
      <c r="D7" t="s">
        <v>7</v>
      </c>
    </row>
    <row r="8" spans="1:4" x14ac:dyDescent="0.4">
      <c r="D8" t="s">
        <v>7</v>
      </c>
    </row>
    <row r="9" spans="1:4" x14ac:dyDescent="0.4">
      <c r="D9" t="s">
        <v>7</v>
      </c>
    </row>
    <row r="11" spans="1:4" x14ac:dyDescent="0.4">
      <c r="B11" t="s">
        <v>30</v>
      </c>
    </row>
    <row r="12" spans="1:4" x14ac:dyDescent="0.4">
      <c r="C12" t="s">
        <v>8</v>
      </c>
    </row>
    <row r="13" spans="1:4" x14ac:dyDescent="0.4">
      <c r="C13" t="s">
        <v>23</v>
      </c>
    </row>
    <row r="15" spans="1:4" x14ac:dyDescent="0.4">
      <c r="A15" t="s">
        <v>9</v>
      </c>
    </row>
    <row r="17" spans="2:8" x14ac:dyDescent="0.4">
      <c r="B17" t="s">
        <v>106</v>
      </c>
    </row>
    <row r="18" spans="2:8" x14ac:dyDescent="0.4">
      <c r="C18" t="s">
        <v>107</v>
      </c>
    </row>
    <row r="20" spans="2:8" x14ac:dyDescent="0.4">
      <c r="B20" t="s">
        <v>24</v>
      </c>
    </row>
    <row r="21" spans="2:8" x14ac:dyDescent="0.4">
      <c r="C21" s="5" t="s">
        <v>10</v>
      </c>
      <c r="D21" s="6"/>
      <c r="E21" s="6"/>
      <c r="F21" s="6"/>
      <c r="G21" s="6"/>
      <c r="H21" s="7"/>
    </row>
    <row r="22" spans="2:8" x14ac:dyDescent="0.4">
      <c r="C22" s="8"/>
      <c r="D22" s="5" t="s">
        <v>28</v>
      </c>
      <c r="E22" s="6"/>
      <c r="F22" s="6"/>
      <c r="G22" s="6"/>
      <c r="H22" s="7"/>
    </row>
    <row r="23" spans="2:8" x14ac:dyDescent="0.4">
      <c r="C23" s="8"/>
      <c r="D23" s="8"/>
      <c r="E23" s="13"/>
      <c r="F23" s="13"/>
      <c r="G23" s="10"/>
      <c r="H23" s="15"/>
    </row>
    <row r="24" spans="2:8" x14ac:dyDescent="0.4">
      <c r="C24" s="8"/>
      <c r="D24" s="8"/>
      <c r="E24" s="5" t="s">
        <v>25</v>
      </c>
      <c r="F24" s="6"/>
      <c r="G24" s="6"/>
      <c r="H24" s="7"/>
    </row>
    <row r="25" spans="2:8" x14ac:dyDescent="0.4">
      <c r="C25" s="8"/>
      <c r="D25" s="8"/>
      <c r="E25" s="8"/>
      <c r="F25" s="13"/>
      <c r="G25" s="10"/>
      <c r="H25" s="15"/>
    </row>
    <row r="26" spans="2:8" x14ac:dyDescent="0.4">
      <c r="C26" s="8"/>
      <c r="D26" s="8"/>
      <c r="E26" s="8"/>
      <c r="F26" s="5" t="s">
        <v>26</v>
      </c>
      <c r="G26" s="6"/>
      <c r="H26" s="7"/>
    </row>
    <row r="27" spans="2:8" x14ac:dyDescent="0.4">
      <c r="C27" s="8"/>
      <c r="D27" s="8"/>
      <c r="E27" s="8"/>
      <c r="F27" s="8"/>
      <c r="G27" s="10"/>
      <c r="H27" s="15"/>
    </row>
    <row r="28" spans="2:8" x14ac:dyDescent="0.4">
      <c r="C28" s="8"/>
      <c r="D28" s="8"/>
      <c r="E28" s="8"/>
      <c r="F28" s="8"/>
      <c r="G28" s="5" t="s">
        <v>48</v>
      </c>
      <c r="H28" s="7"/>
    </row>
    <row r="29" spans="2:8" x14ac:dyDescent="0.4">
      <c r="C29" s="8"/>
      <c r="D29" s="8"/>
      <c r="E29" s="8"/>
      <c r="F29" s="8"/>
      <c r="G29" s="8"/>
      <c r="H29" s="16"/>
    </row>
    <row r="30" spans="2:8" x14ac:dyDescent="0.4">
      <c r="C30" s="8"/>
      <c r="D30" s="8"/>
      <c r="E30" s="8"/>
      <c r="F30" s="8"/>
      <c r="G30" s="8" t="s">
        <v>49</v>
      </c>
      <c r="H30" s="16"/>
    </row>
    <row r="31" spans="2:8" x14ac:dyDescent="0.4">
      <c r="C31" s="8"/>
      <c r="D31" s="8"/>
      <c r="E31" s="8"/>
      <c r="F31" s="8"/>
      <c r="G31" s="8"/>
      <c r="H31" s="11" t="s">
        <v>31</v>
      </c>
    </row>
    <row r="32" spans="2:8" x14ac:dyDescent="0.4">
      <c r="C32" s="9"/>
      <c r="D32" s="9"/>
      <c r="E32" s="9"/>
      <c r="F32" s="9"/>
      <c r="G32" s="9"/>
      <c r="H32" s="12"/>
    </row>
    <row r="33" spans="1:5" x14ac:dyDescent="0.4">
      <c r="A33" s="3" t="s">
        <v>11</v>
      </c>
    </row>
    <row r="34" spans="1:5" x14ac:dyDescent="0.4">
      <c r="A34" s="3"/>
    </row>
    <row r="35" spans="1:5" x14ac:dyDescent="0.4">
      <c r="A35" s="3"/>
    </row>
    <row r="36" spans="1:5" x14ac:dyDescent="0.4">
      <c r="B36">
        <v>1</v>
      </c>
      <c r="C36" t="s">
        <v>18</v>
      </c>
    </row>
    <row r="37" spans="1:5" x14ac:dyDescent="0.4">
      <c r="C37" t="s">
        <v>113</v>
      </c>
    </row>
    <row r="40" spans="1:5" x14ac:dyDescent="0.4">
      <c r="B40">
        <v>2</v>
      </c>
      <c r="C40" t="s">
        <v>16</v>
      </c>
    </row>
    <row r="41" spans="1:5" x14ac:dyDescent="0.4">
      <c r="B41">
        <v>3</v>
      </c>
      <c r="C41" t="s">
        <v>17</v>
      </c>
    </row>
    <row r="42" spans="1:5" x14ac:dyDescent="0.4">
      <c r="B42" t="s">
        <v>12</v>
      </c>
    </row>
    <row r="44" spans="1:5" x14ac:dyDescent="0.4">
      <c r="C44">
        <v>1</v>
      </c>
      <c r="D44" t="s">
        <v>114</v>
      </c>
    </row>
    <row r="46" spans="1:5" x14ac:dyDescent="0.4">
      <c r="C46">
        <v>2</v>
      </c>
      <c r="D46" t="s">
        <v>115</v>
      </c>
    </row>
    <row r="47" spans="1:5" x14ac:dyDescent="0.4">
      <c r="E47" t="s">
        <v>116</v>
      </c>
    </row>
    <row r="49" spans="5:8" x14ac:dyDescent="0.4">
      <c r="E49" t="s">
        <v>117</v>
      </c>
    </row>
    <row r="50" spans="5:8" x14ac:dyDescent="0.4">
      <c r="F50">
        <v>1</v>
      </c>
      <c r="G50" t="s">
        <v>119</v>
      </c>
    </row>
    <row r="51" spans="5:8" x14ac:dyDescent="0.4">
      <c r="G51">
        <v>1</v>
      </c>
      <c r="H51" t="s">
        <v>120</v>
      </c>
    </row>
    <row r="53" spans="5:8" x14ac:dyDescent="0.4">
      <c r="G53">
        <v>2</v>
      </c>
      <c r="H53" t="s">
        <v>20</v>
      </c>
    </row>
    <row r="55" spans="5:8" x14ac:dyDescent="0.4">
      <c r="F55">
        <v>2</v>
      </c>
      <c r="G55" t="s">
        <v>19</v>
      </c>
    </row>
    <row r="60" spans="5:8" x14ac:dyDescent="0.4">
      <c r="E60" t="s">
        <v>118</v>
      </c>
    </row>
    <row r="63" spans="5:8" x14ac:dyDescent="0.4">
      <c r="G63">
        <v>1</v>
      </c>
      <c r="H63" t="s">
        <v>22</v>
      </c>
    </row>
    <row r="64" spans="5:8" x14ac:dyDescent="0.4">
      <c r="G64">
        <v>2</v>
      </c>
      <c r="H64" t="s">
        <v>21</v>
      </c>
    </row>
    <row r="67" spans="3:6" x14ac:dyDescent="0.4">
      <c r="C67">
        <v>3</v>
      </c>
      <c r="D67" t="s">
        <v>13</v>
      </c>
    </row>
    <row r="70" spans="3:6" x14ac:dyDescent="0.4">
      <c r="E70">
        <v>1</v>
      </c>
      <c r="F70" t="s">
        <v>14</v>
      </c>
    </row>
    <row r="72" spans="3:6" x14ac:dyDescent="0.4">
      <c r="E72">
        <v>2</v>
      </c>
      <c r="F72" t="s">
        <v>15</v>
      </c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8"/>
  <sheetViews>
    <sheetView zoomScale="115" zoomScaleNormal="115" workbookViewId="0"/>
  </sheetViews>
  <sheetFormatPr defaultRowHeight="18.75" x14ac:dyDescent="0.4"/>
  <cols>
    <col min="8" max="9" width="9.5" bestFit="1" customWidth="1"/>
    <col min="10" max="10" width="9.375" bestFit="1" customWidth="1"/>
    <col min="12" max="13" width="9.375" bestFit="1" customWidth="1"/>
  </cols>
  <sheetData>
    <row r="1" spans="1:7" s="22" customFormat="1" ht="24.75" thickBot="1" x14ac:dyDescent="0.45">
      <c r="A1" s="2" t="s">
        <v>80</v>
      </c>
    </row>
    <row r="2" spans="1:7" ht="19.5" thickTop="1" x14ac:dyDescent="0.4"/>
    <row r="3" spans="1:7" x14ac:dyDescent="0.4">
      <c r="A3" t="s">
        <v>87</v>
      </c>
    </row>
    <row r="7" spans="1:7" x14ac:dyDescent="0.4">
      <c r="B7" s="25" t="s">
        <v>81</v>
      </c>
      <c r="C7" s="4" t="s">
        <v>83</v>
      </c>
    </row>
    <row r="8" spans="1:7" x14ac:dyDescent="0.4">
      <c r="B8" s="21" t="s">
        <v>82</v>
      </c>
      <c r="C8" s="4" t="s">
        <v>84</v>
      </c>
    </row>
    <row r="14" spans="1:7" x14ac:dyDescent="0.4">
      <c r="C14" s="25" t="s">
        <v>88</v>
      </c>
      <c r="D14" s="21" t="s">
        <v>89</v>
      </c>
      <c r="E14" s="21" t="s">
        <v>81</v>
      </c>
      <c r="F14" s="21" t="s">
        <v>90</v>
      </c>
      <c r="G14" s="21" t="s">
        <v>99</v>
      </c>
    </row>
    <row r="15" spans="1:7" x14ac:dyDescent="0.4">
      <c r="C15" s="25">
        <v>24</v>
      </c>
      <c r="D15" s="25">
        <v>3</v>
      </c>
      <c r="E15" s="4">
        <f>C15/GCD(ABS(C15), D15)</f>
        <v>8</v>
      </c>
      <c r="F15" s="4">
        <f>D15/GCD(ABS(C15), D15)</f>
        <v>1</v>
      </c>
      <c r="G15" s="4" t="b">
        <f>C15/D15=E15/F15</f>
        <v>1</v>
      </c>
    </row>
    <row r="16" spans="1:7" x14ac:dyDescent="0.4">
      <c r="C16" s="25">
        <v>-24</v>
      </c>
      <c r="D16" s="25">
        <v>3</v>
      </c>
      <c r="E16" s="4">
        <f>C16/GCD(ABS(C16), D16)</f>
        <v>-8</v>
      </c>
      <c r="F16" s="4">
        <f>D16/GCD(ABS(C16), D16)</f>
        <v>1</v>
      </c>
      <c r="G16" s="4" t="b">
        <f>C16/D16=E16/F16</f>
        <v>1</v>
      </c>
    </row>
    <row r="17" spans="1:10" x14ac:dyDescent="0.4">
      <c r="C17" s="25">
        <v>17</v>
      </c>
      <c r="D17" s="25">
        <v>17</v>
      </c>
      <c r="E17" s="4">
        <f>C17/GCD(ABS(C17), D17)</f>
        <v>1</v>
      </c>
      <c r="F17" s="4">
        <f>D17/GCD(ABS(C17), D17)</f>
        <v>1</v>
      </c>
      <c r="G17" s="4" t="b">
        <f>C17/D17=E17/F17</f>
        <v>1</v>
      </c>
    </row>
    <row r="18" spans="1:10" x14ac:dyDescent="0.4">
      <c r="C18" s="25">
        <v>17</v>
      </c>
      <c r="D18" s="25">
        <v>1</v>
      </c>
      <c r="E18" s="4">
        <f>C18/GCD(ABS(C18), D18)</f>
        <v>17</v>
      </c>
      <c r="F18" s="4">
        <f>D18/GCD(ABS(C18), D18)</f>
        <v>1</v>
      </c>
      <c r="G18" s="4" t="b">
        <f>C18/D18=E18/F18</f>
        <v>1</v>
      </c>
    </row>
    <row r="20" spans="1:10" x14ac:dyDescent="0.4">
      <c r="A20" t="s">
        <v>85</v>
      </c>
    </row>
    <row r="24" spans="1:10" x14ac:dyDescent="0.4">
      <c r="B24" s="25" t="s">
        <v>91</v>
      </c>
      <c r="C24" s="21" t="s">
        <v>92</v>
      </c>
      <c r="D24" s="21" t="s">
        <v>93</v>
      </c>
      <c r="E24" s="21" t="s">
        <v>94</v>
      </c>
      <c r="F24" s="21" t="s">
        <v>95</v>
      </c>
      <c r="G24" s="21" t="s">
        <v>96</v>
      </c>
      <c r="H24" s="21" t="s">
        <v>97</v>
      </c>
      <c r="I24" s="21" t="s">
        <v>82</v>
      </c>
      <c r="J24" s="21" t="s">
        <v>98</v>
      </c>
    </row>
    <row r="25" spans="1:10" x14ac:dyDescent="0.4">
      <c r="B25" s="25">
        <v>24</v>
      </c>
      <c r="C25" s="25">
        <v>3</v>
      </c>
      <c r="D25" s="25">
        <v>-24</v>
      </c>
      <c r="E25" s="25">
        <v>5</v>
      </c>
      <c r="F25" s="4">
        <f>B25*E25+C25*D25</f>
        <v>48</v>
      </c>
      <c r="G25" s="4">
        <f>E25*C25</f>
        <v>15</v>
      </c>
      <c r="H25" s="4">
        <f>F25/GCD(ABS(F25), G25)</f>
        <v>16</v>
      </c>
      <c r="I25" s="4">
        <f>G25/GCD(ABS(F25), G25)</f>
        <v>5</v>
      </c>
      <c r="J25" s="4" t="b">
        <f>B25/C25+D25/E25=H25/I25</f>
        <v>1</v>
      </c>
    </row>
    <row r="26" spans="1:10" x14ac:dyDescent="0.4">
      <c r="B26" s="25">
        <v>5</v>
      </c>
      <c r="C26" s="25">
        <v>3</v>
      </c>
      <c r="D26" s="25">
        <v>2</v>
      </c>
      <c r="E26" s="25">
        <v>6</v>
      </c>
      <c r="F26" s="4">
        <f>B26*E26+C26*D26</f>
        <v>36</v>
      </c>
      <c r="G26" s="4">
        <f>E26*C26</f>
        <v>18</v>
      </c>
      <c r="H26" s="4">
        <f>F26/GCD(ABS(F26), G26)</f>
        <v>2</v>
      </c>
      <c r="I26" s="4">
        <f>G26/GCD(ABS(F26), G26)</f>
        <v>1</v>
      </c>
      <c r="J26" s="4" t="b">
        <f>B26/C26+D26/E26=H26/I26</f>
        <v>1</v>
      </c>
    </row>
    <row r="27" spans="1:10" x14ac:dyDescent="0.4">
      <c r="B27" s="25">
        <v>-3435</v>
      </c>
      <c r="C27" s="25">
        <v>32</v>
      </c>
      <c r="D27" s="25">
        <v>24246</v>
      </c>
      <c r="E27" s="25">
        <v>54</v>
      </c>
      <c r="F27" s="4">
        <f>B27*E27+C27*D27</f>
        <v>590382</v>
      </c>
      <c r="G27" s="4">
        <f>E27*C27</f>
        <v>1728</v>
      </c>
      <c r="H27" s="4">
        <f>F27/GCD(ABS(F27), G27)</f>
        <v>10933</v>
      </c>
      <c r="I27" s="4">
        <f>G27/GCD(ABS(F27), G27)</f>
        <v>32</v>
      </c>
      <c r="J27" s="4" t="b">
        <f>B27/C27+D27/E27=H27/I27</f>
        <v>1</v>
      </c>
    </row>
    <row r="28" spans="1:10" x14ac:dyDescent="0.4">
      <c r="B28" s="25">
        <v>67</v>
      </c>
      <c r="C28" s="25">
        <v>1</v>
      </c>
      <c r="D28" s="25">
        <v>434</v>
      </c>
      <c r="E28" s="25">
        <v>1</v>
      </c>
      <c r="F28" s="4">
        <f>B28*E28+C28*D28</f>
        <v>501</v>
      </c>
      <c r="G28" s="4">
        <f>E28*C28</f>
        <v>1</v>
      </c>
      <c r="H28" s="4">
        <f>F28/GCD(ABS(F28), G28)</f>
        <v>501</v>
      </c>
      <c r="I28" s="4">
        <f>G28/GCD(ABS(F28), G28)</f>
        <v>1</v>
      </c>
      <c r="J28" s="4" t="b">
        <f>B28/C28+D28/E28=H28/I28</f>
        <v>1</v>
      </c>
    </row>
    <row r="29" spans="1:10" x14ac:dyDescent="0.4">
      <c r="A29" t="s">
        <v>100</v>
      </c>
    </row>
    <row r="33" spans="1:10" x14ac:dyDescent="0.4">
      <c r="B33" s="25" t="s">
        <v>91</v>
      </c>
      <c r="C33" s="21" t="s">
        <v>92</v>
      </c>
      <c r="D33" s="21" t="s">
        <v>93</v>
      </c>
      <c r="E33" s="21" t="s">
        <v>94</v>
      </c>
      <c r="F33" s="21" t="s">
        <v>95</v>
      </c>
      <c r="G33" s="21" t="s">
        <v>96</v>
      </c>
      <c r="H33" s="21" t="s">
        <v>97</v>
      </c>
      <c r="I33" s="21" t="s">
        <v>82</v>
      </c>
      <c r="J33" s="21" t="s">
        <v>104</v>
      </c>
    </row>
    <row r="34" spans="1:10" x14ac:dyDescent="0.4">
      <c r="B34" s="25">
        <v>24</v>
      </c>
      <c r="C34" s="25">
        <v>3</v>
      </c>
      <c r="D34" s="25">
        <v>-24</v>
      </c>
      <c r="E34" s="25">
        <v>5</v>
      </c>
      <c r="F34" s="4">
        <f>B34*D34</f>
        <v>-576</v>
      </c>
      <c r="G34" s="4">
        <f>E34*C34</f>
        <v>15</v>
      </c>
      <c r="H34" s="4">
        <f>F34/GCD(ABS(F34), G34)</f>
        <v>-192</v>
      </c>
      <c r="I34" s="4">
        <f>G34/GCD(ABS(F34), G34)</f>
        <v>5</v>
      </c>
      <c r="J34" s="4" t="b">
        <f>B34/C34*D34/E34=H34/I34</f>
        <v>1</v>
      </c>
    </row>
    <row r="35" spans="1:10" x14ac:dyDescent="0.4">
      <c r="B35" s="25">
        <v>5</v>
      </c>
      <c r="C35" s="25">
        <v>3</v>
      </c>
      <c r="D35" s="25">
        <v>2</v>
      </c>
      <c r="E35" s="25">
        <v>6</v>
      </c>
      <c r="F35" s="4">
        <f>B35*D35</f>
        <v>10</v>
      </c>
      <c r="G35" s="4">
        <f>E35*C35</f>
        <v>18</v>
      </c>
      <c r="H35" s="4">
        <f>F35/GCD(ABS(F35), G35)</f>
        <v>5</v>
      </c>
      <c r="I35" s="4">
        <f>G35/GCD(ABS(F35), G35)</f>
        <v>9</v>
      </c>
      <c r="J35" s="4" t="b">
        <f>B35/C35*D35/E35=H35/I35</f>
        <v>1</v>
      </c>
    </row>
    <row r="36" spans="1:10" x14ac:dyDescent="0.4">
      <c r="B36" s="25">
        <v>-3435</v>
      </c>
      <c r="C36" s="25">
        <v>32</v>
      </c>
      <c r="D36" s="25">
        <v>24246</v>
      </c>
      <c r="E36" s="25">
        <v>54</v>
      </c>
      <c r="F36" s="4">
        <f>B36*D36</f>
        <v>-83285010</v>
      </c>
      <c r="G36" s="4">
        <f>E36*C36</f>
        <v>1728</v>
      </c>
      <c r="H36" s="4">
        <f>F36/GCD(ABS(F36), G36)</f>
        <v>-1542315</v>
      </c>
      <c r="I36" s="4">
        <f>G36/GCD(ABS(F36), G36)</f>
        <v>32</v>
      </c>
      <c r="J36" s="4" t="b">
        <f>B36/C36*D36/E36=H36/I36</f>
        <v>1</v>
      </c>
    </row>
    <row r="37" spans="1:10" x14ac:dyDescent="0.4">
      <c r="B37" s="25">
        <v>67</v>
      </c>
      <c r="C37" s="25">
        <v>1</v>
      </c>
      <c r="D37" s="25">
        <v>434</v>
      </c>
      <c r="E37" s="25">
        <v>1</v>
      </c>
      <c r="F37" s="4">
        <f>B37*D37</f>
        <v>29078</v>
      </c>
      <c r="G37" s="4">
        <f>E37*C37</f>
        <v>1</v>
      </c>
      <c r="H37" s="4">
        <f>F37/GCD(ABS(F37), G37)</f>
        <v>29078</v>
      </c>
      <c r="I37" s="4">
        <f>G37/GCD(ABS(F37), G37)</f>
        <v>1</v>
      </c>
      <c r="J37" s="4" t="b">
        <f>B37/C37*D37/E37=H37/I37</f>
        <v>1</v>
      </c>
    </row>
    <row r="39" spans="1:10" x14ac:dyDescent="0.4">
      <c r="A39" t="s">
        <v>101</v>
      </c>
    </row>
    <row r="43" spans="1:10" x14ac:dyDescent="0.4">
      <c r="B43" s="25" t="s">
        <v>102</v>
      </c>
      <c r="C43" s="21" t="s">
        <v>92</v>
      </c>
      <c r="D43" s="21" t="s">
        <v>81</v>
      </c>
      <c r="E43" s="21" t="s">
        <v>90</v>
      </c>
      <c r="F43" s="21" t="s">
        <v>103</v>
      </c>
    </row>
    <row r="44" spans="1:10" x14ac:dyDescent="0.4">
      <c r="B44" s="25">
        <v>7</v>
      </c>
      <c r="C44" s="25">
        <v>3</v>
      </c>
      <c r="D44" s="4">
        <f>-B44</f>
        <v>-7</v>
      </c>
      <c r="E44" s="4">
        <f>C44/GCD(ABS(B44), C44)</f>
        <v>3</v>
      </c>
      <c r="F44" s="4" t="b">
        <f>-B44/C44=D44/E44</f>
        <v>1</v>
      </c>
    </row>
    <row r="45" spans="1:10" x14ac:dyDescent="0.4">
      <c r="B45" s="25">
        <v>-25</v>
      </c>
      <c r="C45" s="25">
        <v>3</v>
      </c>
      <c r="D45" s="4">
        <f>-B45</f>
        <v>25</v>
      </c>
      <c r="E45" s="4">
        <f>C45/GCD(ABS(B45), C45)</f>
        <v>3</v>
      </c>
      <c r="F45" s="4" t="b">
        <f t="shared" ref="F45:F47" si="0">-B45/C45=D45/E45</f>
        <v>1</v>
      </c>
    </row>
    <row r="46" spans="1:10" x14ac:dyDescent="0.4">
      <c r="B46" s="25">
        <v>11</v>
      </c>
      <c r="C46" s="25">
        <v>17</v>
      </c>
      <c r="D46" s="4">
        <f>-B46</f>
        <v>-11</v>
      </c>
      <c r="E46" s="4">
        <f>C46/GCD(ABS(B46), C46)</f>
        <v>17</v>
      </c>
      <c r="F46" s="4" t="b">
        <f t="shared" si="0"/>
        <v>1</v>
      </c>
    </row>
    <row r="47" spans="1:10" x14ac:dyDescent="0.4">
      <c r="B47" s="25">
        <v>17</v>
      </c>
      <c r="C47" s="25">
        <v>1</v>
      </c>
      <c r="D47" s="4">
        <f>-B47</f>
        <v>-17</v>
      </c>
      <c r="E47" s="4">
        <f>C47/GCD(ABS(B47), C47)</f>
        <v>1</v>
      </c>
      <c r="F47" s="4" t="b">
        <f t="shared" si="0"/>
        <v>1</v>
      </c>
    </row>
    <row r="50" spans="1:6" x14ac:dyDescent="0.4">
      <c r="A50" t="s">
        <v>86</v>
      </c>
    </row>
    <row r="54" spans="1:6" x14ac:dyDescent="0.4">
      <c r="B54" s="25" t="s">
        <v>102</v>
      </c>
      <c r="C54" s="21" t="s">
        <v>92</v>
      </c>
      <c r="D54" s="21" t="s">
        <v>81</v>
      </c>
      <c r="E54" s="21" t="s">
        <v>90</v>
      </c>
      <c r="F54" s="21" t="s">
        <v>105</v>
      </c>
    </row>
    <row r="55" spans="1:6" x14ac:dyDescent="0.4">
      <c r="B55" s="25">
        <v>7</v>
      </c>
      <c r="C55" s="25">
        <v>3</v>
      </c>
      <c r="D55" s="4">
        <f>SIGN(B55)*C55</f>
        <v>3</v>
      </c>
      <c r="E55" s="4">
        <f>ABS(B55)</f>
        <v>7</v>
      </c>
      <c r="F55" s="4" t="b">
        <f>1/B55*C55=D55/E55</f>
        <v>1</v>
      </c>
    </row>
    <row r="56" spans="1:6" x14ac:dyDescent="0.4">
      <c r="B56" s="25">
        <v>-25</v>
      </c>
      <c r="C56" s="25">
        <v>3</v>
      </c>
      <c r="D56" s="4">
        <f t="shared" ref="D56:D58" si="1">SIGN(B56)*C56</f>
        <v>-3</v>
      </c>
      <c r="E56" s="4">
        <f t="shared" ref="E56:E58" si="2">ABS(B56)</f>
        <v>25</v>
      </c>
      <c r="F56" s="4" t="b">
        <f t="shared" ref="F56:F58" si="3">1/B56*C56=D56/E56</f>
        <v>1</v>
      </c>
    </row>
    <row r="57" spans="1:6" x14ac:dyDescent="0.4">
      <c r="B57" s="25">
        <v>11</v>
      </c>
      <c r="C57" s="25">
        <v>17</v>
      </c>
      <c r="D57" s="4">
        <f t="shared" si="1"/>
        <v>17</v>
      </c>
      <c r="E57" s="4">
        <f t="shared" si="2"/>
        <v>11</v>
      </c>
      <c r="F57" s="4" t="b">
        <f t="shared" si="3"/>
        <v>1</v>
      </c>
    </row>
    <row r="58" spans="1:6" x14ac:dyDescent="0.4">
      <c r="B58" s="25">
        <v>17</v>
      </c>
      <c r="C58" s="25">
        <v>1</v>
      </c>
      <c r="D58" s="4">
        <f t="shared" si="1"/>
        <v>1</v>
      </c>
      <c r="E58" s="4">
        <f t="shared" si="2"/>
        <v>17</v>
      </c>
      <c r="F58" s="4" t="b">
        <f t="shared" si="3"/>
        <v>1</v>
      </c>
    </row>
  </sheetData>
  <phoneticPr fontId="4"/>
  <conditionalFormatting sqref="G15:G18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J25:J28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J34:J37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44:F4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55:F5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1"/>
  <sheetViews>
    <sheetView topLeftCell="A7" zoomScale="130" zoomScaleNormal="130" workbookViewId="0"/>
  </sheetViews>
  <sheetFormatPr defaultRowHeight="18.75" x14ac:dyDescent="0.4"/>
  <sheetData>
    <row r="1" spans="1:4" s="23" customFormat="1" ht="24.75" thickBot="1" x14ac:dyDescent="0.45">
      <c r="A1" s="23" t="s">
        <v>32</v>
      </c>
    </row>
    <row r="2" spans="1:4" ht="19.5" thickTop="1" x14ac:dyDescent="0.4"/>
    <row r="3" spans="1:4" x14ac:dyDescent="0.4">
      <c r="A3" t="s">
        <v>53</v>
      </c>
    </row>
    <row r="4" spans="1:4" x14ac:dyDescent="0.4">
      <c r="B4" t="s">
        <v>33</v>
      </c>
    </row>
    <row r="5" spans="1:4" x14ac:dyDescent="0.4">
      <c r="C5" t="s">
        <v>34</v>
      </c>
    </row>
    <row r="6" spans="1:4" x14ac:dyDescent="0.4">
      <c r="D6" t="s">
        <v>36</v>
      </c>
    </row>
    <row r="7" spans="1:4" x14ac:dyDescent="0.4">
      <c r="D7" t="s">
        <v>37</v>
      </c>
    </row>
    <row r="8" spans="1:4" x14ac:dyDescent="0.4">
      <c r="D8" t="s">
        <v>38</v>
      </c>
    </row>
    <row r="9" spans="1:4" x14ac:dyDescent="0.4">
      <c r="C9" t="s">
        <v>35</v>
      </c>
    </row>
    <row r="10" spans="1:4" x14ac:dyDescent="0.4">
      <c r="D10" t="s">
        <v>39</v>
      </c>
    </row>
    <row r="12" spans="1:4" x14ac:dyDescent="0.4">
      <c r="B12" t="s">
        <v>44</v>
      </c>
    </row>
    <row r="13" spans="1:4" x14ac:dyDescent="0.4">
      <c r="C13" s="14" t="s">
        <v>40</v>
      </c>
    </row>
    <row r="14" spans="1:4" x14ac:dyDescent="0.4">
      <c r="C14" s="14" t="s">
        <v>41</v>
      </c>
    </row>
    <row r="15" spans="1:4" x14ac:dyDescent="0.4">
      <c r="C15" s="14" t="s">
        <v>42</v>
      </c>
    </row>
    <row r="16" spans="1:4" x14ac:dyDescent="0.4">
      <c r="C16" s="14" t="s">
        <v>43</v>
      </c>
    </row>
    <row r="18" spans="1:3" x14ac:dyDescent="0.4">
      <c r="C18" t="s">
        <v>54</v>
      </c>
    </row>
    <row r="22" spans="1:3" x14ac:dyDescent="0.4">
      <c r="A22" t="s">
        <v>108</v>
      </c>
    </row>
    <row r="23" spans="1:3" x14ac:dyDescent="0.4">
      <c r="B23" t="s">
        <v>109</v>
      </c>
    </row>
    <row r="24" spans="1:3" x14ac:dyDescent="0.4">
      <c r="C24" t="s">
        <v>110</v>
      </c>
    </row>
    <row r="28" spans="1:3" x14ac:dyDescent="0.4">
      <c r="B28" t="s">
        <v>111</v>
      </c>
    </row>
    <row r="32" spans="1:3" x14ac:dyDescent="0.4">
      <c r="B32" t="s">
        <v>112</v>
      </c>
    </row>
    <row r="41" spans="1:3" x14ac:dyDescent="0.4">
      <c r="A41" t="s">
        <v>45</v>
      </c>
    </row>
    <row r="42" spans="1:3" x14ac:dyDescent="0.4">
      <c r="B42" t="s">
        <v>46</v>
      </c>
    </row>
    <row r="44" spans="1:3" x14ac:dyDescent="0.4">
      <c r="B44" t="s">
        <v>52</v>
      </c>
    </row>
    <row r="45" spans="1:3" x14ac:dyDescent="0.4">
      <c r="C45" s="3" t="s">
        <v>50</v>
      </c>
    </row>
    <row r="46" spans="1:3" x14ac:dyDescent="0.4">
      <c r="C46" s="3"/>
    </row>
    <row r="47" spans="1:3" x14ac:dyDescent="0.4">
      <c r="C47" s="3"/>
    </row>
    <row r="49" spans="1:4" x14ac:dyDescent="0.4">
      <c r="B49" t="s">
        <v>59</v>
      </c>
    </row>
    <row r="52" spans="1:4" x14ac:dyDescent="0.4">
      <c r="B52" t="s">
        <v>55</v>
      </c>
    </row>
    <row r="56" spans="1:4" x14ac:dyDescent="0.4">
      <c r="B56" t="s">
        <v>56</v>
      </c>
    </row>
    <row r="58" spans="1:4" x14ac:dyDescent="0.4">
      <c r="A58" t="s">
        <v>51</v>
      </c>
    </row>
    <row r="59" spans="1:4" x14ac:dyDescent="0.4">
      <c r="B59" t="s">
        <v>47</v>
      </c>
    </row>
    <row r="63" spans="1:4" x14ac:dyDescent="0.4">
      <c r="D63" t="s">
        <v>60</v>
      </c>
    </row>
    <row r="68" spans="3:3" x14ac:dyDescent="0.4">
      <c r="C68" t="s">
        <v>58</v>
      </c>
    </row>
    <row r="72" spans="3:3" x14ac:dyDescent="0.4">
      <c r="C72" t="s">
        <v>61</v>
      </c>
    </row>
    <row r="85" spans="3:3" x14ac:dyDescent="0.4">
      <c r="C85" t="s">
        <v>67</v>
      </c>
    </row>
    <row r="89" spans="3:3" x14ac:dyDescent="0.4">
      <c r="C89" t="s">
        <v>62</v>
      </c>
    </row>
    <row r="94" spans="3:3" x14ac:dyDescent="0.4">
      <c r="C94" t="s">
        <v>57</v>
      </c>
    </row>
    <row r="97" spans="1:7" x14ac:dyDescent="0.4">
      <c r="C97" t="s">
        <v>63</v>
      </c>
    </row>
    <row r="99" spans="1:7" x14ac:dyDescent="0.4">
      <c r="A99" t="s">
        <v>77</v>
      </c>
    </row>
    <row r="100" spans="1:7" x14ac:dyDescent="0.4">
      <c r="B100" t="s">
        <v>68</v>
      </c>
    </row>
    <row r="104" spans="1:7" x14ac:dyDescent="0.4">
      <c r="B104" t="s">
        <v>69</v>
      </c>
    </row>
    <row r="107" spans="1:7" x14ac:dyDescent="0.4">
      <c r="B107" t="s">
        <v>70</v>
      </c>
    </row>
    <row r="110" spans="1:7" x14ac:dyDescent="0.4">
      <c r="C110" t="s">
        <v>76</v>
      </c>
    </row>
    <row r="111" spans="1:7" x14ac:dyDescent="0.4">
      <c r="B111" t="s">
        <v>64</v>
      </c>
    </row>
    <row r="112" spans="1:7" x14ac:dyDescent="0.4">
      <c r="C112" s="4" t="s">
        <v>65</v>
      </c>
      <c r="D112" s="4">
        <v>2</v>
      </c>
      <c r="F112" s="19" t="s">
        <v>73</v>
      </c>
      <c r="G112" s="4">
        <f>D123</f>
        <v>1.4142135623730949</v>
      </c>
    </row>
    <row r="113" spans="3:7" x14ac:dyDescent="0.4">
      <c r="C113" s="19" t="s">
        <v>71</v>
      </c>
      <c r="D113" s="4">
        <f>SQRT(D112)</f>
        <v>1.4142135623730951</v>
      </c>
      <c r="F113" s="19" t="s">
        <v>74</v>
      </c>
      <c r="G113" s="4">
        <f>D128</f>
        <v>1.4142135623730949</v>
      </c>
    </row>
    <row r="114" spans="3:7" x14ac:dyDescent="0.4">
      <c r="F114" s="19" t="s">
        <v>75</v>
      </c>
      <c r="G114" s="4">
        <f>D138</f>
        <v>1.4142135623730949</v>
      </c>
    </row>
    <row r="117" spans="3:7" x14ac:dyDescent="0.4">
      <c r="C117" s="4" t="s">
        <v>66</v>
      </c>
      <c r="D117" s="4" t="s">
        <v>72</v>
      </c>
      <c r="E117" s="17" t="s">
        <v>78</v>
      </c>
    </row>
    <row r="118" spans="3:7" x14ac:dyDescent="0.4">
      <c r="C118" s="18">
        <v>0</v>
      </c>
      <c r="D118" s="18">
        <f>D112</f>
        <v>2</v>
      </c>
      <c r="E118" s="20">
        <f>(D118)/$D$113-1</f>
        <v>0.41421356237309492</v>
      </c>
    </row>
    <row r="119" spans="3:7" x14ac:dyDescent="0.4">
      <c r="C119" s="4">
        <v>1</v>
      </c>
      <c r="D119" s="4">
        <f>(D118^2+$D$112)/D118/2</f>
        <v>1.5</v>
      </c>
      <c r="E119" s="20">
        <f t="shared" ref="E119:E138" si="0">(D119)/$D$113-1</f>
        <v>6.0660171779821193E-2</v>
      </c>
    </row>
    <row r="120" spans="3:7" x14ac:dyDescent="0.4">
      <c r="C120" s="4">
        <f>C119+1</f>
        <v>2</v>
      </c>
      <c r="D120" s="4">
        <f t="shared" ref="D120:D138" si="1">(D119^2+$D$112)/D119/2</f>
        <v>1.4166666666666667</v>
      </c>
      <c r="E120" s="20">
        <f t="shared" si="0"/>
        <v>1.7346066809422744E-3</v>
      </c>
    </row>
    <row r="121" spans="3:7" x14ac:dyDescent="0.4">
      <c r="C121" s="4">
        <f t="shared" ref="C121:C138" si="2">C120+1</f>
        <v>3</v>
      </c>
      <c r="D121" s="4">
        <f t="shared" si="1"/>
        <v>1.4142156862745099</v>
      </c>
      <c r="E121" s="20">
        <f t="shared" si="0"/>
        <v>1.5018250929532684E-6</v>
      </c>
    </row>
    <row r="122" spans="3:7" x14ac:dyDescent="0.4">
      <c r="C122" s="4">
        <f t="shared" si="2"/>
        <v>4</v>
      </c>
      <c r="D122" s="4">
        <f t="shared" si="1"/>
        <v>1.4142135623746899</v>
      </c>
      <c r="E122" s="20">
        <f t="shared" si="0"/>
        <v>1.127542503809309E-12</v>
      </c>
    </row>
    <row r="123" spans="3:7" x14ac:dyDescent="0.4">
      <c r="C123" s="4">
        <f t="shared" si="2"/>
        <v>5</v>
      </c>
      <c r="D123" s="4">
        <f t="shared" si="1"/>
        <v>1.4142135623730949</v>
      </c>
      <c r="E123" s="20">
        <f t="shared" si="0"/>
        <v>0</v>
      </c>
    </row>
    <row r="124" spans="3:7" x14ac:dyDescent="0.4">
      <c r="C124" s="4">
        <f t="shared" si="2"/>
        <v>6</v>
      </c>
      <c r="D124" s="4">
        <f t="shared" si="1"/>
        <v>1.4142135623730949</v>
      </c>
      <c r="E124" s="20">
        <f t="shared" si="0"/>
        <v>0</v>
      </c>
    </row>
    <row r="125" spans="3:7" x14ac:dyDescent="0.4">
      <c r="C125" s="4">
        <f t="shared" si="2"/>
        <v>7</v>
      </c>
      <c r="D125" s="4">
        <f t="shared" si="1"/>
        <v>1.4142135623730949</v>
      </c>
      <c r="E125" s="20">
        <f t="shared" si="0"/>
        <v>0</v>
      </c>
    </row>
    <row r="126" spans="3:7" x14ac:dyDescent="0.4">
      <c r="C126" s="4">
        <f t="shared" si="2"/>
        <v>8</v>
      </c>
      <c r="D126" s="4">
        <f t="shared" si="1"/>
        <v>1.4142135623730949</v>
      </c>
      <c r="E126" s="20">
        <f t="shared" si="0"/>
        <v>0</v>
      </c>
    </row>
    <row r="127" spans="3:7" x14ac:dyDescent="0.4">
      <c r="C127" s="4">
        <f t="shared" si="2"/>
        <v>9</v>
      </c>
      <c r="D127" s="4">
        <f t="shared" si="1"/>
        <v>1.4142135623730949</v>
      </c>
      <c r="E127" s="20">
        <f t="shared" si="0"/>
        <v>0</v>
      </c>
    </row>
    <row r="128" spans="3:7" x14ac:dyDescent="0.4">
      <c r="C128" s="4">
        <f t="shared" si="2"/>
        <v>10</v>
      </c>
      <c r="D128" s="4">
        <f t="shared" si="1"/>
        <v>1.4142135623730949</v>
      </c>
      <c r="E128" s="20">
        <f t="shared" si="0"/>
        <v>0</v>
      </c>
    </row>
    <row r="129" spans="1:5" x14ac:dyDescent="0.4">
      <c r="C129" s="4">
        <f t="shared" si="2"/>
        <v>11</v>
      </c>
      <c r="D129" s="4">
        <f t="shared" si="1"/>
        <v>1.4142135623730949</v>
      </c>
      <c r="E129" s="20">
        <f t="shared" si="0"/>
        <v>0</v>
      </c>
    </row>
    <row r="130" spans="1:5" x14ac:dyDescent="0.4">
      <c r="C130" s="4">
        <f t="shared" si="2"/>
        <v>12</v>
      </c>
      <c r="D130" s="4">
        <f t="shared" si="1"/>
        <v>1.4142135623730949</v>
      </c>
      <c r="E130" s="20">
        <f t="shared" si="0"/>
        <v>0</v>
      </c>
    </row>
    <row r="131" spans="1:5" x14ac:dyDescent="0.4">
      <c r="C131" s="4">
        <f t="shared" si="2"/>
        <v>13</v>
      </c>
      <c r="D131" s="4">
        <f t="shared" si="1"/>
        <v>1.4142135623730949</v>
      </c>
      <c r="E131" s="20">
        <f t="shared" si="0"/>
        <v>0</v>
      </c>
    </row>
    <row r="132" spans="1:5" x14ac:dyDescent="0.4">
      <c r="C132" s="4">
        <f t="shared" si="2"/>
        <v>14</v>
      </c>
      <c r="D132" s="4">
        <f t="shared" si="1"/>
        <v>1.4142135623730949</v>
      </c>
      <c r="E132" s="20">
        <f t="shared" si="0"/>
        <v>0</v>
      </c>
    </row>
    <row r="133" spans="1:5" x14ac:dyDescent="0.4">
      <c r="C133" s="4">
        <f t="shared" si="2"/>
        <v>15</v>
      </c>
      <c r="D133" s="4">
        <f t="shared" si="1"/>
        <v>1.4142135623730949</v>
      </c>
      <c r="E133" s="20">
        <f t="shared" si="0"/>
        <v>0</v>
      </c>
    </row>
    <row r="134" spans="1:5" x14ac:dyDescent="0.4">
      <c r="C134" s="4">
        <f t="shared" si="2"/>
        <v>16</v>
      </c>
      <c r="D134" s="4">
        <f t="shared" si="1"/>
        <v>1.4142135623730949</v>
      </c>
      <c r="E134" s="20">
        <f t="shared" si="0"/>
        <v>0</v>
      </c>
    </row>
    <row r="135" spans="1:5" x14ac:dyDescent="0.4">
      <c r="C135" s="4">
        <f t="shared" si="2"/>
        <v>17</v>
      </c>
      <c r="D135" s="4">
        <f t="shared" si="1"/>
        <v>1.4142135623730949</v>
      </c>
      <c r="E135" s="20">
        <f t="shared" si="0"/>
        <v>0</v>
      </c>
    </row>
    <row r="136" spans="1:5" x14ac:dyDescent="0.4">
      <c r="C136" s="4">
        <f t="shared" si="2"/>
        <v>18</v>
      </c>
      <c r="D136" s="4">
        <f t="shared" si="1"/>
        <v>1.4142135623730949</v>
      </c>
      <c r="E136" s="20">
        <f t="shared" si="0"/>
        <v>0</v>
      </c>
    </row>
    <row r="137" spans="1:5" x14ac:dyDescent="0.4">
      <c r="C137" s="4">
        <f t="shared" si="2"/>
        <v>19</v>
      </c>
      <c r="D137" s="4">
        <f t="shared" si="1"/>
        <v>1.4142135623730949</v>
      </c>
      <c r="E137" s="20">
        <f t="shared" si="0"/>
        <v>0</v>
      </c>
    </row>
    <row r="138" spans="1:5" x14ac:dyDescent="0.4">
      <c r="C138" s="4">
        <f t="shared" si="2"/>
        <v>20</v>
      </c>
      <c r="D138" s="4">
        <f t="shared" si="1"/>
        <v>1.4142135623730949</v>
      </c>
      <c r="E138" s="20">
        <f t="shared" si="0"/>
        <v>0</v>
      </c>
    </row>
    <row r="141" spans="1:5" x14ac:dyDescent="0.4">
      <c r="A141" t="s">
        <v>79</v>
      </c>
    </row>
  </sheetData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DEFOX</vt:lpstr>
      <vt:lpstr>math</vt:lpstr>
      <vt:lpstr>frac</vt:lpstr>
      <vt:lpstr>newton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Maurice</dc:creator>
  <cp:lastModifiedBy>et Maurice</cp:lastModifiedBy>
  <dcterms:created xsi:type="dcterms:W3CDTF">2021-10-09T01:20:03Z</dcterms:created>
  <dcterms:modified xsi:type="dcterms:W3CDTF">2022-04-29T04:36:10Z</dcterms:modified>
</cp:coreProperties>
</file>